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small" sheetId="1" r:id="rId4"/>
    <sheet state="visible" name="summary-mediunLarge" sheetId="2" r:id="rId5"/>
    <sheet state="visible" name="parameters" sheetId="3" r:id="rId6"/>
    <sheet state="visible" name="Comparacao" sheetId="4" r:id="rId7"/>
    <sheet state="visible" name="RKO" sheetId="5" r:id="rId8"/>
    <sheet state="visible" name="RKO-BRKGA" sheetId="6" r:id="rId9"/>
    <sheet state="visible" name="RKO-SA" sheetId="7" r:id="rId10"/>
    <sheet state="visible" name="RKO-GRASP" sheetId="8" r:id="rId11"/>
    <sheet state="visible" name="RKO-ILS" sheetId="9" r:id="rId12"/>
    <sheet state="visible" name="RKO-VNS" sheetId="10" r:id="rId13"/>
    <sheet state="visible" name="RKO-PSO" sheetId="11" r:id="rId14"/>
    <sheet state="visible" name="RKO-GA" sheetId="12" r:id="rId15"/>
    <sheet state="visible" name="RKO-BRKGA-CS" sheetId="13" r:id="rId16"/>
    <sheet state="visible" name="RKO-LNS" sheetId="14" r:id="rId17"/>
    <sheet state="visible" name="RKO-MS" sheetId="15" r:id="rId18"/>
  </sheets>
  <definedNames/>
  <calcPr/>
  <extLst>
    <ext uri="GoogleSheetsCustomDataVersion2">
      <go:sheetsCustomData xmlns:go="http://customooxmlschemas.google.com/" r:id="rId19" roundtripDataChecksum="JG8FO8eLVPqebpmA59SXe/+Uf90dKXRdoGsWutMQxSM="/>
    </ext>
  </extLst>
</workbook>
</file>

<file path=xl/sharedStrings.xml><?xml version="1.0" encoding="utf-8"?>
<sst xmlns="http://schemas.openxmlformats.org/spreadsheetml/2006/main" count="3682" uniqueCount="228">
  <si>
    <t>THLP</t>
  </si>
  <si>
    <t>Method</t>
  </si>
  <si>
    <t>Best</t>
  </si>
  <si>
    <t>gap (%)</t>
  </si>
  <si>
    <t>ARPD</t>
  </si>
  <si>
    <t>best found at (s)</t>
  </si>
  <si>
    <t>#BKS</t>
  </si>
  <si>
    <t>Exact method$^{1,2}$</t>
  </si>
  <si>
    <t>-</t>
  </si>
  <si>
    <t>BRKGA$^3$</t>
  </si>
  <si>
    <t>RPD_{best}</t>
  </si>
  <si>
    <t>RPD_{avrg}</t>
  </si>
  <si>
    <t>LR$^1$</t>
  </si>
  <si>
    <t>Parameters</t>
  </si>
  <si>
    <t>Definition</t>
  </si>
  <si>
    <t>BRKGA</t>
  </si>
  <si>
    <t>GA</t>
  </si>
  <si>
    <t>SA</t>
  </si>
  <si>
    <t>ILS</t>
  </si>
  <si>
    <t>VNS</t>
  </si>
  <si>
    <t>GRASP</t>
  </si>
  <si>
    <t>PSO</t>
  </si>
  <si>
    <t>LNS</t>
  </si>
  <si>
    <t>$p$</t>
  </si>
  <si>
    <t>population size</t>
  </si>
  <si>
    <t>$p_e$</t>
  </si>
  <si>
    <t>elite set</t>
  </si>
  <si>
    <t>$p_m$</t>
  </si>
  <si>
    <t>mutant set</t>
  </si>
  <si>
    <t>$\rho$</t>
  </si>
  <si>
    <t>inherit probability</t>
  </si>
  <si>
    <t>$p_c$</t>
  </si>
  <si>
    <t>crossover probability</t>
  </si>
  <si>
    <t>$p_x$</t>
  </si>
  <si>
    <t>mutation probability</t>
  </si>
  <si>
    <t>$T_0$</t>
  </si>
  <si>
    <t>initial temperature</t>
  </si>
  <si>
    <t>$SA_{max}$</t>
  </si>
  <si>
    <t>number of iterations</t>
  </si>
  <si>
    <t>$\alpha$</t>
  </si>
  <si>
    <t>cooling rate</t>
  </si>
  <si>
    <t>$\beta_{min}$</t>
  </si>
  <si>
    <t>minimum rate of shaking</t>
  </si>
  <si>
    <t>$\beta_{max}$</t>
  </si>
  <si>
    <t>maximum rate of shaking</t>
  </si>
  <si>
    <t>$k_{max}$</t>
  </si>
  <si>
    <t>number of neigborhoods</t>
  </si>
  <si>
    <t>$h_s$</t>
  </si>
  <si>
    <t>start grid dense</t>
  </si>
  <si>
    <t>$h_e$</t>
  </si>
  <si>
    <t>end grid dense</t>
  </si>
  <si>
    <t>$c_1$</t>
  </si>
  <si>
    <t>cognitive coefficient</t>
  </si>
  <si>
    <t>$c_2$</t>
  </si>
  <si>
    <t>social coefficient</t>
  </si>
  <si>
    <t>$w$</t>
  </si>
  <si>
    <t>inertia weight</t>
  </si>
  <si>
    <t>LR Contreras 2009</t>
  </si>
  <si>
    <t>B&amp;B Contreras 2009</t>
  </si>
  <si>
    <t>IPF Contreras 2010</t>
  </si>
  <si>
    <t>BRKGA (Pessoa 2018)</t>
  </si>
  <si>
    <t>RKO</t>
  </si>
  <si>
    <t>RKO-BRKGA</t>
  </si>
  <si>
    <t>RKO-SA</t>
  </si>
  <si>
    <t>RKO-GRASP</t>
  </si>
  <si>
    <t>RKO-ILS</t>
  </si>
  <si>
    <t>RKO-VNS</t>
  </si>
  <si>
    <t>RKO-PSO</t>
  </si>
  <si>
    <t>RKO-GA</t>
  </si>
  <si>
    <t>RKO-BRKGA-CS</t>
  </si>
  <si>
    <t>RKO-LNS</t>
  </si>
  <si>
    <t>RKO-MS</t>
  </si>
  <si>
    <t>Instance</t>
  </si>
  <si>
    <t>n</t>
  </si>
  <si>
    <t>p</t>
  </si>
  <si>
    <t>alpha</t>
  </si>
  <si>
    <t>BKS</t>
  </si>
  <si>
    <t>OF</t>
  </si>
  <si>
    <t>gap(%)</t>
  </si>
  <si>
    <t>total time (s)</t>
  </si>
  <si>
    <t>time (s)*</t>
  </si>
  <si>
    <t>time (s)</t>
  </si>
  <si>
    <t>/THLP/CAB10_3_02.txt</t>
  </si>
  <si>
    <t>/THLP/CAB10_3_05.txt</t>
  </si>
  <si>
    <t>/THLP/CAB10_3_08.txt</t>
  </si>
  <si>
    <t>/THLP/CAB10_5_02.txt</t>
  </si>
  <si>
    <t>/THLP/CAB10_5_05.txt</t>
  </si>
  <si>
    <t>/THLP/CAB10_5_08.txt</t>
  </si>
  <si>
    <t>/THLP/CAB10_8_02.txt</t>
  </si>
  <si>
    <t>/THLP/CAB10_8_05.txt</t>
  </si>
  <si>
    <t>/THLP/CAB10_8_08.txt</t>
  </si>
  <si>
    <t>/THLP/CAB15_3_02.txt</t>
  </si>
  <si>
    <t>/THLP/CAB15_3_05.txt</t>
  </si>
  <si>
    <t>/THLP/CAB15_3_08.txt</t>
  </si>
  <si>
    <t>/THLP/CAB15_5_02.txt</t>
  </si>
  <si>
    <t>/THLP/CAB15_5_05.txt</t>
  </si>
  <si>
    <t>/THLP/CAB15_5_08.txt</t>
  </si>
  <si>
    <t>/THLP/CAB15_8_02.txt</t>
  </si>
  <si>
    <t>/THLP/CAB15_8_05.txt</t>
  </si>
  <si>
    <t>/THLP/CAB15_8_08.txt</t>
  </si>
  <si>
    <t>/THLP/CAB20_3_02.txt</t>
  </si>
  <si>
    <t>/THLP/CAB20_3_05.txt</t>
  </si>
  <si>
    <t>/THLP/CAB20_3_08.txt</t>
  </si>
  <si>
    <t>/THLP/CAB20_5_02.txt</t>
  </si>
  <si>
    <t>/THLP/CAB20_5_05.txt</t>
  </si>
  <si>
    <t>/THLP/CAB20_5_08.txt</t>
  </si>
  <si>
    <t>/THLP/CAB20_8_02.txt</t>
  </si>
  <si>
    <t>/THLP/CAB20_8_05.txt</t>
  </si>
  <si>
    <t>/THLP/CAB20_8_08.txt</t>
  </si>
  <si>
    <t>0.8*</t>
  </si>
  <si>
    <t>/THLP/CAB25_3_02.txt</t>
  </si>
  <si>
    <t>/THLP/CAB25_3_05.txt</t>
  </si>
  <si>
    <t>/THLP/CAB25_3_08.txt</t>
  </si>
  <si>
    <t>/THLP/CAB25_5_02.txt</t>
  </si>
  <si>
    <t>/THLP/CAB25_5_05.txt</t>
  </si>
  <si>
    <t>/THLP/CAB25_5_08.txt</t>
  </si>
  <si>
    <t>/THLP/CAB25_8_02.txt</t>
  </si>
  <si>
    <t>/THLP/CAB25_8_05.txt</t>
  </si>
  <si>
    <t>0.5*</t>
  </si>
  <si>
    <t>/THLP/CAB25_8_08.txt</t>
  </si>
  <si>
    <t>/THLP/AP10_3_02.txt</t>
  </si>
  <si>
    <t>/THLP/AP10_3_05.txt</t>
  </si>
  <si>
    <t>/THLP/AP10_3_08.txt</t>
  </si>
  <si>
    <t>/THLP/AP10_5_02.txt</t>
  </si>
  <si>
    <t>/THLP/AP10_5_05.txt</t>
  </si>
  <si>
    <t>/THLP/AP10_5_08.txt</t>
  </si>
  <si>
    <t>/THLP/AP10_8_02.txt</t>
  </si>
  <si>
    <t>/THLP/AP10_8_05.txt</t>
  </si>
  <si>
    <t>/THLP/AP10_8_08.txt</t>
  </si>
  <si>
    <t>/THLP/AP20_3_02.txt</t>
  </si>
  <si>
    <t>/THLP/AP20_3_05.txt</t>
  </si>
  <si>
    <t>/THLP/AP20_3_08.txt</t>
  </si>
  <si>
    <t>/THLP/AP20_5_02.txt</t>
  </si>
  <si>
    <t>/THLP/AP20_5_05.txt</t>
  </si>
  <si>
    <t>/THLP/AP20_5_08.txt</t>
  </si>
  <si>
    <t>/THLP/AP20_8_02.txt</t>
  </si>
  <si>
    <t>/THLP/AP20_8_05.txt</t>
  </si>
  <si>
    <t>/THLP/AP20_8_08.txt</t>
  </si>
  <si>
    <t>/THLP/AP25_3_02.txt</t>
  </si>
  <si>
    <t>/THLP/AP25_3_05.txt</t>
  </si>
  <si>
    <t>/THLP/AP25_3_08.txt</t>
  </si>
  <si>
    <t>/THLP/AP25_5_02.txt</t>
  </si>
  <si>
    <t>/THLP/AP25_5_05.txt</t>
  </si>
  <si>
    <t>/THLP/AP25_5_08.txt</t>
  </si>
  <si>
    <t>/THLP/AP25_8_02.txt</t>
  </si>
  <si>
    <t>/THLP/AP25_8_05.txt</t>
  </si>
  <si>
    <t>/THLP/AP25_8_08.txt</t>
  </si>
  <si>
    <t>/THLP/AP40_3_02.txt</t>
  </si>
  <si>
    <t>/THLP/AP40_3_05.txt</t>
  </si>
  <si>
    <t>/THLP/AP40_3_08.txt</t>
  </si>
  <si>
    <t>/THLP/AP40_5_02.txt</t>
  </si>
  <si>
    <t>/THLP/AP40_5_05.txt</t>
  </si>
  <si>
    <t>/THLP/AP40_5_08.txt</t>
  </si>
  <si>
    <t>/THLP/AP40_8_02.txt</t>
  </si>
  <si>
    <t>/THLP/AP40_8_05.txt</t>
  </si>
  <si>
    <t>/THLP/AP40_8_08.txt</t>
  </si>
  <si>
    <t>/THLP/AP50_3_02.txt</t>
  </si>
  <si>
    <t>/THLP/AP50_3_05.txt</t>
  </si>
  <si>
    <t>/THLP/AP50_3_08.txt</t>
  </si>
  <si>
    <t>/THLP/AP50_5_02.txt</t>
  </si>
  <si>
    <t>/THLP/AP50_5_05.txt</t>
  </si>
  <si>
    <t>/THLP/AP50_5_08.txt</t>
  </si>
  <si>
    <t>/THLP/AP50_8_02.txt</t>
  </si>
  <si>
    <t>/THLP/AP50_8_05.txt</t>
  </si>
  <si>
    <t>/THLP/AP50_8_08.txt</t>
  </si>
  <si>
    <t>/THLP/AP60_3_02.txt</t>
  </si>
  <si>
    <t>/THLP/AP60_3_05.txt</t>
  </si>
  <si>
    <t>/THLP/AP60_3_08.txt</t>
  </si>
  <si>
    <t>/THLP/AP60_5_02.txt</t>
  </si>
  <si>
    <t>/THLP/AP60_5_05.txt</t>
  </si>
  <si>
    <t>/THLP/AP60_5_08.txt</t>
  </si>
  <si>
    <t>/THLP/AP60_8_02.txt</t>
  </si>
  <si>
    <t>/THLP/AP60_8_05.txt</t>
  </si>
  <si>
    <t>/THLP/AP60_8_08.txt</t>
  </si>
  <si>
    <t>/THLP/AP70_3_02.txt</t>
  </si>
  <si>
    <t>/THLP/AP70_3_05.txt</t>
  </si>
  <si>
    <t>/THLP/AP70_3_08.txt</t>
  </si>
  <si>
    <t>/THLP/AP70_5_02.txt</t>
  </si>
  <si>
    <t>/THLP/AP70_5_05.txt</t>
  </si>
  <si>
    <t>/THLP/AP70_5_08.txt</t>
  </si>
  <si>
    <t>/THLP/AP70_8_02.txt</t>
  </si>
  <si>
    <t>/THLP/AP70_8_05.txt</t>
  </si>
  <si>
    <t>/THLP/AP70_8_08.txt</t>
  </si>
  <si>
    <t>/THLP/AP75_3_02.txt</t>
  </si>
  <si>
    <t>/THLP/AP75_3_05.txt</t>
  </si>
  <si>
    <t>/THLP/AP75_3_08.txt</t>
  </si>
  <si>
    <t>/THLP/AP75_5_02.txt</t>
  </si>
  <si>
    <t>/THLP/AP75_5_05.txt</t>
  </si>
  <si>
    <t>/THLP/AP75_5_08.txt</t>
  </si>
  <si>
    <t>/THLP/AP75_8_02.txt</t>
  </si>
  <si>
    <t>/THLP/AP75_8_05.txt</t>
  </si>
  <si>
    <t>/THLP/AP75_8_08.txt</t>
  </si>
  <si>
    <t>/THLP/AP90_3_02.txt</t>
  </si>
  <si>
    <t>/THLP/AP90_3_05.txt</t>
  </si>
  <si>
    <t>/THLP/AP90_3_08.txt</t>
  </si>
  <si>
    <t>/THLP/AP90_5_02.txt</t>
  </si>
  <si>
    <t>/THLP/AP90_5_05.txt</t>
  </si>
  <si>
    <t>/THLP/AP90_5_08.txt</t>
  </si>
  <si>
    <t>/THLP/AP90_8_02.txt</t>
  </si>
  <si>
    <t>/THLP/AP90_8_05.txt</t>
  </si>
  <si>
    <t>/THLP/AP90_8_08.txt</t>
  </si>
  <si>
    <t>/THLP/AP100_3_02.txt</t>
  </si>
  <si>
    <t>/THLP/AP100_3_05.txt</t>
  </si>
  <si>
    <t>/THLP/AP100_3_08.txt</t>
  </si>
  <si>
    <t>/THLP/AP100_5_02.txt</t>
  </si>
  <si>
    <t>/THLP/AP100_5_05.txt</t>
  </si>
  <si>
    <t>/THLP/AP100_5_08.txt</t>
  </si>
  <si>
    <t>/THLP/AP100_8_02.txt</t>
  </si>
  <si>
    <t>/THLP/AP100_8_05.txt</t>
  </si>
  <si>
    <t>/THLP/AP100_8_08.txt</t>
  </si>
  <si>
    <t>#runs</t>
  </si>
  <si>
    <t>run1</t>
  </si>
  <si>
    <t>run2</t>
  </si>
  <si>
    <t>run3</t>
  </si>
  <si>
    <t>run4</t>
  </si>
  <si>
    <t>run5</t>
  </si>
  <si>
    <t>s*</t>
  </si>
  <si>
    <t>s</t>
  </si>
  <si>
    <t>t*</t>
  </si>
  <si>
    <t>t</t>
  </si>
  <si>
    <t>RPD1</t>
  </si>
  <si>
    <t>RPD2</t>
  </si>
  <si>
    <t>RPD3</t>
  </si>
  <si>
    <t>RPD4</t>
  </si>
  <si>
    <t>RPD5</t>
  </si>
  <si>
    <t>PERF-PROF</t>
  </si>
  <si>
    <t>BRKGA_CS</t>
  </si>
  <si>
    <t>MultiStart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</si>
</sst>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##0.00"/>
  </numFmts>
  <fonts count="1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8.0"/>
      <color rgb="FF131413"/>
      <name val="Times"/>
    </font>
    <font>
      <sz val="10.0"/>
      <color rgb="FF000000"/>
      <name val="Arial"/>
    </font>
    <font>
      <sz val="8.0"/>
      <color rgb="FF131413"/>
      <name val="Courier"/>
    </font>
    <font>
      <b/>
      <sz val="8.0"/>
      <color rgb="FF131413"/>
      <name val="Times"/>
    </font>
    <font>
      <b/>
      <sz val="8.0"/>
      <color rgb="FF131413"/>
      <name val="Courier"/>
    </font>
    <font>
      <b/>
      <sz val="7.0"/>
      <color rgb="FF131413"/>
      <name val="Times"/>
    </font>
    <font>
      <b/>
      <sz val="15.0"/>
      <color rgb="FF131413"/>
      <name val="Springnew"/>
    </font>
    <font>
      <b/>
      <i/>
      <sz val="14.0"/>
      <color rgb="FF131413"/>
      <name val="SMyriad"/>
    </font>
    <font>
      <b/>
      <i/>
      <sz val="8.0"/>
      <color rgb="FF131413"/>
      <name val="Times"/>
    </font>
    <font/>
    <font>
      <b/>
      <sz val="10.0"/>
      <color rgb="FF000000"/>
      <name val="Arial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2" xfId="0" applyFont="1" applyNumberFormat="1"/>
    <xf borderId="0" fillId="0" fontId="1" numFmtId="1" xfId="0" applyFont="1" applyNumberForma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2" fontId="1" numFmtId="0" xfId="0" applyFill="1" applyFont="1"/>
    <xf borderId="0" fillId="2" fontId="1" numFmtId="2" xfId="0" applyFont="1" applyNumberFormat="1"/>
    <xf borderId="0" fillId="2" fontId="1" numFmtId="2" xfId="0" applyAlignment="1" applyFont="1" applyNumberFormat="1">
      <alignment horizontal="right"/>
    </xf>
    <xf borderId="0" fillId="2" fontId="1" numFmtId="1" xfId="0" applyFont="1" applyNumberFormat="1"/>
    <xf borderId="0" fillId="3" fontId="1" numFmtId="2" xfId="0" applyFill="1" applyFont="1" applyNumberFormat="1"/>
    <xf borderId="0" fillId="3" fontId="1" numFmtId="1" xfId="0" applyFont="1" applyNumberFormat="1"/>
    <xf borderId="0" fillId="4" fontId="1" numFmtId="0" xfId="0" applyFill="1" applyFont="1"/>
    <xf borderId="0" fillId="5" fontId="1" numFmtId="2" xfId="0" applyFill="1" applyFont="1" applyNumberFormat="1"/>
    <xf borderId="0" fillId="5" fontId="1" numFmtId="1" xfId="0" applyFont="1" applyNumberFormat="1"/>
    <xf borderId="0" fillId="0" fontId="3" numFmtId="2" xfId="0" applyFont="1" applyNumberFormat="1"/>
    <xf borderId="0" fillId="0" fontId="1" numFmtId="3" xfId="0" applyFont="1" applyNumberFormat="1"/>
    <xf borderId="0" fillId="0" fontId="5" numFmtId="0" xfId="0" applyFont="1"/>
    <xf borderId="0" fillId="0" fontId="6" numFmtId="0" xfId="0" applyFont="1"/>
    <xf borderId="0" fillId="0" fontId="3" numFmtId="3" xfId="0" applyFont="1" applyNumberFormat="1"/>
    <xf borderId="0" fillId="0" fontId="5" numFmtId="2" xfId="0" applyFont="1" applyNumberFormat="1"/>
    <xf borderId="0" fillId="0" fontId="6" numFmtId="2" xfId="0" applyFont="1" applyNumberFormat="1"/>
    <xf borderId="0" fillId="0" fontId="7" numFmtId="0" xfId="0" applyFont="1"/>
    <xf borderId="0" fillId="0" fontId="8" numFmtId="2" xfId="0" applyAlignment="1" applyFont="1" applyNumberFormat="1">
      <alignment vertical="bottom"/>
    </xf>
    <xf borderId="0" fillId="6" fontId="4" numFmtId="0" xfId="0" applyAlignment="1" applyFill="1" applyFont="1">
      <alignment horizontal="center" shrinkToFit="0" vertical="bottom" wrapText="0"/>
    </xf>
    <xf borderId="0" fillId="0" fontId="6" numFmtId="3" xfId="0" applyFont="1" applyNumberFormat="1"/>
    <xf borderId="0" fillId="0" fontId="6" numFmtId="2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6" numFmtId="3" xfId="0" applyAlignment="1" applyFont="1" applyNumberFormat="1">
      <alignment vertical="bottom"/>
    </xf>
    <xf borderId="0" fillId="0" fontId="7" numFmtId="2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3" fontId="1" numFmtId="164" xfId="0" applyFont="1" applyNumberFormat="1"/>
    <xf borderId="0" fillId="5" fontId="1" numFmtId="164" xfId="0" applyFont="1" applyNumberFormat="1"/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2" xfId="0" applyAlignment="1" applyBorder="1" applyFont="1" applyNumberFormat="1">
      <alignment horizontal="right" vertical="bottom"/>
    </xf>
    <xf borderId="2" fillId="7" fontId="4" numFmtId="2" xfId="0" applyAlignment="1" applyBorder="1" applyFill="1" applyFont="1" applyNumberFormat="1">
      <alignment shrinkToFit="0" vertical="bottom" wrapText="0"/>
    </xf>
    <xf borderId="0" fillId="0" fontId="4" numFmtId="2" xfId="0" applyAlignment="1" applyFont="1" applyNumberFormat="1">
      <alignment horizontal="center" shrinkToFit="0" vertical="bottom" wrapText="0"/>
    </xf>
    <xf borderId="2" fillId="7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horizontal="center" shrinkToFit="0" vertical="bottom" wrapText="0"/>
    </xf>
    <xf borderId="3" fillId="0" fontId="12" numFmtId="0" xfId="0" applyBorder="1" applyFont="1"/>
    <xf borderId="2" fillId="7" fontId="4" numFmtId="1" xfId="0" applyAlignment="1" applyBorder="1" applyFont="1" applyNumberFormat="1">
      <alignment shrinkToFit="0" vertical="bottom" wrapText="0"/>
    </xf>
    <xf borderId="0" fillId="0" fontId="4" numFmtId="165" xfId="0" applyAlignment="1" applyFont="1" applyNumberFormat="1">
      <alignment horizontal="center" shrinkToFit="0" vertical="bottom" wrapText="0"/>
    </xf>
    <xf borderId="0" fillId="8" fontId="4" numFmtId="1" xfId="0" applyAlignment="1" applyFill="1" applyFont="1" applyNumberFormat="1">
      <alignment shrinkToFit="0" vertical="bottom" wrapText="0"/>
    </xf>
    <xf borderId="0" fillId="7" fontId="4" numFmtId="1" xfId="0" applyAlignment="1" applyFont="1" applyNumberFormat="1">
      <alignment shrinkToFit="0" vertical="bottom" wrapText="0"/>
    </xf>
    <xf borderId="3" fillId="0" fontId="4" numFmtId="2" xfId="0" applyAlignment="1" applyBorder="1" applyFont="1" applyNumberFormat="1">
      <alignment horizontal="center" shrinkToFit="0" vertical="bottom" wrapText="0"/>
    </xf>
    <xf borderId="3" fillId="0" fontId="4" numFmtId="164" xfId="0" applyAlignment="1" applyBorder="1" applyFont="1" applyNumberFormat="1">
      <alignment horizontal="center" shrinkToFit="0" vertical="bottom" wrapText="0"/>
    </xf>
    <xf borderId="3" fillId="0" fontId="4" numFmtId="165" xfId="0" applyAlignment="1" applyBorder="1" applyFont="1" applyNumberFormat="1">
      <alignment horizontal="center" shrinkToFit="0" vertical="bottom" wrapText="0"/>
    </xf>
    <xf borderId="3" fillId="0" fontId="4" numFmtId="1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horizontal="left" shrinkToFit="0" vertical="bottom" wrapText="0"/>
    </xf>
    <xf borderId="2" fillId="7" fontId="4" numFmtId="2" xfId="0" applyAlignment="1" applyBorder="1" applyFont="1" applyNumberFormat="1">
      <alignment horizontal="right" shrinkToFit="0" vertical="bottom" wrapText="0"/>
    </xf>
    <xf borderId="0" fillId="0" fontId="4" numFmtId="2" xfId="0" applyAlignment="1" applyFont="1" applyNumberFormat="1">
      <alignment horizontal="right" shrinkToFit="0" vertical="bottom" wrapText="0"/>
    </xf>
    <xf borderId="2" fillId="7" fontId="4" numFmtId="0" xfId="0" applyAlignment="1" applyBorder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2" fillId="7" fontId="4" numFmtId="1" xfId="0" applyAlignment="1" applyBorder="1" applyFont="1" applyNumberForma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5" xfId="0" applyAlignment="1" applyFont="1" applyNumberFormat="1">
      <alignment horizontal="right" shrinkToFit="0" vertical="bottom" wrapText="0"/>
    </xf>
    <xf borderId="0" fillId="0" fontId="4" numFmtId="2" xfId="0" applyAlignment="1" applyFont="1" applyNumberFormat="1">
      <alignment shrinkToFit="0" vertical="bottom" wrapText="1"/>
    </xf>
    <xf borderId="0" fillId="0" fontId="4" numFmtId="1" xfId="0" applyAlignment="1" applyFont="1" applyNumberFormat="1">
      <alignment horizontal="right" shrinkToFit="0" vertical="bottom" wrapText="0"/>
    </xf>
    <xf borderId="0" fillId="8" fontId="4" numFmtId="1" xfId="0" applyAlignment="1" applyFont="1" applyNumberFormat="1">
      <alignment horizontal="right" shrinkToFit="0" vertical="bottom" wrapText="0"/>
    </xf>
    <xf borderId="0" fillId="7" fontId="4" numFmtId="1" xfId="0" applyAlignment="1" applyFont="1" applyNumberFormat="1">
      <alignment horizontal="right"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right" shrinkToFit="0" vertical="bottom" wrapText="0"/>
    </xf>
    <xf borderId="0" fillId="0" fontId="13" numFmtId="165" xfId="0" applyAlignment="1" applyFont="1" applyNumberFormat="1">
      <alignment horizontal="right" shrinkToFit="0" vertical="bottom" wrapText="0"/>
    </xf>
    <xf borderId="0" fillId="0" fontId="4" numFmtId="166" xfId="0" applyAlignment="1" applyFont="1" applyNumberFormat="1">
      <alignment horizontal="right" shrinkToFit="0" vertical="bottom" wrapText="0"/>
    </xf>
    <xf borderId="0" fillId="0" fontId="13" numFmtId="0" xfId="0" applyAlignment="1" applyFont="1">
      <alignment shrinkToFit="0" vertical="bottom" wrapText="0"/>
    </xf>
    <xf borderId="0" fillId="9" fontId="4" numFmtId="0" xfId="0" applyAlignment="1" applyFill="1" applyFont="1">
      <alignment horizontal="left" shrinkToFit="0" vertical="bottom" wrapText="0"/>
    </xf>
    <xf borderId="0" fillId="0" fontId="13" numFmtId="2" xfId="0" applyAlignment="1" applyFont="1" applyNumberFormat="1">
      <alignment horizontal="right" shrinkToFit="0" vertical="bottom" wrapText="0"/>
    </xf>
    <xf borderId="0" fillId="0" fontId="13" numFmtId="166" xfId="0" applyAlignment="1" applyFont="1" applyNumberFormat="1">
      <alignment horizontal="right" shrinkToFit="0" vertical="bottom" wrapText="0"/>
    </xf>
    <xf borderId="0" fillId="5" fontId="13" numFmtId="0" xfId="0" applyAlignment="1" applyFont="1">
      <alignment horizontal="left" shrinkToFit="0" vertical="bottom" wrapText="0"/>
    </xf>
    <xf borderId="0" fillId="5" fontId="13" numFmtId="0" xfId="0" applyAlignment="1" applyFont="1">
      <alignment horizontal="center" shrinkToFit="0" vertical="bottom" wrapText="0"/>
    </xf>
    <xf borderId="2" fillId="5" fontId="13" numFmtId="2" xfId="0" applyAlignment="1" applyBorder="1" applyFont="1" applyNumberFormat="1">
      <alignment shrinkToFit="0" vertical="bottom" wrapText="0"/>
    </xf>
    <xf borderId="0" fillId="5" fontId="13" numFmtId="2" xfId="0" applyAlignment="1" applyFont="1" applyNumberFormat="1">
      <alignment horizontal="right" shrinkToFit="0" vertical="bottom" wrapText="0"/>
    </xf>
    <xf borderId="0" fillId="5" fontId="13" numFmtId="1" xfId="0" applyAlignment="1" applyFont="1" applyNumberFormat="1">
      <alignment horizontal="right" shrinkToFit="0" vertical="bottom" wrapText="0"/>
    </xf>
    <xf borderId="0" fillId="0" fontId="14" numFmtId="0" xfId="0" applyFont="1"/>
    <xf borderId="0" fillId="0" fontId="1" numFmtId="165" xfId="0" applyAlignment="1" applyFont="1" applyNumberFormat="1">
      <alignment horizontal="center"/>
    </xf>
    <xf borderId="0" fillId="6" fontId="4" numFmtId="0" xfId="0" applyAlignment="1" applyFont="1">
      <alignment shrinkToFit="0" vertical="bottom" wrapText="0"/>
    </xf>
    <xf borderId="0" fillId="6" fontId="4" numFmtId="0" xfId="0" applyAlignment="1" applyFont="1">
      <alignment horizontal="right" shrinkToFit="0" vertical="bottom" wrapText="0"/>
    </xf>
    <xf borderId="0" fillId="10" fontId="4" numFmtId="0" xfId="0" applyAlignment="1" applyFill="1" applyFont="1">
      <alignment shrinkToFit="0" vertical="bottom" wrapText="0"/>
    </xf>
    <xf borderId="0" fillId="10" fontId="4" numFmtId="0" xfId="0" applyAlignment="1" applyFont="1">
      <alignment horizontal="center" shrinkToFit="0" vertical="bottom" wrapText="0"/>
    </xf>
    <xf borderId="0" fillId="10" fontId="4" numFmtId="2" xfId="0" applyAlignment="1" applyFont="1" applyNumberFormat="1">
      <alignment shrinkToFit="0" vertical="bottom" wrapText="0"/>
    </xf>
    <xf borderId="0" fillId="10" fontId="4" numFmtId="2" xfId="0" applyAlignment="1" applyFont="1" applyNumberFormat="1">
      <alignment horizontal="right" shrinkToFit="0" vertical="bottom" wrapText="0"/>
    </xf>
    <xf borderId="0" fillId="10" fontId="4" numFmtId="1" xfId="0" applyAlignment="1" applyFont="1" applyNumberFormat="1">
      <alignment horizontal="right" shrinkToFit="0" vertical="bottom" wrapText="0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11" fontId="1" numFmtId="0" xfId="0" applyAlignment="1" applyFill="1" applyFon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11" fontId="1" numFmtId="2" xfId="0" applyAlignment="1" applyFont="1" applyNumberForma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1.5"/>
    <col customWidth="1" min="3" max="3" width="10.38"/>
    <col customWidth="1" min="4" max="4" width="11.13"/>
    <col customWidth="1" min="5" max="5" width="13.0"/>
    <col customWidth="1" min="6" max="6" width="8.75"/>
    <col customWidth="1" min="7" max="7" width="6.0"/>
    <col customWidth="1" min="8" max="9" width="9.75"/>
    <col customWidth="1" min="10" max="10" width="12.0"/>
    <col customWidth="1" min="11" max="12" width="13.0"/>
    <col customWidth="1" min="13" max="15" width="9.5"/>
    <col customWidth="1" min="16" max="16" width="18.38"/>
    <col customWidth="1" min="17" max="17" width="5.38"/>
    <col customWidth="1" min="21" max="21" width="4.75"/>
    <col customWidth="1" min="25" max="25" width="4.25"/>
    <col customWidth="1" min="29" max="29" width="5.13"/>
    <col customWidth="1" min="33" max="33" width="6.38"/>
    <col customWidth="1" min="37" max="37" width="6.0"/>
    <col customWidth="1" min="41" max="41" width="5.38"/>
    <col customWidth="1" min="45" max="45" width="5.63"/>
  </cols>
  <sheetData>
    <row r="1" ht="15.75" customHeight="1">
      <c r="C1" s="1"/>
      <c r="E1" s="1"/>
      <c r="F1" s="2"/>
      <c r="P1" s="3"/>
      <c r="Q1" s="3"/>
      <c r="R1" s="3"/>
    </row>
    <row r="2" ht="15.75" customHeight="1">
      <c r="A2" s="4" t="s">
        <v>0</v>
      </c>
      <c r="C2" s="1"/>
      <c r="E2" s="1"/>
      <c r="F2" s="2"/>
      <c r="J2" s="5"/>
      <c r="P2" s="3"/>
      <c r="Q2" s="6"/>
      <c r="R2" s="3"/>
    </row>
    <row r="3" ht="15.75" customHeight="1">
      <c r="A3" s="3" t="s">
        <v>1</v>
      </c>
      <c r="B3" s="7" t="s">
        <v>2</v>
      </c>
      <c r="C3" s="8" t="s">
        <v>3</v>
      </c>
      <c r="D3" s="7" t="s">
        <v>4</v>
      </c>
      <c r="E3" s="8" t="s">
        <v>5</v>
      </c>
      <c r="F3" s="9" t="s">
        <v>6</v>
      </c>
      <c r="J3" s="5"/>
      <c r="L3" s="5"/>
      <c r="P3" s="3"/>
      <c r="Q3" s="6"/>
      <c r="R3" s="3"/>
    </row>
    <row r="4" ht="15.75" customHeight="1">
      <c r="A4" s="10" t="s">
        <v>7</v>
      </c>
      <c r="B4" s="11">
        <f>Comparacao!L66</f>
        <v>26620.58254</v>
      </c>
      <c r="C4" s="11">
        <f>Comparacao!M66</f>
        <v>0.03587948459</v>
      </c>
      <c r="D4" s="12" t="s">
        <v>8</v>
      </c>
      <c r="E4" s="11">
        <f>Comparacao!N66</f>
        <v>1436.511111</v>
      </c>
      <c r="F4" s="13">
        <f>Comparacao!O66</f>
        <v>59</v>
      </c>
      <c r="J4" s="5"/>
      <c r="L4" s="5"/>
      <c r="P4" s="3"/>
      <c r="Q4" s="6"/>
      <c r="R4" s="3"/>
    </row>
    <row r="5" ht="15.75" customHeight="1">
      <c r="A5" s="13" t="s">
        <v>9</v>
      </c>
      <c r="B5" s="11">
        <f>Comparacao!T66</f>
        <v>26685.72287</v>
      </c>
      <c r="C5" s="11">
        <f>Comparacao!U66</f>
        <v>0.2239253489</v>
      </c>
      <c r="D5" s="12" t="s">
        <v>8</v>
      </c>
      <c r="E5" s="12">
        <f>Comparacao!V66</f>
        <v>53.92968254</v>
      </c>
      <c r="F5" s="13">
        <f>Comparacao!W66</f>
        <v>45</v>
      </c>
      <c r="J5" s="5"/>
      <c r="L5" s="5"/>
      <c r="P5" s="3"/>
      <c r="Q5" s="6"/>
      <c r="R5" s="3"/>
    </row>
    <row r="6" ht="15.75" customHeight="1">
      <c r="A6" s="14" t="str">
        <f>Comparacao!X1</f>
        <v>RKO</v>
      </c>
      <c r="B6" s="14">
        <f>Comparacao!X66</f>
        <v>26608.76249</v>
      </c>
      <c r="C6" s="14">
        <f>Comparacao!Y66</f>
        <v>0</v>
      </c>
      <c r="D6" s="14">
        <f>Comparacao!Z66</f>
        <v>0.03790736441</v>
      </c>
      <c r="E6" s="14">
        <f>Comparacao!AA66</f>
        <v>1.041285714</v>
      </c>
      <c r="F6" s="15">
        <f>Comparacao!AB66</f>
        <v>63</v>
      </c>
      <c r="J6" s="5"/>
      <c r="L6" s="5"/>
      <c r="P6" s="3"/>
      <c r="Q6" s="6"/>
      <c r="R6" s="3"/>
    </row>
    <row r="7" ht="15.75" customHeight="1">
      <c r="A7" s="16" t="str">
        <f>Comparacao!AC1</f>
        <v>RKO-BRKGA</v>
      </c>
      <c r="B7" s="17">
        <f>Comparacao!AC66</f>
        <v>26826.06178</v>
      </c>
      <c r="C7" s="17">
        <f>Comparacao!AD66</f>
        <v>0.6627296003</v>
      </c>
      <c r="D7" s="17">
        <f>Comparacao!AE66</f>
        <v>1.590869221</v>
      </c>
      <c r="E7" s="17">
        <f>Comparacao!AF66</f>
        <v>4.189349206</v>
      </c>
      <c r="F7" s="18">
        <f>Comparacao!AG66</f>
        <v>37</v>
      </c>
      <c r="J7" s="5"/>
      <c r="L7" s="5"/>
      <c r="P7" s="3"/>
      <c r="Q7" s="6"/>
      <c r="R7" s="3"/>
    </row>
    <row r="8" ht="15.75" customHeight="1">
      <c r="A8" s="16" t="str">
        <f>Comparacao!AH1</f>
        <v>RKO-SA</v>
      </c>
      <c r="B8" s="17">
        <f>Comparacao!AH66</f>
        <v>26609.03338</v>
      </c>
      <c r="C8" s="17">
        <f>Comparacao!AI66</f>
        <v>0.004324535829</v>
      </c>
      <c r="D8" s="17">
        <f>Comparacao!AJ66</f>
        <v>0.0472612594</v>
      </c>
      <c r="E8" s="17">
        <f>Comparacao!AK66</f>
        <v>3.541</v>
      </c>
      <c r="F8" s="18">
        <f>Comparacao!AL66</f>
        <v>62</v>
      </c>
      <c r="J8" s="5"/>
      <c r="L8" s="5"/>
      <c r="P8" s="3"/>
      <c r="Q8" s="6"/>
      <c r="R8" s="3"/>
    </row>
    <row r="9" ht="15.75" customHeight="1">
      <c r="A9" s="16" t="str">
        <f>Comparacao!AM1</f>
        <v>RKO-GRASP</v>
      </c>
      <c r="B9" s="17">
        <f>Comparacao!AM66</f>
        <v>26608.76249</v>
      </c>
      <c r="C9" s="17">
        <f>Comparacao!AN66</f>
        <v>0</v>
      </c>
      <c r="D9" s="17">
        <f>Comparacao!AO66</f>
        <v>0.04106747384</v>
      </c>
      <c r="E9" s="17">
        <f>Comparacao!AP66</f>
        <v>1.689174603</v>
      </c>
      <c r="F9" s="18">
        <f>Comparacao!AQ66</f>
        <v>63</v>
      </c>
      <c r="J9" s="5"/>
      <c r="L9" s="5"/>
      <c r="P9" s="3"/>
      <c r="Q9" s="6"/>
      <c r="R9" s="3"/>
    </row>
    <row r="10" ht="15.75" customHeight="1">
      <c r="A10" s="16" t="str">
        <f>Comparacao!AR1</f>
        <v>RKO-ILS</v>
      </c>
      <c r="B10" s="17">
        <f>Comparacao!AR66</f>
        <v>26608.76249</v>
      </c>
      <c r="C10" s="17">
        <f>Comparacao!AS66</f>
        <v>0</v>
      </c>
      <c r="D10" s="17">
        <f>Comparacao!AT66</f>
        <v>0.07378191082</v>
      </c>
      <c r="E10" s="17">
        <f>Comparacao!AU66</f>
        <v>1.292015873</v>
      </c>
      <c r="F10" s="18">
        <f>Comparacao!AV66</f>
        <v>63</v>
      </c>
      <c r="J10" s="5"/>
      <c r="L10" s="5"/>
      <c r="P10" s="3"/>
      <c r="Q10" s="6"/>
      <c r="R10" s="3"/>
    </row>
    <row r="11" ht="15.75" customHeight="1">
      <c r="A11" s="16" t="str">
        <f>Comparacao!AW1</f>
        <v>RKO-VNS</v>
      </c>
      <c r="B11" s="17">
        <f>Comparacao!AW66</f>
        <v>26608.76249</v>
      </c>
      <c r="C11" s="17">
        <f>Comparacao!AX66</f>
        <v>0</v>
      </c>
      <c r="D11" s="17">
        <f>Comparacao!AY66</f>
        <v>0</v>
      </c>
      <c r="E11" s="17">
        <f>Comparacao!AZ66</f>
        <v>1.081031746</v>
      </c>
      <c r="F11" s="18">
        <f>Comparacao!BA66</f>
        <v>63</v>
      </c>
      <c r="J11" s="5"/>
      <c r="L11" s="5"/>
      <c r="P11" s="3"/>
      <c r="Q11" s="6"/>
      <c r="R11" s="3"/>
    </row>
    <row r="12" ht="15.75" customHeight="1">
      <c r="A12" s="16" t="str">
        <f>Comparacao!BB1</f>
        <v>RKO-PSO</v>
      </c>
      <c r="B12" s="17">
        <f>Comparacao!BB66</f>
        <v>26608.76249</v>
      </c>
      <c r="C12" s="17">
        <f>Comparacao!BC66</f>
        <v>0</v>
      </c>
      <c r="D12" s="17">
        <f>Comparacao!BD66</f>
        <v>0.002620738375</v>
      </c>
      <c r="E12" s="17">
        <f>Comparacao!BE66</f>
        <v>1.686587302</v>
      </c>
      <c r="F12" s="18">
        <f>Comparacao!BF66</f>
        <v>63</v>
      </c>
      <c r="J12" s="5"/>
      <c r="L12" s="5"/>
      <c r="P12" s="3"/>
      <c r="Q12" s="6"/>
      <c r="R12" s="3"/>
    </row>
    <row r="13" ht="15.75" customHeight="1">
      <c r="A13" s="16" t="str">
        <f>Comparacao!BG1</f>
        <v>RKO-GA</v>
      </c>
      <c r="B13" s="17">
        <f>Comparacao!BG66</f>
        <v>26612.16648</v>
      </c>
      <c r="C13" s="17">
        <f>Comparacao!BH66</f>
        <v>0.01980510047</v>
      </c>
      <c r="D13" s="17">
        <f>Comparacao!BI66</f>
        <v>0.09226414437</v>
      </c>
      <c r="E13" s="17">
        <f>Comparacao!BJ66</f>
        <v>3.640746032</v>
      </c>
      <c r="F13" s="18">
        <f>Comparacao!BK66</f>
        <v>58</v>
      </c>
      <c r="J13" s="5"/>
      <c r="L13" s="5"/>
      <c r="P13" s="3"/>
      <c r="Q13" s="6"/>
      <c r="R13" s="3"/>
    </row>
    <row r="14" ht="15.75" customHeight="1">
      <c r="A14" s="16" t="str">
        <f>Comparacao!BL1</f>
        <v>RKO-BRKGA-CS</v>
      </c>
      <c r="B14" s="17">
        <f>Comparacao!BL66</f>
        <v>26626.87699</v>
      </c>
      <c r="C14" s="17">
        <f>Comparacao!BM66</f>
        <v>0.06158358536</v>
      </c>
      <c r="D14" s="17">
        <f>Comparacao!BN66</f>
        <v>0.355156704</v>
      </c>
      <c r="E14" s="17">
        <f>Comparacao!BO66</f>
        <v>4.571777778</v>
      </c>
      <c r="F14" s="18">
        <f>Comparacao!BP66</f>
        <v>54</v>
      </c>
      <c r="J14" s="5"/>
      <c r="L14" s="5"/>
      <c r="P14" s="3"/>
      <c r="Q14" s="6"/>
      <c r="R14" s="3"/>
    </row>
    <row r="15" ht="15.75" customHeight="1">
      <c r="A15" s="16" t="str">
        <f>Comparacao!BQ1</f>
        <v>RKO-LNS</v>
      </c>
      <c r="B15" s="17">
        <f>Comparacao!BQ66</f>
        <v>26608.76249</v>
      </c>
      <c r="C15" s="17">
        <f>Comparacao!BR66</f>
        <v>0</v>
      </c>
      <c r="D15" s="17">
        <f>Comparacao!BS66</f>
        <v>0.004011013391</v>
      </c>
      <c r="E15" s="17">
        <f>Comparacao!BT66</f>
        <v>1.298650794</v>
      </c>
      <c r="F15" s="18">
        <f>Comparacao!BU66</f>
        <v>63</v>
      </c>
      <c r="J15" s="5"/>
      <c r="L15" s="5"/>
      <c r="P15" s="3"/>
      <c r="Q15" s="6"/>
      <c r="R15" s="3"/>
    </row>
    <row r="16" ht="15.75" customHeight="1">
      <c r="A16" s="16" t="str">
        <f>Comparacao!BV1</f>
        <v>RKO-MS</v>
      </c>
      <c r="B16" s="17">
        <f>Comparacao!BV66</f>
        <v>28215.37152</v>
      </c>
      <c r="C16" s="17">
        <f>Comparacao!BW66</f>
        <v>6.555104763</v>
      </c>
      <c r="D16" s="17">
        <f>Comparacao!BX66</f>
        <v>10.14337153</v>
      </c>
      <c r="E16" s="17">
        <f>Comparacao!BY66</f>
        <v>1.788396825</v>
      </c>
      <c r="F16" s="18">
        <f>Comparacao!BZ66</f>
        <v>7</v>
      </c>
      <c r="J16" s="5"/>
      <c r="L16" s="5"/>
      <c r="P16" s="3"/>
      <c r="Q16" s="6"/>
      <c r="R16" s="3"/>
    </row>
    <row r="17" ht="15.75" customHeight="1">
      <c r="C17" s="1"/>
      <c r="E17" s="1"/>
      <c r="F17" s="2"/>
      <c r="J17" s="5"/>
      <c r="L17" s="5"/>
      <c r="P17" s="3"/>
      <c r="Q17" s="6"/>
      <c r="R17" s="3"/>
    </row>
    <row r="18" ht="15.75" customHeight="1">
      <c r="C18" s="1"/>
      <c r="E18" s="1"/>
      <c r="F18" s="2"/>
      <c r="J18" s="5"/>
      <c r="L18" s="5"/>
      <c r="P18" s="3"/>
      <c r="Q18" s="6"/>
      <c r="R18" s="3"/>
    </row>
    <row r="19" ht="15.75" customHeight="1">
      <c r="C19" s="19"/>
      <c r="E19" s="1"/>
      <c r="F19" s="2"/>
      <c r="J19" s="5"/>
      <c r="L19" s="5"/>
      <c r="P19" s="3"/>
      <c r="Q19" s="6"/>
      <c r="R19" s="3"/>
    </row>
    <row r="20" ht="15.75" customHeight="1">
      <c r="C20" s="19"/>
      <c r="E20" s="1"/>
      <c r="F20" s="2"/>
      <c r="J20" s="5"/>
      <c r="L20" s="5"/>
      <c r="P20" s="3"/>
      <c r="Q20" s="6"/>
      <c r="R20" s="3"/>
    </row>
    <row r="21" ht="15.75" customHeight="1">
      <c r="C21" s="19"/>
      <c r="E21" s="1"/>
      <c r="F21" s="2"/>
      <c r="J21" s="5"/>
      <c r="L21" s="5"/>
      <c r="P21" s="3"/>
      <c r="Q21" s="6"/>
      <c r="R21" s="3"/>
    </row>
    <row r="22" ht="15.75" customHeight="1">
      <c r="C22" s="19"/>
      <c r="E22" s="1"/>
      <c r="F22" s="2"/>
      <c r="J22" s="5"/>
      <c r="L22" s="5"/>
      <c r="P22" s="3"/>
      <c r="Q22" s="6"/>
      <c r="R22" s="3"/>
    </row>
    <row r="23" ht="15.75" customHeight="1">
      <c r="C23" s="19"/>
      <c r="E23" s="1"/>
      <c r="F23" s="2"/>
      <c r="J23" s="5"/>
      <c r="L23" s="5"/>
      <c r="P23" s="3"/>
      <c r="Q23" s="6"/>
      <c r="R23" s="3"/>
    </row>
    <row r="24" ht="15.75" customHeight="1">
      <c r="C24" s="19"/>
      <c r="E24" s="1"/>
      <c r="F24" s="2"/>
      <c r="J24" s="5"/>
      <c r="L24" s="5"/>
      <c r="P24" s="3"/>
      <c r="Q24" s="6"/>
      <c r="R24" s="3"/>
    </row>
    <row r="25" ht="15.75" customHeight="1">
      <c r="C25" s="19"/>
      <c r="E25" s="1"/>
      <c r="F25" s="2"/>
      <c r="J25" s="5"/>
      <c r="L25" s="5"/>
      <c r="P25" s="3"/>
      <c r="Q25" s="6"/>
      <c r="R25" s="3"/>
    </row>
    <row r="26" ht="15.75" customHeight="1">
      <c r="C26" s="19"/>
      <c r="E26" s="1"/>
      <c r="F26" s="2"/>
      <c r="J26" s="5"/>
      <c r="L26" s="5"/>
      <c r="P26" s="3"/>
      <c r="Q26" s="6"/>
      <c r="R26" s="3"/>
    </row>
    <row r="27" ht="15.75" customHeight="1">
      <c r="C27" s="19"/>
      <c r="E27" s="1"/>
      <c r="F27" s="2"/>
      <c r="J27" s="5"/>
      <c r="L27" s="5"/>
      <c r="P27" s="3"/>
      <c r="Q27" s="6"/>
      <c r="R27" s="3"/>
    </row>
    <row r="28" ht="15.75" customHeight="1">
      <c r="C28" s="19"/>
      <c r="E28" s="1"/>
      <c r="F28" s="2"/>
      <c r="J28" s="5"/>
      <c r="L28" s="5"/>
      <c r="P28" s="3"/>
      <c r="Q28" s="6"/>
      <c r="R28" s="3"/>
    </row>
    <row r="29" ht="15.75" customHeight="1">
      <c r="C29" s="19"/>
      <c r="E29" s="1"/>
      <c r="F29" s="2"/>
      <c r="J29" s="5"/>
      <c r="L29" s="5"/>
      <c r="P29" s="3"/>
      <c r="Q29" s="6"/>
      <c r="R29" s="3"/>
    </row>
    <row r="30" ht="15.75" customHeight="1">
      <c r="C30" s="19"/>
      <c r="E30" s="1"/>
      <c r="F30" s="2"/>
      <c r="J30" s="5"/>
      <c r="L30" s="5"/>
      <c r="P30" s="3"/>
      <c r="Q30" s="6"/>
      <c r="R30" s="3"/>
    </row>
    <row r="31" ht="15.75" customHeight="1">
      <c r="C31" s="19"/>
      <c r="E31" s="1"/>
      <c r="F31" s="2"/>
      <c r="J31" s="5"/>
      <c r="L31" s="5"/>
      <c r="P31" s="3"/>
      <c r="Q31" s="6"/>
      <c r="R31" s="3"/>
    </row>
    <row r="32" ht="15.75" customHeight="1">
      <c r="C32" s="19"/>
      <c r="E32" s="1"/>
      <c r="F32" s="2"/>
      <c r="J32" s="5"/>
      <c r="L32" s="5"/>
      <c r="P32" s="3"/>
      <c r="Q32" s="6"/>
      <c r="R32" s="3"/>
    </row>
    <row r="33" ht="15.75" customHeight="1">
      <c r="C33" s="19"/>
      <c r="E33" s="1"/>
      <c r="F33" s="2"/>
      <c r="J33" s="5"/>
      <c r="L33" s="5"/>
      <c r="P33" s="3"/>
      <c r="Q33" s="6"/>
      <c r="R33" s="3"/>
    </row>
    <row r="34" ht="15.75" customHeight="1">
      <c r="C34" s="19"/>
      <c r="E34" s="1"/>
      <c r="F34" s="2"/>
      <c r="J34" s="5"/>
      <c r="L34" s="5"/>
      <c r="O34" s="20"/>
      <c r="P34" s="3"/>
      <c r="Q34" s="6"/>
      <c r="R34" s="3"/>
    </row>
    <row r="35" ht="15.75" customHeight="1">
      <c r="C35" s="19"/>
      <c r="E35" s="1"/>
      <c r="F35" s="2"/>
      <c r="J35" s="5"/>
      <c r="L35" s="5"/>
      <c r="O35" s="20"/>
      <c r="P35" s="3"/>
      <c r="Q35" s="6"/>
      <c r="R35" s="3"/>
    </row>
    <row r="36" ht="15.75" customHeight="1">
      <c r="C36" s="19"/>
      <c r="E36" s="1"/>
      <c r="F36" s="2"/>
      <c r="J36" s="5"/>
      <c r="L36" s="5"/>
      <c r="O36" s="20"/>
      <c r="P36" s="3"/>
      <c r="Q36" s="6"/>
      <c r="R36" s="3"/>
    </row>
    <row r="37" ht="15.75" customHeight="1">
      <c r="C37" s="19"/>
      <c r="E37" s="1"/>
      <c r="F37" s="2"/>
      <c r="J37" s="5"/>
      <c r="L37" s="5"/>
      <c r="O37" s="20"/>
      <c r="P37" s="3"/>
      <c r="Q37" s="6"/>
      <c r="R37" s="3"/>
    </row>
    <row r="38" ht="15.75" customHeight="1">
      <c r="C38" s="19"/>
      <c r="E38" s="1"/>
      <c r="F38" s="2"/>
      <c r="J38" s="21"/>
      <c r="L38" s="21"/>
      <c r="P38" s="3"/>
      <c r="Q38" s="6"/>
      <c r="R38" s="3"/>
    </row>
    <row r="39" ht="15.75" customHeight="1">
      <c r="C39" s="19"/>
      <c r="E39" s="1"/>
      <c r="F39" s="2"/>
      <c r="J39" s="21"/>
      <c r="L39" s="21"/>
      <c r="P39" s="3"/>
      <c r="Q39" s="6"/>
      <c r="R39" s="3"/>
    </row>
    <row r="40" ht="15.75" customHeight="1">
      <c r="C40" s="19"/>
      <c r="E40" s="1"/>
      <c r="F40" s="2"/>
      <c r="J40" s="5"/>
      <c r="L40" s="5"/>
      <c r="P40" s="3"/>
      <c r="Q40" s="6"/>
      <c r="R40" s="3"/>
    </row>
    <row r="41" ht="15.75" customHeight="1">
      <c r="C41" s="19"/>
      <c r="E41" s="1"/>
      <c r="F41" s="2"/>
      <c r="J41" s="5"/>
      <c r="L41" s="5"/>
      <c r="P41" s="3"/>
      <c r="Q41" s="6"/>
      <c r="R41" s="3"/>
    </row>
    <row r="42" ht="15.75" customHeight="1">
      <c r="C42" s="19"/>
      <c r="E42" s="1"/>
      <c r="F42" s="2"/>
      <c r="J42" s="22"/>
      <c r="L42" s="5"/>
      <c r="P42" s="3"/>
      <c r="Q42" s="6"/>
      <c r="R42" s="3"/>
    </row>
    <row r="43" ht="15.75" customHeight="1">
      <c r="C43" s="19"/>
      <c r="E43" s="1"/>
      <c r="F43" s="2"/>
      <c r="J43" s="22"/>
      <c r="L43" s="5"/>
      <c r="O43" s="20"/>
      <c r="P43" s="3"/>
      <c r="Q43" s="6"/>
      <c r="R43" s="3"/>
    </row>
    <row r="44" ht="15.75" customHeight="1">
      <c r="C44" s="19"/>
      <c r="E44" s="1"/>
      <c r="F44" s="2"/>
      <c r="J44" s="22"/>
      <c r="L44" s="5"/>
      <c r="O44" s="20"/>
      <c r="P44" s="3"/>
      <c r="Q44" s="6"/>
      <c r="R44" s="3"/>
    </row>
    <row r="45" ht="15.75" customHeight="1">
      <c r="C45" s="19"/>
      <c r="E45" s="1"/>
      <c r="F45" s="2"/>
      <c r="J45" s="22"/>
      <c r="L45" s="5"/>
      <c r="O45" s="20"/>
      <c r="P45" s="3"/>
      <c r="Q45" s="6"/>
      <c r="R45" s="3"/>
    </row>
    <row r="46" ht="15.75" customHeight="1">
      <c r="C46" s="19"/>
      <c r="E46" s="1"/>
      <c r="F46" s="2"/>
      <c r="J46" s="22"/>
      <c r="L46" s="5"/>
      <c r="O46" s="20"/>
      <c r="P46" s="3"/>
      <c r="Q46" s="6"/>
      <c r="R46" s="3"/>
    </row>
    <row r="47" ht="15.75" customHeight="1">
      <c r="C47" s="19"/>
      <c r="E47" s="1"/>
      <c r="F47" s="2"/>
      <c r="J47" s="22"/>
      <c r="L47" s="23"/>
      <c r="O47" s="20"/>
      <c r="P47" s="3"/>
      <c r="Q47" s="6"/>
      <c r="R47" s="3"/>
    </row>
    <row r="48" ht="15.75" customHeight="1">
      <c r="C48" s="19"/>
      <c r="E48" s="1"/>
      <c r="F48" s="2"/>
      <c r="J48" s="22"/>
      <c r="L48" s="23"/>
      <c r="P48" s="3"/>
      <c r="Q48" s="6"/>
      <c r="R48" s="3"/>
    </row>
    <row r="49" ht="15.75" customHeight="1">
      <c r="C49" s="19"/>
      <c r="E49" s="1"/>
      <c r="F49" s="2"/>
      <c r="J49" s="22"/>
      <c r="L49" s="23"/>
      <c r="P49" s="3"/>
      <c r="Q49" s="6"/>
      <c r="R49" s="3"/>
    </row>
    <row r="50" ht="15.75" customHeight="1">
      <c r="C50" s="19"/>
      <c r="E50" s="1"/>
      <c r="F50" s="2"/>
      <c r="J50" s="22"/>
      <c r="L50" s="23"/>
      <c r="P50" s="3"/>
      <c r="Q50" s="6"/>
      <c r="R50" s="3"/>
    </row>
    <row r="51" ht="15.75" customHeight="1">
      <c r="C51" s="19"/>
      <c r="E51" s="1"/>
      <c r="F51" s="2"/>
      <c r="J51" s="22"/>
      <c r="L51" s="5"/>
      <c r="P51" s="3"/>
      <c r="Q51" s="6"/>
      <c r="R51" s="3"/>
    </row>
    <row r="52" ht="15.75" customHeight="1">
      <c r="C52" s="19"/>
      <c r="E52" s="1"/>
      <c r="F52" s="2"/>
      <c r="J52" s="22"/>
      <c r="L52" s="5"/>
      <c r="P52" s="3"/>
      <c r="Q52" s="6"/>
      <c r="R52" s="3"/>
    </row>
    <row r="53" ht="15.75" customHeight="1">
      <c r="C53" s="19"/>
      <c r="E53" s="1"/>
      <c r="F53" s="2"/>
      <c r="J53" s="22"/>
      <c r="L53" s="5"/>
      <c r="P53" s="3"/>
      <c r="Q53" s="6"/>
      <c r="R53" s="3"/>
    </row>
    <row r="54" ht="15.75" customHeight="1">
      <c r="C54" s="19"/>
      <c r="E54" s="1"/>
      <c r="F54" s="2"/>
      <c r="J54" s="22"/>
      <c r="L54" s="5"/>
      <c r="P54" s="3"/>
      <c r="Q54" s="6"/>
      <c r="R54" s="3"/>
    </row>
    <row r="55" ht="15.75" customHeight="1">
      <c r="C55" s="19"/>
      <c r="E55" s="1"/>
      <c r="F55" s="2"/>
      <c r="J55" s="22"/>
      <c r="L55" s="5"/>
      <c r="P55" s="3"/>
      <c r="Q55" s="6"/>
      <c r="R55" s="3"/>
    </row>
    <row r="56" ht="15.75" customHeight="1">
      <c r="C56" s="19"/>
      <c r="E56" s="1"/>
      <c r="F56" s="2"/>
      <c r="J56" s="22"/>
      <c r="L56" s="23"/>
      <c r="P56" s="3"/>
      <c r="Q56" s="6"/>
      <c r="R56" s="3"/>
    </row>
    <row r="57" ht="15.75" customHeight="1">
      <c r="C57" s="19"/>
      <c r="E57" s="1"/>
      <c r="F57" s="2"/>
      <c r="J57" s="22"/>
      <c r="L57" s="23"/>
      <c r="P57" s="3"/>
      <c r="Q57" s="6"/>
      <c r="R57" s="3"/>
    </row>
    <row r="58" ht="15.75" customHeight="1">
      <c r="C58" s="24"/>
      <c r="E58" s="1"/>
      <c r="F58" s="2"/>
      <c r="J58" s="22"/>
      <c r="L58" s="23"/>
      <c r="P58" s="3"/>
      <c r="Q58" s="6"/>
      <c r="R58" s="3"/>
    </row>
    <row r="59" ht="15.75" customHeight="1">
      <c r="C59" s="24"/>
      <c r="E59" s="1"/>
      <c r="F59" s="2"/>
      <c r="J59" s="22"/>
      <c r="L59" s="23"/>
      <c r="P59" s="3"/>
      <c r="Q59" s="6"/>
      <c r="R59" s="3"/>
    </row>
    <row r="60" ht="15.75" customHeight="1">
      <c r="C60" s="19"/>
      <c r="E60" s="1"/>
      <c r="F60" s="2"/>
      <c r="J60" s="22"/>
      <c r="L60" s="23"/>
      <c r="P60" s="3"/>
      <c r="Q60" s="6"/>
      <c r="R60" s="3"/>
    </row>
    <row r="61" ht="15.75" customHeight="1">
      <c r="C61" s="19"/>
      <c r="E61" s="1"/>
      <c r="F61" s="2"/>
      <c r="J61" s="22"/>
      <c r="L61" s="5"/>
      <c r="P61" s="3"/>
      <c r="Q61" s="6"/>
      <c r="R61" s="3"/>
    </row>
    <row r="62" ht="15.75" customHeight="1">
      <c r="C62" s="19"/>
      <c r="E62" s="1"/>
      <c r="F62" s="2"/>
      <c r="J62" s="22"/>
      <c r="L62" s="5"/>
      <c r="P62" s="3"/>
      <c r="Q62" s="6"/>
      <c r="R62" s="3"/>
    </row>
    <row r="63" ht="15.75" customHeight="1">
      <c r="C63" s="19"/>
      <c r="E63" s="1"/>
      <c r="F63" s="2"/>
      <c r="J63" s="22"/>
      <c r="L63" s="5"/>
      <c r="P63" s="3"/>
      <c r="Q63" s="6"/>
      <c r="R63" s="3"/>
    </row>
    <row r="64" ht="15.75" customHeight="1">
      <c r="C64" s="25"/>
      <c r="E64" s="1"/>
      <c r="F64" s="2"/>
      <c r="J64" s="22"/>
      <c r="L64" s="5"/>
      <c r="P64" s="3"/>
      <c r="Q64" s="6"/>
      <c r="R64" s="3"/>
    </row>
    <row r="65" ht="15.75" customHeight="1">
      <c r="C65" s="25"/>
      <c r="E65" s="1"/>
      <c r="F65" s="2"/>
      <c r="J65" s="26"/>
      <c r="L65" s="5"/>
      <c r="P65" s="3"/>
      <c r="Q65" s="6"/>
      <c r="R65" s="3"/>
    </row>
    <row r="66" ht="15.75" customHeight="1">
      <c r="C66" s="25"/>
      <c r="E66" s="1"/>
      <c r="F66" s="2"/>
      <c r="J66" s="26"/>
      <c r="L66" s="5"/>
      <c r="P66" s="3"/>
      <c r="Q66" s="6"/>
      <c r="R66" s="3"/>
    </row>
    <row r="67" ht="15.75" customHeight="1">
      <c r="C67" s="25"/>
      <c r="E67" s="1"/>
      <c r="F67" s="2"/>
      <c r="J67" s="22"/>
      <c r="L67" s="5"/>
      <c r="P67" s="3"/>
      <c r="Q67" s="6"/>
      <c r="R67" s="3"/>
    </row>
    <row r="68" ht="15.75" customHeight="1">
      <c r="C68" s="25"/>
      <c r="E68" s="1"/>
      <c r="F68" s="2"/>
      <c r="J68" s="22"/>
      <c r="L68" s="5"/>
      <c r="P68" s="3"/>
      <c r="Q68" s="6"/>
      <c r="R68" s="3"/>
    </row>
    <row r="69" ht="15.75" customHeight="1">
      <c r="C69" s="25"/>
      <c r="E69" s="1"/>
      <c r="F69" s="2"/>
      <c r="J69" s="22"/>
      <c r="L69" s="5"/>
      <c r="P69" s="3"/>
      <c r="Q69" s="6"/>
      <c r="R69" s="3"/>
    </row>
    <row r="70" ht="15.75" customHeight="1">
      <c r="C70" s="25"/>
      <c r="E70" s="1"/>
      <c r="F70" s="2"/>
      <c r="J70" s="22"/>
      <c r="L70" s="5"/>
      <c r="P70" s="3"/>
      <c r="Q70" s="6"/>
      <c r="R70" s="3"/>
    </row>
    <row r="71" ht="15.75" customHeight="1">
      <c r="C71" s="25"/>
      <c r="E71" s="1"/>
      <c r="F71" s="2"/>
      <c r="J71" s="26"/>
      <c r="L71" s="5"/>
      <c r="P71" s="3"/>
      <c r="Q71" s="6"/>
      <c r="R71" s="3"/>
    </row>
    <row r="72" ht="15.75" customHeight="1">
      <c r="C72" s="25"/>
      <c r="E72" s="1"/>
      <c r="F72" s="2"/>
      <c r="J72" s="26"/>
      <c r="L72" s="5"/>
      <c r="P72" s="3"/>
      <c r="Q72" s="6"/>
      <c r="R72" s="3"/>
    </row>
    <row r="73" ht="15.75" customHeight="1">
      <c r="C73" s="25"/>
      <c r="E73" s="1"/>
      <c r="F73" s="2"/>
      <c r="J73" s="22"/>
      <c r="L73" s="5"/>
      <c r="P73" s="3"/>
      <c r="Q73" s="6"/>
      <c r="R73" s="3"/>
    </row>
    <row r="74" ht="15.75" customHeight="1">
      <c r="C74" s="25"/>
      <c r="E74" s="1"/>
      <c r="F74" s="2"/>
      <c r="J74" s="22"/>
      <c r="L74" s="5"/>
      <c r="P74" s="3"/>
      <c r="Q74" s="6"/>
      <c r="R74" s="3"/>
    </row>
    <row r="75" ht="15.75" customHeight="1">
      <c r="C75" s="25"/>
      <c r="E75" s="1"/>
      <c r="F75" s="2"/>
      <c r="J75" s="22"/>
      <c r="L75" s="5"/>
      <c r="P75" s="3"/>
      <c r="Q75" s="6"/>
      <c r="R75" s="3"/>
    </row>
    <row r="76" ht="15.75" customHeight="1">
      <c r="C76" s="25"/>
      <c r="E76" s="1"/>
      <c r="F76" s="2"/>
      <c r="J76" s="22"/>
      <c r="L76" s="5"/>
      <c r="P76" s="3"/>
      <c r="Q76" s="6"/>
      <c r="R76" s="3"/>
    </row>
    <row r="77" ht="15.75" customHeight="1">
      <c r="C77" s="25"/>
      <c r="E77" s="1"/>
      <c r="F77" s="2"/>
      <c r="J77" s="22"/>
      <c r="L77" s="5"/>
      <c r="P77" s="3"/>
      <c r="Q77" s="6"/>
      <c r="R77" s="3"/>
    </row>
    <row r="78" ht="15.75" customHeight="1">
      <c r="C78" s="25"/>
      <c r="E78" s="1"/>
      <c r="F78" s="2"/>
      <c r="J78" s="22"/>
      <c r="L78" s="5"/>
      <c r="P78" s="3"/>
      <c r="Q78" s="6"/>
      <c r="R78" s="3"/>
    </row>
    <row r="79" ht="15.75" customHeight="1">
      <c r="C79" s="25"/>
      <c r="E79" s="1"/>
      <c r="F79" s="2"/>
      <c r="J79" s="22"/>
      <c r="L79" s="5"/>
      <c r="P79" s="3"/>
      <c r="Q79" s="6"/>
      <c r="R79" s="3"/>
    </row>
    <row r="80" ht="15.75" customHeight="1">
      <c r="C80" s="25"/>
      <c r="E80" s="1"/>
      <c r="F80" s="2"/>
      <c r="J80" s="22"/>
      <c r="L80" s="5"/>
      <c r="P80" s="3"/>
      <c r="Q80" s="6"/>
      <c r="R80" s="3"/>
    </row>
    <row r="81" ht="15.75" customHeight="1">
      <c r="C81" s="25"/>
      <c r="E81" s="1"/>
      <c r="F81" s="2"/>
      <c r="J81" s="22"/>
      <c r="L81" s="5"/>
      <c r="P81" s="3"/>
      <c r="Q81" s="6"/>
      <c r="R81" s="3"/>
    </row>
    <row r="82" ht="15.75" customHeight="1">
      <c r="C82" s="25"/>
      <c r="E82" s="1"/>
      <c r="F82" s="2"/>
      <c r="J82" s="22"/>
      <c r="L82" s="5"/>
      <c r="P82" s="3"/>
      <c r="Q82" s="6"/>
      <c r="R82" s="3"/>
    </row>
    <row r="83" ht="15.75" customHeight="1">
      <c r="C83" s="25"/>
      <c r="E83" s="1"/>
      <c r="F83" s="2"/>
      <c r="J83" s="22"/>
      <c r="L83" s="5"/>
      <c r="P83" s="3"/>
      <c r="Q83" s="6"/>
      <c r="R83" s="3"/>
    </row>
    <row r="84" ht="15.75" customHeight="1">
      <c r="C84" s="25"/>
      <c r="E84" s="1"/>
      <c r="F84" s="2"/>
      <c r="J84" s="22"/>
      <c r="L84" s="5"/>
      <c r="P84" s="3"/>
      <c r="Q84" s="6"/>
      <c r="R84" s="3"/>
    </row>
    <row r="85" ht="15.75" customHeight="1">
      <c r="C85" s="25"/>
      <c r="E85" s="1"/>
      <c r="F85" s="2"/>
      <c r="J85" s="22"/>
      <c r="L85" s="5"/>
      <c r="P85" s="3"/>
      <c r="Q85" s="6"/>
      <c r="R85" s="3"/>
    </row>
    <row r="86" ht="15.75" customHeight="1">
      <c r="C86" s="25"/>
      <c r="E86" s="1"/>
      <c r="F86" s="2"/>
      <c r="J86" s="22"/>
      <c r="L86" s="5"/>
      <c r="P86" s="3"/>
      <c r="Q86" s="6"/>
      <c r="R86" s="3"/>
    </row>
    <row r="87" ht="15.75" customHeight="1">
      <c r="C87" s="25"/>
      <c r="E87" s="1"/>
      <c r="F87" s="2"/>
      <c r="J87" s="22"/>
      <c r="L87" s="5"/>
      <c r="P87" s="3"/>
      <c r="Q87" s="6"/>
      <c r="R87" s="3"/>
    </row>
    <row r="88" ht="15.75" customHeight="1">
      <c r="C88" s="25"/>
      <c r="E88" s="1"/>
      <c r="F88" s="2"/>
      <c r="J88" s="22"/>
      <c r="L88" s="5"/>
      <c r="P88" s="3"/>
      <c r="Q88" s="6"/>
      <c r="R88" s="3"/>
    </row>
    <row r="89" ht="15.75" customHeight="1">
      <c r="C89" s="25"/>
      <c r="E89" s="1"/>
      <c r="F89" s="2"/>
      <c r="J89" s="22"/>
      <c r="L89" s="5"/>
      <c r="P89" s="3"/>
      <c r="Q89" s="6"/>
      <c r="R89" s="3"/>
    </row>
    <row r="90" ht="15.75" customHeight="1">
      <c r="C90" s="27"/>
      <c r="E90" s="1"/>
      <c r="F90" s="2"/>
      <c r="J90" s="22"/>
      <c r="L90" s="5"/>
      <c r="P90" s="3"/>
      <c r="Q90" s="28"/>
      <c r="R90" s="3"/>
    </row>
    <row r="91" ht="15.75" customHeight="1">
      <c r="C91" s="27"/>
      <c r="E91" s="1"/>
      <c r="F91" s="2"/>
      <c r="J91" s="29"/>
      <c r="L91" s="5"/>
      <c r="P91" s="3"/>
      <c r="Q91" s="28"/>
      <c r="R91" s="3"/>
    </row>
    <row r="92" ht="15.75" customHeight="1">
      <c r="C92" s="30"/>
      <c r="E92" s="1"/>
      <c r="F92" s="2"/>
      <c r="J92" s="29"/>
      <c r="L92" s="5"/>
      <c r="P92" s="3"/>
      <c r="Q92" s="28"/>
      <c r="R92" s="3"/>
    </row>
    <row r="93" ht="15.75" customHeight="1">
      <c r="C93" s="30"/>
      <c r="E93" s="1"/>
      <c r="F93" s="2"/>
      <c r="J93" s="29"/>
      <c r="L93" s="5"/>
      <c r="P93" s="3"/>
      <c r="Q93" s="28"/>
      <c r="R93" s="3"/>
    </row>
    <row r="94" ht="15.75" customHeight="1">
      <c r="C94" s="27"/>
      <c r="E94" s="1"/>
      <c r="F94" s="2"/>
      <c r="J94" s="29"/>
      <c r="L94" s="5"/>
      <c r="P94" s="3"/>
      <c r="Q94" s="28"/>
      <c r="R94" s="3"/>
    </row>
    <row r="95" ht="15.75" customHeight="1">
      <c r="C95" s="30"/>
      <c r="E95" s="1"/>
      <c r="F95" s="2"/>
      <c r="J95" s="31"/>
      <c r="L95" s="5"/>
      <c r="P95" s="3"/>
      <c r="Q95" s="28"/>
      <c r="R95" s="3"/>
    </row>
    <row r="96" ht="15.75" customHeight="1">
      <c r="C96" s="30"/>
      <c r="E96" s="1"/>
      <c r="F96" s="2"/>
      <c r="J96" s="32"/>
      <c r="L96" s="5"/>
      <c r="P96" s="3"/>
      <c r="Q96" s="28"/>
      <c r="R96" s="3"/>
    </row>
    <row r="97" ht="15.75" customHeight="1">
      <c r="C97" s="30"/>
      <c r="E97" s="1"/>
      <c r="F97" s="2"/>
      <c r="J97" s="31"/>
      <c r="L97" s="5"/>
      <c r="P97" s="3"/>
      <c r="Q97" s="28"/>
      <c r="R97" s="3"/>
    </row>
    <row r="98" ht="15.75" customHeight="1">
      <c r="C98" s="30"/>
      <c r="E98" s="1"/>
      <c r="F98" s="2"/>
      <c r="J98" s="31"/>
      <c r="L98" s="5"/>
      <c r="P98" s="3"/>
      <c r="Q98" s="28"/>
      <c r="R98" s="3"/>
    </row>
    <row r="99" ht="15.75" customHeight="1">
      <c r="C99" s="27"/>
      <c r="E99" s="1"/>
      <c r="F99" s="2"/>
      <c r="J99" s="31"/>
      <c r="L99" s="5"/>
      <c r="P99" s="3"/>
      <c r="Q99" s="28"/>
      <c r="R99" s="3"/>
    </row>
    <row r="100" ht="15.75" customHeight="1">
      <c r="C100" s="30"/>
      <c r="E100" s="1"/>
      <c r="F100" s="2"/>
      <c r="J100" s="31"/>
      <c r="L100" s="5"/>
      <c r="P100" s="3"/>
      <c r="Q100" s="28"/>
      <c r="R100" s="3"/>
    </row>
    <row r="101" ht="15.75" customHeight="1">
      <c r="C101" s="30"/>
      <c r="E101" s="1"/>
      <c r="F101" s="2"/>
      <c r="J101" s="32"/>
      <c r="L101" s="5"/>
      <c r="P101" s="3"/>
      <c r="Q101" s="28"/>
      <c r="R101" s="3"/>
    </row>
    <row r="102" ht="15.75" customHeight="1">
      <c r="C102" s="27"/>
      <c r="E102" s="1"/>
      <c r="F102" s="2"/>
      <c r="J102" s="32"/>
      <c r="L102" s="5"/>
      <c r="P102" s="3"/>
      <c r="Q102" s="28"/>
      <c r="R102" s="3"/>
    </row>
    <row r="103" ht="15.75" customHeight="1">
      <c r="C103" s="27"/>
      <c r="E103" s="1"/>
      <c r="F103" s="2"/>
      <c r="J103" s="31"/>
      <c r="L103" s="5"/>
      <c r="P103" s="3"/>
      <c r="Q103" s="28"/>
      <c r="R103" s="3"/>
    </row>
    <row r="104" ht="15.75" customHeight="1">
      <c r="C104" s="27"/>
      <c r="E104" s="1"/>
      <c r="F104" s="2"/>
      <c r="J104" s="31"/>
      <c r="L104" s="5"/>
      <c r="P104" s="3"/>
      <c r="Q104" s="28"/>
      <c r="R104" s="3"/>
    </row>
    <row r="105" ht="15.75" customHeight="1">
      <c r="C105" s="27"/>
      <c r="E105" s="1"/>
      <c r="F105" s="2"/>
      <c r="J105" s="31"/>
      <c r="L105" s="5"/>
      <c r="P105" s="3"/>
      <c r="Q105" s="28"/>
      <c r="R105" s="3"/>
    </row>
    <row r="106" ht="15.75" customHeight="1">
      <c r="C106" s="27"/>
      <c r="E106" s="1"/>
      <c r="F106" s="2"/>
      <c r="J106" s="31"/>
      <c r="L106" s="5"/>
      <c r="P106" s="3"/>
      <c r="Q106" s="28"/>
      <c r="R106" s="3"/>
    </row>
    <row r="107" ht="15.75" customHeight="1">
      <c r="C107" s="27"/>
      <c r="E107" s="1"/>
      <c r="F107" s="2"/>
      <c r="J107" s="31"/>
      <c r="L107" s="5"/>
      <c r="P107" s="3"/>
      <c r="Q107" s="28"/>
      <c r="R107" s="3"/>
    </row>
    <row r="108" ht="15.75" customHeight="1">
      <c r="C108" s="27"/>
      <c r="E108" s="1"/>
      <c r="F108" s="2"/>
      <c r="J108" s="31"/>
      <c r="L108" s="5"/>
      <c r="P108" s="3"/>
      <c r="Q108" s="28"/>
      <c r="R108" s="3"/>
    </row>
    <row r="109" ht="15.75" customHeight="1">
      <c r="C109" s="27"/>
      <c r="E109" s="1"/>
      <c r="F109" s="2"/>
      <c r="J109" s="31"/>
      <c r="L109" s="5"/>
      <c r="P109" s="3"/>
      <c r="Q109" s="28"/>
      <c r="R109" s="3"/>
    </row>
    <row r="110" ht="15.75" customHeight="1">
      <c r="C110" s="27"/>
      <c r="E110" s="1"/>
      <c r="F110" s="2"/>
      <c r="J110" s="31"/>
      <c r="L110" s="5"/>
      <c r="P110" s="3"/>
      <c r="Q110" s="28"/>
      <c r="R110" s="3"/>
    </row>
    <row r="111" ht="15.75" customHeight="1">
      <c r="C111" s="33"/>
      <c r="E111" s="1"/>
      <c r="F111" s="2"/>
      <c r="J111" s="31"/>
      <c r="L111" s="5"/>
      <c r="P111" s="3"/>
      <c r="Q111" s="28"/>
      <c r="R111" s="3"/>
    </row>
    <row r="112" ht="15.75" customHeight="1">
      <c r="C112" s="33"/>
      <c r="E112" s="1"/>
      <c r="F112" s="2"/>
      <c r="J112" s="31"/>
      <c r="L112" s="5"/>
      <c r="P112" s="3"/>
      <c r="Q112" s="28"/>
      <c r="R112" s="3"/>
    </row>
    <row r="113" ht="15.75" customHeight="1">
      <c r="C113" s="30"/>
      <c r="E113" s="1"/>
      <c r="F113" s="2"/>
      <c r="J113" s="34"/>
      <c r="L113" s="5"/>
      <c r="P113" s="3"/>
      <c r="Q113" s="28"/>
      <c r="R113" s="3"/>
    </row>
    <row r="114" ht="15.75" customHeight="1">
      <c r="C114" s="30"/>
      <c r="E114" s="1"/>
      <c r="F114" s="2"/>
      <c r="J114" s="34"/>
      <c r="L114" s="5"/>
      <c r="P114" s="3"/>
      <c r="Q114" s="28"/>
      <c r="R114" s="3"/>
    </row>
    <row r="115" ht="15.75" customHeight="1">
      <c r="C115" s="30"/>
      <c r="E115" s="1"/>
      <c r="F115" s="2"/>
      <c r="J115" s="34"/>
      <c r="L115" s="5"/>
      <c r="P115" s="3"/>
      <c r="Q115" s="28"/>
      <c r="R115" s="3"/>
    </row>
    <row r="116" ht="15.75" customHeight="1">
      <c r="C116" s="30"/>
      <c r="E116" s="1"/>
      <c r="F116" s="2"/>
      <c r="J116" s="34"/>
      <c r="L116" s="5"/>
      <c r="P116" s="3"/>
      <c r="Q116" s="28"/>
      <c r="R116" s="3"/>
    </row>
    <row r="117" ht="15.75" customHeight="1">
      <c r="C117" s="30"/>
      <c r="E117" s="1"/>
      <c r="F117" s="2"/>
      <c r="J117" s="34"/>
      <c r="L117" s="5"/>
      <c r="P117" s="3"/>
      <c r="Q117" s="28"/>
      <c r="R117" s="3"/>
    </row>
    <row r="118" ht="15.75" customHeight="1">
      <c r="C118" s="30"/>
      <c r="E118" s="1"/>
      <c r="F118" s="2"/>
      <c r="J118" s="34"/>
      <c r="L118" s="5"/>
      <c r="P118" s="3"/>
      <c r="Q118" s="28"/>
      <c r="R118" s="3"/>
    </row>
    <row r="119" ht="15.75" customHeight="1">
      <c r="C119" s="30"/>
      <c r="E119" s="1"/>
      <c r="F119" s="2"/>
      <c r="J119" s="34"/>
      <c r="L119" s="5"/>
      <c r="P119" s="3"/>
      <c r="Q119" s="28"/>
      <c r="R119" s="3"/>
    </row>
    <row r="120" ht="15.75" customHeight="1">
      <c r="C120" s="30"/>
      <c r="E120" s="1"/>
      <c r="F120" s="2"/>
      <c r="J120" s="34"/>
      <c r="L120" s="5"/>
      <c r="P120" s="3"/>
      <c r="Q120" s="28"/>
      <c r="R120" s="3"/>
    </row>
    <row r="121" ht="15.75" customHeight="1">
      <c r="C121" s="30"/>
      <c r="E121" s="1"/>
      <c r="F121" s="2"/>
      <c r="J121" s="34"/>
      <c r="L121" s="5"/>
      <c r="P121" s="3"/>
      <c r="Q121" s="28"/>
      <c r="R121" s="3"/>
    </row>
    <row r="122" ht="15.75" customHeight="1">
      <c r="C122" s="30"/>
      <c r="E122" s="1"/>
      <c r="F122" s="2"/>
      <c r="J122" s="34"/>
      <c r="L122" s="5"/>
      <c r="P122" s="3"/>
      <c r="Q122" s="28"/>
      <c r="R122" s="3"/>
    </row>
    <row r="123" ht="15.75" customHeight="1">
      <c r="C123" s="30"/>
      <c r="E123" s="1"/>
      <c r="F123" s="2"/>
      <c r="L123" s="5"/>
      <c r="P123" s="3"/>
      <c r="Q123" s="28"/>
      <c r="R123" s="3"/>
    </row>
    <row r="124" ht="15.75" customHeight="1">
      <c r="C124" s="30"/>
      <c r="E124" s="1"/>
      <c r="F124" s="2"/>
      <c r="L124" s="5"/>
      <c r="P124" s="3"/>
      <c r="Q124" s="28"/>
      <c r="R124" s="3"/>
    </row>
    <row r="125" ht="15.75" customHeight="1">
      <c r="C125" s="30"/>
      <c r="E125" s="1"/>
      <c r="F125" s="2"/>
      <c r="L125" s="5"/>
      <c r="P125" s="3"/>
      <c r="Q125" s="28"/>
      <c r="R125" s="3"/>
    </row>
    <row r="126" ht="15.75" customHeight="1">
      <c r="C126" s="30"/>
      <c r="E126" s="1"/>
      <c r="F126" s="2"/>
      <c r="L126" s="5"/>
    </row>
    <row r="127" ht="15.75" customHeight="1">
      <c r="C127" s="30"/>
      <c r="E127" s="1"/>
      <c r="F127" s="2"/>
      <c r="L127" s="5"/>
    </row>
    <row r="128" ht="15.75" customHeight="1">
      <c r="C128" s="30"/>
      <c r="E128" s="1"/>
      <c r="F128" s="2"/>
      <c r="L128" s="5"/>
    </row>
    <row r="129" ht="15.75" customHeight="1">
      <c r="C129" s="30"/>
      <c r="E129" s="1"/>
      <c r="F129" s="2"/>
      <c r="L129" s="5"/>
    </row>
    <row r="130" ht="15.75" customHeight="1">
      <c r="C130" s="30"/>
      <c r="E130" s="1"/>
      <c r="F130" s="2"/>
      <c r="L130" s="5"/>
    </row>
    <row r="131" ht="15.75" customHeight="1">
      <c r="C131" s="30"/>
      <c r="E131" s="1"/>
      <c r="F131" s="2"/>
      <c r="L131" s="5"/>
    </row>
    <row r="132" ht="15.75" customHeight="1">
      <c r="C132" s="30"/>
      <c r="E132" s="1"/>
      <c r="F132" s="2"/>
      <c r="L132" s="5"/>
    </row>
    <row r="133" ht="15.75" customHeight="1">
      <c r="C133" s="30"/>
      <c r="E133" s="1"/>
      <c r="F133" s="2"/>
      <c r="L133" s="5"/>
    </row>
    <row r="134" ht="15.75" customHeight="1">
      <c r="C134" s="30"/>
      <c r="E134" s="1"/>
      <c r="F134" s="2"/>
      <c r="L134" s="5"/>
    </row>
    <row r="135" ht="15.75" customHeight="1">
      <c r="C135" s="30"/>
      <c r="E135" s="1"/>
      <c r="F135" s="2"/>
      <c r="L135" s="5"/>
    </row>
    <row r="136" ht="15.75" customHeight="1">
      <c r="C136" s="30"/>
      <c r="E136" s="1"/>
      <c r="F136" s="2"/>
      <c r="L136" s="5"/>
    </row>
    <row r="137" ht="15.75" customHeight="1">
      <c r="C137" s="30"/>
      <c r="E137" s="1"/>
      <c r="F137" s="2"/>
      <c r="L137" s="5"/>
    </row>
    <row r="138" ht="15.75" customHeight="1">
      <c r="C138" s="30"/>
      <c r="E138" s="1"/>
      <c r="F138" s="2"/>
      <c r="L138" s="5"/>
    </row>
    <row r="139" ht="15.75" customHeight="1">
      <c r="C139" s="30"/>
      <c r="E139" s="1"/>
      <c r="F139" s="2"/>
      <c r="L139" s="5"/>
    </row>
    <row r="140" ht="15.75" customHeight="1">
      <c r="C140" s="33"/>
      <c r="E140" s="1"/>
      <c r="F140" s="2"/>
      <c r="L140" s="5"/>
    </row>
    <row r="141" ht="15.75" customHeight="1">
      <c r="C141" s="33"/>
      <c r="E141" s="1"/>
      <c r="F141" s="2"/>
      <c r="L141" s="5"/>
    </row>
    <row r="142" ht="15.75" customHeight="1">
      <c r="C142" s="30"/>
      <c r="E142" s="1"/>
      <c r="F142" s="2"/>
      <c r="L142" s="5"/>
    </row>
    <row r="143" ht="15.75" customHeight="1">
      <c r="C143" s="30"/>
      <c r="E143" s="1"/>
      <c r="F143" s="2"/>
      <c r="L143" s="5"/>
    </row>
    <row r="144" ht="15.75" customHeight="1">
      <c r="C144" s="30"/>
      <c r="E144" s="1"/>
      <c r="F144" s="2"/>
      <c r="L144" s="5"/>
    </row>
    <row r="145" ht="15.75" customHeight="1">
      <c r="C145" s="30"/>
      <c r="E145" s="1"/>
      <c r="F145" s="2"/>
      <c r="L145" s="5"/>
    </row>
    <row r="146" ht="15.75" customHeight="1">
      <c r="C146" s="30"/>
      <c r="E146" s="1"/>
      <c r="F146" s="2"/>
      <c r="L146" s="5"/>
    </row>
    <row r="147" ht="15.75" customHeight="1">
      <c r="C147" s="30"/>
      <c r="E147" s="1"/>
      <c r="F147" s="2"/>
      <c r="L147" s="5"/>
    </row>
    <row r="148" ht="15.75" customHeight="1">
      <c r="C148" s="30"/>
      <c r="E148" s="1"/>
      <c r="F148" s="2"/>
      <c r="L148" s="5"/>
    </row>
    <row r="149" ht="15.75" customHeight="1">
      <c r="C149" s="1"/>
      <c r="E149" s="1"/>
      <c r="F149" s="2"/>
      <c r="L149" s="5"/>
    </row>
    <row r="150" ht="15.75" customHeight="1">
      <c r="C150" s="1"/>
      <c r="E150" s="1"/>
      <c r="F150" s="2"/>
      <c r="L150" s="5"/>
    </row>
    <row r="151" ht="15.75" customHeight="1">
      <c r="C151" s="1"/>
      <c r="E151" s="1"/>
      <c r="F151" s="2"/>
      <c r="L151" s="5"/>
    </row>
    <row r="152" ht="15.75" customHeight="1">
      <c r="C152" s="1"/>
      <c r="E152" s="1"/>
      <c r="F152" s="2"/>
      <c r="L152" s="5"/>
    </row>
    <row r="153" ht="15.75" customHeight="1">
      <c r="C153" s="1"/>
      <c r="E153" s="1"/>
      <c r="F153" s="2"/>
      <c r="L153" s="5"/>
    </row>
    <row r="154" ht="15.75" customHeight="1">
      <c r="C154" s="1"/>
      <c r="E154" s="1"/>
      <c r="F154" s="2"/>
      <c r="L154" s="5"/>
    </row>
    <row r="155" ht="15.75" customHeight="1">
      <c r="C155" s="1"/>
      <c r="E155" s="1"/>
      <c r="F155" s="2"/>
      <c r="L155" s="5"/>
    </row>
    <row r="156" ht="15.75" customHeight="1">
      <c r="C156" s="1"/>
      <c r="E156" s="1"/>
      <c r="F156" s="2"/>
      <c r="L156" s="5"/>
    </row>
    <row r="157" ht="15.75" customHeight="1">
      <c r="C157" s="1"/>
      <c r="E157" s="1"/>
      <c r="F157" s="2"/>
      <c r="L157" s="5"/>
    </row>
    <row r="158" ht="15.75" customHeight="1">
      <c r="C158" s="1"/>
      <c r="E158" s="1"/>
      <c r="F158" s="2"/>
      <c r="L158" s="5"/>
    </row>
    <row r="159" ht="15.75" customHeight="1">
      <c r="C159" s="1"/>
      <c r="E159" s="1"/>
      <c r="F159" s="2"/>
      <c r="L159" s="5"/>
    </row>
    <row r="160" ht="15.75" customHeight="1">
      <c r="C160" s="1"/>
      <c r="E160" s="1"/>
      <c r="F160" s="2"/>
      <c r="L160" s="5"/>
    </row>
    <row r="161" ht="15.75" customHeight="1">
      <c r="C161" s="1"/>
      <c r="E161" s="1"/>
      <c r="F161" s="2"/>
      <c r="L161" s="5"/>
    </row>
    <row r="162" ht="15.75" customHeight="1">
      <c r="C162" s="1"/>
      <c r="E162" s="1"/>
      <c r="F162" s="2"/>
      <c r="L162" s="5"/>
    </row>
    <row r="163" ht="15.75" customHeight="1">
      <c r="C163" s="1"/>
      <c r="E163" s="1"/>
      <c r="F163" s="2"/>
      <c r="L163" s="5"/>
    </row>
    <row r="164" ht="15.75" customHeight="1">
      <c r="C164" s="1"/>
      <c r="E164" s="1"/>
      <c r="F164" s="2"/>
      <c r="L164" s="5"/>
    </row>
    <row r="165" ht="15.75" customHeight="1">
      <c r="C165" s="1"/>
      <c r="E165" s="1"/>
      <c r="F165" s="2"/>
      <c r="L165" s="5"/>
    </row>
    <row r="166" ht="15.75" customHeight="1">
      <c r="C166" s="1"/>
      <c r="E166" s="1"/>
      <c r="F166" s="2"/>
      <c r="L166" s="5"/>
    </row>
    <row r="167" ht="15.75" customHeight="1">
      <c r="C167" s="1"/>
      <c r="E167" s="1"/>
      <c r="F167" s="2"/>
      <c r="L167" s="5"/>
    </row>
    <row r="168" ht="15.75" customHeight="1">
      <c r="C168" s="1"/>
      <c r="E168" s="1"/>
      <c r="F168" s="2"/>
      <c r="L168" s="5"/>
    </row>
    <row r="169" ht="15.75" customHeight="1">
      <c r="C169" s="1"/>
      <c r="E169" s="1"/>
      <c r="F169" s="2"/>
      <c r="L169" s="5"/>
    </row>
    <row r="170" ht="15.75" customHeight="1">
      <c r="C170" s="1"/>
      <c r="E170" s="1"/>
      <c r="F170" s="2"/>
      <c r="L170" s="5"/>
    </row>
    <row r="171" ht="15.75" customHeight="1">
      <c r="C171" s="1"/>
      <c r="E171" s="1"/>
      <c r="F171" s="2"/>
      <c r="L171" s="5"/>
    </row>
    <row r="172" ht="15.75" customHeight="1">
      <c r="C172" s="1"/>
      <c r="E172" s="1"/>
      <c r="F172" s="2"/>
      <c r="L172" s="5"/>
    </row>
    <row r="173" ht="15.75" customHeight="1">
      <c r="C173" s="1"/>
      <c r="E173" s="1"/>
      <c r="F173" s="2"/>
      <c r="L173" s="5"/>
    </row>
    <row r="174" ht="15.75" customHeight="1">
      <c r="C174" s="1"/>
      <c r="E174" s="1"/>
      <c r="F174" s="2"/>
      <c r="L174" s="5"/>
    </row>
    <row r="175" ht="15.75" customHeight="1">
      <c r="C175" s="1"/>
      <c r="E175" s="1"/>
      <c r="F175" s="2"/>
      <c r="L175" s="5"/>
    </row>
    <row r="176" ht="15.75" customHeight="1">
      <c r="C176" s="1"/>
      <c r="E176" s="1"/>
      <c r="F176" s="2"/>
      <c r="L176" s="5"/>
    </row>
    <row r="177" ht="15.75" customHeight="1">
      <c r="C177" s="1"/>
      <c r="E177" s="1"/>
      <c r="F177" s="2"/>
      <c r="L177" s="5"/>
    </row>
    <row r="178" ht="15.75" customHeight="1">
      <c r="C178" s="1"/>
      <c r="E178" s="1"/>
      <c r="F178" s="2"/>
      <c r="L178" s="5"/>
    </row>
    <row r="179" ht="15.75" customHeight="1">
      <c r="C179" s="1"/>
      <c r="E179" s="1"/>
      <c r="F179" s="2"/>
      <c r="L179" s="5"/>
    </row>
    <row r="180" ht="15.75" customHeight="1">
      <c r="C180" s="1"/>
      <c r="E180" s="1"/>
      <c r="F180" s="2"/>
      <c r="L180" s="5"/>
    </row>
    <row r="181" ht="15.75" customHeight="1">
      <c r="C181" s="1"/>
      <c r="E181" s="1"/>
      <c r="F181" s="2"/>
      <c r="L181" s="5"/>
    </row>
    <row r="182" ht="15.75" customHeight="1">
      <c r="C182" s="1"/>
      <c r="E182" s="1"/>
      <c r="F182" s="2"/>
      <c r="L182" s="5"/>
    </row>
    <row r="183" ht="15.75" customHeight="1">
      <c r="C183" s="1"/>
      <c r="E183" s="1"/>
      <c r="F183" s="2"/>
      <c r="L183" s="5"/>
    </row>
    <row r="184" ht="15.75" customHeight="1">
      <c r="C184" s="1"/>
      <c r="E184" s="1"/>
      <c r="F184" s="2"/>
      <c r="L184" s="5"/>
    </row>
    <row r="185" ht="15.75" customHeight="1">
      <c r="C185" s="1"/>
      <c r="E185" s="1"/>
      <c r="F185" s="2"/>
      <c r="L185" s="5"/>
    </row>
    <row r="186" ht="15.75" customHeight="1">
      <c r="C186" s="1"/>
      <c r="E186" s="1"/>
      <c r="F186" s="2"/>
      <c r="L186" s="5"/>
    </row>
    <row r="187" ht="15.75" customHeight="1">
      <c r="C187" s="1"/>
      <c r="E187" s="1"/>
      <c r="F187" s="2"/>
      <c r="L187" s="23"/>
    </row>
    <row r="188" ht="15.75" customHeight="1">
      <c r="C188" s="1"/>
      <c r="E188" s="1"/>
      <c r="F188" s="2"/>
      <c r="L188" s="5"/>
    </row>
    <row r="189" ht="15.75" customHeight="1">
      <c r="C189" s="1"/>
      <c r="E189" s="1"/>
      <c r="F189" s="2"/>
      <c r="L189" s="23"/>
    </row>
    <row r="190" ht="15.75" customHeight="1">
      <c r="C190" s="1"/>
      <c r="E190" s="1"/>
      <c r="F190" s="2"/>
      <c r="L190" s="5"/>
    </row>
    <row r="191" ht="15.75" customHeight="1">
      <c r="C191" s="1"/>
      <c r="E191" s="1"/>
      <c r="F191" s="2"/>
      <c r="L191" s="23"/>
    </row>
    <row r="192" ht="15.75" customHeight="1">
      <c r="C192" s="1"/>
      <c r="E192" s="1"/>
      <c r="F192" s="2"/>
      <c r="L192" s="5"/>
    </row>
    <row r="193" ht="15.75" customHeight="1">
      <c r="C193" s="1"/>
      <c r="E193" s="1"/>
      <c r="F193" s="2"/>
      <c r="L193" s="23"/>
    </row>
    <row r="194" ht="15.75" customHeight="1">
      <c r="C194" s="1"/>
      <c r="E194" s="1"/>
      <c r="F194" s="2"/>
      <c r="L194" s="5"/>
    </row>
    <row r="195" ht="15.75" customHeight="1">
      <c r="C195" s="1"/>
      <c r="E195" s="1"/>
      <c r="F195" s="2"/>
      <c r="L195" s="5"/>
    </row>
    <row r="196" ht="15.75" customHeight="1">
      <c r="C196" s="1"/>
      <c r="E196" s="1"/>
      <c r="F196" s="2"/>
      <c r="L196" s="5"/>
    </row>
    <row r="197" ht="15.75" customHeight="1">
      <c r="C197" s="1"/>
      <c r="E197" s="1"/>
      <c r="F197" s="2"/>
      <c r="L197" s="5"/>
    </row>
    <row r="198" ht="15.75" customHeight="1">
      <c r="C198" s="1"/>
      <c r="E198" s="1"/>
      <c r="F198" s="2"/>
      <c r="L198" s="5"/>
    </row>
    <row r="199" ht="15.75" customHeight="1">
      <c r="C199" s="1"/>
      <c r="E199" s="1"/>
      <c r="F199" s="2"/>
      <c r="L199" s="5"/>
    </row>
    <row r="200" ht="15.75" customHeight="1">
      <c r="C200" s="1"/>
      <c r="E200" s="1"/>
      <c r="F200" s="2"/>
      <c r="L200" s="5"/>
    </row>
    <row r="201" ht="15.75" customHeight="1">
      <c r="C201" s="1"/>
      <c r="E201" s="1"/>
      <c r="F201" s="2"/>
      <c r="L201" s="5"/>
    </row>
    <row r="202" ht="15.75" customHeight="1">
      <c r="C202" s="1"/>
      <c r="E202" s="1"/>
      <c r="F202" s="2"/>
      <c r="L202" s="5"/>
    </row>
    <row r="203" ht="15.75" customHeight="1">
      <c r="C203" s="1"/>
      <c r="E203" s="1"/>
      <c r="F203" s="2"/>
      <c r="L203" s="5"/>
    </row>
    <row r="204" ht="15.75" customHeight="1">
      <c r="C204" s="1"/>
      <c r="E204" s="1"/>
      <c r="F204" s="2"/>
      <c r="L204" s="5"/>
    </row>
    <row r="205" ht="15.75" customHeight="1">
      <c r="C205" s="1"/>
      <c r="E205" s="1"/>
      <c r="F205" s="2"/>
      <c r="L205" s="23"/>
    </row>
    <row r="206" ht="15.75" customHeight="1">
      <c r="C206" s="1"/>
      <c r="E206" s="1"/>
      <c r="F206" s="2"/>
      <c r="L206" s="5"/>
    </row>
    <row r="207" ht="15.75" customHeight="1">
      <c r="C207" s="1"/>
      <c r="E207" s="1"/>
      <c r="F207" s="2"/>
      <c r="L207" s="23"/>
    </row>
    <row r="208" ht="15.75" customHeight="1">
      <c r="C208" s="1"/>
      <c r="E208" s="1"/>
      <c r="F208" s="2"/>
      <c r="L208" s="5"/>
    </row>
    <row r="209" ht="15.75" customHeight="1">
      <c r="C209" s="1"/>
      <c r="E209" s="1"/>
      <c r="F209" s="2"/>
      <c r="L209" s="23"/>
    </row>
    <row r="210" ht="15.75" customHeight="1">
      <c r="C210" s="1"/>
      <c r="E210" s="1"/>
      <c r="F210" s="2"/>
      <c r="L210" s="5"/>
    </row>
    <row r="211" ht="15.75" customHeight="1">
      <c r="C211" s="1"/>
      <c r="E211" s="1"/>
      <c r="F211" s="2"/>
      <c r="L211" s="23"/>
    </row>
    <row r="212" ht="15.75" customHeight="1">
      <c r="C212" s="1"/>
      <c r="E212" s="1"/>
      <c r="F212" s="2"/>
      <c r="L212" s="5"/>
    </row>
    <row r="213" ht="15.75" customHeight="1">
      <c r="C213" s="1"/>
      <c r="E213" s="1"/>
      <c r="F213" s="2"/>
      <c r="L213" s="23"/>
    </row>
    <row r="214" ht="15.75" customHeight="1">
      <c r="C214" s="1"/>
      <c r="E214" s="1"/>
      <c r="F214" s="2"/>
      <c r="L214" s="5"/>
    </row>
    <row r="215" ht="15.75" customHeight="1">
      <c r="C215" s="1"/>
      <c r="E215" s="1"/>
      <c r="F215" s="2"/>
      <c r="L215" s="23"/>
    </row>
    <row r="216" ht="15.75" customHeight="1">
      <c r="C216" s="1"/>
      <c r="E216" s="1"/>
      <c r="F216" s="2"/>
      <c r="L216" s="5"/>
    </row>
    <row r="217" ht="15.75" customHeight="1">
      <c r="C217" s="1"/>
      <c r="E217" s="1"/>
      <c r="F217" s="2"/>
      <c r="L217" s="23"/>
    </row>
    <row r="218" ht="15.75" customHeight="1">
      <c r="C218" s="1"/>
      <c r="E218" s="1"/>
      <c r="F218" s="2"/>
      <c r="L218" s="5"/>
    </row>
    <row r="219" ht="15.75" customHeight="1">
      <c r="C219" s="1"/>
      <c r="E219" s="1"/>
      <c r="F219" s="2"/>
      <c r="L219" s="23"/>
    </row>
    <row r="220" ht="15.75" customHeight="1">
      <c r="C220" s="1"/>
      <c r="E220" s="1"/>
      <c r="F220" s="2"/>
      <c r="L220" s="5"/>
    </row>
    <row r="221" ht="15.75" customHeight="1">
      <c r="C221" s="1"/>
      <c r="E221" s="1"/>
      <c r="F221" s="2"/>
      <c r="L221" s="23"/>
    </row>
    <row r="222" ht="15.75" customHeight="1">
      <c r="C222" s="1"/>
      <c r="E222" s="1"/>
      <c r="F222" s="2"/>
      <c r="L222" s="5"/>
    </row>
    <row r="223" ht="15.75" customHeight="1">
      <c r="C223" s="1"/>
      <c r="E223" s="1"/>
      <c r="F223" s="2"/>
      <c r="L223" s="5"/>
    </row>
    <row r="224" ht="15.75" customHeight="1">
      <c r="C224" s="1"/>
      <c r="E224" s="1"/>
      <c r="F224" s="2"/>
      <c r="L224" s="5"/>
    </row>
    <row r="225" ht="15.75" customHeight="1">
      <c r="C225" s="1"/>
      <c r="E225" s="1"/>
      <c r="F225" s="2"/>
      <c r="L225" s="5"/>
    </row>
    <row r="226" ht="15.75" customHeight="1">
      <c r="C226" s="1"/>
      <c r="E226" s="1"/>
      <c r="F226" s="2"/>
      <c r="L226" s="5"/>
    </row>
    <row r="227" ht="15.75" customHeight="1">
      <c r="C227" s="1"/>
      <c r="E227" s="1"/>
      <c r="F227" s="2"/>
      <c r="L227" s="5"/>
    </row>
    <row r="228" ht="15.75" customHeight="1">
      <c r="C228" s="1"/>
      <c r="E228" s="1"/>
      <c r="F228" s="2"/>
      <c r="L228" s="5"/>
    </row>
    <row r="229" ht="15.75" customHeight="1">
      <c r="C229" s="1"/>
      <c r="E229" s="1"/>
      <c r="F229" s="2"/>
      <c r="L229" s="5"/>
    </row>
    <row r="230" ht="15.75" customHeight="1">
      <c r="C230" s="1"/>
      <c r="E230" s="1"/>
      <c r="F230" s="2"/>
      <c r="L230" s="5"/>
    </row>
    <row r="231" ht="15.75" customHeight="1">
      <c r="C231" s="1"/>
      <c r="E231" s="1"/>
      <c r="F231" s="2"/>
      <c r="L231" s="5"/>
    </row>
    <row r="232" ht="15.75" customHeight="1">
      <c r="C232" s="1"/>
      <c r="E232" s="1"/>
      <c r="F232" s="2"/>
      <c r="L232" s="5"/>
    </row>
    <row r="233" ht="15.75" customHeight="1">
      <c r="C233" s="1"/>
      <c r="E233" s="1"/>
      <c r="F233" s="2"/>
      <c r="L233" s="23"/>
    </row>
    <row r="234" ht="15.75" customHeight="1">
      <c r="C234" s="1"/>
      <c r="E234" s="1"/>
      <c r="F234" s="2"/>
      <c r="L234" s="5"/>
    </row>
    <row r="235" ht="15.75" customHeight="1">
      <c r="C235" s="1"/>
      <c r="E235" s="1"/>
      <c r="F235" s="2"/>
      <c r="L235" s="23"/>
    </row>
    <row r="236" ht="15.75" customHeight="1">
      <c r="C236" s="1"/>
      <c r="E236" s="1"/>
      <c r="F236" s="2"/>
      <c r="L236" s="5"/>
    </row>
    <row r="237" ht="15.75" customHeight="1">
      <c r="C237" s="1"/>
      <c r="E237" s="1"/>
      <c r="F237" s="2"/>
      <c r="L237" s="23"/>
    </row>
    <row r="238" ht="15.75" customHeight="1">
      <c r="C238" s="1"/>
      <c r="E238" s="1"/>
      <c r="F238" s="2"/>
      <c r="L238" s="5"/>
    </row>
    <row r="239" ht="15.75" customHeight="1">
      <c r="C239" s="1"/>
      <c r="E239" s="1"/>
      <c r="F239" s="2"/>
      <c r="L239" s="23"/>
    </row>
    <row r="240" ht="15.75" customHeight="1">
      <c r="C240" s="1"/>
      <c r="E240" s="1"/>
      <c r="F240" s="2"/>
      <c r="L240" s="5"/>
    </row>
    <row r="241" ht="15.75" customHeight="1">
      <c r="C241" s="1"/>
      <c r="E241" s="1"/>
      <c r="F241" s="2"/>
      <c r="L241" s="23"/>
    </row>
    <row r="242" ht="15.75" customHeight="1">
      <c r="C242" s="1"/>
      <c r="E242" s="1"/>
      <c r="F242" s="2"/>
      <c r="L242" s="5"/>
    </row>
    <row r="243" ht="15.75" customHeight="1">
      <c r="C243" s="1"/>
      <c r="E243" s="1"/>
      <c r="F243" s="2"/>
      <c r="L243" s="23"/>
    </row>
    <row r="244" ht="15.75" customHeight="1">
      <c r="C244" s="1"/>
      <c r="E244" s="1"/>
      <c r="F244" s="2"/>
      <c r="L244" s="5"/>
    </row>
    <row r="245" ht="15.75" customHeight="1">
      <c r="C245" s="1"/>
      <c r="E245" s="1"/>
      <c r="F245" s="2"/>
      <c r="L245" s="23"/>
    </row>
    <row r="246" ht="15.75" customHeight="1">
      <c r="C246" s="1"/>
      <c r="E246" s="1"/>
      <c r="F246" s="2"/>
      <c r="L246" s="5"/>
    </row>
    <row r="247" ht="15.75" customHeight="1">
      <c r="C247" s="1"/>
      <c r="E247" s="1"/>
      <c r="F247" s="2"/>
      <c r="L247" s="5"/>
    </row>
    <row r="248" ht="15.75" customHeight="1">
      <c r="C248" s="1"/>
      <c r="E248" s="1"/>
      <c r="F248" s="2"/>
      <c r="L248" s="5"/>
    </row>
    <row r="249" ht="15.75" customHeight="1">
      <c r="C249" s="1"/>
      <c r="E249" s="1"/>
      <c r="F249" s="2"/>
      <c r="L249" s="23"/>
    </row>
    <row r="250" ht="15.75" customHeight="1">
      <c r="C250" s="1"/>
      <c r="E250" s="1"/>
      <c r="F250" s="2"/>
      <c r="K250" s="5"/>
      <c r="L250" s="5"/>
    </row>
    <row r="251" ht="15.75" customHeight="1">
      <c r="C251" s="1"/>
      <c r="E251" s="1"/>
      <c r="F251" s="2"/>
      <c r="K251" s="5"/>
      <c r="L251" s="5"/>
    </row>
    <row r="252" ht="15.75" customHeight="1">
      <c r="C252" s="1"/>
      <c r="E252" s="1"/>
      <c r="F252" s="2"/>
      <c r="K252" s="5"/>
      <c r="L252" s="5"/>
    </row>
    <row r="253" ht="15.75" customHeight="1">
      <c r="C253" s="1"/>
      <c r="E253" s="1"/>
      <c r="F253" s="2"/>
      <c r="K253" s="5"/>
      <c r="L253" s="5"/>
    </row>
    <row r="254" ht="15.75" customHeight="1">
      <c r="C254" s="1"/>
      <c r="E254" s="1"/>
      <c r="F254" s="2"/>
      <c r="K254" s="5"/>
      <c r="L254" s="5"/>
    </row>
    <row r="255" ht="15.75" customHeight="1">
      <c r="C255" s="1"/>
      <c r="E255" s="1"/>
      <c r="F255" s="2"/>
      <c r="K255" s="5"/>
      <c r="L255" s="5"/>
    </row>
    <row r="256" ht="15.75" customHeight="1">
      <c r="C256" s="1"/>
      <c r="E256" s="1"/>
      <c r="F256" s="2"/>
      <c r="K256" s="5"/>
      <c r="L256" s="5"/>
    </row>
    <row r="257" ht="15.75" customHeight="1">
      <c r="C257" s="1"/>
      <c r="E257" s="1"/>
      <c r="F257" s="2"/>
      <c r="K257" s="5"/>
      <c r="L257" s="5"/>
    </row>
    <row r="258" ht="15.75" customHeight="1">
      <c r="C258" s="1"/>
      <c r="E258" s="1"/>
      <c r="F258" s="2"/>
      <c r="K258" s="5"/>
      <c r="L258" s="5"/>
    </row>
    <row r="259" ht="15.75" customHeight="1">
      <c r="C259" s="1"/>
      <c r="E259" s="1"/>
      <c r="F259" s="2"/>
      <c r="K259" s="5"/>
      <c r="L259" s="5"/>
    </row>
    <row r="260" ht="15.75" customHeight="1">
      <c r="C260" s="1"/>
      <c r="E260" s="1"/>
      <c r="F260" s="2"/>
      <c r="K260" s="5"/>
      <c r="L260" s="5"/>
    </row>
    <row r="261" ht="15.75" customHeight="1">
      <c r="C261" s="1"/>
      <c r="E261" s="1"/>
      <c r="F261" s="2"/>
      <c r="K261" s="5"/>
      <c r="L261" s="5"/>
    </row>
    <row r="262" ht="15.75" customHeight="1">
      <c r="C262" s="1"/>
      <c r="E262" s="1"/>
      <c r="F262" s="2"/>
      <c r="K262" s="5"/>
      <c r="L262" s="5"/>
    </row>
    <row r="263" ht="15.75" customHeight="1">
      <c r="C263" s="1"/>
      <c r="E263" s="1"/>
      <c r="F263" s="2"/>
      <c r="K263" s="5"/>
      <c r="L263" s="5"/>
    </row>
    <row r="264" ht="15.75" customHeight="1">
      <c r="C264" s="1"/>
      <c r="E264" s="1"/>
      <c r="F264" s="2"/>
      <c r="K264" s="5"/>
      <c r="L264" s="5"/>
    </row>
    <row r="265" ht="15.75" customHeight="1">
      <c r="C265" s="1"/>
      <c r="E265" s="1"/>
      <c r="F265" s="2"/>
      <c r="K265" s="5"/>
      <c r="L265" s="5"/>
    </row>
    <row r="266" ht="15.75" customHeight="1">
      <c r="C266" s="1"/>
      <c r="E266" s="1"/>
      <c r="F266" s="2"/>
      <c r="K266" s="5"/>
      <c r="L266" s="5"/>
    </row>
    <row r="267" ht="15.75" customHeight="1">
      <c r="C267" s="1"/>
      <c r="E267" s="1"/>
      <c r="F267" s="2"/>
      <c r="K267" s="5"/>
      <c r="L267" s="5"/>
    </row>
    <row r="268" ht="15.75" customHeight="1">
      <c r="C268" s="1"/>
      <c r="E268" s="1"/>
      <c r="F268" s="2"/>
      <c r="K268" s="5"/>
      <c r="L268" s="5"/>
    </row>
    <row r="269" ht="15.75" customHeight="1">
      <c r="C269" s="1"/>
      <c r="E269" s="1"/>
      <c r="F269" s="2"/>
      <c r="K269" s="5"/>
      <c r="L269" s="5"/>
    </row>
    <row r="270" ht="15.75" customHeight="1">
      <c r="C270" s="1"/>
      <c r="E270" s="1"/>
      <c r="F270" s="2"/>
      <c r="K270" s="5"/>
      <c r="L270" s="5"/>
    </row>
    <row r="271" ht="15.75" customHeight="1">
      <c r="C271" s="1"/>
      <c r="E271" s="1"/>
      <c r="F271" s="2"/>
      <c r="K271" s="5"/>
      <c r="L271" s="5"/>
    </row>
    <row r="272" ht="15.75" customHeight="1">
      <c r="C272" s="1"/>
      <c r="E272" s="1"/>
      <c r="F272" s="2"/>
      <c r="K272" s="5"/>
      <c r="L272" s="5"/>
    </row>
    <row r="273" ht="15.75" customHeight="1">
      <c r="C273" s="1"/>
      <c r="E273" s="1"/>
      <c r="F273" s="2"/>
      <c r="K273" s="5"/>
      <c r="L273" s="5"/>
    </row>
    <row r="274" ht="15.75" customHeight="1">
      <c r="C274" s="1"/>
      <c r="E274" s="1"/>
      <c r="F274" s="2"/>
      <c r="K274" s="5"/>
      <c r="L274" s="5"/>
    </row>
    <row r="275" ht="15.75" customHeight="1">
      <c r="C275" s="1"/>
      <c r="E275" s="1"/>
      <c r="F275" s="2"/>
      <c r="K275" s="5"/>
      <c r="L275" s="5"/>
    </row>
    <row r="276" ht="15.75" customHeight="1">
      <c r="C276" s="1"/>
      <c r="E276" s="1"/>
      <c r="F276" s="2"/>
      <c r="K276" s="5"/>
      <c r="L276" s="5"/>
    </row>
    <row r="277" ht="15.75" customHeight="1">
      <c r="C277" s="1"/>
      <c r="E277" s="1"/>
      <c r="F277" s="2"/>
      <c r="K277" s="5"/>
      <c r="L277" s="5"/>
    </row>
    <row r="278" ht="15.75" customHeight="1">
      <c r="C278" s="1"/>
      <c r="E278" s="1"/>
      <c r="F278" s="2"/>
      <c r="K278" s="5"/>
      <c r="L278" s="5"/>
    </row>
    <row r="279" ht="15.75" customHeight="1">
      <c r="C279" s="1"/>
      <c r="E279" s="1"/>
      <c r="F279" s="2"/>
      <c r="K279" s="5"/>
      <c r="L279" s="5"/>
    </row>
    <row r="280" ht="15.75" customHeight="1">
      <c r="C280" s="1"/>
      <c r="E280" s="1"/>
      <c r="F280" s="2"/>
      <c r="K280" s="5"/>
      <c r="L280" s="5"/>
    </row>
    <row r="281" ht="15.75" customHeight="1">
      <c r="C281" s="1"/>
      <c r="E281" s="1"/>
      <c r="F281" s="2"/>
      <c r="K281" s="5"/>
      <c r="L281" s="5"/>
    </row>
    <row r="282" ht="15.75" customHeight="1">
      <c r="C282" s="1"/>
      <c r="E282" s="1"/>
      <c r="F282" s="2"/>
      <c r="K282" s="5"/>
      <c r="L282" s="5"/>
    </row>
    <row r="283" ht="15.75" customHeight="1">
      <c r="C283" s="1"/>
      <c r="E283" s="1"/>
      <c r="F283" s="2"/>
      <c r="K283" s="5"/>
      <c r="L283" s="5"/>
    </row>
    <row r="284" ht="15.75" customHeight="1">
      <c r="C284" s="1"/>
      <c r="E284" s="1"/>
      <c r="F284" s="2"/>
      <c r="K284" s="5"/>
      <c r="L284" s="5"/>
    </row>
    <row r="285" ht="15.75" customHeight="1">
      <c r="C285" s="1"/>
      <c r="E285" s="1"/>
      <c r="F285" s="2"/>
      <c r="K285" s="5"/>
      <c r="L285" s="5"/>
    </row>
    <row r="286" ht="15.75" customHeight="1">
      <c r="C286" s="1"/>
      <c r="E286" s="1"/>
      <c r="F286" s="2"/>
      <c r="K286" s="21"/>
      <c r="L286" s="5"/>
    </row>
    <row r="287" ht="15.75" customHeight="1">
      <c r="C287" s="1"/>
      <c r="E287" s="1"/>
      <c r="F287" s="2"/>
      <c r="K287" s="21"/>
      <c r="L287" s="5"/>
    </row>
    <row r="288" ht="15.75" customHeight="1">
      <c r="C288" s="1"/>
      <c r="E288" s="1"/>
      <c r="F288" s="2"/>
      <c r="K288" s="5"/>
      <c r="L288" s="5"/>
      <c r="R288" s="20"/>
      <c r="W288" s="20">
        <v>19000.0</v>
      </c>
    </row>
    <row r="289" ht="15.75" customHeight="1">
      <c r="C289" s="1"/>
      <c r="E289" s="1"/>
      <c r="F289" s="2"/>
      <c r="K289" s="5"/>
      <c r="L289" s="5"/>
      <c r="V289" s="20"/>
      <c r="W289" s="20">
        <v>22686.0</v>
      </c>
    </row>
    <row r="290" ht="15.75" customHeight="1">
      <c r="C290" s="1"/>
      <c r="E290" s="1"/>
      <c r="F290" s="2"/>
      <c r="K290" s="5"/>
      <c r="L290" s="5"/>
      <c r="V290" s="20"/>
      <c r="W290" s="20">
        <v>14558.0</v>
      </c>
    </row>
    <row r="291" ht="15.75" customHeight="1">
      <c r="C291" s="1"/>
      <c r="E291" s="1"/>
      <c r="F291" s="2"/>
      <c r="K291" s="5"/>
      <c r="L291" s="5"/>
      <c r="R291" s="20"/>
      <c r="T291" s="20"/>
      <c r="V291" s="20"/>
      <c r="W291" s="20">
        <v>19700.0</v>
      </c>
    </row>
    <row r="292" ht="15.75" customHeight="1">
      <c r="C292" s="1"/>
      <c r="E292" s="1"/>
      <c r="F292" s="2"/>
      <c r="K292" s="5"/>
      <c r="L292" s="5"/>
      <c r="R292" s="20"/>
      <c r="T292" s="20"/>
      <c r="V292" s="20"/>
      <c r="W292" s="20">
        <v>22746.0</v>
      </c>
    </row>
    <row r="293" ht="15.75" customHeight="1">
      <c r="C293" s="1"/>
      <c r="E293" s="1"/>
      <c r="F293" s="2"/>
      <c r="K293" s="5"/>
      <c r="L293" s="5"/>
      <c r="R293" s="20"/>
      <c r="T293" s="20"/>
      <c r="V293" s="20"/>
      <c r="W293" s="20">
        <v>36412.0</v>
      </c>
    </row>
    <row r="294" ht="15.75" customHeight="1">
      <c r="C294" s="1"/>
      <c r="E294" s="1"/>
      <c r="F294" s="2"/>
      <c r="K294" s="23"/>
      <c r="L294" s="5"/>
      <c r="R294" s="20"/>
      <c r="V294" s="20"/>
      <c r="W294" s="20">
        <v>38608.0</v>
      </c>
    </row>
    <row r="295" ht="15.75" customHeight="1">
      <c r="C295" s="1"/>
      <c r="E295" s="1"/>
      <c r="F295" s="2"/>
      <c r="K295" s="23"/>
      <c r="L295" s="5"/>
      <c r="V295" s="20"/>
      <c r="W295" s="20">
        <v>32686.0</v>
      </c>
    </row>
    <row r="296" ht="15.75" customHeight="1">
      <c r="C296" s="1"/>
      <c r="E296" s="1"/>
      <c r="F296" s="2"/>
      <c r="K296" s="23"/>
      <c r="L296" s="5"/>
      <c r="R296" s="20"/>
      <c r="V296" s="20"/>
      <c r="W296" s="3">
        <v>35.322</v>
      </c>
    </row>
    <row r="297" ht="15.75" customHeight="1">
      <c r="C297" s="1"/>
      <c r="E297" s="1"/>
      <c r="F297" s="2"/>
      <c r="K297" s="23"/>
      <c r="L297" s="34"/>
      <c r="R297" s="20"/>
      <c r="T297" s="20"/>
      <c r="V297" s="20"/>
      <c r="W297" s="20">
        <v>36878.0</v>
      </c>
    </row>
    <row r="298" ht="15.75" customHeight="1">
      <c r="C298" s="1"/>
      <c r="E298" s="1"/>
      <c r="F298" s="2"/>
      <c r="K298" s="5"/>
      <c r="L298" s="34"/>
      <c r="T298" s="20"/>
      <c r="V298" s="20"/>
      <c r="W298" s="20">
        <v>60922.0</v>
      </c>
    </row>
    <row r="299" ht="15.75" customHeight="1">
      <c r="C299" s="1"/>
      <c r="E299" s="1"/>
      <c r="F299" s="2"/>
      <c r="K299" s="23"/>
      <c r="L299" s="34"/>
      <c r="R299" s="20"/>
    </row>
    <row r="300" ht="15.75" customHeight="1">
      <c r="C300" s="1"/>
      <c r="E300" s="1"/>
      <c r="F300" s="2"/>
      <c r="K300" s="5"/>
      <c r="L300" s="34"/>
    </row>
    <row r="301" ht="15.75" customHeight="1">
      <c r="C301" s="1"/>
      <c r="E301" s="1"/>
      <c r="F301" s="2"/>
      <c r="K301" s="29"/>
      <c r="L301" s="34"/>
    </row>
    <row r="302" ht="15.75" customHeight="1">
      <c r="C302" s="1"/>
      <c r="E302" s="1"/>
      <c r="F302" s="2"/>
      <c r="K302" s="22"/>
      <c r="L302" s="34"/>
    </row>
    <row r="303" ht="15.75" customHeight="1">
      <c r="C303" s="1"/>
      <c r="E303" s="1"/>
      <c r="F303" s="2"/>
      <c r="K303" s="29"/>
      <c r="L303" s="35"/>
    </row>
    <row r="304" ht="15.75" customHeight="1">
      <c r="C304" s="1"/>
      <c r="E304" s="1"/>
      <c r="F304" s="2"/>
      <c r="K304" s="29"/>
      <c r="L304" s="35"/>
    </row>
    <row r="305" ht="15.75" customHeight="1">
      <c r="C305" s="1"/>
      <c r="E305" s="1"/>
      <c r="F305" s="2"/>
      <c r="K305" s="29"/>
      <c r="L305" s="34"/>
    </row>
    <row r="306" ht="15.75" customHeight="1">
      <c r="C306" s="1"/>
      <c r="E306" s="1"/>
      <c r="F306" s="2"/>
      <c r="K306" s="29"/>
      <c r="L306" s="34"/>
    </row>
    <row r="307" ht="15.75" customHeight="1">
      <c r="C307" s="1"/>
      <c r="E307" s="1"/>
      <c r="F307" s="2"/>
      <c r="K307" s="22"/>
      <c r="L307" s="34"/>
    </row>
    <row r="308" ht="15.75" customHeight="1">
      <c r="C308" s="1"/>
      <c r="E308" s="1"/>
      <c r="F308" s="2"/>
      <c r="K308" s="26"/>
      <c r="L308" s="34"/>
    </row>
    <row r="309" ht="15.75" customHeight="1">
      <c r="C309" s="1"/>
      <c r="E309" s="1"/>
      <c r="F309" s="2"/>
      <c r="K309" s="26"/>
      <c r="L309" s="34"/>
    </row>
    <row r="310" ht="15.75" customHeight="1">
      <c r="C310" s="1"/>
      <c r="E310" s="1"/>
      <c r="F310" s="2"/>
      <c r="K310" s="22"/>
      <c r="L310" s="34"/>
    </row>
    <row r="311" ht="15.75" customHeight="1">
      <c r="C311" s="1"/>
      <c r="E311" s="1"/>
      <c r="F311" s="2"/>
      <c r="K311" s="22"/>
      <c r="L311" s="34"/>
    </row>
    <row r="312" ht="15.75" customHeight="1">
      <c r="C312" s="1"/>
      <c r="E312" s="1"/>
      <c r="F312" s="2"/>
      <c r="K312" s="22"/>
      <c r="L312" s="34"/>
    </row>
    <row r="313" ht="15.75" customHeight="1">
      <c r="C313" s="1"/>
      <c r="E313" s="1"/>
      <c r="F313" s="2"/>
      <c r="K313" s="22"/>
      <c r="L313" s="34"/>
    </row>
    <row r="314" ht="15.75" customHeight="1">
      <c r="C314" s="1"/>
      <c r="E314" s="1"/>
      <c r="F314" s="2"/>
      <c r="K314" s="22"/>
      <c r="L314" s="34"/>
    </row>
    <row r="315" ht="15.75" customHeight="1">
      <c r="C315" s="1"/>
      <c r="E315" s="1"/>
      <c r="F315" s="2"/>
      <c r="K315" s="22"/>
      <c r="L315" s="34"/>
    </row>
    <row r="316" ht="15.75" customHeight="1">
      <c r="C316" s="1"/>
      <c r="E316" s="1"/>
      <c r="F316" s="2"/>
      <c r="K316" s="22"/>
      <c r="L316" s="34"/>
    </row>
    <row r="317" ht="15.75" customHeight="1">
      <c r="C317" s="1"/>
      <c r="E317" s="1"/>
      <c r="F317" s="2"/>
      <c r="K317" s="22"/>
      <c r="L317" s="36"/>
    </row>
    <row r="318" ht="15.75" customHeight="1">
      <c r="C318" s="1"/>
      <c r="E318" s="1"/>
      <c r="F318" s="2"/>
      <c r="K318" s="26"/>
      <c r="L318" s="36"/>
    </row>
    <row r="319" ht="15.75" customHeight="1">
      <c r="C319" s="1"/>
      <c r="E319" s="1"/>
      <c r="F319" s="2"/>
      <c r="K319" s="26"/>
      <c r="L319" s="37"/>
    </row>
    <row r="320" ht="15.75" customHeight="1">
      <c r="C320" s="1"/>
      <c r="E320" s="1"/>
      <c r="F320" s="2"/>
      <c r="K320" s="22"/>
      <c r="L320" s="37"/>
    </row>
    <row r="321" ht="15.75" customHeight="1">
      <c r="C321" s="1"/>
      <c r="E321" s="1"/>
      <c r="F321" s="2"/>
      <c r="K321" s="22"/>
      <c r="L321" s="37"/>
    </row>
    <row r="322" ht="15.75" customHeight="1">
      <c r="C322" s="1"/>
      <c r="E322" s="1"/>
      <c r="F322" s="2"/>
      <c r="K322" s="22"/>
      <c r="L322" s="37"/>
    </row>
    <row r="323" ht="15.75" customHeight="1">
      <c r="C323" s="1"/>
      <c r="E323" s="1"/>
      <c r="F323" s="2"/>
      <c r="K323" s="22"/>
      <c r="L323" s="37"/>
    </row>
    <row r="324" ht="15.75" customHeight="1">
      <c r="C324" s="1"/>
      <c r="E324" s="1"/>
      <c r="F324" s="2"/>
      <c r="K324" s="22"/>
      <c r="L324" s="37"/>
    </row>
    <row r="325" ht="15.75" customHeight="1">
      <c r="C325" s="1"/>
      <c r="E325" s="1"/>
      <c r="F325" s="2"/>
      <c r="K325" s="22"/>
      <c r="L325" s="37"/>
    </row>
    <row r="326" ht="15.75" customHeight="1">
      <c r="C326" s="1"/>
      <c r="E326" s="1"/>
      <c r="F326" s="2"/>
      <c r="K326" s="34"/>
      <c r="L326" s="37"/>
    </row>
    <row r="327" ht="15.75" customHeight="1">
      <c r="C327" s="1"/>
      <c r="E327" s="1"/>
      <c r="F327" s="2"/>
      <c r="K327" s="34"/>
      <c r="L327" s="37"/>
    </row>
    <row r="328" ht="15.75" customHeight="1">
      <c r="C328" s="1"/>
      <c r="E328" s="1"/>
      <c r="F328" s="2"/>
      <c r="K328" s="34"/>
      <c r="L328" s="37"/>
    </row>
    <row r="329" ht="15.75" customHeight="1">
      <c r="C329" s="1"/>
      <c r="E329" s="1"/>
      <c r="F329" s="2"/>
      <c r="K329" s="34"/>
      <c r="L329" s="37"/>
    </row>
    <row r="330" ht="15.75" customHeight="1">
      <c r="C330" s="1"/>
      <c r="E330" s="1"/>
      <c r="F330" s="2"/>
      <c r="K330" s="31"/>
      <c r="L330" s="37"/>
    </row>
    <row r="331" ht="15.75" customHeight="1">
      <c r="C331" s="1"/>
      <c r="E331" s="1"/>
      <c r="F331" s="2"/>
      <c r="K331" s="31"/>
      <c r="L331" s="37"/>
    </row>
    <row r="332" ht="15.75" customHeight="1">
      <c r="C332" s="1"/>
      <c r="E332" s="1"/>
      <c r="F332" s="2"/>
      <c r="K332" s="31"/>
      <c r="L332" s="37"/>
    </row>
    <row r="333" ht="15.75" customHeight="1">
      <c r="C333" s="1"/>
      <c r="E333" s="1"/>
      <c r="F333" s="2"/>
      <c r="K333" s="31"/>
      <c r="L333" s="37"/>
    </row>
    <row r="334" ht="15.75" customHeight="1">
      <c r="C334" s="1"/>
      <c r="E334" s="1"/>
      <c r="F334" s="2"/>
      <c r="K334" s="34"/>
      <c r="L334" s="37"/>
    </row>
    <row r="335" ht="15.75" customHeight="1">
      <c r="C335" s="1"/>
      <c r="E335" s="1"/>
      <c r="F335" s="2"/>
      <c r="K335" s="34"/>
      <c r="L335" s="37"/>
    </row>
    <row r="336" ht="15.75" customHeight="1">
      <c r="C336" s="1"/>
      <c r="E336" s="1"/>
      <c r="F336" s="2"/>
      <c r="K336" s="31"/>
    </row>
    <row r="337" ht="15.75" customHeight="1">
      <c r="C337" s="1"/>
      <c r="E337" s="1"/>
      <c r="F337" s="2"/>
      <c r="K337" s="34"/>
    </row>
    <row r="338" ht="15.75" customHeight="1">
      <c r="C338" s="1"/>
      <c r="E338" s="1"/>
      <c r="F338" s="2"/>
      <c r="K338" s="34"/>
    </row>
    <row r="339" ht="15.75" customHeight="1">
      <c r="C339" s="1"/>
      <c r="E339" s="1"/>
      <c r="F339" s="2"/>
      <c r="K339" s="31"/>
    </row>
    <row r="340" ht="15.75" customHeight="1">
      <c r="C340" s="1"/>
      <c r="E340" s="1"/>
      <c r="F340" s="2"/>
      <c r="K340" s="31"/>
    </row>
    <row r="341" ht="15.75" customHeight="1">
      <c r="C341" s="1"/>
      <c r="E341" s="1"/>
      <c r="F341" s="2"/>
      <c r="K341" s="31"/>
    </row>
    <row r="342" ht="15.75" customHeight="1">
      <c r="C342" s="1"/>
      <c r="E342" s="1"/>
      <c r="F342" s="2"/>
      <c r="K342" s="31"/>
    </row>
    <row r="343" ht="15.75" customHeight="1">
      <c r="C343" s="1"/>
      <c r="E343" s="1"/>
      <c r="F343" s="2"/>
      <c r="K343" s="34"/>
    </row>
    <row r="344" ht="15.75" customHeight="1">
      <c r="C344" s="1"/>
      <c r="E344" s="1"/>
      <c r="F344" s="2"/>
      <c r="K344" s="34"/>
    </row>
    <row r="345" ht="15.75" customHeight="1">
      <c r="C345" s="1"/>
      <c r="E345" s="1"/>
      <c r="F345" s="2"/>
      <c r="K345" s="34"/>
    </row>
    <row r="346" ht="15.75" customHeight="1">
      <c r="C346" s="1"/>
      <c r="E346" s="1"/>
      <c r="F346" s="2"/>
      <c r="K346" s="34"/>
    </row>
    <row r="347" ht="15.75" customHeight="1">
      <c r="C347" s="1"/>
      <c r="E347" s="1"/>
      <c r="F347" s="2"/>
      <c r="K347" s="31"/>
    </row>
    <row r="348" ht="15.75" customHeight="1">
      <c r="C348" s="1"/>
      <c r="E348" s="1"/>
      <c r="F348" s="2"/>
      <c r="K348" s="31"/>
    </row>
    <row r="349" ht="15.75" customHeight="1">
      <c r="C349" s="1"/>
      <c r="E349" s="1"/>
      <c r="F349" s="2"/>
      <c r="K349" s="34"/>
    </row>
    <row r="350" ht="15.75" customHeight="1">
      <c r="C350" s="1"/>
      <c r="E350" s="1"/>
      <c r="F350" s="2"/>
      <c r="K350" s="34"/>
    </row>
    <row r="351" ht="15.75" customHeight="1">
      <c r="C351" s="1"/>
      <c r="E351" s="1"/>
      <c r="F351" s="2"/>
      <c r="K351" s="34"/>
    </row>
    <row r="352" ht="15.75" customHeight="1">
      <c r="C352" s="1"/>
      <c r="E352" s="1"/>
      <c r="F352" s="2"/>
      <c r="K352" s="34"/>
    </row>
    <row r="353" ht="15.75" customHeight="1">
      <c r="C353" s="1"/>
      <c r="E353" s="1"/>
      <c r="F353" s="2"/>
      <c r="K353" s="34"/>
    </row>
    <row r="354" ht="15.75" customHeight="1">
      <c r="C354" s="1"/>
      <c r="E354" s="1"/>
      <c r="F354" s="2"/>
      <c r="K354" s="34"/>
    </row>
    <row r="355" ht="15.75" customHeight="1">
      <c r="C355" s="1"/>
      <c r="E355" s="1"/>
      <c r="F355" s="2"/>
      <c r="K355" s="34"/>
    </row>
    <row r="356" ht="15.75" customHeight="1">
      <c r="C356" s="1"/>
      <c r="E356" s="1"/>
      <c r="F356" s="2"/>
      <c r="K356" s="34"/>
    </row>
    <row r="357" ht="15.75" customHeight="1">
      <c r="C357" s="1"/>
      <c r="E357" s="1"/>
      <c r="F357" s="2"/>
      <c r="K357" s="34"/>
    </row>
    <row r="358" ht="15.75" customHeight="1">
      <c r="C358" s="1"/>
      <c r="E358" s="1"/>
      <c r="F358" s="2"/>
      <c r="K358" s="34"/>
    </row>
    <row r="359" ht="15.75" customHeight="1">
      <c r="C359" s="1"/>
      <c r="E359" s="1"/>
      <c r="F359" s="2"/>
      <c r="K359" s="34"/>
    </row>
    <row r="360" ht="15.75" customHeight="1">
      <c r="C360" s="1"/>
      <c r="E360" s="1"/>
      <c r="F360" s="2"/>
    </row>
    <row r="361" ht="15.75" customHeight="1">
      <c r="C361" s="1"/>
      <c r="E361" s="1"/>
      <c r="F361" s="2"/>
    </row>
    <row r="362" ht="15.75" customHeight="1">
      <c r="C362" s="1"/>
      <c r="E362" s="1"/>
      <c r="F362" s="2"/>
    </row>
    <row r="363" ht="15.75" customHeight="1">
      <c r="C363" s="1"/>
      <c r="E363" s="1"/>
      <c r="F363" s="2"/>
    </row>
    <row r="364" ht="15.75" customHeight="1">
      <c r="C364" s="1"/>
      <c r="E364" s="1"/>
      <c r="F364" s="2"/>
    </row>
    <row r="365" ht="15.75" customHeight="1">
      <c r="C365" s="1"/>
      <c r="E365" s="1"/>
      <c r="F365" s="2"/>
    </row>
    <row r="366" ht="15.75" customHeight="1">
      <c r="C366" s="1"/>
      <c r="E366" s="1"/>
      <c r="F366" s="2"/>
    </row>
    <row r="367" ht="15.75" customHeight="1">
      <c r="C367" s="1"/>
      <c r="E367" s="1"/>
      <c r="F367" s="2"/>
    </row>
    <row r="368" ht="15.75" customHeight="1">
      <c r="C368" s="1"/>
      <c r="E368" s="1"/>
      <c r="F368" s="2"/>
    </row>
    <row r="369" ht="15.75" customHeight="1">
      <c r="C369" s="1"/>
      <c r="E369" s="1"/>
      <c r="F369" s="2"/>
    </row>
    <row r="370" ht="15.75" customHeight="1">
      <c r="C370" s="1"/>
      <c r="E370" s="1"/>
      <c r="F370" s="2"/>
    </row>
    <row r="371" ht="15.75" customHeight="1">
      <c r="C371" s="1"/>
      <c r="E371" s="1"/>
      <c r="F371" s="2"/>
    </row>
    <row r="372" ht="15.75" customHeight="1">
      <c r="C372" s="1"/>
      <c r="E372" s="1"/>
      <c r="F372" s="2"/>
    </row>
    <row r="373" ht="15.75" customHeight="1">
      <c r="C373" s="1"/>
      <c r="E373" s="1"/>
      <c r="F373" s="2"/>
    </row>
    <row r="374" ht="15.75" customHeight="1">
      <c r="C374" s="1"/>
      <c r="E374" s="1"/>
      <c r="F374" s="2"/>
    </row>
    <row r="375" ht="15.75" customHeight="1">
      <c r="C375" s="1"/>
      <c r="E375" s="1"/>
      <c r="F375" s="2"/>
    </row>
    <row r="376" ht="15.75" customHeight="1">
      <c r="C376" s="1"/>
      <c r="E376" s="1"/>
      <c r="F376" s="2"/>
    </row>
    <row r="377" ht="15.75" customHeight="1">
      <c r="C377" s="1"/>
      <c r="E377" s="1"/>
      <c r="F377" s="2"/>
    </row>
    <row r="378" ht="15.75" customHeight="1">
      <c r="C378" s="1"/>
      <c r="E378" s="1"/>
      <c r="F378" s="2"/>
    </row>
    <row r="379" ht="15.75" customHeight="1">
      <c r="C379" s="1"/>
      <c r="E379" s="1"/>
      <c r="F379" s="2"/>
    </row>
    <row r="380" ht="15.75" customHeight="1">
      <c r="C380" s="1"/>
      <c r="E380" s="1"/>
      <c r="F380" s="2"/>
    </row>
    <row r="381" ht="15.75" customHeight="1">
      <c r="C381" s="1"/>
      <c r="E381" s="1"/>
      <c r="F381" s="2"/>
    </row>
    <row r="382" ht="15.75" customHeight="1">
      <c r="C382" s="1"/>
      <c r="E382" s="1"/>
      <c r="F382" s="2"/>
    </row>
    <row r="383" ht="15.75" customHeight="1">
      <c r="C383" s="1"/>
      <c r="E383" s="1"/>
      <c r="F383" s="2"/>
    </row>
    <row r="384" ht="15.75" customHeight="1">
      <c r="C384" s="1"/>
      <c r="E384" s="1"/>
      <c r="F384" s="2"/>
    </row>
    <row r="385" ht="15.75" customHeight="1">
      <c r="C385" s="1"/>
      <c r="E385" s="1"/>
      <c r="F385" s="2"/>
    </row>
    <row r="386" ht="15.75" customHeight="1">
      <c r="C386" s="1"/>
      <c r="E386" s="1"/>
      <c r="F386" s="2"/>
    </row>
    <row r="387" ht="15.75" customHeight="1">
      <c r="C387" s="1"/>
      <c r="E387" s="1"/>
      <c r="F387" s="2"/>
    </row>
    <row r="388" ht="15.75" customHeight="1">
      <c r="C388" s="1"/>
      <c r="E388" s="1"/>
      <c r="F388" s="2"/>
    </row>
    <row r="389" ht="15.75" customHeight="1">
      <c r="C389" s="1"/>
      <c r="E389" s="1"/>
      <c r="F389" s="2"/>
    </row>
    <row r="390" ht="15.75" customHeight="1">
      <c r="C390" s="1"/>
      <c r="E390" s="1"/>
      <c r="F390" s="2"/>
    </row>
    <row r="391" ht="15.75" customHeight="1">
      <c r="C391" s="1"/>
      <c r="E391" s="1"/>
      <c r="F391" s="2"/>
    </row>
    <row r="392" ht="15.75" customHeight="1">
      <c r="C392" s="1"/>
      <c r="E392" s="1"/>
      <c r="F392" s="2"/>
    </row>
    <row r="393" ht="15.75" customHeight="1">
      <c r="C393" s="1"/>
      <c r="E393" s="1"/>
      <c r="F393" s="2"/>
    </row>
    <row r="394" ht="15.75" customHeight="1">
      <c r="C394" s="1"/>
      <c r="E394" s="1"/>
      <c r="F394" s="2"/>
    </row>
    <row r="395" ht="15.75" customHeight="1">
      <c r="C395" s="1"/>
      <c r="E395" s="1"/>
      <c r="F395" s="2"/>
    </row>
    <row r="396" ht="15.75" customHeight="1">
      <c r="C396" s="1"/>
      <c r="E396" s="1"/>
      <c r="F396" s="2"/>
    </row>
    <row r="397" ht="15.75" customHeight="1">
      <c r="C397" s="1"/>
      <c r="E397" s="1"/>
      <c r="F397" s="2"/>
    </row>
    <row r="398" ht="15.75" customHeight="1">
      <c r="C398" s="1"/>
      <c r="E398" s="1"/>
      <c r="F398" s="2"/>
    </row>
    <row r="399" ht="15.75" customHeight="1">
      <c r="C399" s="1"/>
      <c r="E399" s="1"/>
      <c r="F399" s="2"/>
    </row>
    <row r="400" ht="15.75" customHeight="1">
      <c r="C400" s="1"/>
      <c r="E400" s="1"/>
      <c r="F400" s="2"/>
    </row>
    <row r="401" ht="15.75" customHeight="1">
      <c r="C401" s="1"/>
      <c r="E401" s="1"/>
      <c r="F401" s="2"/>
    </row>
    <row r="402" ht="15.75" customHeight="1">
      <c r="C402" s="1"/>
      <c r="E402" s="1"/>
      <c r="F402" s="2"/>
    </row>
    <row r="403" ht="15.75" customHeight="1">
      <c r="C403" s="1"/>
      <c r="E403" s="1"/>
      <c r="F403" s="2"/>
    </row>
    <row r="404" ht="15.75" customHeight="1">
      <c r="C404" s="1"/>
      <c r="E404" s="1"/>
      <c r="F404" s="2"/>
    </row>
    <row r="405" ht="15.75" customHeight="1">
      <c r="C405" s="1"/>
      <c r="E405" s="1"/>
      <c r="F405" s="2"/>
    </row>
    <row r="406" ht="15.75" customHeight="1">
      <c r="C406" s="1"/>
      <c r="E406" s="1"/>
      <c r="F406" s="2"/>
    </row>
    <row r="407" ht="15.75" customHeight="1">
      <c r="C407" s="1"/>
      <c r="E407" s="1"/>
      <c r="F407" s="2"/>
    </row>
    <row r="408" ht="15.75" customHeight="1">
      <c r="C408" s="1"/>
      <c r="E408" s="1"/>
      <c r="F408" s="2"/>
    </row>
    <row r="409" ht="15.75" customHeight="1">
      <c r="C409" s="1"/>
      <c r="E409" s="1"/>
      <c r="F409" s="2"/>
    </row>
    <row r="410" ht="15.75" customHeight="1">
      <c r="C410" s="1"/>
      <c r="E410" s="1"/>
      <c r="F410" s="2"/>
    </row>
    <row r="411" ht="15.75" customHeight="1">
      <c r="C411" s="1"/>
      <c r="E411" s="1"/>
      <c r="F411" s="2"/>
    </row>
    <row r="412" ht="15.75" customHeight="1">
      <c r="C412" s="1"/>
      <c r="E412" s="1"/>
      <c r="F412" s="2"/>
    </row>
    <row r="413" ht="15.75" customHeight="1">
      <c r="C413" s="1"/>
      <c r="E413" s="1"/>
      <c r="F413" s="2"/>
    </row>
    <row r="414" ht="15.75" customHeight="1">
      <c r="C414" s="1"/>
      <c r="E414" s="1"/>
      <c r="F414" s="2"/>
    </row>
    <row r="415" ht="15.75" customHeight="1">
      <c r="C415" s="1"/>
      <c r="E415" s="1"/>
      <c r="F415" s="2"/>
    </row>
    <row r="416" ht="15.75" customHeight="1">
      <c r="C416" s="1"/>
      <c r="E416" s="1"/>
      <c r="F416" s="2"/>
    </row>
    <row r="417" ht="15.75" customHeight="1">
      <c r="C417" s="1"/>
      <c r="E417" s="1"/>
      <c r="F417" s="2"/>
    </row>
    <row r="418" ht="15.75" customHeight="1">
      <c r="C418" s="1"/>
      <c r="E418" s="1"/>
      <c r="F418" s="2"/>
    </row>
    <row r="419" ht="15.75" customHeight="1">
      <c r="C419" s="1"/>
      <c r="E419" s="1"/>
      <c r="F419" s="2"/>
    </row>
    <row r="420" ht="15.75" customHeight="1">
      <c r="C420" s="1"/>
      <c r="E420" s="1"/>
      <c r="F420" s="2"/>
    </row>
    <row r="421" ht="15.75" customHeight="1">
      <c r="C421" s="1"/>
      <c r="E421" s="1"/>
      <c r="F421" s="2"/>
    </row>
    <row r="422" ht="15.75" customHeight="1">
      <c r="C422" s="1"/>
      <c r="E422" s="1"/>
      <c r="F422" s="2"/>
    </row>
    <row r="423" ht="15.75" customHeight="1">
      <c r="C423" s="1"/>
      <c r="E423" s="1"/>
      <c r="F423" s="2"/>
    </row>
    <row r="424" ht="15.75" customHeight="1">
      <c r="C424" s="1"/>
      <c r="E424" s="1"/>
      <c r="F424" s="2"/>
    </row>
    <row r="425" ht="15.75" customHeight="1">
      <c r="C425" s="1"/>
      <c r="E425" s="1"/>
      <c r="F425" s="2"/>
    </row>
    <row r="426" ht="15.75" customHeight="1">
      <c r="C426" s="1"/>
      <c r="E426" s="1"/>
      <c r="F426" s="2"/>
    </row>
    <row r="427" ht="15.75" customHeight="1">
      <c r="C427" s="1"/>
      <c r="E427" s="1"/>
      <c r="F427" s="2"/>
    </row>
    <row r="428" ht="15.75" customHeight="1">
      <c r="C428" s="1"/>
      <c r="E428" s="1"/>
      <c r="F428" s="2"/>
    </row>
    <row r="429" ht="15.75" customHeight="1">
      <c r="C429" s="1"/>
      <c r="E429" s="1"/>
      <c r="F429" s="2"/>
    </row>
    <row r="430" ht="15.75" customHeight="1">
      <c r="C430" s="1"/>
      <c r="E430" s="1"/>
      <c r="F430" s="2"/>
    </row>
    <row r="431" ht="15.75" customHeight="1">
      <c r="C431" s="1"/>
      <c r="E431" s="1"/>
      <c r="F431" s="2"/>
    </row>
    <row r="432" ht="15.75" customHeight="1">
      <c r="C432" s="1"/>
      <c r="E432" s="1"/>
      <c r="F432" s="2"/>
    </row>
    <row r="433" ht="15.75" customHeight="1">
      <c r="C433" s="1"/>
      <c r="E433" s="1"/>
      <c r="F433" s="2"/>
    </row>
    <row r="434" ht="15.75" customHeight="1">
      <c r="C434" s="1"/>
      <c r="E434" s="1"/>
      <c r="F434" s="2"/>
    </row>
    <row r="435" ht="15.75" customHeight="1">
      <c r="C435" s="1"/>
      <c r="E435" s="1"/>
      <c r="F435" s="2"/>
    </row>
    <row r="436" ht="15.75" customHeight="1">
      <c r="C436" s="1"/>
      <c r="E436" s="1"/>
      <c r="F436" s="2"/>
    </row>
    <row r="437" ht="15.75" customHeight="1">
      <c r="C437" s="1"/>
      <c r="E437" s="1"/>
      <c r="F437" s="2"/>
    </row>
    <row r="438" ht="15.75" customHeight="1">
      <c r="C438" s="1"/>
      <c r="E438" s="1"/>
      <c r="F438" s="2"/>
    </row>
    <row r="439" ht="15.75" customHeight="1">
      <c r="C439" s="1"/>
      <c r="E439" s="1"/>
      <c r="F439" s="2"/>
    </row>
    <row r="440" ht="15.75" customHeight="1">
      <c r="C440" s="1"/>
      <c r="E440" s="1"/>
      <c r="F440" s="2"/>
    </row>
    <row r="441" ht="15.75" customHeight="1">
      <c r="C441" s="1"/>
      <c r="E441" s="1"/>
      <c r="F441" s="2"/>
    </row>
    <row r="442" ht="15.75" customHeight="1">
      <c r="C442" s="1"/>
      <c r="E442" s="1"/>
      <c r="F442" s="2"/>
    </row>
    <row r="443" ht="15.75" customHeight="1">
      <c r="C443" s="1"/>
      <c r="E443" s="1"/>
      <c r="F443" s="2"/>
    </row>
    <row r="444" ht="15.75" customHeight="1">
      <c r="C444" s="1"/>
      <c r="E444" s="1"/>
      <c r="F444" s="2"/>
    </row>
    <row r="445" ht="15.75" customHeight="1">
      <c r="C445" s="1"/>
      <c r="E445" s="1"/>
      <c r="F445" s="2"/>
    </row>
    <row r="446" ht="15.75" customHeight="1">
      <c r="C446" s="1"/>
      <c r="E446" s="1"/>
      <c r="F446" s="2"/>
    </row>
    <row r="447" ht="15.75" customHeight="1">
      <c r="C447" s="1"/>
      <c r="E447" s="1"/>
      <c r="F447" s="2"/>
    </row>
    <row r="448" ht="15.75" customHeight="1">
      <c r="C448" s="1"/>
      <c r="E448" s="1"/>
      <c r="F448" s="2"/>
    </row>
    <row r="449" ht="15.75" customHeight="1">
      <c r="C449" s="1"/>
      <c r="E449" s="1"/>
      <c r="F449" s="2"/>
    </row>
    <row r="450" ht="15.75" customHeight="1">
      <c r="C450" s="1"/>
      <c r="E450" s="1"/>
      <c r="F450" s="2"/>
    </row>
    <row r="451" ht="15.75" customHeight="1">
      <c r="C451" s="1"/>
      <c r="E451" s="1"/>
      <c r="F451" s="2"/>
    </row>
    <row r="452" ht="15.75" customHeight="1">
      <c r="C452" s="1"/>
      <c r="E452" s="1"/>
      <c r="F452" s="2"/>
    </row>
    <row r="453" ht="15.75" customHeight="1">
      <c r="C453" s="1"/>
      <c r="E453" s="1"/>
      <c r="F453" s="2"/>
    </row>
    <row r="454" ht="15.75" customHeight="1">
      <c r="C454" s="1"/>
      <c r="E454" s="1"/>
      <c r="F454" s="2"/>
    </row>
    <row r="455" ht="15.75" customHeight="1">
      <c r="C455" s="1"/>
      <c r="E455" s="1"/>
      <c r="F455" s="2"/>
    </row>
    <row r="456" ht="15.75" customHeight="1">
      <c r="C456" s="1"/>
      <c r="E456" s="1"/>
      <c r="F456" s="2"/>
    </row>
    <row r="457" ht="15.75" customHeight="1">
      <c r="C457" s="1"/>
      <c r="E457" s="1"/>
      <c r="F457" s="2"/>
    </row>
    <row r="458" ht="15.75" customHeight="1">
      <c r="C458" s="1"/>
      <c r="E458" s="1"/>
      <c r="F458" s="2"/>
    </row>
    <row r="459" ht="15.75" customHeight="1">
      <c r="C459" s="1"/>
      <c r="E459" s="1"/>
      <c r="F459" s="2"/>
    </row>
    <row r="460" ht="15.75" customHeight="1">
      <c r="C460" s="1"/>
      <c r="E460" s="1"/>
      <c r="F460" s="2"/>
    </row>
    <row r="461" ht="15.75" customHeight="1">
      <c r="C461" s="1"/>
      <c r="E461" s="1"/>
      <c r="F461" s="2"/>
    </row>
    <row r="462" ht="15.75" customHeight="1">
      <c r="C462" s="1"/>
      <c r="E462" s="1"/>
      <c r="F462" s="2"/>
    </row>
    <row r="463" ht="15.75" customHeight="1">
      <c r="C463" s="1"/>
      <c r="E463" s="1"/>
      <c r="F463" s="2"/>
    </row>
    <row r="464" ht="15.75" customHeight="1">
      <c r="C464" s="1"/>
      <c r="E464" s="1"/>
      <c r="F464" s="2"/>
    </row>
    <row r="465" ht="15.75" customHeight="1">
      <c r="C465" s="1"/>
      <c r="E465" s="1"/>
      <c r="F465" s="2"/>
    </row>
    <row r="466" ht="15.75" customHeight="1">
      <c r="C466" s="1"/>
      <c r="E466" s="1"/>
      <c r="F466" s="2"/>
    </row>
    <row r="467" ht="15.75" customHeight="1">
      <c r="C467" s="1"/>
      <c r="E467" s="1"/>
      <c r="F467" s="2"/>
    </row>
    <row r="468" ht="15.75" customHeight="1">
      <c r="C468" s="1"/>
      <c r="E468" s="1"/>
      <c r="F468" s="2"/>
    </row>
    <row r="469" ht="15.75" customHeight="1">
      <c r="C469" s="1"/>
      <c r="E469" s="1"/>
      <c r="F469" s="2"/>
    </row>
    <row r="470" ht="15.75" customHeight="1">
      <c r="C470" s="1"/>
      <c r="E470" s="1"/>
      <c r="F470" s="2"/>
    </row>
    <row r="471" ht="15.75" customHeight="1">
      <c r="C471" s="1"/>
      <c r="E471" s="1"/>
      <c r="F471" s="2"/>
    </row>
    <row r="472" ht="15.75" customHeight="1">
      <c r="C472" s="1"/>
      <c r="E472" s="1"/>
      <c r="F472" s="2"/>
    </row>
    <row r="473" ht="15.75" customHeight="1">
      <c r="C473" s="1"/>
      <c r="E473" s="1"/>
      <c r="F473" s="2"/>
    </row>
    <row r="474" ht="15.75" customHeight="1">
      <c r="C474" s="1"/>
      <c r="E474" s="1"/>
      <c r="F474" s="2"/>
    </row>
    <row r="475" ht="15.75" customHeight="1">
      <c r="C475" s="1"/>
      <c r="E475" s="1"/>
      <c r="F475" s="2"/>
    </row>
    <row r="476" ht="15.75" customHeight="1">
      <c r="C476" s="1"/>
      <c r="E476" s="1"/>
      <c r="F476" s="2"/>
    </row>
    <row r="477" ht="15.75" customHeight="1">
      <c r="C477" s="1"/>
      <c r="E477" s="1"/>
      <c r="F477" s="2"/>
    </row>
    <row r="478" ht="15.75" customHeight="1">
      <c r="C478" s="1"/>
      <c r="E478" s="1"/>
      <c r="F478" s="2"/>
    </row>
    <row r="479" ht="15.75" customHeight="1">
      <c r="C479" s="1"/>
      <c r="E479" s="1"/>
      <c r="F479" s="2"/>
    </row>
    <row r="480" ht="15.75" customHeight="1">
      <c r="C480" s="1"/>
      <c r="E480" s="1"/>
      <c r="F480" s="2"/>
    </row>
    <row r="481" ht="15.75" customHeight="1">
      <c r="C481" s="1"/>
      <c r="E481" s="1"/>
      <c r="F481" s="2"/>
    </row>
    <row r="482" ht="15.75" customHeight="1">
      <c r="C482" s="1"/>
      <c r="E482" s="1"/>
      <c r="F482" s="2"/>
    </row>
    <row r="483" ht="15.75" customHeight="1">
      <c r="C483" s="1"/>
      <c r="E483" s="1"/>
      <c r="F483" s="2"/>
    </row>
    <row r="484" ht="15.75" customHeight="1">
      <c r="C484" s="1"/>
      <c r="E484" s="1"/>
      <c r="F484" s="2"/>
    </row>
    <row r="485" ht="15.75" customHeight="1">
      <c r="C485" s="1"/>
      <c r="E485" s="1"/>
      <c r="F485" s="2"/>
    </row>
    <row r="486" ht="15.75" customHeight="1">
      <c r="C486" s="1"/>
      <c r="E486" s="1"/>
      <c r="F486" s="2"/>
    </row>
    <row r="487" ht="15.75" customHeight="1">
      <c r="C487" s="1"/>
      <c r="E487" s="1"/>
      <c r="F487" s="2"/>
    </row>
    <row r="488" ht="15.75" customHeight="1">
      <c r="C488" s="1"/>
      <c r="E488" s="1"/>
      <c r="F488" s="2"/>
    </row>
    <row r="489" ht="15.75" customHeight="1">
      <c r="C489" s="1"/>
      <c r="E489" s="1"/>
      <c r="F489" s="2"/>
    </row>
    <row r="490" ht="15.75" customHeight="1">
      <c r="C490" s="1"/>
      <c r="E490" s="1"/>
      <c r="F490" s="2"/>
    </row>
    <row r="491" ht="15.75" customHeight="1">
      <c r="C491" s="1"/>
      <c r="E491" s="1"/>
      <c r="F491" s="2"/>
    </row>
    <row r="492" ht="15.75" customHeight="1">
      <c r="C492" s="1"/>
      <c r="E492" s="1"/>
      <c r="F492" s="2"/>
    </row>
    <row r="493" ht="15.75" customHeight="1">
      <c r="C493" s="1"/>
      <c r="E493" s="1"/>
      <c r="F493" s="2"/>
    </row>
    <row r="494" ht="15.75" customHeight="1">
      <c r="C494" s="1"/>
      <c r="E494" s="1"/>
      <c r="F494" s="2"/>
    </row>
    <row r="495" ht="15.75" customHeight="1">
      <c r="C495" s="1"/>
      <c r="E495" s="1"/>
      <c r="F495" s="2"/>
    </row>
    <row r="496" ht="15.75" customHeight="1">
      <c r="C496" s="1"/>
      <c r="E496" s="1"/>
      <c r="F496" s="2"/>
    </row>
    <row r="497" ht="15.75" customHeight="1">
      <c r="C497" s="1"/>
      <c r="E497" s="1"/>
      <c r="F497" s="2"/>
    </row>
    <row r="498" ht="15.75" customHeight="1">
      <c r="C498" s="1"/>
      <c r="E498" s="1"/>
      <c r="F498" s="2"/>
    </row>
    <row r="499" ht="15.75" customHeight="1">
      <c r="C499" s="1"/>
      <c r="E499" s="1"/>
      <c r="F499" s="2"/>
    </row>
    <row r="500" ht="15.75" customHeight="1">
      <c r="C500" s="1"/>
      <c r="E500" s="1"/>
      <c r="F500" s="2"/>
    </row>
    <row r="501" ht="15.75" customHeight="1">
      <c r="C501" s="1"/>
      <c r="E501" s="1"/>
      <c r="F501" s="2"/>
    </row>
    <row r="502" ht="15.75" customHeight="1">
      <c r="C502" s="1"/>
      <c r="E502" s="1"/>
      <c r="F502" s="2"/>
    </row>
    <row r="503" ht="15.75" customHeight="1">
      <c r="C503" s="1"/>
      <c r="E503" s="1"/>
      <c r="F503" s="2"/>
    </row>
    <row r="504" ht="15.75" customHeight="1">
      <c r="C504" s="1"/>
      <c r="E504" s="1"/>
      <c r="F504" s="2"/>
    </row>
    <row r="505" ht="15.75" customHeight="1">
      <c r="C505" s="1"/>
      <c r="E505" s="1"/>
      <c r="F505" s="2"/>
    </row>
    <row r="506" ht="15.75" customHeight="1">
      <c r="C506" s="1"/>
      <c r="E506" s="1"/>
      <c r="F506" s="2"/>
    </row>
    <row r="507" ht="15.75" customHeight="1">
      <c r="C507" s="1"/>
      <c r="E507" s="1"/>
      <c r="F507" s="2"/>
    </row>
    <row r="508" ht="15.75" customHeight="1">
      <c r="C508" s="1"/>
      <c r="E508" s="1"/>
      <c r="F508" s="2"/>
    </row>
    <row r="509" ht="15.75" customHeight="1">
      <c r="C509" s="1"/>
      <c r="E509" s="1"/>
      <c r="F509" s="2"/>
    </row>
    <row r="510" ht="15.75" customHeight="1">
      <c r="C510" s="1"/>
      <c r="E510" s="1"/>
      <c r="F510" s="2"/>
    </row>
    <row r="511" ht="15.75" customHeight="1">
      <c r="C511" s="1"/>
      <c r="E511" s="1"/>
      <c r="F511" s="2"/>
    </row>
    <row r="512" ht="15.75" customHeight="1">
      <c r="C512" s="1"/>
      <c r="E512" s="1"/>
      <c r="F512" s="2"/>
    </row>
    <row r="513" ht="15.75" customHeight="1">
      <c r="C513" s="1"/>
      <c r="E513" s="1"/>
      <c r="F513" s="2"/>
    </row>
    <row r="514" ht="15.75" customHeight="1">
      <c r="C514" s="1"/>
      <c r="E514" s="1"/>
      <c r="F514" s="2"/>
    </row>
    <row r="515" ht="15.75" customHeight="1">
      <c r="C515" s="1"/>
      <c r="E515" s="1"/>
      <c r="F515" s="2"/>
    </row>
    <row r="516" ht="15.75" customHeight="1">
      <c r="C516" s="1"/>
      <c r="E516" s="1"/>
      <c r="F516" s="2"/>
    </row>
    <row r="517" ht="15.75" customHeight="1">
      <c r="C517" s="1"/>
      <c r="E517" s="1"/>
      <c r="F517" s="2"/>
    </row>
    <row r="518" ht="15.75" customHeight="1">
      <c r="C518" s="1"/>
      <c r="E518" s="1"/>
      <c r="F518" s="2"/>
    </row>
    <row r="519" ht="15.75" customHeight="1">
      <c r="C519" s="1"/>
      <c r="E519" s="1"/>
      <c r="F519" s="2"/>
    </row>
    <row r="520" ht="15.75" customHeight="1">
      <c r="C520" s="1"/>
      <c r="E520" s="1"/>
      <c r="F520" s="2"/>
    </row>
    <row r="521" ht="15.75" customHeight="1">
      <c r="C521" s="1"/>
      <c r="E521" s="1"/>
      <c r="F521" s="2"/>
    </row>
    <row r="522" ht="15.75" customHeight="1">
      <c r="C522" s="1"/>
      <c r="E522" s="1"/>
      <c r="F522" s="2"/>
    </row>
    <row r="523" ht="15.75" customHeight="1">
      <c r="C523" s="1"/>
      <c r="E523" s="1"/>
      <c r="F523" s="2"/>
    </row>
    <row r="524" ht="15.75" customHeight="1">
      <c r="C524" s="1"/>
      <c r="E524" s="1"/>
      <c r="F524" s="2"/>
    </row>
    <row r="525" ht="15.75" customHeight="1">
      <c r="C525" s="1"/>
      <c r="E525" s="1"/>
      <c r="F525" s="2"/>
    </row>
    <row r="526" ht="15.75" customHeight="1">
      <c r="C526" s="1"/>
      <c r="E526" s="1"/>
      <c r="F526" s="2"/>
    </row>
    <row r="527" ht="15.75" customHeight="1">
      <c r="C527" s="1"/>
      <c r="E527" s="1"/>
      <c r="F527" s="2"/>
    </row>
    <row r="528" ht="15.75" customHeight="1">
      <c r="C528" s="1"/>
      <c r="E528" s="1"/>
      <c r="F528" s="2"/>
    </row>
    <row r="529" ht="15.75" customHeight="1">
      <c r="C529" s="1"/>
      <c r="E529" s="1"/>
      <c r="F529" s="2"/>
    </row>
    <row r="530" ht="15.75" customHeight="1">
      <c r="C530" s="1"/>
      <c r="E530" s="1"/>
      <c r="F530" s="2"/>
    </row>
    <row r="531" ht="15.75" customHeight="1">
      <c r="C531" s="1"/>
      <c r="E531" s="1"/>
      <c r="F531" s="2"/>
    </row>
    <row r="532" ht="15.75" customHeight="1">
      <c r="C532" s="1"/>
      <c r="E532" s="1"/>
      <c r="F532" s="2"/>
    </row>
    <row r="533" ht="15.75" customHeight="1">
      <c r="C533" s="1"/>
      <c r="E533" s="1"/>
      <c r="F533" s="2"/>
    </row>
    <row r="534" ht="15.75" customHeight="1">
      <c r="C534" s="1"/>
      <c r="E534" s="1"/>
      <c r="F534" s="2"/>
    </row>
    <row r="535" ht="15.75" customHeight="1">
      <c r="C535" s="1"/>
      <c r="E535" s="1"/>
      <c r="F535" s="2"/>
    </row>
    <row r="536" ht="15.75" customHeight="1">
      <c r="C536" s="1"/>
      <c r="E536" s="1"/>
      <c r="F536" s="2"/>
    </row>
    <row r="537" ht="15.75" customHeight="1">
      <c r="C537" s="1"/>
      <c r="E537" s="1"/>
      <c r="F537" s="2"/>
    </row>
    <row r="538" ht="15.75" customHeight="1">
      <c r="C538" s="1"/>
      <c r="E538" s="1"/>
      <c r="F538" s="2"/>
    </row>
    <row r="539" ht="15.75" customHeight="1">
      <c r="C539" s="1"/>
      <c r="E539" s="1"/>
      <c r="F539" s="2"/>
    </row>
    <row r="540" ht="15.75" customHeight="1">
      <c r="C540" s="1"/>
      <c r="E540" s="1"/>
      <c r="F540" s="2"/>
    </row>
    <row r="541" ht="15.75" customHeight="1">
      <c r="C541" s="1"/>
      <c r="E541" s="1"/>
      <c r="F541" s="2"/>
    </row>
    <row r="542" ht="15.75" customHeight="1">
      <c r="C542" s="1"/>
      <c r="E542" s="1"/>
      <c r="F542" s="2"/>
    </row>
    <row r="543" ht="15.75" customHeight="1">
      <c r="C543" s="1"/>
      <c r="E543" s="1"/>
      <c r="F543" s="2"/>
    </row>
    <row r="544" ht="15.75" customHeight="1">
      <c r="C544" s="1"/>
      <c r="E544" s="1"/>
      <c r="F544" s="2"/>
    </row>
    <row r="545" ht="15.75" customHeight="1">
      <c r="C545" s="1"/>
      <c r="E545" s="1"/>
      <c r="F545" s="2"/>
    </row>
    <row r="546" ht="15.75" customHeight="1">
      <c r="C546" s="1"/>
      <c r="E546" s="1"/>
      <c r="F546" s="2"/>
    </row>
    <row r="547" ht="15.75" customHeight="1">
      <c r="C547" s="1"/>
      <c r="E547" s="1"/>
      <c r="F547" s="2"/>
    </row>
    <row r="548" ht="15.75" customHeight="1">
      <c r="C548" s="1"/>
      <c r="E548" s="1"/>
      <c r="F548" s="2"/>
    </row>
    <row r="549" ht="15.75" customHeight="1">
      <c r="C549" s="1"/>
      <c r="E549" s="1"/>
      <c r="F549" s="2"/>
    </row>
    <row r="550" ht="15.75" customHeight="1">
      <c r="C550" s="1"/>
      <c r="E550" s="1"/>
      <c r="F550" s="2"/>
    </row>
    <row r="551" ht="15.75" customHeight="1">
      <c r="C551" s="1"/>
      <c r="E551" s="1"/>
      <c r="F551" s="2"/>
    </row>
    <row r="552" ht="15.75" customHeight="1">
      <c r="C552" s="1"/>
      <c r="E552" s="1"/>
      <c r="F552" s="2"/>
    </row>
    <row r="553" ht="15.75" customHeight="1">
      <c r="C553" s="1"/>
      <c r="E553" s="1"/>
      <c r="F553" s="2"/>
    </row>
    <row r="554" ht="15.75" customHeight="1">
      <c r="C554" s="1"/>
      <c r="E554" s="1"/>
      <c r="F554" s="2"/>
    </row>
    <row r="555" ht="15.75" customHeight="1">
      <c r="C555" s="1"/>
      <c r="E555" s="1"/>
      <c r="F555" s="2"/>
    </row>
    <row r="556" ht="15.75" customHeight="1">
      <c r="C556" s="1"/>
      <c r="E556" s="1"/>
      <c r="F556" s="2"/>
    </row>
    <row r="557" ht="15.75" customHeight="1">
      <c r="C557" s="1"/>
      <c r="E557" s="1"/>
      <c r="F557" s="2"/>
    </row>
    <row r="558" ht="15.75" customHeight="1">
      <c r="C558" s="1"/>
      <c r="E558" s="1"/>
      <c r="F558" s="2"/>
    </row>
    <row r="559" ht="15.75" customHeight="1">
      <c r="C559" s="1"/>
      <c r="E559" s="1"/>
      <c r="F559" s="2"/>
    </row>
    <row r="560" ht="15.75" customHeight="1">
      <c r="C560" s="1"/>
      <c r="E560" s="1"/>
      <c r="F560" s="2"/>
    </row>
    <row r="561" ht="15.75" customHeight="1">
      <c r="C561" s="1"/>
      <c r="E561" s="1"/>
      <c r="F561" s="2"/>
    </row>
    <row r="562" ht="15.75" customHeight="1">
      <c r="C562" s="1"/>
      <c r="E562" s="1"/>
      <c r="F562" s="2"/>
    </row>
    <row r="563" ht="15.75" customHeight="1">
      <c r="C563" s="1"/>
      <c r="E563" s="1"/>
      <c r="F563" s="2"/>
    </row>
    <row r="564" ht="15.75" customHeight="1">
      <c r="C564" s="1"/>
      <c r="E564" s="1"/>
      <c r="F564" s="2"/>
    </row>
    <row r="565" ht="15.75" customHeight="1">
      <c r="C565" s="1"/>
      <c r="E565" s="1"/>
      <c r="F565" s="2"/>
    </row>
    <row r="566" ht="15.75" customHeight="1">
      <c r="C566" s="1"/>
      <c r="E566" s="1"/>
      <c r="F566" s="2"/>
    </row>
    <row r="567" ht="15.75" customHeight="1">
      <c r="C567" s="1"/>
      <c r="E567" s="1"/>
      <c r="F567" s="2"/>
    </row>
    <row r="568" ht="15.75" customHeight="1">
      <c r="C568" s="1"/>
      <c r="E568" s="1"/>
      <c r="F568" s="2"/>
    </row>
    <row r="569" ht="15.75" customHeight="1">
      <c r="C569" s="1"/>
      <c r="E569" s="1"/>
      <c r="F569" s="2"/>
    </row>
    <row r="570" ht="15.75" customHeight="1">
      <c r="C570" s="1"/>
      <c r="E570" s="1"/>
      <c r="F570" s="2"/>
    </row>
    <row r="571" ht="15.75" customHeight="1">
      <c r="C571" s="1"/>
      <c r="E571" s="1"/>
      <c r="F571" s="2"/>
    </row>
    <row r="572" ht="15.75" customHeight="1">
      <c r="C572" s="1"/>
      <c r="E572" s="1"/>
      <c r="F572" s="2"/>
    </row>
    <row r="573" ht="15.75" customHeight="1">
      <c r="C573" s="1"/>
      <c r="E573" s="1"/>
      <c r="F573" s="2"/>
    </row>
    <row r="574" ht="15.75" customHeight="1">
      <c r="C574" s="1"/>
      <c r="E574" s="1"/>
      <c r="F574" s="2"/>
    </row>
    <row r="575" ht="15.75" customHeight="1">
      <c r="C575" s="1"/>
      <c r="E575" s="1"/>
      <c r="F575" s="2"/>
    </row>
    <row r="576" ht="15.75" customHeight="1">
      <c r="C576" s="1"/>
      <c r="E576" s="1"/>
      <c r="F576" s="2"/>
    </row>
    <row r="577" ht="15.75" customHeight="1">
      <c r="C577" s="1"/>
      <c r="E577" s="1"/>
      <c r="F577" s="2"/>
    </row>
    <row r="578" ht="15.75" customHeight="1">
      <c r="C578" s="1"/>
      <c r="E578" s="1"/>
      <c r="F578" s="2"/>
    </row>
    <row r="579" ht="15.75" customHeight="1">
      <c r="C579" s="1"/>
      <c r="E579" s="1"/>
      <c r="F579" s="2"/>
    </row>
    <row r="580" ht="15.75" customHeight="1">
      <c r="C580" s="1"/>
      <c r="E580" s="1"/>
      <c r="F580" s="2"/>
    </row>
    <row r="581" ht="15.75" customHeight="1">
      <c r="C581" s="1"/>
      <c r="E581" s="1"/>
      <c r="F581" s="2"/>
    </row>
    <row r="582" ht="15.75" customHeight="1">
      <c r="C582" s="1"/>
      <c r="E582" s="1"/>
      <c r="F582" s="2"/>
    </row>
    <row r="583" ht="15.75" customHeight="1">
      <c r="C583" s="1"/>
      <c r="E583" s="1"/>
      <c r="F583" s="2"/>
    </row>
    <row r="584" ht="15.75" customHeight="1">
      <c r="C584" s="1"/>
      <c r="E584" s="1"/>
      <c r="F584" s="2"/>
    </row>
    <row r="585" ht="15.75" customHeight="1">
      <c r="C585" s="1"/>
      <c r="E585" s="1"/>
      <c r="F585" s="2"/>
    </row>
    <row r="586" ht="15.75" customHeight="1">
      <c r="C586" s="1"/>
      <c r="E586" s="1"/>
      <c r="F586" s="2"/>
    </row>
    <row r="587" ht="15.75" customHeight="1">
      <c r="C587" s="1"/>
      <c r="E587" s="1"/>
      <c r="F587" s="2"/>
    </row>
    <row r="588" ht="15.75" customHeight="1">
      <c r="C588" s="1"/>
      <c r="E588" s="1"/>
      <c r="F588" s="2"/>
    </row>
    <row r="589" ht="15.75" customHeight="1">
      <c r="C589" s="1"/>
      <c r="E589" s="1"/>
      <c r="F589" s="2"/>
    </row>
    <row r="590" ht="15.75" customHeight="1">
      <c r="C590" s="1"/>
      <c r="E590" s="1"/>
      <c r="F590" s="2"/>
    </row>
    <row r="591" ht="15.75" customHeight="1">
      <c r="C591" s="1"/>
      <c r="E591" s="1"/>
      <c r="F591" s="2"/>
    </row>
    <row r="592" ht="15.75" customHeight="1">
      <c r="C592" s="1"/>
      <c r="E592" s="1"/>
      <c r="F592" s="2"/>
    </row>
    <row r="593" ht="15.75" customHeight="1">
      <c r="C593" s="1"/>
      <c r="E593" s="1"/>
      <c r="F593" s="2"/>
    </row>
    <row r="594" ht="15.75" customHeight="1">
      <c r="C594" s="1"/>
      <c r="E594" s="1"/>
      <c r="F594" s="2"/>
    </row>
    <row r="595" ht="15.75" customHeight="1">
      <c r="C595" s="1"/>
      <c r="E595" s="1"/>
      <c r="F595" s="2"/>
    </row>
    <row r="596" ht="15.75" customHeight="1">
      <c r="C596" s="1"/>
      <c r="E596" s="1"/>
      <c r="F596" s="2"/>
    </row>
    <row r="597" ht="15.75" customHeight="1">
      <c r="C597" s="1"/>
      <c r="E597" s="1"/>
      <c r="F597" s="2"/>
    </row>
    <row r="598" ht="15.75" customHeight="1">
      <c r="C598" s="1"/>
      <c r="E598" s="1"/>
      <c r="F598" s="2"/>
    </row>
    <row r="599" ht="15.75" customHeight="1">
      <c r="C599" s="1"/>
      <c r="E599" s="1"/>
      <c r="F599" s="2"/>
    </row>
    <row r="600" ht="15.75" customHeight="1">
      <c r="C600" s="1"/>
      <c r="E600" s="1"/>
      <c r="F600" s="2"/>
    </row>
    <row r="601" ht="15.75" customHeight="1">
      <c r="C601" s="1"/>
      <c r="E601" s="1"/>
      <c r="F601" s="2"/>
    </row>
    <row r="602" ht="15.75" customHeight="1">
      <c r="C602" s="1"/>
      <c r="E602" s="1"/>
      <c r="F602" s="2"/>
    </row>
    <row r="603" ht="15.75" customHeight="1">
      <c r="C603" s="1"/>
      <c r="E603" s="1"/>
      <c r="F603" s="2"/>
    </row>
    <row r="604" ht="15.75" customHeight="1">
      <c r="C604" s="1"/>
      <c r="E604" s="1"/>
      <c r="F604" s="2"/>
    </row>
    <row r="605" ht="15.75" customHeight="1">
      <c r="C605" s="1"/>
      <c r="E605" s="1"/>
      <c r="F605" s="2"/>
    </row>
    <row r="606" ht="15.75" customHeight="1">
      <c r="C606" s="1"/>
      <c r="E606" s="1"/>
      <c r="F606" s="2"/>
    </row>
    <row r="607" ht="15.75" customHeight="1">
      <c r="C607" s="1"/>
      <c r="E607" s="1"/>
      <c r="F607" s="2"/>
    </row>
    <row r="608" ht="15.75" customHeight="1">
      <c r="C608" s="1"/>
      <c r="E608" s="1"/>
      <c r="F608" s="2"/>
    </row>
    <row r="609" ht="15.75" customHeight="1">
      <c r="C609" s="1"/>
      <c r="E609" s="1"/>
      <c r="F609" s="2"/>
    </row>
    <row r="610" ht="15.75" customHeight="1">
      <c r="C610" s="1"/>
      <c r="E610" s="1"/>
      <c r="F610" s="2"/>
    </row>
    <row r="611" ht="15.75" customHeight="1">
      <c r="C611" s="1"/>
      <c r="E611" s="1"/>
      <c r="F611" s="2"/>
    </row>
    <row r="612" ht="15.75" customHeight="1">
      <c r="C612" s="1"/>
      <c r="E612" s="1"/>
      <c r="F612" s="2"/>
    </row>
    <row r="613" ht="15.75" customHeight="1">
      <c r="C613" s="1"/>
      <c r="E613" s="1"/>
      <c r="F613" s="2"/>
    </row>
    <row r="614" ht="15.75" customHeight="1">
      <c r="C614" s="1"/>
      <c r="E614" s="1"/>
      <c r="F614" s="2"/>
    </row>
    <row r="615" ht="15.75" customHeight="1">
      <c r="C615" s="1"/>
      <c r="E615" s="1"/>
      <c r="F615" s="2"/>
    </row>
    <row r="616" ht="15.75" customHeight="1">
      <c r="C616" s="1"/>
      <c r="E616" s="1"/>
      <c r="F616" s="2"/>
    </row>
    <row r="617" ht="15.75" customHeight="1">
      <c r="C617" s="1"/>
      <c r="E617" s="1"/>
      <c r="F617" s="2"/>
    </row>
    <row r="618" ht="15.75" customHeight="1">
      <c r="C618" s="1"/>
      <c r="E618" s="1"/>
      <c r="F618" s="2"/>
    </row>
    <row r="619" ht="15.75" customHeight="1">
      <c r="C619" s="1"/>
      <c r="E619" s="1"/>
      <c r="F619" s="2"/>
    </row>
    <row r="620" ht="15.75" customHeight="1">
      <c r="C620" s="1"/>
      <c r="E620" s="1"/>
      <c r="F620" s="2"/>
    </row>
    <row r="621" ht="15.75" customHeight="1">
      <c r="C621" s="1"/>
      <c r="E621" s="1"/>
      <c r="F621" s="2"/>
    </row>
    <row r="622" ht="15.75" customHeight="1">
      <c r="C622" s="1"/>
      <c r="E622" s="1"/>
      <c r="F622" s="2"/>
    </row>
    <row r="623" ht="15.75" customHeight="1">
      <c r="C623" s="1"/>
      <c r="E623" s="1"/>
      <c r="F623" s="2"/>
    </row>
    <row r="624" ht="15.75" customHeight="1">
      <c r="C624" s="1"/>
      <c r="E624" s="1"/>
      <c r="F624" s="2"/>
    </row>
    <row r="625" ht="15.75" customHeight="1">
      <c r="C625" s="1"/>
      <c r="E625" s="1"/>
      <c r="F625" s="2"/>
    </row>
    <row r="626" ht="15.75" customHeight="1">
      <c r="C626" s="1"/>
      <c r="E626" s="1"/>
      <c r="F626" s="2"/>
    </row>
    <row r="627" ht="15.75" customHeight="1">
      <c r="C627" s="1"/>
      <c r="E627" s="1"/>
      <c r="F627" s="2"/>
    </row>
    <row r="628" ht="15.75" customHeight="1">
      <c r="C628" s="1"/>
      <c r="E628" s="1"/>
      <c r="F628" s="2"/>
    </row>
    <row r="629" ht="15.75" customHeight="1">
      <c r="C629" s="1"/>
      <c r="E629" s="1"/>
      <c r="F629" s="2"/>
    </row>
    <row r="630" ht="15.75" customHeight="1">
      <c r="C630" s="1"/>
      <c r="E630" s="1"/>
      <c r="F630" s="2"/>
    </row>
    <row r="631" ht="15.75" customHeight="1">
      <c r="C631" s="1"/>
      <c r="E631" s="1"/>
      <c r="F631" s="2"/>
    </row>
    <row r="632" ht="15.75" customHeight="1">
      <c r="C632" s="1"/>
      <c r="E632" s="1"/>
      <c r="F632" s="2"/>
    </row>
    <row r="633" ht="15.75" customHeight="1">
      <c r="C633" s="1"/>
      <c r="E633" s="1"/>
      <c r="F633" s="2"/>
    </row>
    <row r="634" ht="15.75" customHeight="1">
      <c r="C634" s="1"/>
      <c r="E634" s="1"/>
      <c r="F634" s="2"/>
    </row>
    <row r="635" ht="15.75" customHeight="1">
      <c r="C635" s="1"/>
      <c r="E635" s="1"/>
      <c r="F635" s="2"/>
    </row>
    <row r="636" ht="15.75" customHeight="1">
      <c r="C636" s="1"/>
      <c r="E636" s="1"/>
      <c r="F636" s="2"/>
    </row>
    <row r="637" ht="15.75" customHeight="1">
      <c r="C637" s="1"/>
      <c r="E637" s="1"/>
      <c r="F637" s="2"/>
    </row>
    <row r="638" ht="15.75" customHeight="1">
      <c r="C638" s="1"/>
      <c r="E638" s="1"/>
      <c r="F638" s="2"/>
    </row>
    <row r="639" ht="15.75" customHeight="1">
      <c r="C639" s="1"/>
      <c r="E639" s="1"/>
      <c r="F639" s="2"/>
    </row>
    <row r="640" ht="15.75" customHeight="1">
      <c r="C640" s="1"/>
      <c r="E640" s="1"/>
      <c r="F640" s="2"/>
    </row>
    <row r="641" ht="15.75" customHeight="1">
      <c r="C641" s="1"/>
      <c r="E641" s="1"/>
      <c r="F641" s="2"/>
    </row>
    <row r="642" ht="15.75" customHeight="1">
      <c r="C642" s="1"/>
      <c r="E642" s="1"/>
      <c r="F642" s="2"/>
    </row>
    <row r="643" ht="15.75" customHeight="1">
      <c r="C643" s="1"/>
      <c r="E643" s="1"/>
      <c r="F643" s="2"/>
    </row>
    <row r="644" ht="15.75" customHeight="1">
      <c r="C644" s="1"/>
      <c r="E644" s="1"/>
      <c r="F644" s="2"/>
    </row>
    <row r="645" ht="15.75" customHeight="1">
      <c r="C645" s="1"/>
      <c r="E645" s="1"/>
      <c r="F645" s="2"/>
    </row>
    <row r="646" ht="15.75" customHeight="1">
      <c r="C646" s="1"/>
      <c r="E646" s="1"/>
      <c r="F646" s="2"/>
    </row>
    <row r="647" ht="15.75" customHeight="1">
      <c r="C647" s="1"/>
      <c r="E647" s="1"/>
      <c r="F647" s="2"/>
    </row>
    <row r="648" ht="15.75" customHeight="1">
      <c r="C648" s="1"/>
      <c r="E648" s="1"/>
      <c r="F648" s="2"/>
    </row>
    <row r="649" ht="15.75" customHeight="1">
      <c r="C649" s="1"/>
      <c r="E649" s="1"/>
      <c r="F649" s="2"/>
    </row>
    <row r="650" ht="15.75" customHeight="1">
      <c r="C650" s="1"/>
      <c r="E650" s="1"/>
      <c r="F650" s="2"/>
    </row>
    <row r="651" ht="15.75" customHeight="1">
      <c r="C651" s="1"/>
      <c r="E651" s="1"/>
      <c r="F651" s="2"/>
    </row>
    <row r="652" ht="15.75" customHeight="1">
      <c r="C652" s="1"/>
      <c r="E652" s="1"/>
      <c r="F652" s="2"/>
    </row>
    <row r="653" ht="15.75" customHeight="1">
      <c r="C653" s="1"/>
      <c r="E653" s="1"/>
      <c r="F653" s="2"/>
    </row>
    <row r="654" ht="15.75" customHeight="1">
      <c r="C654" s="1"/>
      <c r="E654" s="1"/>
      <c r="F654" s="2"/>
    </row>
    <row r="655" ht="15.75" customHeight="1">
      <c r="C655" s="1"/>
      <c r="E655" s="1"/>
      <c r="F655" s="2"/>
    </row>
    <row r="656" ht="15.75" customHeight="1">
      <c r="C656" s="1"/>
      <c r="E656" s="1"/>
      <c r="F656" s="2"/>
    </row>
    <row r="657" ht="15.75" customHeight="1">
      <c r="C657" s="1"/>
      <c r="E657" s="1"/>
      <c r="F657" s="2"/>
    </row>
    <row r="658" ht="15.75" customHeight="1">
      <c r="C658" s="1"/>
      <c r="E658" s="1"/>
      <c r="F658" s="2"/>
    </row>
    <row r="659" ht="15.75" customHeight="1">
      <c r="C659" s="1"/>
      <c r="E659" s="1"/>
      <c r="F659" s="2"/>
    </row>
    <row r="660" ht="15.75" customHeight="1">
      <c r="C660" s="1"/>
      <c r="E660" s="1"/>
      <c r="F660" s="2"/>
    </row>
    <row r="661" ht="15.75" customHeight="1">
      <c r="C661" s="1"/>
      <c r="E661" s="1"/>
      <c r="F661" s="2"/>
    </row>
    <row r="662" ht="15.75" customHeight="1">
      <c r="C662" s="1"/>
      <c r="E662" s="1"/>
      <c r="F662" s="2"/>
    </row>
    <row r="663" ht="15.75" customHeight="1">
      <c r="C663" s="1"/>
      <c r="E663" s="1"/>
      <c r="F663" s="2"/>
    </row>
    <row r="664" ht="15.75" customHeight="1">
      <c r="C664" s="1"/>
      <c r="E664" s="1"/>
      <c r="F664" s="2"/>
    </row>
    <row r="665" ht="15.75" customHeight="1">
      <c r="C665" s="1"/>
      <c r="E665" s="1"/>
      <c r="F665" s="2"/>
    </row>
    <row r="666" ht="15.75" customHeight="1">
      <c r="C666" s="1"/>
      <c r="E666" s="1"/>
      <c r="F666" s="2"/>
    </row>
    <row r="667" ht="15.75" customHeight="1">
      <c r="C667" s="1"/>
      <c r="E667" s="1"/>
      <c r="F667" s="2"/>
    </row>
    <row r="668" ht="15.75" customHeight="1">
      <c r="C668" s="1"/>
      <c r="E668" s="1"/>
      <c r="F668" s="2"/>
    </row>
    <row r="669" ht="15.75" customHeight="1">
      <c r="C669" s="1"/>
      <c r="E669" s="1"/>
      <c r="F669" s="2"/>
    </row>
    <row r="670" ht="15.75" customHeight="1">
      <c r="C670" s="1"/>
      <c r="E670" s="1"/>
      <c r="F670" s="2"/>
    </row>
    <row r="671" ht="15.75" customHeight="1">
      <c r="C671" s="1"/>
      <c r="E671" s="1"/>
      <c r="F671" s="2"/>
    </row>
    <row r="672" ht="15.75" customHeight="1">
      <c r="C672" s="1"/>
      <c r="E672" s="1"/>
      <c r="F672" s="2"/>
    </row>
    <row r="673" ht="15.75" customHeight="1">
      <c r="C673" s="1"/>
      <c r="E673" s="1"/>
      <c r="F673" s="2"/>
    </row>
    <row r="674" ht="15.75" customHeight="1">
      <c r="C674" s="1"/>
      <c r="E674" s="1"/>
      <c r="F674" s="2"/>
    </row>
    <row r="675" ht="15.75" customHeight="1">
      <c r="C675" s="1"/>
      <c r="E675" s="1"/>
      <c r="F675" s="2"/>
    </row>
    <row r="676" ht="15.75" customHeight="1">
      <c r="C676" s="1"/>
      <c r="E676" s="1"/>
      <c r="F676" s="2"/>
    </row>
    <row r="677" ht="15.75" customHeight="1">
      <c r="C677" s="1"/>
      <c r="E677" s="1"/>
      <c r="F677" s="2"/>
    </row>
    <row r="678" ht="15.75" customHeight="1">
      <c r="C678" s="1"/>
      <c r="E678" s="1"/>
      <c r="F678" s="2"/>
    </row>
    <row r="679" ht="15.75" customHeight="1">
      <c r="C679" s="1"/>
      <c r="E679" s="1"/>
      <c r="F679" s="2"/>
    </row>
    <row r="680" ht="15.75" customHeight="1">
      <c r="C680" s="1"/>
      <c r="E680" s="1"/>
      <c r="F680" s="2"/>
    </row>
    <row r="681" ht="15.75" customHeight="1">
      <c r="C681" s="1"/>
      <c r="E681" s="1"/>
      <c r="F681" s="2"/>
    </row>
    <row r="682" ht="15.75" customHeight="1">
      <c r="C682" s="1"/>
      <c r="E682" s="1"/>
      <c r="F682" s="2"/>
    </row>
    <row r="683" ht="15.75" customHeight="1">
      <c r="C683" s="1"/>
      <c r="E683" s="1"/>
      <c r="F683" s="2"/>
    </row>
    <row r="684" ht="15.75" customHeight="1">
      <c r="C684" s="1"/>
      <c r="E684" s="1"/>
      <c r="F684" s="2"/>
    </row>
    <row r="685" ht="15.75" customHeight="1">
      <c r="C685" s="1"/>
      <c r="E685" s="1"/>
      <c r="F685" s="2"/>
    </row>
    <row r="686" ht="15.75" customHeight="1">
      <c r="C686" s="1"/>
      <c r="E686" s="1"/>
      <c r="F686" s="2"/>
    </row>
    <row r="687" ht="15.75" customHeight="1">
      <c r="C687" s="1"/>
      <c r="E687" s="1"/>
      <c r="F687" s="2"/>
    </row>
    <row r="688" ht="15.75" customHeight="1">
      <c r="C688" s="1"/>
      <c r="E688" s="1"/>
      <c r="F688" s="2"/>
    </row>
    <row r="689" ht="15.75" customHeight="1">
      <c r="C689" s="1"/>
      <c r="E689" s="1"/>
      <c r="F689" s="2"/>
    </row>
    <row r="690" ht="15.75" customHeight="1">
      <c r="C690" s="1"/>
      <c r="E690" s="1"/>
      <c r="F690" s="2"/>
    </row>
    <row r="691" ht="15.75" customHeight="1">
      <c r="C691" s="1"/>
      <c r="E691" s="1"/>
      <c r="F691" s="2"/>
    </row>
    <row r="692" ht="15.75" customHeight="1">
      <c r="C692" s="1"/>
      <c r="E692" s="1"/>
      <c r="F692" s="2"/>
    </row>
    <row r="693" ht="15.75" customHeight="1">
      <c r="C693" s="1"/>
      <c r="E693" s="1"/>
      <c r="F693" s="2"/>
    </row>
    <row r="694" ht="15.75" customHeight="1">
      <c r="C694" s="1"/>
      <c r="E694" s="1"/>
      <c r="F694" s="2"/>
    </row>
    <row r="695" ht="15.75" customHeight="1">
      <c r="C695" s="1"/>
      <c r="E695" s="1"/>
      <c r="F695" s="2"/>
    </row>
    <row r="696" ht="15.75" customHeight="1">
      <c r="C696" s="1"/>
      <c r="E696" s="1"/>
      <c r="F696" s="2"/>
    </row>
    <row r="697" ht="15.75" customHeight="1">
      <c r="C697" s="1"/>
      <c r="E697" s="1"/>
      <c r="F697" s="2"/>
    </row>
    <row r="698" ht="15.75" customHeight="1">
      <c r="C698" s="1"/>
      <c r="E698" s="1"/>
      <c r="F698" s="2"/>
    </row>
    <row r="699" ht="15.75" customHeight="1">
      <c r="C699" s="1"/>
      <c r="E699" s="1"/>
      <c r="F699" s="2"/>
    </row>
    <row r="700" ht="15.75" customHeight="1">
      <c r="C700" s="1"/>
      <c r="E700" s="1"/>
      <c r="F700" s="2"/>
    </row>
    <row r="701" ht="15.75" customHeight="1">
      <c r="C701" s="1"/>
      <c r="E701" s="1"/>
      <c r="F701" s="2"/>
    </row>
    <row r="702" ht="15.75" customHeight="1">
      <c r="C702" s="1"/>
      <c r="E702" s="1"/>
      <c r="F702" s="2"/>
    </row>
    <row r="703" ht="15.75" customHeight="1">
      <c r="C703" s="1"/>
      <c r="E703" s="1"/>
      <c r="F703" s="2"/>
    </row>
    <row r="704" ht="15.75" customHeight="1">
      <c r="C704" s="1"/>
      <c r="E704" s="1"/>
      <c r="F704" s="2"/>
    </row>
    <row r="705" ht="15.75" customHeight="1">
      <c r="C705" s="1"/>
      <c r="E705" s="1"/>
      <c r="F705" s="2"/>
    </row>
    <row r="706" ht="15.75" customHeight="1">
      <c r="C706" s="1"/>
      <c r="E706" s="1"/>
      <c r="F706" s="2"/>
    </row>
    <row r="707" ht="15.75" customHeight="1">
      <c r="C707" s="1"/>
      <c r="E707" s="1"/>
      <c r="F707" s="2"/>
    </row>
    <row r="708" ht="15.75" customHeight="1">
      <c r="C708" s="1"/>
      <c r="E708" s="1"/>
      <c r="F708" s="2"/>
    </row>
    <row r="709" ht="15.75" customHeight="1">
      <c r="C709" s="1"/>
      <c r="E709" s="1"/>
      <c r="F709" s="2"/>
    </row>
    <row r="710" ht="15.75" customHeight="1">
      <c r="C710" s="1"/>
      <c r="E710" s="1"/>
      <c r="F710" s="2"/>
    </row>
    <row r="711" ht="15.75" customHeight="1">
      <c r="C711" s="1"/>
      <c r="E711" s="1"/>
      <c r="F711" s="2"/>
    </row>
    <row r="712" ht="15.75" customHeight="1">
      <c r="C712" s="1"/>
      <c r="E712" s="1"/>
      <c r="F712" s="2"/>
    </row>
    <row r="713" ht="15.75" customHeight="1">
      <c r="C713" s="1"/>
      <c r="E713" s="1"/>
      <c r="F713" s="2"/>
    </row>
    <row r="714" ht="15.75" customHeight="1">
      <c r="C714" s="1"/>
      <c r="E714" s="1"/>
      <c r="F714" s="2"/>
    </row>
    <row r="715" ht="15.75" customHeight="1">
      <c r="C715" s="1"/>
      <c r="E715" s="1"/>
      <c r="F715" s="2"/>
    </row>
    <row r="716" ht="15.75" customHeight="1">
      <c r="C716" s="1"/>
      <c r="E716" s="1"/>
      <c r="F716" s="2"/>
    </row>
    <row r="717" ht="15.75" customHeight="1">
      <c r="C717" s="1"/>
      <c r="E717" s="1"/>
      <c r="F717" s="2"/>
    </row>
    <row r="718" ht="15.75" customHeight="1">
      <c r="C718" s="1"/>
      <c r="E718" s="1"/>
      <c r="F718" s="2"/>
    </row>
    <row r="719" ht="15.75" customHeight="1">
      <c r="C719" s="1"/>
      <c r="E719" s="1"/>
      <c r="F719" s="2"/>
    </row>
    <row r="720" ht="15.75" customHeight="1">
      <c r="C720" s="1"/>
      <c r="E720" s="1"/>
      <c r="F720" s="2"/>
    </row>
    <row r="721" ht="15.75" customHeight="1">
      <c r="C721" s="1"/>
      <c r="E721" s="1"/>
      <c r="F721" s="2"/>
    </row>
    <row r="722" ht="15.75" customHeight="1">
      <c r="C722" s="1"/>
      <c r="E722" s="1"/>
      <c r="F722" s="2"/>
    </row>
    <row r="723" ht="15.75" customHeight="1">
      <c r="C723" s="1"/>
      <c r="E723" s="1"/>
      <c r="F723" s="2"/>
    </row>
    <row r="724" ht="15.75" customHeight="1">
      <c r="C724" s="1"/>
      <c r="E724" s="1"/>
      <c r="F724" s="2"/>
    </row>
    <row r="725" ht="15.75" customHeight="1">
      <c r="C725" s="1"/>
      <c r="E725" s="1"/>
      <c r="F725" s="2"/>
    </row>
    <row r="726" ht="15.75" customHeight="1">
      <c r="C726" s="1"/>
      <c r="E726" s="1"/>
      <c r="F726" s="2"/>
    </row>
    <row r="727" ht="15.75" customHeight="1">
      <c r="C727" s="1"/>
      <c r="E727" s="1"/>
      <c r="F727" s="2"/>
    </row>
    <row r="728" ht="15.75" customHeight="1">
      <c r="C728" s="1"/>
      <c r="E728" s="1"/>
      <c r="F728" s="2"/>
    </row>
    <row r="729" ht="15.75" customHeight="1">
      <c r="C729" s="1"/>
      <c r="E729" s="1"/>
      <c r="F729" s="2"/>
    </row>
    <row r="730" ht="15.75" customHeight="1">
      <c r="C730" s="1"/>
      <c r="E730" s="1"/>
      <c r="F730" s="2"/>
    </row>
    <row r="731" ht="15.75" customHeight="1">
      <c r="C731" s="1"/>
      <c r="E731" s="1"/>
      <c r="F731" s="2"/>
    </row>
    <row r="732" ht="15.75" customHeight="1">
      <c r="C732" s="1"/>
      <c r="E732" s="1"/>
      <c r="F732" s="2"/>
    </row>
    <row r="733" ht="15.75" customHeight="1">
      <c r="C733" s="1"/>
      <c r="E733" s="1"/>
      <c r="F733" s="2"/>
    </row>
    <row r="734" ht="15.75" customHeight="1">
      <c r="C734" s="1"/>
      <c r="E734" s="1"/>
      <c r="F734" s="2"/>
    </row>
    <row r="735" ht="15.75" customHeight="1">
      <c r="C735" s="1"/>
      <c r="E735" s="1"/>
      <c r="F735" s="2"/>
    </row>
    <row r="736" ht="15.75" customHeight="1">
      <c r="C736" s="1"/>
      <c r="E736" s="1"/>
      <c r="F736" s="2"/>
    </row>
    <row r="737" ht="15.75" customHeight="1">
      <c r="C737" s="1"/>
      <c r="E737" s="1"/>
      <c r="F737" s="2"/>
    </row>
    <row r="738" ht="15.75" customHeight="1">
      <c r="C738" s="1"/>
      <c r="E738" s="1"/>
      <c r="F738" s="2"/>
    </row>
    <row r="739" ht="15.75" customHeight="1">
      <c r="C739" s="1"/>
      <c r="E739" s="1"/>
      <c r="F739" s="2"/>
    </row>
    <row r="740" ht="15.75" customHeight="1">
      <c r="C740" s="1"/>
      <c r="E740" s="1"/>
      <c r="F740" s="2"/>
    </row>
    <row r="741" ht="15.75" customHeight="1">
      <c r="C741" s="1"/>
      <c r="E741" s="1"/>
      <c r="F741" s="2"/>
    </row>
    <row r="742" ht="15.75" customHeight="1">
      <c r="C742" s="1"/>
      <c r="E742" s="1"/>
      <c r="F742" s="2"/>
    </row>
    <row r="743" ht="15.75" customHeight="1">
      <c r="C743" s="1"/>
      <c r="E743" s="1"/>
      <c r="F743" s="2"/>
    </row>
    <row r="744" ht="15.75" customHeight="1">
      <c r="C744" s="1"/>
      <c r="E744" s="1"/>
      <c r="F744" s="2"/>
    </row>
    <row r="745" ht="15.75" customHeight="1">
      <c r="C745" s="1"/>
      <c r="E745" s="1"/>
      <c r="F745" s="2"/>
    </row>
    <row r="746" ht="15.75" customHeight="1">
      <c r="C746" s="1"/>
      <c r="E746" s="1"/>
      <c r="F746" s="2"/>
    </row>
    <row r="747" ht="15.75" customHeight="1">
      <c r="C747" s="1"/>
      <c r="E747" s="1"/>
      <c r="F747" s="2"/>
    </row>
    <row r="748" ht="15.75" customHeight="1">
      <c r="C748" s="1"/>
      <c r="E748" s="1"/>
      <c r="F748" s="2"/>
    </row>
    <row r="749" ht="15.75" customHeight="1">
      <c r="C749" s="1"/>
      <c r="E749" s="1"/>
      <c r="F749" s="2"/>
    </row>
    <row r="750" ht="15.75" customHeight="1">
      <c r="C750" s="1"/>
      <c r="E750" s="1"/>
      <c r="F750" s="2"/>
    </row>
    <row r="751" ht="15.75" customHeight="1">
      <c r="C751" s="1"/>
      <c r="E751" s="1"/>
      <c r="F751" s="2"/>
    </row>
    <row r="752" ht="15.75" customHeight="1">
      <c r="C752" s="1"/>
      <c r="E752" s="1"/>
      <c r="F752" s="2"/>
    </row>
    <row r="753" ht="15.75" customHeight="1">
      <c r="C753" s="1"/>
      <c r="E753" s="1"/>
      <c r="F753" s="2"/>
    </row>
    <row r="754" ht="15.75" customHeight="1">
      <c r="C754" s="1"/>
      <c r="E754" s="1"/>
      <c r="F754" s="2"/>
    </row>
    <row r="755" ht="15.75" customHeight="1">
      <c r="C755" s="1"/>
      <c r="E755" s="1"/>
      <c r="F755" s="2"/>
    </row>
    <row r="756" ht="15.75" customHeight="1">
      <c r="C756" s="1"/>
      <c r="E756" s="1"/>
      <c r="F756" s="2"/>
    </row>
    <row r="757" ht="15.75" customHeight="1">
      <c r="C757" s="1"/>
      <c r="E757" s="1"/>
      <c r="F757" s="2"/>
    </row>
    <row r="758" ht="15.75" customHeight="1">
      <c r="C758" s="1"/>
      <c r="E758" s="1"/>
      <c r="F758" s="2"/>
    </row>
    <row r="759" ht="15.75" customHeight="1">
      <c r="C759" s="1"/>
      <c r="E759" s="1"/>
      <c r="F759" s="2"/>
    </row>
    <row r="760" ht="15.75" customHeight="1">
      <c r="C760" s="1"/>
      <c r="E760" s="1"/>
      <c r="F760" s="2"/>
    </row>
    <row r="761" ht="15.75" customHeight="1">
      <c r="C761" s="1"/>
      <c r="E761" s="1"/>
      <c r="F761" s="2"/>
    </row>
    <row r="762" ht="15.75" customHeight="1">
      <c r="C762" s="1"/>
      <c r="E762" s="1"/>
      <c r="F762" s="2"/>
    </row>
    <row r="763" ht="15.75" customHeight="1">
      <c r="C763" s="1"/>
      <c r="E763" s="1"/>
      <c r="F763" s="2"/>
    </row>
    <row r="764" ht="15.75" customHeight="1">
      <c r="C764" s="1"/>
      <c r="E764" s="1"/>
      <c r="F764" s="2"/>
    </row>
    <row r="765" ht="15.75" customHeight="1">
      <c r="C765" s="1"/>
      <c r="E765" s="1"/>
      <c r="F765" s="2"/>
    </row>
    <row r="766" ht="15.75" customHeight="1">
      <c r="C766" s="1"/>
      <c r="E766" s="1"/>
      <c r="F766" s="2"/>
    </row>
    <row r="767" ht="15.75" customHeight="1">
      <c r="C767" s="1"/>
      <c r="E767" s="1"/>
      <c r="F767" s="2"/>
    </row>
    <row r="768" ht="15.75" customHeight="1">
      <c r="C768" s="1"/>
      <c r="E768" s="1"/>
      <c r="F768" s="2"/>
    </row>
    <row r="769" ht="15.75" customHeight="1">
      <c r="C769" s="1"/>
      <c r="E769" s="1"/>
      <c r="F769" s="2"/>
    </row>
    <row r="770" ht="15.75" customHeight="1">
      <c r="C770" s="1"/>
      <c r="E770" s="1"/>
      <c r="F770" s="2"/>
    </row>
    <row r="771" ht="15.75" customHeight="1">
      <c r="C771" s="1"/>
      <c r="E771" s="1"/>
      <c r="F771" s="2"/>
    </row>
    <row r="772" ht="15.75" customHeight="1">
      <c r="C772" s="1"/>
      <c r="E772" s="1"/>
      <c r="F772" s="2"/>
    </row>
    <row r="773" ht="15.75" customHeight="1">
      <c r="C773" s="1"/>
      <c r="E773" s="1"/>
      <c r="F773" s="2"/>
    </row>
    <row r="774" ht="15.75" customHeight="1">
      <c r="C774" s="1"/>
      <c r="E774" s="1"/>
      <c r="F774" s="2"/>
    </row>
    <row r="775" ht="15.75" customHeight="1">
      <c r="C775" s="1"/>
      <c r="E775" s="1"/>
      <c r="F775" s="2"/>
    </row>
    <row r="776" ht="15.75" customHeight="1">
      <c r="C776" s="1"/>
      <c r="E776" s="1"/>
      <c r="F776" s="2"/>
    </row>
    <row r="777" ht="15.75" customHeight="1">
      <c r="C777" s="1"/>
      <c r="E777" s="1"/>
      <c r="F777" s="2"/>
    </row>
    <row r="778" ht="15.75" customHeight="1">
      <c r="C778" s="1"/>
      <c r="E778" s="1"/>
      <c r="F778" s="2"/>
    </row>
    <row r="779" ht="15.75" customHeight="1">
      <c r="C779" s="1"/>
      <c r="E779" s="1"/>
      <c r="F779" s="2"/>
    </row>
    <row r="780" ht="15.75" customHeight="1">
      <c r="C780" s="1"/>
      <c r="E780" s="1"/>
      <c r="F780" s="2"/>
    </row>
    <row r="781" ht="15.75" customHeight="1">
      <c r="C781" s="1"/>
      <c r="E781" s="1"/>
      <c r="F781" s="2"/>
    </row>
    <row r="782" ht="15.75" customHeight="1">
      <c r="C782" s="1"/>
      <c r="E782" s="1"/>
      <c r="F782" s="2"/>
    </row>
    <row r="783" ht="15.75" customHeight="1">
      <c r="C783" s="1"/>
      <c r="E783" s="1"/>
      <c r="F783" s="2"/>
    </row>
    <row r="784" ht="15.75" customHeight="1">
      <c r="C784" s="1"/>
      <c r="E784" s="1"/>
      <c r="F784" s="2"/>
    </row>
    <row r="785" ht="15.75" customHeight="1">
      <c r="C785" s="1"/>
      <c r="E785" s="1"/>
      <c r="F785" s="2"/>
    </row>
    <row r="786" ht="15.75" customHeight="1">
      <c r="C786" s="1"/>
      <c r="E786" s="1"/>
      <c r="F786" s="2"/>
    </row>
    <row r="787" ht="15.75" customHeight="1">
      <c r="C787" s="1"/>
      <c r="E787" s="1"/>
      <c r="F787" s="2"/>
    </row>
    <row r="788" ht="15.75" customHeight="1">
      <c r="C788" s="1"/>
      <c r="E788" s="1"/>
      <c r="F788" s="2"/>
    </row>
    <row r="789" ht="15.75" customHeight="1">
      <c r="C789" s="1"/>
      <c r="E789" s="1"/>
      <c r="F789" s="2"/>
    </row>
    <row r="790" ht="15.75" customHeight="1">
      <c r="C790" s="1"/>
      <c r="E790" s="1"/>
      <c r="F790" s="2"/>
    </row>
    <row r="791" ht="15.75" customHeight="1">
      <c r="C791" s="1"/>
      <c r="E791" s="1"/>
      <c r="F791" s="2"/>
    </row>
    <row r="792" ht="15.75" customHeight="1">
      <c r="C792" s="1"/>
      <c r="E792" s="1"/>
      <c r="F792" s="2"/>
    </row>
    <row r="793" ht="15.75" customHeight="1">
      <c r="C793" s="1"/>
      <c r="E793" s="1"/>
      <c r="F793" s="2"/>
    </row>
    <row r="794" ht="15.75" customHeight="1">
      <c r="C794" s="1"/>
      <c r="E794" s="1"/>
      <c r="F794" s="2"/>
    </row>
    <row r="795" ht="15.75" customHeight="1">
      <c r="C795" s="1"/>
      <c r="E795" s="1"/>
      <c r="F795" s="2"/>
    </row>
    <row r="796" ht="15.75" customHeight="1">
      <c r="C796" s="1"/>
      <c r="E796" s="1"/>
      <c r="F796" s="2"/>
    </row>
    <row r="797" ht="15.75" customHeight="1">
      <c r="C797" s="1"/>
      <c r="E797" s="1"/>
      <c r="F797" s="2"/>
    </row>
    <row r="798" ht="15.75" customHeight="1">
      <c r="C798" s="1"/>
      <c r="E798" s="1"/>
      <c r="F798" s="2"/>
    </row>
    <row r="799" ht="15.75" customHeight="1">
      <c r="C799" s="1"/>
      <c r="E799" s="1"/>
      <c r="F799" s="2"/>
    </row>
    <row r="800" ht="15.75" customHeight="1">
      <c r="C800" s="1"/>
      <c r="E800" s="1"/>
      <c r="F800" s="2"/>
    </row>
    <row r="801" ht="15.75" customHeight="1">
      <c r="C801" s="1"/>
      <c r="E801" s="1"/>
      <c r="F801" s="2"/>
    </row>
    <row r="802" ht="15.75" customHeight="1">
      <c r="C802" s="1"/>
      <c r="E802" s="1"/>
      <c r="F802" s="2"/>
    </row>
    <row r="803" ht="15.75" customHeight="1">
      <c r="C803" s="1"/>
      <c r="E803" s="1"/>
      <c r="F803" s="2"/>
    </row>
    <row r="804" ht="15.75" customHeight="1">
      <c r="C804" s="1"/>
      <c r="E804" s="1"/>
      <c r="F804" s="2"/>
    </row>
    <row r="805" ht="15.75" customHeight="1">
      <c r="C805" s="1"/>
      <c r="E805" s="1"/>
      <c r="F805" s="2"/>
    </row>
    <row r="806" ht="15.75" customHeight="1">
      <c r="C806" s="1"/>
      <c r="E806" s="1"/>
      <c r="F806" s="2"/>
    </row>
    <row r="807" ht="15.75" customHeight="1">
      <c r="C807" s="1"/>
      <c r="E807" s="1"/>
      <c r="F807" s="2"/>
    </row>
    <row r="808" ht="15.75" customHeight="1">
      <c r="C808" s="1"/>
      <c r="E808" s="1"/>
      <c r="F808" s="2"/>
    </row>
    <row r="809" ht="15.75" customHeight="1">
      <c r="C809" s="1"/>
      <c r="E809" s="1"/>
      <c r="F809" s="2"/>
    </row>
    <row r="810" ht="15.75" customHeight="1">
      <c r="C810" s="1"/>
      <c r="E810" s="1"/>
      <c r="F810" s="2"/>
    </row>
    <row r="811" ht="15.75" customHeight="1">
      <c r="C811" s="1"/>
      <c r="E811" s="1"/>
      <c r="F811" s="2"/>
    </row>
    <row r="812" ht="15.75" customHeight="1">
      <c r="C812" s="1"/>
      <c r="E812" s="1"/>
      <c r="F812" s="2"/>
    </row>
    <row r="813" ht="15.75" customHeight="1">
      <c r="C813" s="1"/>
      <c r="E813" s="1"/>
      <c r="F813" s="2"/>
    </row>
    <row r="814" ht="15.75" customHeight="1">
      <c r="C814" s="1"/>
      <c r="E814" s="1"/>
      <c r="F814" s="2"/>
    </row>
    <row r="815" ht="15.75" customHeight="1">
      <c r="C815" s="1"/>
      <c r="E815" s="1"/>
      <c r="F815" s="2"/>
    </row>
    <row r="816" ht="15.75" customHeight="1">
      <c r="C816" s="1"/>
      <c r="E816" s="1"/>
      <c r="F816" s="2"/>
    </row>
    <row r="817" ht="15.75" customHeight="1">
      <c r="C817" s="1"/>
      <c r="E817" s="1"/>
      <c r="F817" s="2"/>
    </row>
    <row r="818" ht="15.75" customHeight="1">
      <c r="C818" s="1"/>
      <c r="E818" s="1"/>
      <c r="F818" s="2"/>
    </row>
    <row r="819" ht="15.75" customHeight="1">
      <c r="C819" s="1"/>
      <c r="E819" s="1"/>
      <c r="F819" s="2"/>
    </row>
    <row r="820" ht="15.75" customHeight="1">
      <c r="C820" s="1"/>
      <c r="E820" s="1"/>
      <c r="F820" s="2"/>
    </row>
    <row r="821" ht="15.75" customHeight="1">
      <c r="C821" s="1"/>
      <c r="E821" s="1"/>
      <c r="F821" s="2"/>
    </row>
    <row r="822" ht="15.75" customHeight="1">
      <c r="C822" s="1"/>
      <c r="E822" s="1"/>
      <c r="F822" s="2"/>
    </row>
    <row r="823" ht="15.75" customHeight="1">
      <c r="C823" s="1"/>
      <c r="E823" s="1"/>
      <c r="F823" s="2"/>
    </row>
    <row r="824" ht="15.75" customHeight="1">
      <c r="C824" s="1"/>
      <c r="E824" s="1"/>
      <c r="F824" s="2"/>
    </row>
    <row r="825" ht="15.75" customHeight="1">
      <c r="C825" s="1"/>
      <c r="E825" s="1"/>
      <c r="F825" s="2"/>
    </row>
    <row r="826" ht="15.75" customHeight="1">
      <c r="C826" s="1"/>
      <c r="E826" s="1"/>
      <c r="F826" s="2"/>
    </row>
    <row r="827" ht="15.75" customHeight="1">
      <c r="C827" s="1"/>
      <c r="E827" s="1"/>
      <c r="F827" s="2"/>
    </row>
    <row r="828" ht="15.75" customHeight="1">
      <c r="C828" s="1"/>
      <c r="E828" s="1"/>
      <c r="F828" s="2"/>
    </row>
    <row r="829" ht="15.75" customHeight="1">
      <c r="C829" s="1"/>
      <c r="E829" s="1"/>
      <c r="F829" s="2"/>
    </row>
    <row r="830" ht="15.75" customHeight="1">
      <c r="C830" s="1"/>
      <c r="E830" s="1"/>
      <c r="F830" s="2"/>
    </row>
    <row r="831" ht="15.75" customHeight="1">
      <c r="C831" s="1"/>
      <c r="E831" s="1"/>
      <c r="F831" s="2"/>
    </row>
    <row r="832" ht="15.75" customHeight="1">
      <c r="C832" s="1"/>
      <c r="E832" s="1"/>
      <c r="F832" s="2"/>
    </row>
    <row r="833" ht="15.75" customHeight="1">
      <c r="C833" s="1"/>
      <c r="E833" s="1"/>
      <c r="F833" s="2"/>
    </row>
    <row r="834" ht="15.75" customHeight="1">
      <c r="C834" s="1"/>
      <c r="E834" s="1"/>
      <c r="F834" s="2"/>
    </row>
    <row r="835" ht="15.75" customHeight="1">
      <c r="C835" s="1"/>
      <c r="E835" s="1"/>
      <c r="F835" s="2"/>
    </row>
    <row r="836" ht="15.75" customHeight="1">
      <c r="C836" s="1"/>
      <c r="E836" s="1"/>
      <c r="F836" s="2"/>
    </row>
    <row r="837" ht="15.75" customHeight="1">
      <c r="C837" s="1"/>
      <c r="E837" s="1"/>
      <c r="F837" s="2"/>
    </row>
    <row r="838" ht="15.75" customHeight="1">
      <c r="C838" s="1"/>
      <c r="E838" s="1"/>
      <c r="F838" s="2"/>
    </row>
    <row r="839" ht="15.75" customHeight="1">
      <c r="C839" s="1"/>
      <c r="E839" s="1"/>
      <c r="F839" s="2"/>
    </row>
    <row r="840" ht="15.75" customHeight="1">
      <c r="C840" s="1"/>
      <c r="E840" s="1"/>
      <c r="F840" s="2"/>
    </row>
    <row r="841" ht="15.75" customHeight="1">
      <c r="C841" s="1"/>
      <c r="E841" s="1"/>
      <c r="F841" s="2"/>
    </row>
    <row r="842" ht="15.75" customHeight="1">
      <c r="C842" s="1"/>
      <c r="E842" s="1"/>
      <c r="F842" s="2"/>
    </row>
    <row r="843" ht="15.75" customHeight="1">
      <c r="C843" s="1"/>
      <c r="E843" s="1"/>
      <c r="F843" s="2"/>
    </row>
    <row r="844" ht="15.75" customHeight="1">
      <c r="C844" s="1"/>
      <c r="E844" s="1"/>
      <c r="F844" s="2"/>
    </row>
    <row r="845" ht="15.75" customHeight="1">
      <c r="C845" s="1"/>
      <c r="E845" s="1"/>
      <c r="F845" s="2"/>
    </row>
    <row r="846" ht="15.75" customHeight="1">
      <c r="C846" s="1"/>
      <c r="E846" s="1"/>
      <c r="F846" s="2"/>
    </row>
    <row r="847" ht="15.75" customHeight="1">
      <c r="C847" s="1"/>
      <c r="E847" s="1"/>
      <c r="F847" s="2"/>
    </row>
    <row r="848" ht="15.75" customHeight="1">
      <c r="C848" s="1"/>
      <c r="E848" s="1"/>
      <c r="F848" s="2"/>
    </row>
    <row r="849" ht="15.75" customHeight="1">
      <c r="C849" s="1"/>
      <c r="E849" s="1"/>
      <c r="F849" s="2"/>
    </row>
    <row r="850" ht="15.75" customHeight="1">
      <c r="C850" s="1"/>
      <c r="E850" s="1"/>
      <c r="F850" s="2"/>
    </row>
    <row r="851" ht="15.75" customHeight="1">
      <c r="C851" s="1"/>
      <c r="E851" s="1"/>
      <c r="F851" s="2"/>
    </row>
    <row r="852" ht="15.75" customHeight="1">
      <c r="C852" s="1"/>
      <c r="E852" s="1"/>
      <c r="F852" s="2"/>
    </row>
    <row r="853" ht="15.75" customHeight="1">
      <c r="C853" s="1"/>
      <c r="E853" s="1"/>
      <c r="F853" s="2"/>
    </row>
    <row r="854" ht="15.75" customHeight="1">
      <c r="C854" s="1"/>
      <c r="E854" s="1"/>
      <c r="F854" s="2"/>
    </row>
    <row r="855" ht="15.75" customHeight="1">
      <c r="C855" s="1"/>
      <c r="E855" s="1"/>
      <c r="F855" s="2"/>
    </row>
    <row r="856" ht="15.75" customHeight="1">
      <c r="C856" s="1"/>
      <c r="E856" s="1"/>
      <c r="F856" s="2"/>
    </row>
    <row r="857" ht="15.75" customHeight="1">
      <c r="C857" s="1"/>
      <c r="E857" s="1"/>
      <c r="F857" s="2"/>
    </row>
    <row r="858" ht="15.75" customHeight="1">
      <c r="C858" s="1"/>
      <c r="E858" s="1"/>
      <c r="F858" s="2"/>
    </row>
    <row r="859" ht="15.75" customHeight="1">
      <c r="C859" s="1"/>
      <c r="E859" s="1"/>
      <c r="F859" s="2"/>
    </row>
    <row r="860" ht="15.75" customHeight="1">
      <c r="C860" s="1"/>
      <c r="E860" s="1"/>
      <c r="F860" s="2"/>
    </row>
    <row r="861" ht="15.75" customHeight="1">
      <c r="C861" s="1"/>
      <c r="E861" s="1"/>
      <c r="F861" s="2"/>
    </row>
    <row r="862" ht="15.75" customHeight="1">
      <c r="C862" s="1"/>
      <c r="E862" s="1"/>
      <c r="F862" s="2"/>
    </row>
    <row r="863" ht="15.75" customHeight="1">
      <c r="C863" s="1"/>
      <c r="E863" s="1"/>
      <c r="F863" s="2"/>
    </row>
    <row r="864" ht="15.75" customHeight="1">
      <c r="C864" s="1"/>
      <c r="E864" s="1"/>
      <c r="F864" s="2"/>
    </row>
    <row r="865" ht="15.75" customHeight="1">
      <c r="C865" s="1"/>
      <c r="E865" s="1"/>
      <c r="F865" s="2"/>
    </row>
    <row r="866" ht="15.75" customHeight="1">
      <c r="C866" s="1"/>
      <c r="E866" s="1"/>
      <c r="F866" s="2"/>
    </row>
    <row r="867" ht="15.75" customHeight="1">
      <c r="C867" s="1"/>
      <c r="E867" s="1"/>
      <c r="F867" s="2"/>
    </row>
    <row r="868" ht="15.75" customHeight="1">
      <c r="C868" s="1"/>
      <c r="E868" s="1"/>
      <c r="F868" s="2"/>
    </row>
    <row r="869" ht="15.75" customHeight="1">
      <c r="C869" s="1"/>
      <c r="E869" s="1"/>
      <c r="F869" s="2"/>
    </row>
    <row r="870" ht="15.75" customHeight="1">
      <c r="C870" s="1"/>
      <c r="E870" s="1"/>
      <c r="F870" s="2"/>
    </row>
    <row r="871" ht="15.75" customHeight="1">
      <c r="C871" s="1"/>
      <c r="E871" s="1"/>
      <c r="F871" s="2"/>
    </row>
    <row r="872" ht="15.75" customHeight="1">
      <c r="C872" s="1"/>
      <c r="E872" s="1"/>
      <c r="F872" s="2"/>
    </row>
    <row r="873" ht="15.75" customHeight="1">
      <c r="C873" s="1"/>
      <c r="E873" s="1"/>
      <c r="F873" s="2"/>
    </row>
    <row r="874" ht="15.75" customHeight="1">
      <c r="C874" s="1"/>
      <c r="E874" s="1"/>
      <c r="F874" s="2"/>
    </row>
    <row r="875" ht="15.75" customHeight="1">
      <c r="C875" s="1"/>
      <c r="E875" s="1"/>
      <c r="F875" s="2"/>
    </row>
    <row r="876" ht="15.75" customHeight="1">
      <c r="C876" s="1"/>
      <c r="E876" s="1"/>
      <c r="F876" s="2"/>
    </row>
    <row r="877" ht="15.75" customHeight="1">
      <c r="C877" s="1"/>
      <c r="E877" s="1"/>
      <c r="F877" s="2"/>
    </row>
    <row r="878" ht="15.75" customHeight="1">
      <c r="C878" s="1"/>
      <c r="E878" s="1"/>
      <c r="F878" s="2"/>
    </row>
    <row r="879" ht="15.75" customHeight="1">
      <c r="C879" s="1"/>
      <c r="E879" s="1"/>
      <c r="F879" s="2"/>
    </row>
    <row r="880" ht="15.75" customHeight="1">
      <c r="C880" s="1"/>
      <c r="E880" s="1"/>
      <c r="F880" s="2"/>
    </row>
    <row r="881" ht="15.75" customHeight="1">
      <c r="C881" s="1"/>
      <c r="E881" s="1"/>
      <c r="F881" s="2"/>
    </row>
    <row r="882" ht="15.75" customHeight="1">
      <c r="C882" s="1"/>
      <c r="E882" s="1"/>
      <c r="F882" s="2"/>
    </row>
    <row r="883" ht="15.75" customHeight="1">
      <c r="C883" s="1"/>
      <c r="E883" s="1"/>
      <c r="F883" s="2"/>
    </row>
    <row r="884" ht="15.75" customHeight="1">
      <c r="C884" s="1"/>
      <c r="E884" s="1"/>
      <c r="F884" s="2"/>
    </row>
    <row r="885" ht="15.75" customHeight="1">
      <c r="C885" s="1"/>
      <c r="E885" s="1"/>
      <c r="F885" s="2"/>
    </row>
    <row r="886" ht="15.75" customHeight="1">
      <c r="C886" s="1"/>
      <c r="E886" s="1"/>
      <c r="F886" s="2"/>
    </row>
    <row r="887" ht="15.75" customHeight="1">
      <c r="C887" s="1"/>
      <c r="E887" s="1"/>
      <c r="F887" s="2"/>
    </row>
    <row r="888" ht="15.75" customHeight="1">
      <c r="C888" s="1"/>
      <c r="E888" s="1"/>
      <c r="F888" s="2"/>
    </row>
    <row r="889" ht="15.75" customHeight="1">
      <c r="C889" s="1"/>
      <c r="E889" s="1"/>
      <c r="F889" s="2"/>
    </row>
    <row r="890" ht="15.75" customHeight="1">
      <c r="C890" s="1"/>
      <c r="E890" s="1"/>
      <c r="F890" s="2"/>
    </row>
    <row r="891" ht="15.75" customHeight="1">
      <c r="C891" s="1"/>
      <c r="E891" s="1"/>
      <c r="F891" s="2"/>
    </row>
    <row r="892" ht="15.75" customHeight="1">
      <c r="C892" s="1"/>
      <c r="E892" s="1"/>
      <c r="F892" s="2"/>
    </row>
    <row r="893" ht="15.75" customHeight="1">
      <c r="C893" s="1"/>
      <c r="E893" s="1"/>
      <c r="F893" s="2"/>
    </row>
    <row r="894" ht="15.75" customHeight="1">
      <c r="C894" s="1"/>
      <c r="E894" s="1"/>
      <c r="F894" s="2"/>
    </row>
    <row r="895" ht="15.75" customHeight="1">
      <c r="C895" s="1"/>
      <c r="E895" s="1"/>
      <c r="F895" s="2"/>
    </row>
    <row r="896" ht="15.75" customHeight="1">
      <c r="C896" s="1"/>
      <c r="E896" s="1"/>
      <c r="F896" s="2"/>
    </row>
    <row r="897" ht="15.75" customHeight="1">
      <c r="C897" s="1"/>
      <c r="E897" s="1"/>
      <c r="F897" s="2"/>
    </row>
    <row r="898" ht="15.75" customHeight="1">
      <c r="C898" s="1"/>
      <c r="E898" s="1"/>
      <c r="F898" s="2"/>
    </row>
    <row r="899" ht="15.75" customHeight="1">
      <c r="C899" s="1"/>
      <c r="E899" s="1"/>
      <c r="F899" s="2"/>
    </row>
    <row r="900" ht="15.75" customHeight="1">
      <c r="C900" s="1"/>
      <c r="E900" s="1"/>
      <c r="F900" s="2"/>
    </row>
    <row r="901" ht="15.75" customHeight="1">
      <c r="C901" s="1"/>
      <c r="E901" s="1"/>
      <c r="F901" s="2"/>
    </row>
    <row r="902" ht="15.75" customHeight="1">
      <c r="C902" s="1"/>
      <c r="E902" s="1"/>
      <c r="F902" s="2"/>
    </row>
    <row r="903" ht="15.75" customHeight="1">
      <c r="C903" s="1"/>
      <c r="E903" s="1"/>
      <c r="F903" s="2"/>
    </row>
    <row r="904" ht="15.75" customHeight="1">
      <c r="C904" s="1"/>
      <c r="E904" s="1"/>
      <c r="F904" s="2"/>
    </row>
    <row r="905" ht="15.75" customHeight="1">
      <c r="C905" s="1"/>
      <c r="E905" s="1"/>
      <c r="F905" s="2"/>
    </row>
    <row r="906" ht="15.75" customHeight="1">
      <c r="C906" s="1"/>
      <c r="E906" s="1"/>
      <c r="F906" s="2"/>
    </row>
    <row r="907" ht="15.75" customHeight="1">
      <c r="C907" s="1"/>
      <c r="E907" s="1"/>
      <c r="F907" s="2"/>
    </row>
    <row r="908" ht="15.75" customHeight="1">
      <c r="C908" s="1"/>
      <c r="E908" s="1"/>
      <c r="F908" s="2"/>
    </row>
    <row r="909" ht="15.75" customHeight="1">
      <c r="C909" s="1"/>
      <c r="E909" s="1"/>
      <c r="F909" s="2"/>
    </row>
    <row r="910" ht="15.75" customHeight="1">
      <c r="C910" s="1"/>
      <c r="E910" s="1"/>
      <c r="F910" s="2"/>
    </row>
    <row r="911" ht="15.75" customHeight="1">
      <c r="C911" s="1"/>
      <c r="E911" s="1"/>
      <c r="F911" s="2"/>
    </row>
    <row r="912" ht="15.75" customHeight="1">
      <c r="C912" s="1"/>
      <c r="E912" s="1"/>
      <c r="F912" s="2"/>
    </row>
    <row r="913" ht="15.75" customHeight="1">
      <c r="C913" s="1"/>
      <c r="E913" s="1"/>
      <c r="F913" s="2"/>
    </row>
    <row r="914" ht="15.75" customHeight="1">
      <c r="C914" s="1"/>
      <c r="E914" s="1"/>
      <c r="F914" s="2"/>
    </row>
    <row r="915" ht="15.75" customHeight="1">
      <c r="C915" s="1"/>
      <c r="E915" s="1"/>
      <c r="F915" s="2"/>
    </row>
    <row r="916" ht="15.75" customHeight="1">
      <c r="C916" s="1"/>
      <c r="E916" s="1"/>
      <c r="F916" s="2"/>
    </row>
    <row r="917" ht="15.75" customHeight="1">
      <c r="C917" s="1"/>
      <c r="E917" s="1"/>
      <c r="F917" s="2"/>
    </row>
    <row r="918" ht="15.75" customHeight="1">
      <c r="C918" s="1"/>
      <c r="E918" s="1"/>
      <c r="F918" s="2"/>
    </row>
    <row r="919" ht="15.75" customHeight="1">
      <c r="C919" s="1"/>
      <c r="E919" s="1"/>
      <c r="F919" s="2"/>
    </row>
    <row r="920" ht="15.75" customHeight="1">
      <c r="C920" s="1"/>
      <c r="E920" s="1"/>
      <c r="F920" s="2"/>
    </row>
    <row r="921" ht="15.75" customHeight="1">
      <c r="C921" s="1"/>
      <c r="E921" s="1"/>
      <c r="F921" s="2"/>
    </row>
    <row r="922" ht="15.75" customHeight="1">
      <c r="C922" s="1"/>
      <c r="E922" s="1"/>
      <c r="F922" s="2"/>
    </row>
    <row r="923" ht="15.75" customHeight="1">
      <c r="C923" s="1"/>
      <c r="E923" s="1"/>
      <c r="F923" s="2"/>
    </row>
    <row r="924" ht="15.75" customHeight="1">
      <c r="C924" s="1"/>
      <c r="E924" s="1"/>
      <c r="F924" s="2"/>
    </row>
    <row r="925" ht="15.75" customHeight="1">
      <c r="C925" s="1"/>
      <c r="E925" s="1"/>
      <c r="F925" s="2"/>
    </row>
    <row r="926" ht="15.75" customHeight="1">
      <c r="C926" s="1"/>
      <c r="E926" s="1"/>
      <c r="F926" s="2"/>
    </row>
    <row r="927" ht="15.75" customHeight="1">
      <c r="C927" s="1"/>
      <c r="E927" s="1"/>
      <c r="F927" s="2"/>
    </row>
    <row r="928" ht="15.75" customHeight="1">
      <c r="C928" s="1"/>
      <c r="E928" s="1"/>
      <c r="F928" s="2"/>
    </row>
    <row r="929" ht="15.75" customHeight="1">
      <c r="C929" s="1"/>
      <c r="E929" s="1"/>
      <c r="F929" s="2"/>
    </row>
    <row r="930" ht="15.75" customHeight="1">
      <c r="C930" s="1"/>
      <c r="E930" s="1"/>
      <c r="F930" s="2"/>
    </row>
    <row r="931" ht="15.75" customHeight="1">
      <c r="C931" s="1"/>
      <c r="E931" s="1"/>
      <c r="F931" s="2"/>
    </row>
    <row r="932" ht="15.75" customHeight="1">
      <c r="C932" s="1"/>
      <c r="E932" s="1"/>
      <c r="F932" s="2"/>
    </row>
    <row r="933" ht="15.75" customHeight="1">
      <c r="C933" s="1"/>
      <c r="E933" s="1"/>
      <c r="F933" s="2"/>
    </row>
    <row r="934" ht="15.75" customHeight="1">
      <c r="C934" s="1"/>
      <c r="E934" s="1"/>
      <c r="F934" s="2"/>
    </row>
    <row r="935" ht="15.75" customHeight="1">
      <c r="C935" s="1"/>
      <c r="E935" s="1"/>
      <c r="F935" s="2"/>
    </row>
    <row r="936" ht="15.75" customHeight="1">
      <c r="C936" s="1"/>
      <c r="E936" s="1"/>
      <c r="F936" s="2"/>
    </row>
    <row r="937" ht="15.75" customHeight="1">
      <c r="C937" s="1"/>
      <c r="E937" s="1"/>
      <c r="F937" s="2"/>
    </row>
    <row r="938" ht="15.75" customHeight="1">
      <c r="C938" s="1"/>
      <c r="E938" s="1"/>
      <c r="F938" s="2"/>
    </row>
    <row r="939" ht="15.75" customHeight="1">
      <c r="C939" s="1"/>
      <c r="E939" s="1"/>
      <c r="F939" s="2"/>
    </row>
    <row r="940" ht="15.75" customHeight="1">
      <c r="C940" s="1"/>
      <c r="E940" s="1"/>
      <c r="F940" s="2"/>
    </row>
    <row r="941" ht="15.75" customHeight="1">
      <c r="C941" s="1"/>
      <c r="E941" s="1"/>
      <c r="F941" s="2"/>
    </row>
    <row r="942" ht="15.75" customHeight="1">
      <c r="C942" s="1"/>
      <c r="E942" s="1"/>
      <c r="F942" s="2"/>
    </row>
    <row r="943" ht="15.75" customHeight="1">
      <c r="C943" s="1"/>
      <c r="E943" s="1"/>
      <c r="F943" s="2"/>
    </row>
    <row r="944" ht="15.75" customHeight="1">
      <c r="C944" s="1"/>
      <c r="E944" s="1"/>
      <c r="F944" s="2"/>
    </row>
    <row r="945" ht="15.75" customHeight="1">
      <c r="C945" s="1"/>
      <c r="E945" s="1"/>
      <c r="F945" s="2"/>
    </row>
    <row r="946" ht="15.75" customHeight="1">
      <c r="C946" s="1"/>
      <c r="E946" s="1"/>
      <c r="F946" s="2"/>
    </row>
    <row r="947" ht="15.75" customHeight="1">
      <c r="C947" s="1"/>
      <c r="E947" s="1"/>
      <c r="F947" s="2"/>
    </row>
    <row r="948" ht="15.75" customHeight="1">
      <c r="C948" s="1"/>
      <c r="E948" s="1"/>
      <c r="F948" s="2"/>
    </row>
    <row r="949" ht="15.75" customHeight="1">
      <c r="C949" s="1"/>
      <c r="E949" s="1"/>
      <c r="F949" s="2"/>
    </row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63"/>
    <col customWidth="1" min="3" max="13" width="8.38"/>
    <col customWidth="1" min="14" max="19" width="6.63"/>
  </cols>
  <sheetData>
    <row r="1">
      <c r="A1" s="91"/>
      <c r="B1" s="92"/>
      <c r="C1" s="92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3"/>
      <c r="U1" s="7"/>
    </row>
    <row r="2">
      <c r="A2" s="91" t="s">
        <v>76</v>
      </c>
      <c r="B2" s="92" t="s">
        <v>72</v>
      </c>
      <c r="C2" s="92" t="s">
        <v>1</v>
      </c>
      <c r="D2" s="91" t="s">
        <v>210</v>
      </c>
      <c r="E2" s="91" t="s">
        <v>211</v>
      </c>
      <c r="F2" s="91" t="s">
        <v>212</v>
      </c>
      <c r="G2" s="91" t="s">
        <v>213</v>
      </c>
      <c r="H2" s="91" t="s">
        <v>214</v>
      </c>
      <c r="I2" s="91" t="s">
        <v>215</v>
      </c>
      <c r="J2" s="91" t="s">
        <v>216</v>
      </c>
      <c r="K2" s="91" t="s">
        <v>217</v>
      </c>
      <c r="L2" s="91" t="s">
        <v>218</v>
      </c>
      <c r="M2" s="91" t="s">
        <v>219</v>
      </c>
      <c r="N2" s="91" t="s">
        <v>220</v>
      </c>
      <c r="O2" s="91" t="s">
        <v>221</v>
      </c>
      <c r="P2" s="91" t="s">
        <v>222</v>
      </c>
      <c r="Q2" s="91" t="s">
        <v>223</v>
      </c>
      <c r="R2" s="91" t="s">
        <v>224</v>
      </c>
      <c r="S2" s="93" t="s">
        <v>4</v>
      </c>
      <c r="U2" s="7" t="s">
        <v>225</v>
      </c>
    </row>
    <row r="3">
      <c r="A3" s="94">
        <f>Comparacao!F3</f>
        <v>494.523628</v>
      </c>
      <c r="B3" s="57" t="s">
        <v>82</v>
      </c>
      <c r="C3" s="40" t="s">
        <v>19</v>
      </c>
      <c r="D3" s="95">
        <v>5.0</v>
      </c>
      <c r="E3" s="95">
        <v>494.523628</v>
      </c>
      <c r="F3" s="95">
        <v>494.523628</v>
      </c>
      <c r="G3" s="95">
        <v>494.523628</v>
      </c>
      <c r="H3" s="95">
        <v>494.523628</v>
      </c>
      <c r="I3" s="95">
        <v>494.523628</v>
      </c>
      <c r="J3" s="95">
        <v>494.523628</v>
      </c>
      <c r="K3" s="95">
        <v>494.523628</v>
      </c>
      <c r="L3" s="95">
        <v>0.005</v>
      </c>
      <c r="M3" s="95">
        <v>10.004</v>
      </c>
      <c r="N3" s="94">
        <f t="shared" ref="N3:N128" si="1">((E3-A3)/A3)*100</f>
        <v>0</v>
      </c>
      <c r="O3" s="94">
        <f t="shared" ref="O3:O128" si="2">((F3-A3)/A3)*100</f>
        <v>0</v>
      </c>
      <c r="P3" s="94">
        <f t="shared" ref="P3:P128" si="3">((G3-A3)/A3)*100</f>
        <v>0</v>
      </c>
      <c r="Q3" s="94">
        <f t="shared" ref="Q3:Q128" si="4">((H3-A3)/A3)*100</f>
        <v>0</v>
      </c>
      <c r="R3" s="94">
        <f t="shared" ref="R3:R128" si="5">((I3-A3)/A3)*100</f>
        <v>0</v>
      </c>
      <c r="S3" s="96">
        <f t="shared" ref="S3:S128" si="6">AVERAGE(N3:R3)</f>
        <v>0</v>
      </c>
      <c r="U3" s="7">
        <f t="shared" ref="U3:U128" si="7">(IF(((J3-A3)/A3)*100 &lt; 1,L3,"INF"))</f>
        <v>0.005</v>
      </c>
    </row>
    <row r="4">
      <c r="A4" s="94">
        <f>Comparacao!F4</f>
        <v>612.982976</v>
      </c>
      <c r="B4" s="57" t="s">
        <v>83</v>
      </c>
      <c r="C4" s="3" t="s">
        <v>19</v>
      </c>
      <c r="D4" s="3">
        <v>5.0</v>
      </c>
      <c r="E4" s="3">
        <v>612.982976</v>
      </c>
      <c r="F4" s="3">
        <v>612.982976</v>
      </c>
      <c r="G4" s="3">
        <v>612.982976</v>
      </c>
      <c r="H4" s="3">
        <v>612.982976</v>
      </c>
      <c r="I4" s="3">
        <v>612.982976</v>
      </c>
      <c r="J4" s="3">
        <v>612.982976</v>
      </c>
      <c r="K4" s="3">
        <v>612.982976</v>
      </c>
      <c r="L4" s="3">
        <v>0.008</v>
      </c>
      <c r="M4" s="3">
        <v>10.006</v>
      </c>
      <c r="N4" s="94">
        <f t="shared" si="1"/>
        <v>0</v>
      </c>
      <c r="O4" s="94">
        <f t="shared" si="2"/>
        <v>0</v>
      </c>
      <c r="P4" s="94">
        <f t="shared" si="3"/>
        <v>0</v>
      </c>
      <c r="Q4" s="94">
        <f t="shared" si="4"/>
        <v>0</v>
      </c>
      <c r="R4" s="94">
        <f t="shared" si="5"/>
        <v>0</v>
      </c>
      <c r="S4" s="96">
        <f t="shared" si="6"/>
        <v>0</v>
      </c>
      <c r="U4" s="7">
        <f t="shared" si="7"/>
        <v>0.008</v>
      </c>
    </row>
    <row r="5">
      <c r="A5" s="94">
        <f>Comparacao!F5</f>
        <v>718.97013</v>
      </c>
      <c r="B5" s="57" t="s">
        <v>84</v>
      </c>
      <c r="C5" s="3" t="s">
        <v>19</v>
      </c>
      <c r="D5" s="3">
        <v>5.0</v>
      </c>
      <c r="E5" s="3">
        <v>718.97013</v>
      </c>
      <c r="F5" s="3">
        <v>718.97013</v>
      </c>
      <c r="G5" s="3">
        <v>718.97013</v>
      </c>
      <c r="H5" s="3">
        <v>718.97013</v>
      </c>
      <c r="I5" s="3">
        <v>718.97013</v>
      </c>
      <c r="J5" s="3">
        <v>718.97013</v>
      </c>
      <c r="K5" s="3">
        <v>718.97013</v>
      </c>
      <c r="L5" s="3">
        <v>0.007</v>
      </c>
      <c r="M5" s="3">
        <v>10.006</v>
      </c>
      <c r="N5" s="94">
        <f t="shared" si="1"/>
        <v>0</v>
      </c>
      <c r="O5" s="94">
        <f t="shared" si="2"/>
        <v>0</v>
      </c>
      <c r="P5" s="94">
        <f t="shared" si="3"/>
        <v>0</v>
      </c>
      <c r="Q5" s="94">
        <f t="shared" si="4"/>
        <v>0</v>
      </c>
      <c r="R5" s="94">
        <f t="shared" si="5"/>
        <v>0</v>
      </c>
      <c r="S5" s="96">
        <f t="shared" si="6"/>
        <v>0</v>
      </c>
      <c r="U5" s="7">
        <f t="shared" si="7"/>
        <v>0.007</v>
      </c>
    </row>
    <row r="6">
      <c r="A6" s="94">
        <f>Comparacao!F6</f>
        <v>322.924184</v>
      </c>
      <c r="B6" s="57" t="s">
        <v>85</v>
      </c>
      <c r="C6" s="3" t="s">
        <v>19</v>
      </c>
      <c r="D6" s="3">
        <v>5.0</v>
      </c>
      <c r="E6" s="3">
        <v>322.924184</v>
      </c>
      <c r="F6" s="3">
        <v>322.924184</v>
      </c>
      <c r="G6" s="3">
        <v>322.924184</v>
      </c>
      <c r="H6" s="3">
        <v>322.924184</v>
      </c>
      <c r="I6" s="3">
        <v>322.924184</v>
      </c>
      <c r="J6" s="3">
        <v>322.924184</v>
      </c>
      <c r="K6" s="3">
        <v>322.924184</v>
      </c>
      <c r="L6" s="3">
        <v>0.024</v>
      </c>
      <c r="M6" s="3">
        <v>10.011</v>
      </c>
      <c r="N6" s="94">
        <f t="shared" si="1"/>
        <v>0</v>
      </c>
      <c r="O6" s="94">
        <f t="shared" si="2"/>
        <v>0</v>
      </c>
      <c r="P6" s="94">
        <f t="shared" si="3"/>
        <v>0</v>
      </c>
      <c r="Q6" s="94">
        <f t="shared" si="4"/>
        <v>0</v>
      </c>
      <c r="R6" s="94">
        <f t="shared" si="5"/>
        <v>0</v>
      </c>
      <c r="S6" s="96">
        <f t="shared" si="6"/>
        <v>0</v>
      </c>
      <c r="U6" s="7">
        <f t="shared" si="7"/>
        <v>0.024</v>
      </c>
    </row>
    <row r="7">
      <c r="A7" s="94">
        <f>Comparacao!F7</f>
        <v>499.377429</v>
      </c>
      <c r="B7" s="57" t="s">
        <v>86</v>
      </c>
      <c r="C7" s="3" t="s">
        <v>19</v>
      </c>
      <c r="D7" s="3">
        <v>5.0</v>
      </c>
      <c r="E7" s="3">
        <v>499.377429</v>
      </c>
      <c r="F7" s="3">
        <v>499.377429</v>
      </c>
      <c r="G7" s="3">
        <v>499.377429</v>
      </c>
      <c r="H7" s="3">
        <v>499.377429</v>
      </c>
      <c r="I7" s="3">
        <v>499.377429</v>
      </c>
      <c r="J7" s="3">
        <v>499.377429</v>
      </c>
      <c r="K7" s="3">
        <v>499.377429</v>
      </c>
      <c r="L7" s="3">
        <v>0.024</v>
      </c>
      <c r="M7" s="3">
        <v>10.011</v>
      </c>
      <c r="N7" s="94">
        <f t="shared" si="1"/>
        <v>0</v>
      </c>
      <c r="O7" s="94">
        <f t="shared" si="2"/>
        <v>0</v>
      </c>
      <c r="P7" s="94">
        <f t="shared" si="3"/>
        <v>0</v>
      </c>
      <c r="Q7" s="94">
        <f t="shared" si="4"/>
        <v>0</v>
      </c>
      <c r="R7" s="94">
        <f t="shared" si="5"/>
        <v>0</v>
      </c>
      <c r="S7" s="96">
        <f t="shared" si="6"/>
        <v>0</v>
      </c>
      <c r="U7" s="7">
        <f t="shared" si="7"/>
        <v>0.024</v>
      </c>
    </row>
    <row r="8">
      <c r="A8" s="94">
        <f>Comparacao!F8</f>
        <v>667.390009</v>
      </c>
      <c r="B8" s="57" t="s">
        <v>87</v>
      </c>
      <c r="C8" s="3" t="s">
        <v>19</v>
      </c>
      <c r="D8" s="3">
        <v>5.0</v>
      </c>
      <c r="E8" s="3">
        <v>667.390009</v>
      </c>
      <c r="F8" s="3">
        <v>667.390009</v>
      </c>
      <c r="G8" s="3">
        <v>667.390009</v>
      </c>
      <c r="H8" s="3">
        <v>667.390009</v>
      </c>
      <c r="I8" s="3">
        <v>667.390009</v>
      </c>
      <c r="J8" s="3">
        <v>667.390009</v>
      </c>
      <c r="K8" s="3">
        <v>667.390009</v>
      </c>
      <c r="L8" s="3">
        <v>0.032</v>
      </c>
      <c r="M8" s="3">
        <v>10.011</v>
      </c>
      <c r="N8" s="94">
        <f t="shared" si="1"/>
        <v>0</v>
      </c>
      <c r="O8" s="94">
        <f t="shared" si="2"/>
        <v>0</v>
      </c>
      <c r="P8" s="94">
        <f t="shared" si="3"/>
        <v>0</v>
      </c>
      <c r="Q8" s="94">
        <f t="shared" si="4"/>
        <v>0</v>
      </c>
      <c r="R8" s="94">
        <f t="shared" si="5"/>
        <v>0</v>
      </c>
      <c r="S8" s="96">
        <f t="shared" si="6"/>
        <v>0</v>
      </c>
      <c r="U8" s="7">
        <f t="shared" si="7"/>
        <v>0.032</v>
      </c>
    </row>
    <row r="9">
      <c r="A9" s="94">
        <f>Comparacao!F9</f>
        <v>190.515089</v>
      </c>
      <c r="B9" s="57" t="s">
        <v>88</v>
      </c>
      <c r="C9" s="3" t="s">
        <v>19</v>
      </c>
      <c r="D9" s="3">
        <v>5.0</v>
      </c>
      <c r="E9" s="3">
        <v>190.515089</v>
      </c>
      <c r="F9" s="3">
        <v>190.515089</v>
      </c>
      <c r="G9" s="3">
        <v>190.515089</v>
      </c>
      <c r="H9" s="3">
        <v>190.515089</v>
      </c>
      <c r="I9" s="3">
        <v>190.515089</v>
      </c>
      <c r="J9" s="3">
        <v>190.515089</v>
      </c>
      <c r="K9" s="3">
        <v>190.515089</v>
      </c>
      <c r="L9" s="3">
        <v>0.139</v>
      </c>
      <c r="M9" s="3">
        <v>10.04</v>
      </c>
      <c r="N9" s="94">
        <f t="shared" si="1"/>
        <v>0</v>
      </c>
      <c r="O9" s="94">
        <f t="shared" si="2"/>
        <v>0</v>
      </c>
      <c r="P9" s="94">
        <f t="shared" si="3"/>
        <v>0</v>
      </c>
      <c r="Q9" s="94">
        <f t="shared" si="4"/>
        <v>0</v>
      </c>
      <c r="R9" s="94">
        <f t="shared" si="5"/>
        <v>0</v>
      </c>
      <c r="S9" s="96">
        <f t="shared" si="6"/>
        <v>0</v>
      </c>
      <c r="U9" s="7">
        <f t="shared" si="7"/>
        <v>0.139</v>
      </c>
    </row>
    <row r="10">
      <c r="A10" s="94">
        <f>Comparacao!F10</f>
        <v>411.828487</v>
      </c>
      <c r="B10" s="57" t="s">
        <v>89</v>
      </c>
      <c r="C10" s="3" t="s">
        <v>19</v>
      </c>
      <c r="D10" s="3">
        <v>5.0</v>
      </c>
      <c r="E10" s="3">
        <v>411.828487</v>
      </c>
      <c r="F10" s="3">
        <v>411.828487</v>
      </c>
      <c r="G10" s="3">
        <v>411.828487</v>
      </c>
      <c r="H10" s="3">
        <v>411.828487</v>
      </c>
      <c r="I10" s="3">
        <v>411.828487</v>
      </c>
      <c r="J10" s="3">
        <v>411.828487</v>
      </c>
      <c r="K10" s="3">
        <v>411.828487</v>
      </c>
      <c r="L10" s="3">
        <v>0.245</v>
      </c>
      <c r="M10" s="3">
        <v>10.04</v>
      </c>
      <c r="N10" s="94">
        <f t="shared" si="1"/>
        <v>0</v>
      </c>
      <c r="O10" s="94">
        <f t="shared" si="2"/>
        <v>0</v>
      </c>
      <c r="P10" s="94">
        <f t="shared" si="3"/>
        <v>0</v>
      </c>
      <c r="Q10" s="94">
        <f t="shared" si="4"/>
        <v>0</v>
      </c>
      <c r="R10" s="94">
        <f t="shared" si="5"/>
        <v>0</v>
      </c>
      <c r="S10" s="96">
        <f t="shared" si="6"/>
        <v>0</v>
      </c>
      <c r="U10" s="7">
        <f t="shared" si="7"/>
        <v>0.245</v>
      </c>
    </row>
    <row r="11">
      <c r="A11" s="94">
        <f>Comparacao!F11</f>
        <v>631.564979</v>
      </c>
      <c r="B11" s="57" t="s">
        <v>90</v>
      </c>
      <c r="C11" s="3" t="s">
        <v>19</v>
      </c>
      <c r="D11" s="3">
        <v>5.0</v>
      </c>
      <c r="E11" s="3">
        <v>631.564979</v>
      </c>
      <c r="F11" s="3">
        <v>631.564979</v>
      </c>
      <c r="G11" s="3">
        <v>631.564979</v>
      </c>
      <c r="H11" s="3">
        <v>631.564979</v>
      </c>
      <c r="I11" s="3">
        <v>631.564979</v>
      </c>
      <c r="J11" s="3">
        <v>631.564979</v>
      </c>
      <c r="K11" s="3">
        <v>631.564979</v>
      </c>
      <c r="L11" s="3">
        <v>0.386</v>
      </c>
      <c r="M11" s="3">
        <v>10.04</v>
      </c>
      <c r="N11" s="94">
        <f t="shared" si="1"/>
        <v>0</v>
      </c>
      <c r="O11" s="94">
        <f t="shared" si="2"/>
        <v>0</v>
      </c>
      <c r="P11" s="94">
        <f t="shared" si="3"/>
        <v>0</v>
      </c>
      <c r="Q11" s="94">
        <f t="shared" si="4"/>
        <v>0</v>
      </c>
      <c r="R11" s="94">
        <f t="shared" si="5"/>
        <v>0</v>
      </c>
      <c r="S11" s="96">
        <f t="shared" si="6"/>
        <v>0</v>
      </c>
      <c r="U11" s="7">
        <f t="shared" si="7"/>
        <v>0.386</v>
      </c>
    </row>
    <row r="12">
      <c r="A12" s="94">
        <f>Comparacao!F12</f>
        <v>1915.210508</v>
      </c>
      <c r="B12" s="57" t="s">
        <v>91</v>
      </c>
      <c r="C12" s="3" t="s">
        <v>19</v>
      </c>
      <c r="D12" s="3">
        <v>5.0</v>
      </c>
      <c r="E12" s="3">
        <v>1915.210508</v>
      </c>
      <c r="F12" s="3">
        <v>1915.210508</v>
      </c>
      <c r="G12" s="3">
        <v>1915.210508</v>
      </c>
      <c r="H12" s="3">
        <v>1915.210508</v>
      </c>
      <c r="I12" s="3">
        <v>1915.210508</v>
      </c>
      <c r="J12" s="3">
        <v>1915.210508</v>
      </c>
      <c r="K12" s="3">
        <v>1915.210508</v>
      </c>
      <c r="L12" s="3">
        <v>0.037</v>
      </c>
      <c r="M12" s="3">
        <v>15.011</v>
      </c>
      <c r="N12" s="94">
        <f t="shared" si="1"/>
        <v>0</v>
      </c>
      <c r="O12" s="94">
        <f t="shared" si="2"/>
        <v>0</v>
      </c>
      <c r="P12" s="94">
        <f t="shared" si="3"/>
        <v>0</v>
      </c>
      <c r="Q12" s="94">
        <f t="shared" si="4"/>
        <v>0</v>
      </c>
      <c r="R12" s="94">
        <f t="shared" si="5"/>
        <v>0</v>
      </c>
      <c r="S12" s="96">
        <f t="shared" si="6"/>
        <v>0</v>
      </c>
      <c r="U12" s="7">
        <f t="shared" si="7"/>
        <v>0.037</v>
      </c>
    </row>
    <row r="13">
      <c r="A13" s="94">
        <f>Comparacao!F13</f>
        <v>2324.397834</v>
      </c>
      <c r="B13" s="57" t="s">
        <v>92</v>
      </c>
      <c r="C13" s="3" t="s">
        <v>19</v>
      </c>
      <c r="D13" s="3">
        <v>5.0</v>
      </c>
      <c r="E13" s="3">
        <v>2324.397834</v>
      </c>
      <c r="F13" s="3">
        <v>2324.397834</v>
      </c>
      <c r="G13" s="3">
        <v>2324.397834</v>
      </c>
      <c r="H13" s="3">
        <v>2324.397834</v>
      </c>
      <c r="I13" s="3">
        <v>2324.397834</v>
      </c>
      <c r="J13" s="3">
        <v>2324.397834</v>
      </c>
      <c r="K13" s="3">
        <v>2324.397834</v>
      </c>
      <c r="L13" s="3">
        <v>0.102</v>
      </c>
      <c r="M13" s="3">
        <v>15.01</v>
      </c>
      <c r="N13" s="94">
        <f t="shared" si="1"/>
        <v>0</v>
      </c>
      <c r="O13" s="94">
        <f t="shared" si="2"/>
        <v>0</v>
      </c>
      <c r="P13" s="94">
        <f t="shared" si="3"/>
        <v>0</v>
      </c>
      <c r="Q13" s="94">
        <f t="shared" si="4"/>
        <v>0</v>
      </c>
      <c r="R13" s="94">
        <f t="shared" si="5"/>
        <v>0</v>
      </c>
      <c r="S13" s="96">
        <f t="shared" si="6"/>
        <v>0</v>
      </c>
      <c r="U13" s="7">
        <f t="shared" si="7"/>
        <v>0.102</v>
      </c>
    </row>
    <row r="14">
      <c r="A14" s="94">
        <f>Comparacao!F14</f>
        <v>2666.094409</v>
      </c>
      <c r="B14" s="57" t="s">
        <v>93</v>
      </c>
      <c r="C14" s="3" t="s">
        <v>19</v>
      </c>
      <c r="D14" s="3">
        <v>5.0</v>
      </c>
      <c r="E14" s="3">
        <v>2666.094409</v>
      </c>
      <c r="F14" s="3">
        <v>2666.094409</v>
      </c>
      <c r="G14" s="3">
        <v>2666.094409</v>
      </c>
      <c r="H14" s="3">
        <v>2666.094409</v>
      </c>
      <c r="I14" s="3">
        <v>2666.094409</v>
      </c>
      <c r="J14" s="3">
        <v>2666.094409</v>
      </c>
      <c r="K14" s="3">
        <v>2666.094409</v>
      </c>
      <c r="L14" s="3">
        <v>0.099</v>
      </c>
      <c r="M14" s="3">
        <v>15.01</v>
      </c>
      <c r="N14" s="94">
        <f t="shared" si="1"/>
        <v>0</v>
      </c>
      <c r="O14" s="94">
        <f t="shared" si="2"/>
        <v>0</v>
      </c>
      <c r="P14" s="94">
        <f t="shared" si="3"/>
        <v>0</v>
      </c>
      <c r="Q14" s="94">
        <f t="shared" si="4"/>
        <v>0</v>
      </c>
      <c r="R14" s="94">
        <f t="shared" si="5"/>
        <v>0</v>
      </c>
      <c r="S14" s="96">
        <f t="shared" si="6"/>
        <v>0</v>
      </c>
      <c r="U14" s="7">
        <f t="shared" si="7"/>
        <v>0.099</v>
      </c>
    </row>
    <row r="15">
      <c r="A15" s="94">
        <f>Comparacao!F15</f>
        <v>1299.636874</v>
      </c>
      <c r="B15" s="57" t="s">
        <v>94</v>
      </c>
      <c r="C15" s="3" t="s">
        <v>19</v>
      </c>
      <c r="D15" s="3">
        <v>5.0</v>
      </c>
      <c r="E15" s="3">
        <v>1299.636874</v>
      </c>
      <c r="F15" s="3">
        <v>1299.636874</v>
      </c>
      <c r="G15" s="3">
        <v>1299.636874</v>
      </c>
      <c r="H15" s="3">
        <v>1299.636874</v>
      </c>
      <c r="I15" s="3">
        <v>1299.636874</v>
      </c>
      <c r="J15" s="3">
        <v>1299.636874</v>
      </c>
      <c r="K15" s="3">
        <v>1299.636874</v>
      </c>
      <c r="L15" s="3">
        <v>0.209</v>
      </c>
      <c r="M15" s="3">
        <v>15.019</v>
      </c>
      <c r="N15" s="94">
        <f t="shared" si="1"/>
        <v>0</v>
      </c>
      <c r="O15" s="94">
        <f t="shared" si="2"/>
        <v>0</v>
      </c>
      <c r="P15" s="94">
        <f t="shared" si="3"/>
        <v>0</v>
      </c>
      <c r="Q15" s="94">
        <f t="shared" si="4"/>
        <v>0</v>
      </c>
      <c r="R15" s="94">
        <f t="shared" si="5"/>
        <v>0</v>
      </c>
      <c r="S15" s="96">
        <f t="shared" si="6"/>
        <v>0</v>
      </c>
      <c r="U15" s="7">
        <f t="shared" si="7"/>
        <v>0.209</v>
      </c>
    </row>
    <row r="16">
      <c r="A16" s="94">
        <f>Comparacao!F16</f>
        <v>1935.079566</v>
      </c>
      <c r="B16" s="57" t="s">
        <v>95</v>
      </c>
      <c r="C16" s="3" t="s">
        <v>19</v>
      </c>
      <c r="D16" s="3">
        <v>5.0</v>
      </c>
      <c r="E16" s="3">
        <v>1935.079566</v>
      </c>
      <c r="F16" s="3">
        <v>1935.079566</v>
      </c>
      <c r="G16" s="3">
        <v>1935.079566</v>
      </c>
      <c r="H16" s="3">
        <v>1935.079566</v>
      </c>
      <c r="I16" s="3">
        <v>1935.079566</v>
      </c>
      <c r="J16" s="3">
        <v>1935.079566</v>
      </c>
      <c r="K16" s="3">
        <v>1935.079566</v>
      </c>
      <c r="L16" s="3">
        <v>0.226</v>
      </c>
      <c r="M16" s="3">
        <v>15.018</v>
      </c>
      <c r="N16" s="94">
        <f t="shared" si="1"/>
        <v>0</v>
      </c>
      <c r="O16" s="94">
        <f t="shared" si="2"/>
        <v>0</v>
      </c>
      <c r="P16" s="94">
        <f t="shared" si="3"/>
        <v>0</v>
      </c>
      <c r="Q16" s="94">
        <f t="shared" si="4"/>
        <v>0</v>
      </c>
      <c r="R16" s="94">
        <f t="shared" si="5"/>
        <v>0</v>
      </c>
      <c r="S16" s="96">
        <f t="shared" si="6"/>
        <v>0</v>
      </c>
      <c r="U16" s="7">
        <f t="shared" si="7"/>
        <v>0.226</v>
      </c>
    </row>
    <row r="17">
      <c r="A17" s="94">
        <f>Comparacao!F17</f>
        <v>2454.200477</v>
      </c>
      <c r="B17" s="57" t="s">
        <v>96</v>
      </c>
      <c r="C17" s="3" t="s">
        <v>19</v>
      </c>
      <c r="D17" s="3">
        <v>5.0</v>
      </c>
      <c r="E17" s="3">
        <v>2454.200477</v>
      </c>
      <c r="F17" s="3">
        <v>2454.200477</v>
      </c>
      <c r="G17" s="3">
        <v>2454.200477</v>
      </c>
      <c r="H17" s="3">
        <v>2454.200477</v>
      </c>
      <c r="I17" s="3">
        <v>2454.200477</v>
      </c>
      <c r="J17" s="3">
        <v>2454.200477</v>
      </c>
      <c r="K17" s="3">
        <v>2454.200477</v>
      </c>
      <c r="L17" s="3">
        <v>0.216</v>
      </c>
      <c r="M17" s="3">
        <v>15.018</v>
      </c>
      <c r="N17" s="94">
        <f t="shared" si="1"/>
        <v>0</v>
      </c>
      <c r="O17" s="94">
        <f t="shared" si="2"/>
        <v>0</v>
      </c>
      <c r="P17" s="94">
        <f t="shared" si="3"/>
        <v>0</v>
      </c>
      <c r="Q17" s="94">
        <f t="shared" si="4"/>
        <v>0</v>
      </c>
      <c r="R17" s="94">
        <f t="shared" si="5"/>
        <v>0</v>
      </c>
      <c r="S17" s="96">
        <f t="shared" si="6"/>
        <v>0</v>
      </c>
      <c r="U17" s="7">
        <f t="shared" si="7"/>
        <v>0.216</v>
      </c>
    </row>
    <row r="18">
      <c r="A18" s="94">
        <f>Comparacao!F18</f>
        <v>876.360788</v>
      </c>
      <c r="B18" s="57" t="s">
        <v>97</v>
      </c>
      <c r="C18" s="3" t="s">
        <v>19</v>
      </c>
      <c r="D18" s="3">
        <v>5.0</v>
      </c>
      <c r="E18" s="3">
        <v>876.360788</v>
      </c>
      <c r="F18" s="3">
        <v>876.360788</v>
      </c>
      <c r="G18" s="3">
        <v>876.360788</v>
      </c>
      <c r="H18" s="3">
        <v>876.360788</v>
      </c>
      <c r="I18" s="3">
        <v>876.360788</v>
      </c>
      <c r="J18" s="3">
        <v>876.360788</v>
      </c>
      <c r="K18" s="3">
        <v>876.360788</v>
      </c>
      <c r="L18" s="3">
        <v>0.222</v>
      </c>
      <c r="M18" s="3">
        <v>15.056</v>
      </c>
      <c r="N18" s="94">
        <f t="shared" si="1"/>
        <v>0</v>
      </c>
      <c r="O18" s="94">
        <f t="shared" si="2"/>
        <v>0</v>
      </c>
      <c r="P18" s="94">
        <f t="shared" si="3"/>
        <v>0</v>
      </c>
      <c r="Q18" s="94">
        <f t="shared" si="4"/>
        <v>0</v>
      </c>
      <c r="R18" s="94">
        <f t="shared" si="5"/>
        <v>0</v>
      </c>
      <c r="S18" s="96">
        <f t="shared" si="6"/>
        <v>0</v>
      </c>
      <c r="U18" s="7">
        <f t="shared" si="7"/>
        <v>0.222</v>
      </c>
    </row>
    <row r="19">
      <c r="A19" s="94">
        <f>Comparacao!F19</f>
        <v>1590.303262</v>
      </c>
      <c r="B19" s="57" t="s">
        <v>98</v>
      </c>
      <c r="C19" s="3" t="s">
        <v>19</v>
      </c>
      <c r="D19" s="3">
        <v>5.0</v>
      </c>
      <c r="E19" s="3">
        <v>1590.303262</v>
      </c>
      <c r="F19" s="3">
        <v>1590.303262</v>
      </c>
      <c r="G19" s="3">
        <v>1590.303262</v>
      </c>
      <c r="H19" s="3">
        <v>1590.303262</v>
      </c>
      <c r="I19" s="3">
        <v>1590.303262</v>
      </c>
      <c r="J19" s="3">
        <v>1590.303262</v>
      </c>
      <c r="K19" s="3">
        <v>1590.303262</v>
      </c>
      <c r="L19" s="3">
        <v>0.616</v>
      </c>
      <c r="M19" s="3">
        <v>15.055</v>
      </c>
      <c r="N19" s="94">
        <f t="shared" si="1"/>
        <v>0</v>
      </c>
      <c r="O19" s="94">
        <f t="shared" si="2"/>
        <v>0</v>
      </c>
      <c r="P19" s="94">
        <f t="shared" si="3"/>
        <v>0</v>
      </c>
      <c r="Q19" s="94">
        <f t="shared" si="4"/>
        <v>0</v>
      </c>
      <c r="R19" s="94">
        <f t="shared" si="5"/>
        <v>0</v>
      </c>
      <c r="S19" s="96">
        <f t="shared" si="6"/>
        <v>0</v>
      </c>
      <c r="U19" s="7">
        <f t="shared" si="7"/>
        <v>0.616</v>
      </c>
    </row>
    <row r="20">
      <c r="A20" s="94">
        <f>Comparacao!F20</f>
        <v>2250.292347</v>
      </c>
      <c r="B20" s="57" t="s">
        <v>99</v>
      </c>
      <c r="C20" s="3" t="s">
        <v>19</v>
      </c>
      <c r="D20" s="3">
        <v>5.0</v>
      </c>
      <c r="E20" s="3">
        <v>2250.292347</v>
      </c>
      <c r="F20" s="3">
        <v>2250.292347</v>
      </c>
      <c r="G20" s="3">
        <v>2250.292347</v>
      </c>
      <c r="H20" s="3">
        <v>2250.292347</v>
      </c>
      <c r="I20" s="3">
        <v>2250.292347</v>
      </c>
      <c r="J20" s="3">
        <v>2250.292347</v>
      </c>
      <c r="K20" s="3">
        <v>2250.292347</v>
      </c>
      <c r="L20" s="3">
        <v>3.629</v>
      </c>
      <c r="M20" s="3">
        <v>15.056</v>
      </c>
      <c r="N20" s="94">
        <f t="shared" si="1"/>
        <v>0</v>
      </c>
      <c r="O20" s="94">
        <f t="shared" si="2"/>
        <v>0</v>
      </c>
      <c r="P20" s="94">
        <f t="shared" si="3"/>
        <v>0</v>
      </c>
      <c r="Q20" s="94">
        <f t="shared" si="4"/>
        <v>0</v>
      </c>
      <c r="R20" s="94">
        <f t="shared" si="5"/>
        <v>0</v>
      </c>
      <c r="S20" s="96">
        <f t="shared" si="6"/>
        <v>0</v>
      </c>
      <c r="U20" s="7">
        <f t="shared" si="7"/>
        <v>3.629</v>
      </c>
    </row>
    <row r="21">
      <c r="A21" s="94">
        <f>Comparacao!F21</f>
        <v>4170.149331</v>
      </c>
      <c r="B21" s="57" t="s">
        <v>100</v>
      </c>
      <c r="C21" s="3" t="s">
        <v>19</v>
      </c>
      <c r="D21" s="3">
        <v>5.0</v>
      </c>
      <c r="E21" s="3">
        <v>4170.149331</v>
      </c>
      <c r="F21" s="3">
        <v>4170.149331</v>
      </c>
      <c r="G21" s="3">
        <v>4170.149331</v>
      </c>
      <c r="H21" s="3">
        <v>4170.149331</v>
      </c>
      <c r="I21" s="3">
        <v>4170.149331</v>
      </c>
      <c r="J21" s="3">
        <v>4170.149331</v>
      </c>
      <c r="K21" s="3">
        <v>4170.149331</v>
      </c>
      <c r="L21" s="3">
        <v>0.052</v>
      </c>
      <c r="M21" s="3">
        <v>20.017</v>
      </c>
      <c r="N21" s="94">
        <f t="shared" si="1"/>
        <v>0</v>
      </c>
      <c r="O21" s="94">
        <f t="shared" si="2"/>
        <v>0</v>
      </c>
      <c r="P21" s="94">
        <f t="shared" si="3"/>
        <v>0</v>
      </c>
      <c r="Q21" s="94">
        <f t="shared" si="4"/>
        <v>0</v>
      </c>
      <c r="R21" s="94">
        <f t="shared" si="5"/>
        <v>0</v>
      </c>
      <c r="S21" s="96">
        <f t="shared" si="6"/>
        <v>0</v>
      </c>
      <c r="U21" s="7">
        <f t="shared" si="7"/>
        <v>0.052</v>
      </c>
    </row>
    <row r="22">
      <c r="A22" s="94">
        <f>Comparacao!F22</f>
        <v>5234.939466</v>
      </c>
      <c r="B22" s="57" t="s">
        <v>101</v>
      </c>
      <c r="C22" s="3" t="s">
        <v>19</v>
      </c>
      <c r="D22" s="3">
        <v>5.0</v>
      </c>
      <c r="E22" s="3">
        <v>5234.939466</v>
      </c>
      <c r="F22" s="3">
        <v>5234.939466</v>
      </c>
      <c r="G22" s="3">
        <v>5234.939466</v>
      </c>
      <c r="H22" s="3">
        <v>5234.939466</v>
      </c>
      <c r="I22" s="3">
        <v>5234.939466</v>
      </c>
      <c r="J22" s="3">
        <v>5234.939466</v>
      </c>
      <c r="K22" s="3">
        <v>5234.939466</v>
      </c>
      <c r="L22" s="3">
        <v>0.081</v>
      </c>
      <c r="M22" s="3">
        <v>20.018</v>
      </c>
      <c r="N22" s="94">
        <f t="shared" si="1"/>
        <v>0</v>
      </c>
      <c r="O22" s="94">
        <f t="shared" si="2"/>
        <v>0</v>
      </c>
      <c r="P22" s="94">
        <f t="shared" si="3"/>
        <v>0</v>
      </c>
      <c r="Q22" s="94">
        <f t="shared" si="4"/>
        <v>0</v>
      </c>
      <c r="R22" s="94">
        <f t="shared" si="5"/>
        <v>0</v>
      </c>
      <c r="S22" s="96">
        <f t="shared" si="6"/>
        <v>0</v>
      </c>
      <c r="U22" s="7">
        <f t="shared" si="7"/>
        <v>0.081</v>
      </c>
    </row>
    <row r="23">
      <c r="A23" s="94">
        <f>Comparacao!F23</f>
        <v>6279.350578</v>
      </c>
      <c r="B23" s="57" t="s">
        <v>102</v>
      </c>
      <c r="C23" s="3" t="s">
        <v>19</v>
      </c>
      <c r="D23" s="3">
        <v>5.0</v>
      </c>
      <c r="E23" s="3">
        <v>6279.350578</v>
      </c>
      <c r="F23" s="3">
        <v>6279.350578</v>
      </c>
      <c r="G23" s="3">
        <v>6279.350578</v>
      </c>
      <c r="H23" s="3">
        <v>6279.350578</v>
      </c>
      <c r="I23" s="3">
        <v>6279.350578</v>
      </c>
      <c r="J23" s="3">
        <v>6279.350578</v>
      </c>
      <c r="K23" s="3">
        <v>6279.350578</v>
      </c>
      <c r="L23" s="3">
        <v>0.319</v>
      </c>
      <c r="M23" s="3">
        <v>20.018</v>
      </c>
      <c r="N23" s="94">
        <f t="shared" si="1"/>
        <v>0</v>
      </c>
      <c r="O23" s="94">
        <f t="shared" si="2"/>
        <v>0</v>
      </c>
      <c r="P23" s="94">
        <f t="shared" si="3"/>
        <v>0</v>
      </c>
      <c r="Q23" s="94">
        <f t="shared" si="4"/>
        <v>0</v>
      </c>
      <c r="R23" s="94">
        <f t="shared" si="5"/>
        <v>0</v>
      </c>
      <c r="S23" s="96">
        <f t="shared" si="6"/>
        <v>0</v>
      </c>
      <c r="U23" s="7">
        <f t="shared" si="7"/>
        <v>0.319</v>
      </c>
    </row>
    <row r="24">
      <c r="A24" s="94">
        <f>Comparacao!F24</f>
        <v>2808.683987</v>
      </c>
      <c r="B24" s="57" t="s">
        <v>103</v>
      </c>
      <c r="C24" s="3" t="s">
        <v>19</v>
      </c>
      <c r="D24" s="3">
        <v>5.0</v>
      </c>
      <c r="E24" s="3">
        <v>2808.683987</v>
      </c>
      <c r="F24" s="3">
        <v>2808.683987</v>
      </c>
      <c r="G24" s="3">
        <v>2808.683987</v>
      </c>
      <c r="H24" s="3">
        <v>2808.683987</v>
      </c>
      <c r="I24" s="3">
        <v>2808.683987</v>
      </c>
      <c r="J24" s="3">
        <v>2808.683987</v>
      </c>
      <c r="K24" s="3">
        <v>2808.683987</v>
      </c>
      <c r="L24" s="3">
        <v>0.071</v>
      </c>
      <c r="M24" s="3">
        <v>20.029</v>
      </c>
      <c r="N24" s="94">
        <f t="shared" si="1"/>
        <v>0</v>
      </c>
      <c r="O24" s="94">
        <f t="shared" si="2"/>
        <v>0</v>
      </c>
      <c r="P24" s="94">
        <f t="shared" si="3"/>
        <v>0</v>
      </c>
      <c r="Q24" s="94">
        <f t="shared" si="4"/>
        <v>0</v>
      </c>
      <c r="R24" s="94">
        <f t="shared" si="5"/>
        <v>0</v>
      </c>
      <c r="S24" s="96">
        <f t="shared" si="6"/>
        <v>0</v>
      </c>
      <c r="U24" s="7">
        <f t="shared" si="7"/>
        <v>0.071</v>
      </c>
    </row>
    <row r="25">
      <c r="A25" s="94">
        <f>Comparacao!F25</f>
        <v>4384.30908</v>
      </c>
      <c r="B25" s="57" t="s">
        <v>104</v>
      </c>
      <c r="C25" s="3" t="s">
        <v>19</v>
      </c>
      <c r="D25" s="3">
        <v>5.0</v>
      </c>
      <c r="E25" s="3">
        <v>4384.30908</v>
      </c>
      <c r="F25" s="3">
        <v>4384.30908</v>
      </c>
      <c r="G25" s="3">
        <v>4384.30908</v>
      </c>
      <c r="H25" s="3">
        <v>4384.30908</v>
      </c>
      <c r="I25" s="3">
        <v>4384.30908</v>
      </c>
      <c r="J25" s="3">
        <v>4384.30908</v>
      </c>
      <c r="K25" s="3">
        <v>4384.30908</v>
      </c>
      <c r="L25" s="3">
        <v>0.599</v>
      </c>
      <c r="M25" s="3">
        <v>20.028</v>
      </c>
      <c r="N25" s="94">
        <f t="shared" si="1"/>
        <v>0</v>
      </c>
      <c r="O25" s="94">
        <f t="shared" si="2"/>
        <v>0</v>
      </c>
      <c r="P25" s="94">
        <f t="shared" si="3"/>
        <v>0</v>
      </c>
      <c r="Q25" s="94">
        <f t="shared" si="4"/>
        <v>0</v>
      </c>
      <c r="R25" s="94">
        <f t="shared" si="5"/>
        <v>0</v>
      </c>
      <c r="S25" s="96">
        <f t="shared" si="6"/>
        <v>0</v>
      </c>
      <c r="U25" s="7">
        <f t="shared" si="7"/>
        <v>0.599</v>
      </c>
    </row>
    <row r="26">
      <c r="A26" s="94">
        <f>Comparacao!F26</f>
        <v>5663.540901</v>
      </c>
      <c r="B26" s="57" t="s">
        <v>105</v>
      </c>
      <c r="C26" s="3" t="s">
        <v>19</v>
      </c>
      <c r="D26" s="3">
        <v>5.0</v>
      </c>
      <c r="E26" s="3">
        <v>5663.540901</v>
      </c>
      <c r="F26" s="3">
        <v>5663.540901</v>
      </c>
      <c r="G26" s="3">
        <v>5663.540901</v>
      </c>
      <c r="H26" s="3">
        <v>5663.540901</v>
      </c>
      <c r="I26" s="3">
        <v>5663.540901</v>
      </c>
      <c r="J26" s="3">
        <v>5663.540901</v>
      </c>
      <c r="K26" s="3">
        <v>5663.540901</v>
      </c>
      <c r="L26" s="3">
        <v>0.233</v>
      </c>
      <c r="M26" s="3">
        <v>20.03</v>
      </c>
      <c r="N26" s="94">
        <f t="shared" si="1"/>
        <v>0</v>
      </c>
      <c r="O26" s="94">
        <f t="shared" si="2"/>
        <v>0</v>
      </c>
      <c r="P26" s="94">
        <f t="shared" si="3"/>
        <v>0</v>
      </c>
      <c r="Q26" s="94">
        <f t="shared" si="4"/>
        <v>0</v>
      </c>
      <c r="R26" s="94">
        <f t="shared" si="5"/>
        <v>0</v>
      </c>
      <c r="S26" s="96">
        <f t="shared" si="6"/>
        <v>0</v>
      </c>
      <c r="U26" s="7">
        <f t="shared" si="7"/>
        <v>0.233</v>
      </c>
    </row>
    <row r="27">
      <c r="A27" s="94">
        <f>Comparacao!F27</f>
        <v>2057.028423</v>
      </c>
      <c r="B27" s="57" t="s">
        <v>106</v>
      </c>
      <c r="C27" s="3" t="s">
        <v>19</v>
      </c>
      <c r="D27" s="3">
        <v>5.0</v>
      </c>
      <c r="E27" s="3">
        <v>2057.028423</v>
      </c>
      <c r="F27" s="3">
        <v>2057.028423</v>
      </c>
      <c r="G27" s="3">
        <v>2057.028423</v>
      </c>
      <c r="H27" s="3">
        <v>2057.028423</v>
      </c>
      <c r="I27" s="3">
        <v>2057.028423</v>
      </c>
      <c r="J27" s="3">
        <v>2057.028423</v>
      </c>
      <c r="K27" s="3">
        <v>2057.028423</v>
      </c>
      <c r="L27" s="3">
        <v>0.384</v>
      </c>
      <c r="M27" s="3">
        <v>20.08</v>
      </c>
      <c r="N27" s="94">
        <f t="shared" si="1"/>
        <v>0</v>
      </c>
      <c r="O27" s="94">
        <f t="shared" si="2"/>
        <v>0</v>
      </c>
      <c r="P27" s="94">
        <f t="shared" si="3"/>
        <v>0</v>
      </c>
      <c r="Q27" s="94">
        <f t="shared" si="4"/>
        <v>0</v>
      </c>
      <c r="R27" s="94">
        <f t="shared" si="5"/>
        <v>0</v>
      </c>
      <c r="S27" s="96">
        <f t="shared" si="6"/>
        <v>0</v>
      </c>
      <c r="U27" s="7">
        <f t="shared" si="7"/>
        <v>0.384</v>
      </c>
    </row>
    <row r="28">
      <c r="A28" s="94">
        <f>Comparacao!F28</f>
        <v>3700.179852</v>
      </c>
      <c r="B28" s="57" t="s">
        <v>107</v>
      </c>
      <c r="C28" s="3" t="s">
        <v>19</v>
      </c>
      <c r="D28" s="3">
        <v>5.0</v>
      </c>
      <c r="E28" s="3">
        <v>3700.179852</v>
      </c>
      <c r="F28" s="3">
        <v>3700.179852</v>
      </c>
      <c r="G28" s="3">
        <v>3700.179852</v>
      </c>
      <c r="H28" s="3">
        <v>3700.179852</v>
      </c>
      <c r="I28" s="3">
        <v>3700.179852</v>
      </c>
      <c r="J28" s="3">
        <v>3700.179852</v>
      </c>
      <c r="K28" s="3">
        <v>3700.179852</v>
      </c>
      <c r="L28" s="3">
        <v>4.084</v>
      </c>
      <c r="M28" s="3">
        <v>20.09</v>
      </c>
      <c r="N28" s="94">
        <f t="shared" si="1"/>
        <v>0</v>
      </c>
      <c r="O28" s="94">
        <f t="shared" si="2"/>
        <v>0</v>
      </c>
      <c r="P28" s="94">
        <f t="shared" si="3"/>
        <v>0</v>
      </c>
      <c r="Q28" s="94">
        <f t="shared" si="4"/>
        <v>0</v>
      </c>
      <c r="R28" s="94">
        <f t="shared" si="5"/>
        <v>0</v>
      </c>
      <c r="S28" s="96">
        <f t="shared" si="6"/>
        <v>0</v>
      </c>
      <c r="U28" s="7">
        <f t="shared" si="7"/>
        <v>4.084</v>
      </c>
    </row>
    <row r="29">
      <c r="A29" s="94">
        <f>Comparacao!F29</f>
        <v>5269.275543</v>
      </c>
      <c r="B29" s="57" t="s">
        <v>108</v>
      </c>
      <c r="C29" s="3" t="s">
        <v>19</v>
      </c>
      <c r="D29" s="3">
        <v>5.0</v>
      </c>
      <c r="E29" s="3">
        <v>5269.275543</v>
      </c>
      <c r="F29" s="3">
        <v>5269.275543</v>
      </c>
      <c r="G29" s="3">
        <v>5269.275543</v>
      </c>
      <c r="H29" s="3">
        <v>5269.275543</v>
      </c>
      <c r="I29" s="3">
        <v>5269.275543</v>
      </c>
      <c r="J29" s="3">
        <v>5269.275543</v>
      </c>
      <c r="K29" s="3">
        <v>5269.275543</v>
      </c>
      <c r="L29" s="3">
        <v>6.276</v>
      </c>
      <c r="M29" s="3">
        <v>20.091</v>
      </c>
      <c r="N29" s="94">
        <f t="shared" si="1"/>
        <v>0</v>
      </c>
      <c r="O29" s="94">
        <f t="shared" si="2"/>
        <v>0</v>
      </c>
      <c r="P29" s="94">
        <f t="shared" si="3"/>
        <v>0</v>
      </c>
      <c r="Q29" s="94">
        <f t="shared" si="4"/>
        <v>0</v>
      </c>
      <c r="R29" s="94">
        <f t="shared" si="5"/>
        <v>0</v>
      </c>
      <c r="S29" s="96">
        <f t="shared" si="6"/>
        <v>0</v>
      </c>
      <c r="T29" s="3"/>
      <c r="U29" s="7">
        <f t="shared" si="7"/>
        <v>6.276</v>
      </c>
      <c r="V29" s="3"/>
      <c r="W29" s="3"/>
      <c r="X29" s="3"/>
      <c r="Y29" s="3"/>
      <c r="Z29" s="3"/>
      <c r="AA29" s="3"/>
      <c r="AB29" s="3"/>
      <c r="AC29" s="3"/>
    </row>
    <row r="30">
      <c r="A30" s="94">
        <f>Comparacao!F30</f>
        <v>6554.649532</v>
      </c>
      <c r="B30" s="57" t="s">
        <v>110</v>
      </c>
      <c r="C30" s="3" t="s">
        <v>19</v>
      </c>
      <c r="D30" s="3">
        <v>5.0</v>
      </c>
      <c r="E30" s="3">
        <v>6554.649532</v>
      </c>
      <c r="F30" s="3">
        <v>6554.649532</v>
      </c>
      <c r="G30" s="3">
        <v>6554.649532</v>
      </c>
      <c r="H30" s="3">
        <v>6554.649532</v>
      </c>
      <c r="I30" s="3">
        <v>6554.649532</v>
      </c>
      <c r="J30" s="3">
        <v>6554.649532</v>
      </c>
      <c r="K30" s="3">
        <v>6554.649532</v>
      </c>
      <c r="L30" s="3">
        <v>0.09</v>
      </c>
      <c r="M30" s="3">
        <v>25.047</v>
      </c>
      <c r="N30" s="94">
        <f t="shared" si="1"/>
        <v>0</v>
      </c>
      <c r="O30" s="94">
        <f t="shared" si="2"/>
        <v>0</v>
      </c>
      <c r="P30" s="94">
        <f t="shared" si="3"/>
        <v>0</v>
      </c>
      <c r="Q30" s="94">
        <f t="shared" si="4"/>
        <v>0</v>
      </c>
      <c r="R30" s="94">
        <f t="shared" si="5"/>
        <v>0</v>
      </c>
      <c r="S30" s="96">
        <f t="shared" si="6"/>
        <v>0</v>
      </c>
      <c r="U30" s="7">
        <f t="shared" si="7"/>
        <v>0.09</v>
      </c>
    </row>
    <row r="31">
      <c r="A31" s="94">
        <f>Comparacao!F31</f>
        <v>8274.004686</v>
      </c>
      <c r="B31" s="57" t="s">
        <v>111</v>
      </c>
      <c r="C31" s="3" t="s">
        <v>19</v>
      </c>
      <c r="D31" s="3">
        <v>5.0</v>
      </c>
      <c r="E31" s="3">
        <v>8274.004686</v>
      </c>
      <c r="F31" s="3">
        <v>8274.004686</v>
      </c>
      <c r="G31" s="3">
        <v>8274.004686</v>
      </c>
      <c r="H31" s="3">
        <v>8274.004686</v>
      </c>
      <c r="I31" s="3">
        <v>8274.004686</v>
      </c>
      <c r="J31" s="3">
        <v>8274.004686</v>
      </c>
      <c r="K31" s="3">
        <v>8274.004686</v>
      </c>
      <c r="L31" s="3">
        <v>0.056</v>
      </c>
      <c r="M31" s="3">
        <v>25.031</v>
      </c>
      <c r="N31" s="94">
        <f t="shared" si="1"/>
        <v>0</v>
      </c>
      <c r="O31" s="94">
        <f t="shared" si="2"/>
        <v>0</v>
      </c>
      <c r="P31" s="94">
        <f t="shared" si="3"/>
        <v>0</v>
      </c>
      <c r="Q31" s="94">
        <f t="shared" si="4"/>
        <v>0</v>
      </c>
      <c r="R31" s="94">
        <f t="shared" si="5"/>
        <v>0</v>
      </c>
      <c r="S31" s="96">
        <f t="shared" si="6"/>
        <v>0</v>
      </c>
      <c r="U31" s="7">
        <f t="shared" si="7"/>
        <v>0.056</v>
      </c>
    </row>
    <row r="32">
      <c r="A32" s="94">
        <f>Comparacao!F32</f>
        <v>9923.900207</v>
      </c>
      <c r="B32" s="57" t="s">
        <v>112</v>
      </c>
      <c r="C32" s="3" t="s">
        <v>19</v>
      </c>
      <c r="D32" s="3">
        <v>5.0</v>
      </c>
      <c r="E32" s="3">
        <v>9923.900207</v>
      </c>
      <c r="F32" s="3">
        <v>9923.900207</v>
      </c>
      <c r="G32" s="3">
        <v>9923.900207</v>
      </c>
      <c r="H32" s="3">
        <v>9923.900207</v>
      </c>
      <c r="I32" s="3">
        <v>9923.900207</v>
      </c>
      <c r="J32" s="3">
        <v>9923.900207</v>
      </c>
      <c r="K32" s="3">
        <v>9923.900207</v>
      </c>
      <c r="L32" s="3">
        <v>0.179</v>
      </c>
      <c r="M32" s="3">
        <v>25.029</v>
      </c>
      <c r="N32" s="94">
        <f t="shared" si="1"/>
        <v>0</v>
      </c>
      <c r="O32" s="94">
        <f t="shared" si="2"/>
        <v>0</v>
      </c>
      <c r="P32" s="94">
        <f t="shared" si="3"/>
        <v>0</v>
      </c>
      <c r="Q32" s="94">
        <f t="shared" si="4"/>
        <v>0</v>
      </c>
      <c r="R32" s="94">
        <f t="shared" si="5"/>
        <v>0</v>
      </c>
      <c r="S32" s="96">
        <f t="shared" si="6"/>
        <v>0</v>
      </c>
      <c r="U32" s="7">
        <f t="shared" si="7"/>
        <v>0.179</v>
      </c>
    </row>
    <row r="33">
      <c r="A33" s="94">
        <f>Comparacao!F33</f>
        <v>4791.052432</v>
      </c>
      <c r="B33" s="57" t="s">
        <v>113</v>
      </c>
      <c r="C33" s="3" t="s">
        <v>19</v>
      </c>
      <c r="D33" s="3">
        <v>5.0</v>
      </c>
      <c r="E33" s="3">
        <v>4791.052432</v>
      </c>
      <c r="F33" s="3">
        <v>4791.052432</v>
      </c>
      <c r="G33" s="3">
        <v>4791.052432</v>
      </c>
      <c r="H33" s="3">
        <v>4791.052432</v>
      </c>
      <c r="I33" s="3">
        <v>4791.052432</v>
      </c>
      <c r="J33" s="3">
        <v>4791.052432</v>
      </c>
      <c r="K33" s="3">
        <v>4791.052432</v>
      </c>
      <c r="L33" s="3">
        <v>0.157</v>
      </c>
      <c r="M33" s="3">
        <v>25.043</v>
      </c>
      <c r="N33" s="94">
        <f t="shared" si="1"/>
        <v>0</v>
      </c>
      <c r="O33" s="94">
        <f t="shared" si="2"/>
        <v>0</v>
      </c>
      <c r="P33" s="94">
        <f t="shared" si="3"/>
        <v>0</v>
      </c>
      <c r="Q33" s="94">
        <f t="shared" si="4"/>
        <v>0</v>
      </c>
      <c r="R33" s="94">
        <f t="shared" si="5"/>
        <v>0</v>
      </c>
      <c r="S33" s="96">
        <f t="shared" si="6"/>
        <v>0</v>
      </c>
      <c r="U33" s="7">
        <f t="shared" si="7"/>
        <v>0.157</v>
      </c>
    </row>
    <row r="34">
      <c r="A34" s="94">
        <f>Comparacao!F34</f>
        <v>7190.739067</v>
      </c>
      <c r="B34" s="57" t="s">
        <v>114</v>
      </c>
      <c r="C34" s="3" t="s">
        <v>19</v>
      </c>
      <c r="D34" s="3">
        <v>5.0</v>
      </c>
      <c r="E34" s="3">
        <v>7190.739067</v>
      </c>
      <c r="F34" s="3">
        <v>7190.739067</v>
      </c>
      <c r="G34" s="3">
        <v>7190.739067</v>
      </c>
      <c r="H34" s="3">
        <v>7190.739067</v>
      </c>
      <c r="I34" s="3">
        <v>7190.739067</v>
      </c>
      <c r="J34" s="3">
        <v>7190.739067</v>
      </c>
      <c r="K34" s="3">
        <v>7190.739067</v>
      </c>
      <c r="L34" s="3">
        <v>0.881</v>
      </c>
      <c r="M34" s="3">
        <v>25.042</v>
      </c>
      <c r="N34" s="94">
        <f t="shared" si="1"/>
        <v>0</v>
      </c>
      <c r="O34" s="94">
        <f t="shared" si="2"/>
        <v>0</v>
      </c>
      <c r="P34" s="94">
        <f t="shared" si="3"/>
        <v>0</v>
      </c>
      <c r="Q34" s="94">
        <f t="shared" si="4"/>
        <v>0</v>
      </c>
      <c r="R34" s="94">
        <f t="shared" si="5"/>
        <v>0</v>
      </c>
      <c r="S34" s="96">
        <f t="shared" si="6"/>
        <v>0</v>
      </c>
      <c r="U34" s="7">
        <f t="shared" si="7"/>
        <v>0.881</v>
      </c>
    </row>
    <row r="35">
      <c r="A35" s="94">
        <f>Comparacao!F35</f>
        <v>9173.349882</v>
      </c>
      <c r="B35" s="57" t="s">
        <v>115</v>
      </c>
      <c r="C35" s="3" t="s">
        <v>19</v>
      </c>
      <c r="D35" s="3">
        <v>5.0</v>
      </c>
      <c r="E35" s="3">
        <v>9173.349882</v>
      </c>
      <c r="F35" s="3">
        <v>9173.349882</v>
      </c>
      <c r="G35" s="3">
        <v>9173.349882</v>
      </c>
      <c r="H35" s="3">
        <v>9173.349882</v>
      </c>
      <c r="I35" s="3">
        <v>9173.349882</v>
      </c>
      <c r="J35" s="3">
        <v>9173.349882</v>
      </c>
      <c r="K35" s="3">
        <v>9173.349882</v>
      </c>
      <c r="L35" s="3">
        <v>0.915</v>
      </c>
      <c r="M35" s="3">
        <v>25.041</v>
      </c>
      <c r="N35" s="94">
        <f t="shared" si="1"/>
        <v>0</v>
      </c>
      <c r="O35" s="94">
        <f t="shared" si="2"/>
        <v>0</v>
      </c>
      <c r="P35" s="94">
        <f t="shared" si="3"/>
        <v>0</v>
      </c>
      <c r="Q35" s="94">
        <f t="shared" si="4"/>
        <v>0</v>
      </c>
      <c r="R35" s="94">
        <f t="shared" si="5"/>
        <v>0</v>
      </c>
      <c r="S35" s="96">
        <f t="shared" si="6"/>
        <v>0</v>
      </c>
      <c r="U35" s="7">
        <f t="shared" si="7"/>
        <v>0.915</v>
      </c>
    </row>
    <row r="36">
      <c r="A36" s="94">
        <f>Comparacao!F36</f>
        <v>3752.853912</v>
      </c>
      <c r="B36" s="57" t="s">
        <v>116</v>
      </c>
      <c r="C36" s="3" t="s">
        <v>19</v>
      </c>
      <c r="D36" s="3">
        <v>5.0</v>
      </c>
      <c r="E36" s="3">
        <v>3752.853912</v>
      </c>
      <c r="F36" s="3">
        <v>3752.853912</v>
      </c>
      <c r="G36" s="3">
        <v>3752.853912</v>
      </c>
      <c r="H36" s="3">
        <v>3752.853912</v>
      </c>
      <c r="I36" s="3">
        <v>3752.853912</v>
      </c>
      <c r="J36" s="3">
        <v>3752.853912</v>
      </c>
      <c r="K36" s="3">
        <v>3752.853912</v>
      </c>
      <c r="L36" s="3">
        <v>4.025</v>
      </c>
      <c r="M36" s="3">
        <v>25.112</v>
      </c>
      <c r="N36" s="94">
        <f t="shared" si="1"/>
        <v>0</v>
      </c>
      <c r="O36" s="94">
        <f t="shared" si="2"/>
        <v>0</v>
      </c>
      <c r="P36" s="94">
        <f t="shared" si="3"/>
        <v>0</v>
      </c>
      <c r="Q36" s="94">
        <f t="shared" si="4"/>
        <v>0</v>
      </c>
      <c r="R36" s="94">
        <f t="shared" si="5"/>
        <v>0</v>
      </c>
      <c r="S36" s="96">
        <f t="shared" si="6"/>
        <v>0</v>
      </c>
      <c r="U36" s="7">
        <f t="shared" si="7"/>
        <v>4.025</v>
      </c>
    </row>
    <row r="37">
      <c r="A37" s="94">
        <f>Comparacao!F37</f>
        <v>6264.086171</v>
      </c>
      <c r="B37" s="57" t="s">
        <v>117</v>
      </c>
      <c r="C37" s="3" t="s">
        <v>19</v>
      </c>
      <c r="D37" s="3">
        <v>5.0</v>
      </c>
      <c r="E37" s="3">
        <v>6264.086171</v>
      </c>
      <c r="F37" s="3">
        <v>6264.086171</v>
      </c>
      <c r="G37" s="3">
        <v>6264.086171</v>
      </c>
      <c r="H37" s="3">
        <v>6264.086171</v>
      </c>
      <c r="I37" s="3">
        <v>6264.086171</v>
      </c>
      <c r="J37" s="3">
        <v>6264.086171</v>
      </c>
      <c r="K37" s="3">
        <v>6264.086171</v>
      </c>
      <c r="L37" s="3">
        <v>3.849</v>
      </c>
      <c r="M37" s="3">
        <v>25.111</v>
      </c>
      <c r="N37" s="94">
        <f t="shared" si="1"/>
        <v>0</v>
      </c>
      <c r="O37" s="94">
        <f t="shared" si="2"/>
        <v>0</v>
      </c>
      <c r="P37" s="94">
        <f t="shared" si="3"/>
        <v>0</v>
      </c>
      <c r="Q37" s="94">
        <f t="shared" si="4"/>
        <v>0</v>
      </c>
      <c r="R37" s="94">
        <f t="shared" si="5"/>
        <v>0</v>
      </c>
      <c r="S37" s="96">
        <f t="shared" si="6"/>
        <v>0</v>
      </c>
      <c r="U37" s="7">
        <f t="shared" si="7"/>
        <v>3.849</v>
      </c>
    </row>
    <row r="38">
      <c r="A38" s="94">
        <f>Comparacao!F38</f>
        <v>8674.684243</v>
      </c>
      <c r="B38" s="57" t="s">
        <v>119</v>
      </c>
      <c r="C38" s="3" t="s">
        <v>19</v>
      </c>
      <c r="D38" s="3">
        <v>5.0</v>
      </c>
      <c r="E38" s="3">
        <v>8674.684243</v>
      </c>
      <c r="F38" s="3">
        <v>8674.684243</v>
      </c>
      <c r="G38" s="3">
        <v>8674.684243</v>
      </c>
      <c r="H38" s="3">
        <v>8674.684243</v>
      </c>
      <c r="I38" s="3">
        <v>8674.684243</v>
      </c>
      <c r="J38" s="3">
        <v>8674.684243</v>
      </c>
      <c r="K38" s="3">
        <v>8674.684243</v>
      </c>
      <c r="L38" s="3">
        <v>3.606</v>
      </c>
      <c r="M38" s="3">
        <v>25.112</v>
      </c>
      <c r="N38" s="94">
        <f t="shared" si="1"/>
        <v>0</v>
      </c>
      <c r="O38" s="94">
        <f t="shared" si="2"/>
        <v>0</v>
      </c>
      <c r="P38" s="94">
        <f t="shared" si="3"/>
        <v>0</v>
      </c>
      <c r="Q38" s="94">
        <f t="shared" si="4"/>
        <v>0</v>
      </c>
      <c r="R38" s="94">
        <f t="shared" si="5"/>
        <v>0</v>
      </c>
      <c r="S38" s="96">
        <f t="shared" si="6"/>
        <v>0</v>
      </c>
      <c r="U38" s="7">
        <f t="shared" si="7"/>
        <v>3.606</v>
      </c>
    </row>
    <row r="39">
      <c r="A39" s="94">
        <f>Comparacao!F39</f>
        <v>52541.03391</v>
      </c>
      <c r="B39" s="57" t="s">
        <v>120</v>
      </c>
      <c r="C39" s="3" t="s">
        <v>19</v>
      </c>
      <c r="D39" s="3">
        <v>5.0</v>
      </c>
      <c r="E39" s="3">
        <v>52541.03391</v>
      </c>
      <c r="F39" s="3">
        <v>52541.03391</v>
      </c>
      <c r="G39" s="3">
        <v>52541.03391</v>
      </c>
      <c r="H39" s="3">
        <v>52541.03391</v>
      </c>
      <c r="I39" s="3">
        <v>52541.03391</v>
      </c>
      <c r="J39" s="3">
        <v>52541.03391</v>
      </c>
      <c r="K39" s="3">
        <v>52541.03391</v>
      </c>
      <c r="L39" s="3">
        <v>0.017</v>
      </c>
      <c r="M39" s="3">
        <v>10.005</v>
      </c>
      <c r="N39" s="94">
        <f t="shared" si="1"/>
        <v>0</v>
      </c>
      <c r="O39" s="94">
        <f t="shared" si="2"/>
        <v>0</v>
      </c>
      <c r="P39" s="94">
        <f t="shared" si="3"/>
        <v>0</v>
      </c>
      <c r="Q39" s="94">
        <f t="shared" si="4"/>
        <v>0</v>
      </c>
      <c r="R39" s="94">
        <f t="shared" si="5"/>
        <v>0</v>
      </c>
      <c r="S39" s="96">
        <f t="shared" si="6"/>
        <v>0</v>
      </c>
      <c r="U39" s="7">
        <f t="shared" si="7"/>
        <v>0.017</v>
      </c>
    </row>
    <row r="40">
      <c r="A40" s="94">
        <f>Comparacao!F40</f>
        <v>63166.88072</v>
      </c>
      <c r="B40" s="57" t="s">
        <v>121</v>
      </c>
      <c r="C40" s="3" t="s">
        <v>19</v>
      </c>
      <c r="D40" s="3">
        <v>5.0</v>
      </c>
      <c r="E40" s="3">
        <v>63166.880717</v>
      </c>
      <c r="F40" s="3">
        <v>63166.880717</v>
      </c>
      <c r="G40" s="3">
        <v>63166.880717</v>
      </c>
      <c r="H40" s="3">
        <v>63166.880717</v>
      </c>
      <c r="I40" s="3">
        <v>63166.880717</v>
      </c>
      <c r="J40" s="3">
        <v>63166.880717</v>
      </c>
      <c r="K40" s="3">
        <v>63166.880717</v>
      </c>
      <c r="L40" s="3">
        <v>0.009</v>
      </c>
      <c r="M40" s="3">
        <v>10.006</v>
      </c>
      <c r="N40" s="94">
        <f t="shared" si="1"/>
        <v>0</v>
      </c>
      <c r="O40" s="94">
        <f t="shared" si="2"/>
        <v>0</v>
      </c>
      <c r="P40" s="94">
        <f t="shared" si="3"/>
        <v>0</v>
      </c>
      <c r="Q40" s="94">
        <f t="shared" si="4"/>
        <v>0</v>
      </c>
      <c r="R40" s="94">
        <f t="shared" si="5"/>
        <v>0</v>
      </c>
      <c r="S40" s="96">
        <f t="shared" si="6"/>
        <v>0</v>
      </c>
      <c r="U40" s="7">
        <f t="shared" si="7"/>
        <v>0.009</v>
      </c>
    </row>
    <row r="41">
      <c r="A41" s="94">
        <f>Comparacao!F41</f>
        <v>72640.83324</v>
      </c>
      <c r="B41" s="57" t="s">
        <v>122</v>
      </c>
      <c r="C41" s="3" t="s">
        <v>19</v>
      </c>
      <c r="D41" s="3">
        <v>5.0</v>
      </c>
      <c r="E41" s="3">
        <v>72640.833236</v>
      </c>
      <c r="F41" s="3">
        <v>72640.833236</v>
      </c>
      <c r="G41" s="3">
        <v>72640.833236</v>
      </c>
      <c r="H41" s="3">
        <v>72640.833236</v>
      </c>
      <c r="I41" s="3">
        <v>72640.833236</v>
      </c>
      <c r="J41" s="3">
        <v>72640.833236</v>
      </c>
      <c r="K41" s="3">
        <v>72640.833236</v>
      </c>
      <c r="L41" s="3">
        <v>0.007</v>
      </c>
      <c r="M41" s="3">
        <v>10.006</v>
      </c>
      <c r="N41" s="94">
        <f t="shared" si="1"/>
        <v>0</v>
      </c>
      <c r="O41" s="94">
        <f t="shared" si="2"/>
        <v>0</v>
      </c>
      <c r="P41" s="94">
        <f t="shared" si="3"/>
        <v>0</v>
      </c>
      <c r="Q41" s="94">
        <f t="shared" si="4"/>
        <v>0</v>
      </c>
      <c r="R41" s="94">
        <f t="shared" si="5"/>
        <v>0</v>
      </c>
      <c r="S41" s="96">
        <f t="shared" si="6"/>
        <v>0</v>
      </c>
      <c r="U41" s="7">
        <f t="shared" si="7"/>
        <v>0.007</v>
      </c>
    </row>
    <row r="42">
      <c r="A42" s="94">
        <f>Comparacao!F42</f>
        <v>34340.0114</v>
      </c>
      <c r="B42" s="57" t="s">
        <v>123</v>
      </c>
      <c r="C42" s="3" t="s">
        <v>19</v>
      </c>
      <c r="D42" s="3">
        <v>5.0</v>
      </c>
      <c r="E42" s="3">
        <v>34340.011402</v>
      </c>
      <c r="F42" s="3">
        <v>34340.011402</v>
      </c>
      <c r="G42" s="3">
        <v>34340.011402</v>
      </c>
      <c r="H42" s="3">
        <v>34340.011402</v>
      </c>
      <c r="I42" s="3">
        <v>34340.011402</v>
      </c>
      <c r="J42" s="3">
        <v>34340.011402</v>
      </c>
      <c r="K42" s="3">
        <v>34340.011402</v>
      </c>
      <c r="L42" s="3">
        <v>0.069</v>
      </c>
      <c r="M42" s="3">
        <v>10.011</v>
      </c>
      <c r="N42" s="94">
        <f t="shared" si="1"/>
        <v>0</v>
      </c>
      <c r="O42" s="94">
        <f t="shared" si="2"/>
        <v>0</v>
      </c>
      <c r="P42" s="94">
        <f t="shared" si="3"/>
        <v>0</v>
      </c>
      <c r="Q42" s="94">
        <f t="shared" si="4"/>
        <v>0</v>
      </c>
      <c r="R42" s="94">
        <f t="shared" si="5"/>
        <v>0</v>
      </c>
      <c r="S42" s="96">
        <f t="shared" si="6"/>
        <v>0</v>
      </c>
      <c r="U42" s="7">
        <f t="shared" si="7"/>
        <v>0.069</v>
      </c>
    </row>
    <row r="43">
      <c r="A43" s="94">
        <f>Comparacao!F43</f>
        <v>49418.78451</v>
      </c>
      <c r="B43" s="57" t="s">
        <v>124</v>
      </c>
      <c r="C43" s="3" t="s">
        <v>19</v>
      </c>
      <c r="D43" s="3">
        <v>5.0</v>
      </c>
      <c r="E43" s="3">
        <v>49418.784512</v>
      </c>
      <c r="F43" s="3">
        <v>49418.784512</v>
      </c>
      <c r="G43" s="3">
        <v>49418.784512</v>
      </c>
      <c r="H43" s="3">
        <v>49418.784512</v>
      </c>
      <c r="I43" s="3">
        <v>49418.784512</v>
      </c>
      <c r="J43" s="3">
        <v>49418.784512</v>
      </c>
      <c r="K43" s="3">
        <v>49418.784512</v>
      </c>
      <c r="L43" s="3">
        <v>0.044</v>
      </c>
      <c r="M43" s="3">
        <v>10.012</v>
      </c>
      <c r="N43" s="94">
        <f t="shared" si="1"/>
        <v>0</v>
      </c>
      <c r="O43" s="94">
        <f t="shared" si="2"/>
        <v>0</v>
      </c>
      <c r="P43" s="94">
        <f t="shared" si="3"/>
        <v>0</v>
      </c>
      <c r="Q43" s="94">
        <f t="shared" si="4"/>
        <v>0</v>
      </c>
      <c r="R43" s="94">
        <f t="shared" si="5"/>
        <v>0</v>
      </c>
      <c r="S43" s="96">
        <f t="shared" si="6"/>
        <v>0</v>
      </c>
      <c r="U43" s="7">
        <f t="shared" si="7"/>
        <v>0.044</v>
      </c>
    </row>
    <row r="44">
      <c r="A44" s="94">
        <f>Comparacao!F44</f>
        <v>64013.26217</v>
      </c>
      <c r="B44" s="57" t="s">
        <v>125</v>
      </c>
      <c r="C44" s="3" t="s">
        <v>19</v>
      </c>
      <c r="D44" s="3">
        <v>5.0</v>
      </c>
      <c r="E44" s="3">
        <v>64013.262167</v>
      </c>
      <c r="F44" s="3">
        <v>64013.262167</v>
      </c>
      <c r="G44" s="3">
        <v>64013.262167</v>
      </c>
      <c r="H44" s="3">
        <v>64013.262167</v>
      </c>
      <c r="I44" s="3">
        <v>64013.262167</v>
      </c>
      <c r="J44" s="3">
        <v>64013.262167</v>
      </c>
      <c r="K44" s="3">
        <v>64013.262167</v>
      </c>
      <c r="L44" s="3">
        <v>0.051</v>
      </c>
      <c r="M44" s="3">
        <v>10.011</v>
      </c>
      <c r="N44" s="94">
        <f t="shared" si="1"/>
        <v>0</v>
      </c>
      <c r="O44" s="94">
        <f t="shared" si="2"/>
        <v>0</v>
      </c>
      <c r="P44" s="94">
        <f t="shared" si="3"/>
        <v>0</v>
      </c>
      <c r="Q44" s="94">
        <f t="shared" si="4"/>
        <v>0</v>
      </c>
      <c r="R44" s="94">
        <f t="shared" si="5"/>
        <v>0</v>
      </c>
      <c r="S44" s="96">
        <f t="shared" si="6"/>
        <v>0</v>
      </c>
      <c r="U44" s="7">
        <f t="shared" si="7"/>
        <v>0.051</v>
      </c>
    </row>
    <row r="45">
      <c r="A45" s="94">
        <f>Comparacao!F45</f>
        <v>20513.40615</v>
      </c>
      <c r="B45" s="57" t="s">
        <v>126</v>
      </c>
      <c r="C45" s="3" t="s">
        <v>19</v>
      </c>
      <c r="D45" s="3">
        <v>5.0</v>
      </c>
      <c r="E45" s="3">
        <v>20513.406145</v>
      </c>
      <c r="F45" s="3">
        <v>20513.406145</v>
      </c>
      <c r="G45" s="3">
        <v>20513.406145</v>
      </c>
      <c r="H45" s="3">
        <v>20513.406145</v>
      </c>
      <c r="I45" s="3">
        <v>20513.406145</v>
      </c>
      <c r="J45" s="3">
        <v>20513.406145</v>
      </c>
      <c r="K45" s="3">
        <v>20513.406145</v>
      </c>
      <c r="L45" s="3">
        <v>0.247</v>
      </c>
      <c r="M45" s="3">
        <v>10.042</v>
      </c>
      <c r="N45" s="94">
        <f t="shared" si="1"/>
        <v>0</v>
      </c>
      <c r="O45" s="94">
        <f t="shared" si="2"/>
        <v>0</v>
      </c>
      <c r="P45" s="94">
        <f t="shared" si="3"/>
        <v>0</v>
      </c>
      <c r="Q45" s="94">
        <f t="shared" si="4"/>
        <v>0</v>
      </c>
      <c r="R45" s="94">
        <f t="shared" si="5"/>
        <v>0</v>
      </c>
      <c r="S45" s="96">
        <f t="shared" si="6"/>
        <v>0</v>
      </c>
      <c r="U45" s="7">
        <f t="shared" si="7"/>
        <v>0.247</v>
      </c>
    </row>
    <row r="46">
      <c r="A46" s="94">
        <f>Comparacao!F46</f>
        <v>39288.18853</v>
      </c>
      <c r="B46" s="57" t="s">
        <v>127</v>
      </c>
      <c r="C46" s="3" t="s">
        <v>19</v>
      </c>
      <c r="D46" s="3">
        <v>5.0</v>
      </c>
      <c r="E46" s="3">
        <v>39288.18853</v>
      </c>
      <c r="F46" s="3">
        <v>39288.18853</v>
      </c>
      <c r="G46" s="3">
        <v>39288.18853</v>
      </c>
      <c r="H46" s="3">
        <v>39288.18853</v>
      </c>
      <c r="I46" s="3">
        <v>39288.18853</v>
      </c>
      <c r="J46" s="3">
        <v>39288.18853</v>
      </c>
      <c r="K46" s="3">
        <v>39288.18853</v>
      </c>
      <c r="L46" s="3">
        <v>0.422</v>
      </c>
      <c r="M46" s="3">
        <v>10.039</v>
      </c>
      <c r="N46" s="94">
        <f t="shared" si="1"/>
        <v>0</v>
      </c>
      <c r="O46" s="94">
        <f t="shared" si="2"/>
        <v>0</v>
      </c>
      <c r="P46" s="94">
        <f t="shared" si="3"/>
        <v>0</v>
      </c>
      <c r="Q46" s="94">
        <f t="shared" si="4"/>
        <v>0</v>
      </c>
      <c r="R46" s="94">
        <f t="shared" si="5"/>
        <v>0</v>
      </c>
      <c r="S46" s="96">
        <f t="shared" si="6"/>
        <v>0</v>
      </c>
      <c r="U46" s="7">
        <f t="shared" si="7"/>
        <v>0.422</v>
      </c>
    </row>
    <row r="47">
      <c r="A47" s="94">
        <f>Comparacao!F47</f>
        <v>57953.44807</v>
      </c>
      <c r="B47" s="57" t="s">
        <v>128</v>
      </c>
      <c r="C47" s="3" t="s">
        <v>19</v>
      </c>
      <c r="D47" s="3">
        <v>5.0</v>
      </c>
      <c r="E47" s="3">
        <v>57953.448068</v>
      </c>
      <c r="F47" s="3">
        <v>57953.448068</v>
      </c>
      <c r="G47" s="3">
        <v>57953.448068</v>
      </c>
      <c r="H47" s="3">
        <v>57953.448068</v>
      </c>
      <c r="I47" s="3">
        <v>57953.448068</v>
      </c>
      <c r="J47" s="3">
        <v>57953.448068</v>
      </c>
      <c r="K47" s="3">
        <v>57953.448068</v>
      </c>
      <c r="L47" s="3">
        <v>0.376</v>
      </c>
      <c r="M47" s="3">
        <v>10.04</v>
      </c>
      <c r="N47" s="94">
        <f t="shared" si="1"/>
        <v>0</v>
      </c>
      <c r="O47" s="94">
        <f t="shared" si="2"/>
        <v>0</v>
      </c>
      <c r="P47" s="94">
        <f t="shared" si="3"/>
        <v>0</v>
      </c>
      <c r="Q47" s="94">
        <f t="shared" si="4"/>
        <v>0</v>
      </c>
      <c r="R47" s="94">
        <f t="shared" si="5"/>
        <v>0</v>
      </c>
      <c r="S47" s="96">
        <f t="shared" si="6"/>
        <v>0</v>
      </c>
      <c r="U47" s="7">
        <f t="shared" si="7"/>
        <v>0.376</v>
      </c>
    </row>
    <row r="48">
      <c r="A48" s="94">
        <f>Comparacao!F48</f>
        <v>58761.18402</v>
      </c>
      <c r="B48" s="57" t="s">
        <v>129</v>
      </c>
      <c r="C48" s="3" t="s">
        <v>19</v>
      </c>
      <c r="D48" s="3">
        <v>5.0</v>
      </c>
      <c r="E48" s="3">
        <v>58761.184024</v>
      </c>
      <c r="F48" s="3">
        <v>58761.184024</v>
      </c>
      <c r="G48" s="3">
        <v>58761.184024</v>
      </c>
      <c r="H48" s="3">
        <v>58761.184024</v>
      </c>
      <c r="I48" s="3">
        <v>58761.184024</v>
      </c>
      <c r="J48" s="3">
        <v>58761.184024</v>
      </c>
      <c r="K48" s="3">
        <v>58761.184024</v>
      </c>
      <c r="L48" s="3">
        <v>0.097</v>
      </c>
      <c r="M48" s="3">
        <v>20.018</v>
      </c>
      <c r="N48" s="94">
        <f t="shared" si="1"/>
        <v>0</v>
      </c>
      <c r="O48" s="94">
        <f t="shared" si="2"/>
        <v>0</v>
      </c>
      <c r="P48" s="94">
        <f t="shared" si="3"/>
        <v>0</v>
      </c>
      <c r="Q48" s="94">
        <f t="shared" si="4"/>
        <v>0</v>
      </c>
      <c r="R48" s="94">
        <f t="shared" si="5"/>
        <v>0</v>
      </c>
      <c r="S48" s="96">
        <f t="shared" si="6"/>
        <v>0</v>
      </c>
      <c r="U48" s="7">
        <f t="shared" si="7"/>
        <v>0.097</v>
      </c>
    </row>
    <row r="49">
      <c r="A49" s="94">
        <f>Comparacao!F49</f>
        <v>69515.95302</v>
      </c>
      <c r="B49" s="57" t="s">
        <v>130</v>
      </c>
      <c r="C49" s="3" t="s">
        <v>19</v>
      </c>
      <c r="D49" s="3">
        <v>5.0</v>
      </c>
      <c r="E49" s="3">
        <v>69515.953022</v>
      </c>
      <c r="F49" s="3">
        <v>69515.953022</v>
      </c>
      <c r="G49" s="3">
        <v>69515.953022</v>
      </c>
      <c r="H49" s="3">
        <v>69515.953022</v>
      </c>
      <c r="I49" s="3">
        <v>69515.953022</v>
      </c>
      <c r="J49" s="3">
        <v>69515.953022</v>
      </c>
      <c r="K49" s="3">
        <v>69515.953022</v>
      </c>
      <c r="L49" s="3">
        <v>0.112</v>
      </c>
      <c r="M49" s="3">
        <v>20.019</v>
      </c>
      <c r="N49" s="94">
        <f t="shared" si="1"/>
        <v>0</v>
      </c>
      <c r="O49" s="94">
        <f t="shared" si="2"/>
        <v>0</v>
      </c>
      <c r="P49" s="94">
        <f t="shared" si="3"/>
        <v>0</v>
      </c>
      <c r="Q49" s="94">
        <f t="shared" si="4"/>
        <v>0</v>
      </c>
      <c r="R49" s="94">
        <f t="shared" si="5"/>
        <v>0</v>
      </c>
      <c r="S49" s="96">
        <f t="shared" si="6"/>
        <v>0</v>
      </c>
      <c r="U49" s="7">
        <f t="shared" si="7"/>
        <v>0.112</v>
      </c>
    </row>
    <row r="50">
      <c r="A50" s="94">
        <f>Comparacao!F50</f>
        <v>78177.62524</v>
      </c>
      <c r="B50" s="57" t="s">
        <v>131</v>
      </c>
      <c r="C50" s="3" t="s">
        <v>19</v>
      </c>
      <c r="D50" s="3">
        <v>5.0</v>
      </c>
      <c r="E50" s="3">
        <v>78177.625239</v>
      </c>
      <c r="F50" s="3">
        <v>78177.625239</v>
      </c>
      <c r="G50" s="3">
        <v>78177.625239</v>
      </c>
      <c r="H50" s="3">
        <v>78177.625239</v>
      </c>
      <c r="I50" s="3">
        <v>78177.625239</v>
      </c>
      <c r="J50" s="3">
        <v>78177.625239</v>
      </c>
      <c r="K50" s="3">
        <v>78177.625239</v>
      </c>
      <c r="L50" s="3">
        <v>0.076</v>
      </c>
      <c r="M50" s="3">
        <v>20.018</v>
      </c>
      <c r="N50" s="94">
        <f t="shared" si="1"/>
        <v>0</v>
      </c>
      <c r="O50" s="94">
        <f t="shared" si="2"/>
        <v>0</v>
      </c>
      <c r="P50" s="94">
        <f t="shared" si="3"/>
        <v>0</v>
      </c>
      <c r="Q50" s="94">
        <f t="shared" si="4"/>
        <v>0</v>
      </c>
      <c r="R50" s="94">
        <f t="shared" si="5"/>
        <v>0</v>
      </c>
      <c r="S50" s="96">
        <f t="shared" si="6"/>
        <v>0</v>
      </c>
      <c r="U50" s="7">
        <f t="shared" si="7"/>
        <v>0.076</v>
      </c>
    </row>
    <row r="51">
      <c r="A51" s="94">
        <f>Comparacao!F51</f>
        <v>46480.36408</v>
      </c>
      <c r="B51" s="57" t="s">
        <v>132</v>
      </c>
      <c r="C51" s="3" t="s">
        <v>19</v>
      </c>
      <c r="D51" s="3">
        <v>5.0</v>
      </c>
      <c r="E51" s="3">
        <v>46480.364079</v>
      </c>
      <c r="F51" s="3">
        <v>46480.364079</v>
      </c>
      <c r="G51" s="3">
        <v>46480.364079</v>
      </c>
      <c r="H51" s="3">
        <v>46480.364079</v>
      </c>
      <c r="I51" s="3">
        <v>46480.364079</v>
      </c>
      <c r="J51" s="3">
        <v>46480.364079</v>
      </c>
      <c r="K51" s="3">
        <v>46480.364079</v>
      </c>
      <c r="L51" s="3">
        <v>2.124</v>
      </c>
      <c r="M51" s="3">
        <v>20.027</v>
      </c>
      <c r="N51" s="94">
        <f t="shared" si="1"/>
        <v>0</v>
      </c>
      <c r="O51" s="94">
        <f t="shared" si="2"/>
        <v>0</v>
      </c>
      <c r="P51" s="94">
        <f t="shared" si="3"/>
        <v>0</v>
      </c>
      <c r="Q51" s="94">
        <f t="shared" si="4"/>
        <v>0</v>
      </c>
      <c r="R51" s="94">
        <f t="shared" si="5"/>
        <v>0</v>
      </c>
      <c r="S51" s="96">
        <f t="shared" si="6"/>
        <v>0</v>
      </c>
      <c r="U51" s="7">
        <f t="shared" si="7"/>
        <v>2.124</v>
      </c>
    </row>
    <row r="52">
      <c r="A52" s="94">
        <f>Comparacao!F52</f>
        <v>61061.40791</v>
      </c>
      <c r="B52" s="57" t="s">
        <v>133</v>
      </c>
      <c r="C52" s="3" t="s">
        <v>19</v>
      </c>
      <c r="D52" s="3">
        <v>5.0</v>
      </c>
      <c r="E52" s="3">
        <v>61061.407905</v>
      </c>
      <c r="F52" s="3">
        <v>61061.407905</v>
      </c>
      <c r="G52" s="3">
        <v>61061.407905</v>
      </c>
      <c r="H52" s="3">
        <v>61061.407905</v>
      </c>
      <c r="I52" s="3">
        <v>61061.407905</v>
      </c>
      <c r="J52" s="3">
        <v>61061.407905</v>
      </c>
      <c r="K52" s="3">
        <v>61061.407905</v>
      </c>
      <c r="L52" s="3">
        <v>1.978</v>
      </c>
      <c r="M52" s="3">
        <v>20.03</v>
      </c>
      <c r="N52" s="94">
        <f t="shared" si="1"/>
        <v>0</v>
      </c>
      <c r="O52" s="94">
        <f t="shared" si="2"/>
        <v>0</v>
      </c>
      <c r="P52" s="94">
        <f t="shared" si="3"/>
        <v>0</v>
      </c>
      <c r="Q52" s="94">
        <f t="shared" si="4"/>
        <v>0</v>
      </c>
      <c r="R52" s="94">
        <f t="shared" si="5"/>
        <v>0</v>
      </c>
      <c r="S52" s="96">
        <f t="shared" si="6"/>
        <v>0</v>
      </c>
      <c r="U52" s="7">
        <f t="shared" si="7"/>
        <v>1.978</v>
      </c>
    </row>
    <row r="53">
      <c r="A53" s="94">
        <f>Comparacao!F53</f>
        <v>73592.96771</v>
      </c>
      <c r="B53" s="57" t="s">
        <v>134</v>
      </c>
      <c r="C53" s="3" t="s">
        <v>19</v>
      </c>
      <c r="D53" s="3">
        <v>5.0</v>
      </c>
      <c r="E53" s="3">
        <v>73592.96771</v>
      </c>
      <c r="F53" s="3">
        <v>73592.96771</v>
      </c>
      <c r="G53" s="3">
        <v>73592.96771</v>
      </c>
      <c r="H53" s="3">
        <v>73592.96771</v>
      </c>
      <c r="I53" s="3">
        <v>73592.96771</v>
      </c>
      <c r="J53" s="3">
        <v>73592.96771</v>
      </c>
      <c r="K53" s="3">
        <v>73592.96771</v>
      </c>
      <c r="L53" s="3">
        <v>0.648</v>
      </c>
      <c r="M53" s="3">
        <v>20.029</v>
      </c>
      <c r="N53" s="94">
        <f t="shared" si="1"/>
        <v>0</v>
      </c>
      <c r="O53" s="94">
        <f t="shared" si="2"/>
        <v>0</v>
      </c>
      <c r="P53" s="94">
        <f t="shared" si="3"/>
        <v>0</v>
      </c>
      <c r="Q53" s="94">
        <f t="shared" si="4"/>
        <v>0</v>
      </c>
      <c r="R53" s="94">
        <f t="shared" si="5"/>
        <v>0</v>
      </c>
      <c r="S53" s="96">
        <f t="shared" si="6"/>
        <v>0</v>
      </c>
      <c r="U53" s="7">
        <f t="shared" si="7"/>
        <v>0.648</v>
      </c>
    </row>
    <row r="54">
      <c r="A54" s="94">
        <f>Comparacao!F54</f>
        <v>35296.98564</v>
      </c>
      <c r="B54" s="57" t="s">
        <v>135</v>
      </c>
      <c r="C54" s="3" t="s">
        <v>19</v>
      </c>
      <c r="D54" s="3">
        <v>5.0</v>
      </c>
      <c r="E54" s="3">
        <v>35296.985641</v>
      </c>
      <c r="F54" s="3">
        <v>35296.985641</v>
      </c>
      <c r="G54" s="3">
        <v>35296.985641</v>
      </c>
      <c r="H54" s="3">
        <v>35296.985641</v>
      </c>
      <c r="I54" s="3">
        <v>35296.985641</v>
      </c>
      <c r="J54" s="3">
        <v>35296.985641</v>
      </c>
      <c r="K54" s="3">
        <v>35296.985641</v>
      </c>
      <c r="L54" s="3">
        <v>0.96</v>
      </c>
      <c r="M54" s="3">
        <v>20.076</v>
      </c>
      <c r="N54" s="94">
        <f t="shared" si="1"/>
        <v>0</v>
      </c>
      <c r="O54" s="94">
        <f t="shared" si="2"/>
        <v>0</v>
      </c>
      <c r="P54" s="94">
        <f t="shared" si="3"/>
        <v>0</v>
      </c>
      <c r="Q54" s="94">
        <f t="shared" si="4"/>
        <v>0</v>
      </c>
      <c r="R54" s="94">
        <f t="shared" si="5"/>
        <v>0</v>
      </c>
      <c r="S54" s="96">
        <f t="shared" si="6"/>
        <v>0</v>
      </c>
      <c r="U54" s="7">
        <f t="shared" si="7"/>
        <v>0.96</v>
      </c>
    </row>
    <row r="55">
      <c r="A55" s="94">
        <f>Comparacao!F55</f>
        <v>52294.28417</v>
      </c>
      <c r="B55" s="57" t="s">
        <v>136</v>
      </c>
      <c r="C55" s="3" t="s">
        <v>19</v>
      </c>
      <c r="D55" s="3">
        <v>5.0</v>
      </c>
      <c r="E55" s="3">
        <v>52294.284172</v>
      </c>
      <c r="F55" s="3">
        <v>52294.284172</v>
      </c>
      <c r="G55" s="3">
        <v>52294.284172</v>
      </c>
      <c r="H55" s="3">
        <v>52294.284172</v>
      </c>
      <c r="I55" s="3">
        <v>52294.284172</v>
      </c>
      <c r="J55" s="3">
        <v>52294.284172</v>
      </c>
      <c r="K55" s="3">
        <v>52294.284172</v>
      </c>
      <c r="L55" s="3">
        <v>1.036</v>
      </c>
      <c r="M55" s="3">
        <v>20.075</v>
      </c>
      <c r="N55" s="94">
        <f t="shared" si="1"/>
        <v>0</v>
      </c>
      <c r="O55" s="94">
        <f t="shared" si="2"/>
        <v>0</v>
      </c>
      <c r="P55" s="94">
        <f t="shared" si="3"/>
        <v>0</v>
      </c>
      <c r="Q55" s="94">
        <f t="shared" si="4"/>
        <v>0</v>
      </c>
      <c r="R55" s="94">
        <f t="shared" si="5"/>
        <v>0</v>
      </c>
      <c r="S55" s="96">
        <f t="shared" si="6"/>
        <v>0</v>
      </c>
      <c r="U55" s="7">
        <f t="shared" si="7"/>
        <v>1.036</v>
      </c>
    </row>
    <row r="56">
      <c r="A56" s="94">
        <f>Comparacao!F56</f>
        <v>68272.78251</v>
      </c>
      <c r="B56" s="57" t="s">
        <v>137</v>
      </c>
      <c r="C56" s="3" t="s">
        <v>19</v>
      </c>
      <c r="D56" s="3">
        <v>5.0</v>
      </c>
      <c r="E56" s="3">
        <v>68272.782509</v>
      </c>
      <c r="F56" s="3">
        <v>68272.782509</v>
      </c>
      <c r="G56" s="3">
        <v>68272.782509</v>
      </c>
      <c r="H56" s="3">
        <v>68272.782509</v>
      </c>
      <c r="I56" s="3">
        <v>68272.782509</v>
      </c>
      <c r="J56" s="3">
        <v>68272.782509</v>
      </c>
      <c r="K56" s="3">
        <v>68272.782509</v>
      </c>
      <c r="L56" s="3">
        <v>2.571</v>
      </c>
      <c r="M56" s="3">
        <v>20.076</v>
      </c>
      <c r="N56" s="94">
        <f t="shared" si="1"/>
        <v>0</v>
      </c>
      <c r="O56" s="94">
        <f t="shared" si="2"/>
        <v>0</v>
      </c>
      <c r="P56" s="94">
        <f t="shared" si="3"/>
        <v>0</v>
      </c>
      <c r="Q56" s="94">
        <f t="shared" si="4"/>
        <v>0</v>
      </c>
      <c r="R56" s="94">
        <f t="shared" si="5"/>
        <v>0</v>
      </c>
      <c r="S56" s="96">
        <f t="shared" si="6"/>
        <v>0</v>
      </c>
      <c r="U56" s="7">
        <f t="shared" si="7"/>
        <v>2.571</v>
      </c>
    </row>
    <row r="57">
      <c r="A57" s="94">
        <f>Comparacao!F57</f>
        <v>60602.2938</v>
      </c>
      <c r="B57" s="57" t="s">
        <v>138</v>
      </c>
      <c r="C57" s="3" t="s">
        <v>19</v>
      </c>
      <c r="D57" s="3">
        <v>5.0</v>
      </c>
      <c r="E57" s="3">
        <v>60602.293799</v>
      </c>
      <c r="F57" s="3">
        <v>60602.293799</v>
      </c>
      <c r="G57" s="3">
        <v>60602.293799</v>
      </c>
      <c r="H57" s="3">
        <v>60602.293799</v>
      </c>
      <c r="I57" s="3">
        <v>60602.293799</v>
      </c>
      <c r="J57" s="3">
        <v>60602.293799</v>
      </c>
      <c r="K57" s="3">
        <v>60602.293799</v>
      </c>
      <c r="L57" s="3">
        <v>0.159</v>
      </c>
      <c r="M57" s="3">
        <v>25.028</v>
      </c>
      <c r="N57" s="94">
        <f t="shared" si="1"/>
        <v>0</v>
      </c>
      <c r="O57" s="94">
        <f t="shared" si="2"/>
        <v>0</v>
      </c>
      <c r="P57" s="94">
        <f t="shared" si="3"/>
        <v>0</v>
      </c>
      <c r="Q57" s="94">
        <f t="shared" si="4"/>
        <v>0</v>
      </c>
      <c r="R57" s="94">
        <f t="shared" si="5"/>
        <v>0</v>
      </c>
      <c r="S57" s="96">
        <f t="shared" si="6"/>
        <v>0</v>
      </c>
      <c r="U57" s="7">
        <f t="shared" si="7"/>
        <v>0.159</v>
      </c>
    </row>
    <row r="58">
      <c r="A58" s="94">
        <f>Comparacao!F58</f>
        <v>70130.92139</v>
      </c>
      <c r="B58" s="57" t="s">
        <v>139</v>
      </c>
      <c r="C58" s="3" t="s">
        <v>19</v>
      </c>
      <c r="D58" s="3">
        <v>5.0</v>
      </c>
      <c r="E58" s="3">
        <v>70130.921387</v>
      </c>
      <c r="F58" s="3">
        <v>70130.921387</v>
      </c>
      <c r="G58" s="3">
        <v>70130.921387</v>
      </c>
      <c r="H58" s="3">
        <v>70130.921387</v>
      </c>
      <c r="I58" s="3">
        <v>70130.921387</v>
      </c>
      <c r="J58" s="3">
        <v>70130.921387</v>
      </c>
      <c r="K58" s="3">
        <v>70130.921387</v>
      </c>
      <c r="L58" s="3">
        <v>1.22</v>
      </c>
      <c r="M58" s="3">
        <v>25.03</v>
      </c>
      <c r="N58" s="94">
        <f t="shared" si="1"/>
        <v>0</v>
      </c>
      <c r="O58" s="94">
        <f t="shared" si="2"/>
        <v>0</v>
      </c>
      <c r="P58" s="94">
        <f t="shared" si="3"/>
        <v>0</v>
      </c>
      <c r="Q58" s="94">
        <f t="shared" si="4"/>
        <v>0</v>
      </c>
      <c r="R58" s="94">
        <f t="shared" si="5"/>
        <v>0</v>
      </c>
      <c r="S58" s="96">
        <f t="shared" si="6"/>
        <v>0</v>
      </c>
      <c r="U58" s="7">
        <f t="shared" si="7"/>
        <v>1.22</v>
      </c>
    </row>
    <row r="59">
      <c r="A59" s="94">
        <f>Comparacao!F59</f>
        <v>79442.48278</v>
      </c>
      <c r="B59" s="57" t="s">
        <v>140</v>
      </c>
      <c r="C59" s="3" t="s">
        <v>19</v>
      </c>
      <c r="D59" s="3">
        <v>5.0</v>
      </c>
      <c r="E59" s="3">
        <v>79442.482779</v>
      </c>
      <c r="F59" s="3">
        <v>79442.482779</v>
      </c>
      <c r="G59" s="3">
        <v>79442.482779</v>
      </c>
      <c r="H59" s="3">
        <v>79442.482779</v>
      </c>
      <c r="I59" s="3">
        <v>79442.482779</v>
      </c>
      <c r="J59" s="3">
        <v>79442.482779</v>
      </c>
      <c r="K59" s="3">
        <v>79442.482779</v>
      </c>
      <c r="L59" s="3">
        <v>0.693</v>
      </c>
      <c r="M59" s="3">
        <v>25.029</v>
      </c>
      <c r="N59" s="94">
        <f t="shared" si="1"/>
        <v>0</v>
      </c>
      <c r="O59" s="94">
        <f t="shared" si="2"/>
        <v>0</v>
      </c>
      <c r="P59" s="94">
        <f t="shared" si="3"/>
        <v>0</v>
      </c>
      <c r="Q59" s="94">
        <f t="shared" si="4"/>
        <v>0</v>
      </c>
      <c r="R59" s="94">
        <f t="shared" si="5"/>
        <v>0</v>
      </c>
      <c r="S59" s="96">
        <f t="shared" si="6"/>
        <v>0</v>
      </c>
      <c r="U59" s="7">
        <f t="shared" si="7"/>
        <v>0.693</v>
      </c>
    </row>
    <row r="60">
      <c r="A60" s="94">
        <f>Comparacao!F60</f>
        <v>47432.69653</v>
      </c>
      <c r="B60" s="57" t="s">
        <v>141</v>
      </c>
      <c r="C60" s="3" t="s">
        <v>19</v>
      </c>
      <c r="D60" s="3">
        <v>5.0</v>
      </c>
      <c r="E60" s="3">
        <v>47432.696534</v>
      </c>
      <c r="F60" s="3">
        <v>47432.696534</v>
      </c>
      <c r="G60" s="3">
        <v>47432.696534</v>
      </c>
      <c r="H60" s="3">
        <v>47432.696534</v>
      </c>
      <c r="I60" s="3">
        <v>47432.696534</v>
      </c>
      <c r="J60" s="3">
        <v>47432.696534</v>
      </c>
      <c r="K60" s="3">
        <v>47432.696534</v>
      </c>
      <c r="L60" s="3">
        <v>0.316</v>
      </c>
      <c r="M60" s="3">
        <v>25.04</v>
      </c>
      <c r="N60" s="94">
        <f t="shared" si="1"/>
        <v>0</v>
      </c>
      <c r="O60" s="94">
        <f t="shared" si="2"/>
        <v>0</v>
      </c>
      <c r="P60" s="94">
        <f t="shared" si="3"/>
        <v>0</v>
      </c>
      <c r="Q60" s="94">
        <f t="shared" si="4"/>
        <v>0</v>
      </c>
      <c r="R60" s="94">
        <f t="shared" si="5"/>
        <v>0</v>
      </c>
      <c r="S60" s="96">
        <f t="shared" si="6"/>
        <v>0</v>
      </c>
      <c r="U60" s="7">
        <f t="shared" si="7"/>
        <v>0.316</v>
      </c>
    </row>
    <row r="61">
      <c r="A61" s="94">
        <f>Comparacao!F61</f>
        <v>61046.70046</v>
      </c>
      <c r="B61" s="57" t="s">
        <v>142</v>
      </c>
      <c r="C61" s="3" t="s">
        <v>19</v>
      </c>
      <c r="D61" s="3">
        <v>5.0</v>
      </c>
      <c r="E61" s="3">
        <v>61046.700464</v>
      </c>
      <c r="F61" s="3">
        <v>61046.700464</v>
      </c>
      <c r="G61" s="3">
        <v>61046.700464</v>
      </c>
      <c r="H61" s="3">
        <v>61046.700464</v>
      </c>
      <c r="I61" s="3">
        <v>61046.700464</v>
      </c>
      <c r="J61" s="3">
        <v>61046.700464</v>
      </c>
      <c r="K61" s="3">
        <v>61046.700464</v>
      </c>
      <c r="L61" s="3">
        <v>0.649</v>
      </c>
      <c r="M61" s="3">
        <v>25.038</v>
      </c>
      <c r="N61" s="94">
        <f t="shared" si="1"/>
        <v>0</v>
      </c>
      <c r="O61" s="94">
        <f t="shared" si="2"/>
        <v>0</v>
      </c>
      <c r="P61" s="94">
        <f t="shared" si="3"/>
        <v>0</v>
      </c>
      <c r="Q61" s="94">
        <f t="shared" si="4"/>
        <v>0</v>
      </c>
      <c r="R61" s="94">
        <f t="shared" si="5"/>
        <v>0</v>
      </c>
      <c r="S61" s="96">
        <f t="shared" si="6"/>
        <v>0</v>
      </c>
      <c r="U61" s="7">
        <f t="shared" si="7"/>
        <v>0.649</v>
      </c>
    </row>
    <row r="62">
      <c r="A62" s="94">
        <f>Comparacao!F62</f>
        <v>73569.91019</v>
      </c>
      <c r="B62" s="57" t="s">
        <v>143</v>
      </c>
      <c r="C62" s="3" t="s">
        <v>19</v>
      </c>
      <c r="D62" s="3">
        <v>5.0</v>
      </c>
      <c r="E62" s="3">
        <v>73569.910193</v>
      </c>
      <c r="F62" s="3">
        <v>73569.910193</v>
      </c>
      <c r="G62" s="3">
        <v>73569.910193</v>
      </c>
      <c r="H62" s="3">
        <v>73569.910193</v>
      </c>
      <c r="I62" s="3">
        <v>73569.910193</v>
      </c>
      <c r="J62" s="3">
        <v>73569.910193</v>
      </c>
      <c r="K62" s="3">
        <v>73569.910193</v>
      </c>
      <c r="L62" s="3">
        <v>2.896</v>
      </c>
      <c r="M62" s="3">
        <v>25.043</v>
      </c>
      <c r="N62" s="94">
        <f t="shared" si="1"/>
        <v>0</v>
      </c>
      <c r="O62" s="94">
        <f t="shared" si="2"/>
        <v>0</v>
      </c>
      <c r="P62" s="94">
        <f t="shared" si="3"/>
        <v>0</v>
      </c>
      <c r="Q62" s="94">
        <f t="shared" si="4"/>
        <v>0</v>
      </c>
      <c r="R62" s="94">
        <f t="shared" si="5"/>
        <v>0</v>
      </c>
      <c r="S62" s="96">
        <f t="shared" si="6"/>
        <v>0</v>
      </c>
      <c r="U62" s="7">
        <f t="shared" si="7"/>
        <v>2.896</v>
      </c>
    </row>
    <row r="63">
      <c r="A63" s="94">
        <f>Comparacao!F63</f>
        <v>37295.68534</v>
      </c>
      <c r="B63" s="57" t="s">
        <v>144</v>
      </c>
      <c r="C63" s="3" t="s">
        <v>19</v>
      </c>
      <c r="D63" s="3">
        <v>5.0</v>
      </c>
      <c r="E63" s="3">
        <v>37295.685343</v>
      </c>
      <c r="F63" s="3">
        <v>37295.685343</v>
      </c>
      <c r="G63" s="3">
        <v>37295.685343</v>
      </c>
      <c r="H63" s="3">
        <v>37295.685343</v>
      </c>
      <c r="I63" s="3">
        <v>37295.685343</v>
      </c>
      <c r="J63" s="3">
        <v>37295.685343</v>
      </c>
      <c r="K63" s="3">
        <v>37295.685343</v>
      </c>
      <c r="L63" s="3">
        <v>5.753</v>
      </c>
      <c r="M63" s="3">
        <v>25.136</v>
      </c>
      <c r="N63" s="94">
        <f t="shared" si="1"/>
        <v>0</v>
      </c>
      <c r="O63" s="94">
        <f t="shared" si="2"/>
        <v>0</v>
      </c>
      <c r="P63" s="94">
        <f t="shared" si="3"/>
        <v>0</v>
      </c>
      <c r="Q63" s="94">
        <f t="shared" si="4"/>
        <v>0</v>
      </c>
      <c r="R63" s="94">
        <f t="shared" si="5"/>
        <v>0</v>
      </c>
      <c r="S63" s="96">
        <f t="shared" si="6"/>
        <v>0</v>
      </c>
      <c r="U63" s="7">
        <f t="shared" si="7"/>
        <v>5.753</v>
      </c>
    </row>
    <row r="64">
      <c r="A64" s="94">
        <f>Comparacao!F64</f>
        <v>54043.74332</v>
      </c>
      <c r="B64" s="57" t="s">
        <v>145</v>
      </c>
      <c r="C64" s="3" t="s">
        <v>19</v>
      </c>
      <c r="D64" s="3">
        <v>5.0</v>
      </c>
      <c r="E64" s="3">
        <v>54043.743323</v>
      </c>
      <c r="F64" s="3">
        <v>54043.743323</v>
      </c>
      <c r="G64" s="3">
        <v>54043.743323</v>
      </c>
      <c r="H64" s="3">
        <v>54043.743323</v>
      </c>
      <c r="I64" s="3">
        <v>54043.743323</v>
      </c>
      <c r="J64" s="3">
        <v>54043.743323</v>
      </c>
      <c r="K64" s="3">
        <v>54043.743323</v>
      </c>
      <c r="L64" s="3">
        <v>5.359</v>
      </c>
      <c r="M64" s="3">
        <v>25.135</v>
      </c>
      <c r="N64" s="94">
        <f t="shared" si="1"/>
        <v>0</v>
      </c>
      <c r="O64" s="94">
        <f t="shared" si="2"/>
        <v>0</v>
      </c>
      <c r="P64" s="94">
        <f t="shared" si="3"/>
        <v>0</v>
      </c>
      <c r="Q64" s="94">
        <f t="shared" si="4"/>
        <v>0</v>
      </c>
      <c r="R64" s="94">
        <f t="shared" si="5"/>
        <v>0</v>
      </c>
      <c r="S64" s="96">
        <f t="shared" si="6"/>
        <v>0</v>
      </c>
      <c r="U64" s="7">
        <f t="shared" si="7"/>
        <v>5.359</v>
      </c>
    </row>
    <row r="65">
      <c r="A65" s="94">
        <f>Comparacao!F65</f>
        <v>69429.76978</v>
      </c>
      <c r="B65" s="57" t="s">
        <v>146</v>
      </c>
      <c r="C65" s="3" t="s">
        <v>19</v>
      </c>
      <c r="D65" s="3">
        <v>5.0</v>
      </c>
      <c r="E65" s="3">
        <v>69429.769777</v>
      </c>
      <c r="F65" s="3">
        <v>69429.769777</v>
      </c>
      <c r="G65" s="3">
        <v>69429.769777</v>
      </c>
      <c r="H65" s="3">
        <v>69429.769777</v>
      </c>
      <c r="I65" s="3">
        <v>69429.769777</v>
      </c>
      <c r="J65" s="3">
        <v>69429.769777</v>
      </c>
      <c r="K65" s="3">
        <v>69429.769777</v>
      </c>
      <c r="L65" s="3">
        <v>8.133</v>
      </c>
      <c r="M65" s="3">
        <v>25.126</v>
      </c>
      <c r="N65" s="94">
        <f t="shared" si="1"/>
        <v>0</v>
      </c>
      <c r="O65" s="94">
        <f t="shared" si="2"/>
        <v>0</v>
      </c>
      <c r="P65" s="94">
        <f t="shared" si="3"/>
        <v>0</v>
      </c>
      <c r="Q65" s="94">
        <f t="shared" si="4"/>
        <v>0</v>
      </c>
      <c r="R65" s="94">
        <f t="shared" si="5"/>
        <v>0</v>
      </c>
      <c r="S65" s="96">
        <f t="shared" si="6"/>
        <v>0</v>
      </c>
      <c r="U65" s="7">
        <f t="shared" si="7"/>
        <v>8.133</v>
      </c>
    </row>
    <row r="66">
      <c r="A66" s="94">
        <f>Comparacao!F67</f>
        <v>62543.74248</v>
      </c>
      <c r="B66" s="57" t="s">
        <v>147</v>
      </c>
      <c r="C66" s="3" t="s">
        <v>19</v>
      </c>
      <c r="D66" s="3">
        <v>5.0</v>
      </c>
      <c r="E66" s="3">
        <v>62543.742476</v>
      </c>
      <c r="F66" s="3">
        <v>62543.742476</v>
      </c>
      <c r="G66" s="3">
        <v>62543.742476</v>
      </c>
      <c r="H66" s="3">
        <v>62543.742476</v>
      </c>
      <c r="I66" s="3">
        <v>62543.742476</v>
      </c>
      <c r="J66" s="3">
        <v>62543.742476</v>
      </c>
      <c r="K66" s="3">
        <v>62543.742476</v>
      </c>
      <c r="L66" s="3">
        <v>0.986</v>
      </c>
      <c r="M66" s="3">
        <v>40.101</v>
      </c>
      <c r="N66" s="94">
        <f t="shared" si="1"/>
        <v>0</v>
      </c>
      <c r="O66" s="94">
        <f t="shared" si="2"/>
        <v>0</v>
      </c>
      <c r="P66" s="94">
        <f t="shared" si="3"/>
        <v>0</v>
      </c>
      <c r="Q66" s="94">
        <f t="shared" si="4"/>
        <v>0</v>
      </c>
      <c r="R66" s="94">
        <f t="shared" si="5"/>
        <v>0</v>
      </c>
      <c r="S66" s="96">
        <f t="shared" si="6"/>
        <v>0</v>
      </c>
      <c r="U66" s="7">
        <f t="shared" si="7"/>
        <v>0.986</v>
      </c>
    </row>
    <row r="67">
      <c r="A67" s="94">
        <f>Comparacao!F68</f>
        <v>72383.23552</v>
      </c>
      <c r="B67" s="57" t="s">
        <v>148</v>
      </c>
      <c r="C67" s="3" t="s">
        <v>19</v>
      </c>
      <c r="D67" s="3">
        <v>5.0</v>
      </c>
      <c r="E67" s="3">
        <v>72383.235515</v>
      </c>
      <c r="F67" s="3">
        <v>72383.235515</v>
      </c>
      <c r="G67" s="3">
        <v>72383.235515</v>
      </c>
      <c r="H67" s="3">
        <v>72383.235515</v>
      </c>
      <c r="I67" s="3">
        <v>72383.235515</v>
      </c>
      <c r="J67" s="3">
        <v>72383.235515</v>
      </c>
      <c r="K67" s="3">
        <v>72383.235515</v>
      </c>
      <c r="L67" s="3">
        <v>1.375</v>
      </c>
      <c r="M67" s="3">
        <v>40.099</v>
      </c>
      <c r="N67" s="94">
        <f t="shared" si="1"/>
        <v>0</v>
      </c>
      <c r="O67" s="94">
        <f t="shared" si="2"/>
        <v>0</v>
      </c>
      <c r="P67" s="94">
        <f t="shared" si="3"/>
        <v>0</v>
      </c>
      <c r="Q67" s="94">
        <f t="shared" si="4"/>
        <v>0</v>
      </c>
      <c r="R67" s="94">
        <f t="shared" si="5"/>
        <v>0</v>
      </c>
      <c r="S67" s="96">
        <f t="shared" si="6"/>
        <v>0</v>
      </c>
      <c r="U67" s="7">
        <f t="shared" si="7"/>
        <v>1.375</v>
      </c>
    </row>
    <row r="68">
      <c r="A68" s="94">
        <f>Comparacao!F69</f>
        <v>80724.80533</v>
      </c>
      <c r="B68" s="57" t="s">
        <v>149</v>
      </c>
      <c r="C68" s="3" t="s">
        <v>19</v>
      </c>
      <c r="D68" s="3">
        <v>5.0</v>
      </c>
      <c r="E68" s="3">
        <v>80724.805329</v>
      </c>
      <c r="F68" s="3">
        <v>80724.805329</v>
      </c>
      <c r="G68" s="3">
        <v>80724.805329</v>
      </c>
      <c r="H68" s="3">
        <v>80724.805329</v>
      </c>
      <c r="I68" s="3">
        <v>80724.805329</v>
      </c>
      <c r="J68" s="3">
        <v>80724.805329</v>
      </c>
      <c r="K68" s="3">
        <v>80724.805329</v>
      </c>
      <c r="L68" s="3">
        <v>0.858</v>
      </c>
      <c r="M68" s="3">
        <v>40.105</v>
      </c>
      <c r="N68" s="94">
        <f t="shared" si="1"/>
        <v>0</v>
      </c>
      <c r="O68" s="94">
        <f t="shared" si="2"/>
        <v>0</v>
      </c>
      <c r="P68" s="94">
        <f t="shared" si="3"/>
        <v>0</v>
      </c>
      <c r="Q68" s="94">
        <f t="shared" si="4"/>
        <v>0</v>
      </c>
      <c r="R68" s="94">
        <f t="shared" si="5"/>
        <v>0</v>
      </c>
      <c r="S68" s="96">
        <f t="shared" si="6"/>
        <v>0</v>
      </c>
      <c r="U68" s="7">
        <f t="shared" si="7"/>
        <v>0.858</v>
      </c>
    </row>
    <row r="69">
      <c r="A69" s="94">
        <f>Comparacao!F70</f>
        <v>52599.83737</v>
      </c>
      <c r="B69" s="57" t="s">
        <v>150</v>
      </c>
      <c r="C69" s="3" t="s">
        <v>19</v>
      </c>
      <c r="D69" s="3">
        <v>5.0</v>
      </c>
      <c r="E69" s="3">
        <v>52599.83737</v>
      </c>
      <c r="F69" s="3">
        <v>52599.83737</v>
      </c>
      <c r="G69" s="3">
        <v>52599.83737</v>
      </c>
      <c r="H69" s="3">
        <v>52599.83737</v>
      </c>
      <c r="I69" s="3">
        <v>52599.83737</v>
      </c>
      <c r="J69" s="3">
        <v>52599.83737</v>
      </c>
      <c r="K69" s="3">
        <v>52599.83737</v>
      </c>
      <c r="L69" s="3">
        <v>6.309</v>
      </c>
      <c r="M69" s="3">
        <v>40.14</v>
      </c>
      <c r="N69" s="94">
        <f t="shared" si="1"/>
        <v>0</v>
      </c>
      <c r="O69" s="94">
        <f t="shared" si="2"/>
        <v>0</v>
      </c>
      <c r="P69" s="94">
        <f t="shared" si="3"/>
        <v>0</v>
      </c>
      <c r="Q69" s="94">
        <f t="shared" si="4"/>
        <v>0</v>
      </c>
      <c r="R69" s="94">
        <f t="shared" si="5"/>
        <v>0</v>
      </c>
      <c r="S69" s="96">
        <f t="shared" si="6"/>
        <v>0</v>
      </c>
      <c r="U69" s="7">
        <f t="shared" si="7"/>
        <v>6.309</v>
      </c>
    </row>
    <row r="70">
      <c r="A70" s="94">
        <f>Comparacao!F71</f>
        <v>65289.36695</v>
      </c>
      <c r="B70" s="57" t="s">
        <v>151</v>
      </c>
      <c r="C70" s="3" t="s">
        <v>19</v>
      </c>
      <c r="D70" s="3">
        <v>5.0</v>
      </c>
      <c r="E70" s="3">
        <v>65289.366945</v>
      </c>
      <c r="F70" s="3">
        <v>65289.366945</v>
      </c>
      <c r="G70" s="3">
        <v>65289.366945</v>
      </c>
      <c r="H70" s="3">
        <v>65289.366945</v>
      </c>
      <c r="I70" s="3">
        <v>65289.366945</v>
      </c>
      <c r="J70" s="3">
        <v>65289.366945</v>
      </c>
      <c r="K70" s="3">
        <v>65289.366945</v>
      </c>
      <c r="L70" s="3">
        <v>18.287</v>
      </c>
      <c r="M70" s="3">
        <v>40.15</v>
      </c>
      <c r="N70" s="94">
        <f t="shared" si="1"/>
        <v>0</v>
      </c>
      <c r="O70" s="94">
        <f t="shared" si="2"/>
        <v>0</v>
      </c>
      <c r="P70" s="94">
        <f t="shared" si="3"/>
        <v>0</v>
      </c>
      <c r="Q70" s="94">
        <f t="shared" si="4"/>
        <v>0</v>
      </c>
      <c r="R70" s="94">
        <f t="shared" si="5"/>
        <v>0</v>
      </c>
      <c r="S70" s="96">
        <f t="shared" si="6"/>
        <v>0</v>
      </c>
      <c r="U70" s="7">
        <f t="shared" si="7"/>
        <v>18.287</v>
      </c>
    </row>
    <row r="71">
      <c r="A71" s="94">
        <f>Comparacao!F72</f>
        <v>76385.21727</v>
      </c>
      <c r="B71" s="57" t="s">
        <v>152</v>
      </c>
      <c r="C71" s="3" t="s">
        <v>19</v>
      </c>
      <c r="D71" s="3">
        <v>5.0</v>
      </c>
      <c r="E71" s="3">
        <v>76385.217271</v>
      </c>
      <c r="F71" s="3">
        <v>76818.206762</v>
      </c>
      <c r="G71" s="3">
        <v>76385.217271</v>
      </c>
      <c r="H71" s="3">
        <v>76385.217271</v>
      </c>
      <c r="I71" s="3">
        <v>76667.875284</v>
      </c>
      <c r="J71" s="3">
        <v>76385.217271</v>
      </c>
      <c r="K71" s="3">
        <v>76528.346772</v>
      </c>
      <c r="L71" s="3">
        <v>14.888</v>
      </c>
      <c r="M71" s="3">
        <v>40.136</v>
      </c>
      <c r="N71" s="94">
        <f t="shared" si="1"/>
        <v>0</v>
      </c>
      <c r="O71" s="94">
        <f t="shared" si="2"/>
        <v>0.5668498519</v>
      </c>
      <c r="P71" s="94">
        <f t="shared" si="3"/>
        <v>0</v>
      </c>
      <c r="Q71" s="94">
        <f t="shared" si="4"/>
        <v>0</v>
      </c>
      <c r="R71" s="94">
        <f t="shared" si="5"/>
        <v>0.3700428212</v>
      </c>
      <c r="S71" s="96">
        <f t="shared" si="6"/>
        <v>0.1873785346</v>
      </c>
      <c r="U71" s="7">
        <f t="shared" si="7"/>
        <v>14.888</v>
      </c>
    </row>
    <row r="72">
      <c r="A72" s="94">
        <f>Comparacao!F73</f>
        <v>43526.47936</v>
      </c>
      <c r="B72" s="57" t="s">
        <v>153</v>
      </c>
      <c r="C72" s="3" t="s">
        <v>19</v>
      </c>
      <c r="D72" s="3">
        <v>5.0</v>
      </c>
      <c r="E72" s="3">
        <v>43531.00917</v>
      </c>
      <c r="F72" s="3">
        <v>43767.929285</v>
      </c>
      <c r="G72" s="3">
        <v>43526.479363</v>
      </c>
      <c r="H72" s="3">
        <v>43531.00917</v>
      </c>
      <c r="I72" s="3">
        <v>43526.479363</v>
      </c>
      <c r="J72" s="3">
        <v>43526.479363</v>
      </c>
      <c r="K72" s="3">
        <v>43576.58127</v>
      </c>
      <c r="L72" s="3">
        <v>23.724</v>
      </c>
      <c r="M72" s="3">
        <v>40.261</v>
      </c>
      <c r="N72" s="94">
        <f t="shared" si="1"/>
        <v>0.01040701446</v>
      </c>
      <c r="O72" s="94">
        <f t="shared" si="2"/>
        <v>0.5547196225</v>
      </c>
      <c r="P72" s="94">
        <f t="shared" si="3"/>
        <v>0</v>
      </c>
      <c r="Q72" s="94">
        <f t="shared" si="4"/>
        <v>0.01040701446</v>
      </c>
      <c r="R72" s="94">
        <f t="shared" si="5"/>
        <v>0</v>
      </c>
      <c r="S72" s="96">
        <f t="shared" si="6"/>
        <v>0.1151067303</v>
      </c>
      <c r="U72" s="7">
        <f t="shared" si="7"/>
        <v>23.724</v>
      </c>
    </row>
    <row r="73">
      <c r="A73" s="94">
        <f>Comparacao!F74</f>
        <v>58864.8479</v>
      </c>
      <c r="B73" s="57" t="s">
        <v>154</v>
      </c>
      <c r="C73" s="3" t="s">
        <v>19</v>
      </c>
      <c r="D73" s="3">
        <v>5.0</v>
      </c>
      <c r="E73" s="3">
        <v>58864.8479</v>
      </c>
      <c r="F73" s="3">
        <v>58909.378523</v>
      </c>
      <c r="G73" s="3">
        <v>58924.035806</v>
      </c>
      <c r="H73" s="3">
        <v>58909.378523</v>
      </c>
      <c r="I73" s="3">
        <v>58909.378523</v>
      </c>
      <c r="J73" s="3">
        <v>58864.8479</v>
      </c>
      <c r="K73" s="3">
        <v>58903.403855</v>
      </c>
      <c r="L73" s="3">
        <v>16.711</v>
      </c>
      <c r="M73" s="3">
        <v>40.269</v>
      </c>
      <c r="N73" s="94">
        <f t="shared" si="1"/>
        <v>0</v>
      </c>
      <c r="O73" s="94">
        <f t="shared" si="2"/>
        <v>0.07564892222</v>
      </c>
      <c r="P73" s="94">
        <f t="shared" si="3"/>
        <v>0.1005488133</v>
      </c>
      <c r="Q73" s="94">
        <f t="shared" si="4"/>
        <v>0.07564892222</v>
      </c>
      <c r="R73" s="94">
        <f t="shared" si="5"/>
        <v>0.07564892222</v>
      </c>
      <c r="S73" s="96">
        <f t="shared" si="6"/>
        <v>0.06549911598</v>
      </c>
      <c r="U73" s="7">
        <f t="shared" si="7"/>
        <v>16.711</v>
      </c>
    </row>
    <row r="74">
      <c r="A74" s="94">
        <f>Comparacao!F75</f>
        <v>72967.35151</v>
      </c>
      <c r="B74" s="57" t="s">
        <v>155</v>
      </c>
      <c r="C74" s="3" t="s">
        <v>19</v>
      </c>
      <c r="D74" s="3">
        <v>5.0</v>
      </c>
      <c r="E74" s="3">
        <v>72967.351509</v>
      </c>
      <c r="F74" s="3">
        <v>72967.351509</v>
      </c>
      <c r="G74" s="3">
        <v>72967.351509</v>
      </c>
      <c r="H74" s="3">
        <v>72967.351509</v>
      </c>
      <c r="I74" s="3">
        <v>72967.351509</v>
      </c>
      <c r="J74" s="3">
        <v>72967.351509</v>
      </c>
      <c r="K74" s="3">
        <v>72967.351509</v>
      </c>
      <c r="L74" s="3">
        <v>31.598</v>
      </c>
      <c r="M74" s="3">
        <v>40.253</v>
      </c>
      <c r="N74" s="94">
        <f t="shared" si="1"/>
        <v>0</v>
      </c>
      <c r="O74" s="94">
        <f t="shared" si="2"/>
        <v>0</v>
      </c>
      <c r="P74" s="94">
        <f t="shared" si="3"/>
        <v>0</v>
      </c>
      <c r="Q74" s="94">
        <f t="shared" si="4"/>
        <v>0</v>
      </c>
      <c r="R74" s="94">
        <f t="shared" si="5"/>
        <v>0</v>
      </c>
      <c r="S74" s="96">
        <f t="shared" si="6"/>
        <v>0</v>
      </c>
      <c r="U74" s="7">
        <f t="shared" si="7"/>
        <v>31.598</v>
      </c>
    </row>
    <row r="75">
      <c r="A75" s="94">
        <f>Comparacao!F76</f>
        <v>62504.25486</v>
      </c>
      <c r="B75" s="57" t="s">
        <v>156</v>
      </c>
      <c r="C75" s="3" t="s">
        <v>19</v>
      </c>
      <c r="D75" s="3">
        <v>5.0</v>
      </c>
      <c r="E75" s="3">
        <v>62504.254855</v>
      </c>
      <c r="F75" s="3">
        <v>62504.254855</v>
      </c>
      <c r="G75" s="3">
        <v>62504.254855</v>
      </c>
      <c r="H75" s="3">
        <v>62504.254855</v>
      </c>
      <c r="I75" s="3">
        <v>62504.254855</v>
      </c>
      <c r="J75" s="3">
        <v>62504.254855</v>
      </c>
      <c r="K75" s="3">
        <v>62504.254855</v>
      </c>
      <c r="L75" s="3">
        <v>2.778</v>
      </c>
      <c r="M75" s="3">
        <v>50.189</v>
      </c>
      <c r="N75" s="94">
        <f t="shared" si="1"/>
        <v>0</v>
      </c>
      <c r="O75" s="94">
        <f t="shared" si="2"/>
        <v>0</v>
      </c>
      <c r="P75" s="94">
        <f t="shared" si="3"/>
        <v>0</v>
      </c>
      <c r="Q75" s="94">
        <f t="shared" si="4"/>
        <v>0</v>
      </c>
      <c r="R75" s="94">
        <f t="shared" si="5"/>
        <v>0</v>
      </c>
      <c r="S75" s="96">
        <f t="shared" si="6"/>
        <v>0</v>
      </c>
      <c r="U75" s="7">
        <f t="shared" si="7"/>
        <v>2.778</v>
      </c>
    </row>
    <row r="76">
      <c r="A76" s="94">
        <f>Comparacao!F77</f>
        <v>72891.23178</v>
      </c>
      <c r="B76" s="57" t="s">
        <v>157</v>
      </c>
      <c r="C76" s="3" t="s">
        <v>19</v>
      </c>
      <c r="D76" s="3">
        <v>5.0</v>
      </c>
      <c r="E76" s="3">
        <v>72891.231776</v>
      </c>
      <c r="F76" s="3">
        <v>72891.231776</v>
      </c>
      <c r="G76" s="3">
        <v>72891.231776</v>
      </c>
      <c r="H76" s="3">
        <v>72891.231776</v>
      </c>
      <c r="I76" s="3">
        <v>72891.231776</v>
      </c>
      <c r="J76" s="3">
        <v>72891.231776</v>
      </c>
      <c r="K76" s="3">
        <v>72891.231776</v>
      </c>
      <c r="L76" s="3">
        <v>5.104</v>
      </c>
      <c r="M76" s="3">
        <v>50.167</v>
      </c>
      <c r="N76" s="94">
        <f t="shared" si="1"/>
        <v>0</v>
      </c>
      <c r="O76" s="94">
        <f t="shared" si="2"/>
        <v>0</v>
      </c>
      <c r="P76" s="94">
        <f t="shared" si="3"/>
        <v>0</v>
      </c>
      <c r="Q76" s="94">
        <f t="shared" si="4"/>
        <v>0</v>
      </c>
      <c r="R76" s="94">
        <f t="shared" si="5"/>
        <v>0</v>
      </c>
      <c r="S76" s="96">
        <f t="shared" si="6"/>
        <v>0</v>
      </c>
      <c r="U76" s="7">
        <f t="shared" si="7"/>
        <v>5.104</v>
      </c>
    </row>
    <row r="77">
      <c r="A77" s="94">
        <f>Comparacao!F78</f>
        <v>80719.82137</v>
      </c>
      <c r="B77" s="57" t="s">
        <v>158</v>
      </c>
      <c r="C77" s="3" t="s">
        <v>19</v>
      </c>
      <c r="D77" s="3">
        <v>5.0</v>
      </c>
      <c r="E77" s="3">
        <v>80719.821369</v>
      </c>
      <c r="F77" s="3">
        <v>80719.821369</v>
      </c>
      <c r="G77" s="3">
        <v>80719.821369</v>
      </c>
      <c r="H77" s="3">
        <v>80719.821369</v>
      </c>
      <c r="I77" s="3">
        <v>80719.821369</v>
      </c>
      <c r="J77" s="3">
        <v>80719.821369</v>
      </c>
      <c r="K77" s="3">
        <v>80719.821369</v>
      </c>
      <c r="L77" s="3">
        <v>5.848</v>
      </c>
      <c r="M77" s="3">
        <v>50.164</v>
      </c>
      <c r="N77" s="94">
        <f t="shared" si="1"/>
        <v>0</v>
      </c>
      <c r="O77" s="94">
        <f t="shared" si="2"/>
        <v>0</v>
      </c>
      <c r="P77" s="94">
        <f t="shared" si="3"/>
        <v>0</v>
      </c>
      <c r="Q77" s="94">
        <f t="shared" si="4"/>
        <v>0</v>
      </c>
      <c r="R77" s="94">
        <f t="shared" si="5"/>
        <v>0</v>
      </c>
      <c r="S77" s="96">
        <f t="shared" si="6"/>
        <v>0</v>
      </c>
      <c r="U77" s="7">
        <f t="shared" si="7"/>
        <v>5.848</v>
      </c>
    </row>
    <row r="78">
      <c r="A78" s="94">
        <f>Comparacao!F79</f>
        <v>51799.17196</v>
      </c>
      <c r="B78" s="57" t="s">
        <v>159</v>
      </c>
      <c r="C78" s="3" t="s">
        <v>19</v>
      </c>
      <c r="D78" s="3">
        <v>5.0</v>
      </c>
      <c r="E78" s="3">
        <v>51799.171958</v>
      </c>
      <c r="F78" s="3">
        <v>51799.171958</v>
      </c>
      <c r="G78" s="3">
        <v>51799.171958</v>
      </c>
      <c r="H78" s="3">
        <v>51799.171958</v>
      </c>
      <c r="I78" s="3">
        <v>51799.171958</v>
      </c>
      <c r="J78" s="3">
        <v>51799.171958</v>
      </c>
      <c r="K78" s="3">
        <v>51799.171958</v>
      </c>
      <c r="L78" s="3">
        <v>5.118</v>
      </c>
      <c r="M78" s="3">
        <v>50.26</v>
      </c>
      <c r="N78" s="94">
        <f t="shared" si="1"/>
        <v>0</v>
      </c>
      <c r="O78" s="94">
        <f t="shared" si="2"/>
        <v>0</v>
      </c>
      <c r="P78" s="94">
        <f t="shared" si="3"/>
        <v>0</v>
      </c>
      <c r="Q78" s="94">
        <f t="shared" si="4"/>
        <v>0</v>
      </c>
      <c r="R78" s="94">
        <f t="shared" si="5"/>
        <v>0</v>
      </c>
      <c r="S78" s="96">
        <f t="shared" si="6"/>
        <v>0</v>
      </c>
      <c r="U78" s="7">
        <f t="shared" si="7"/>
        <v>5.118</v>
      </c>
    </row>
    <row r="79">
      <c r="A79" s="94">
        <f>Comparacao!F80</f>
        <v>65199.07175</v>
      </c>
      <c r="B79" s="57" t="s">
        <v>160</v>
      </c>
      <c r="C79" s="3" t="s">
        <v>19</v>
      </c>
      <c r="D79" s="3">
        <v>5.0</v>
      </c>
      <c r="E79" s="3">
        <v>65199.071748</v>
      </c>
      <c r="F79" s="3">
        <v>65199.071748</v>
      </c>
      <c r="G79" s="3">
        <v>65199.071748</v>
      </c>
      <c r="H79" s="3">
        <v>65199.071748</v>
      </c>
      <c r="I79" s="3">
        <v>65199.071748</v>
      </c>
      <c r="J79" s="3">
        <v>65199.071748</v>
      </c>
      <c r="K79" s="3">
        <v>65199.071748</v>
      </c>
      <c r="L79" s="3">
        <v>10.418</v>
      </c>
      <c r="M79" s="3">
        <v>50.232</v>
      </c>
      <c r="N79" s="94">
        <f t="shared" si="1"/>
        <v>0</v>
      </c>
      <c r="O79" s="94">
        <f t="shared" si="2"/>
        <v>0</v>
      </c>
      <c r="P79" s="94">
        <f t="shared" si="3"/>
        <v>0</v>
      </c>
      <c r="Q79" s="94">
        <f t="shared" si="4"/>
        <v>0</v>
      </c>
      <c r="R79" s="94">
        <f t="shared" si="5"/>
        <v>0</v>
      </c>
      <c r="S79" s="96">
        <f t="shared" si="6"/>
        <v>0</v>
      </c>
      <c r="U79" s="7">
        <f t="shared" si="7"/>
        <v>10.418</v>
      </c>
    </row>
    <row r="80">
      <c r="A80" s="94">
        <f>Comparacao!F81</f>
        <v>76491.33415</v>
      </c>
      <c r="B80" s="57" t="s">
        <v>161</v>
      </c>
      <c r="C80" s="3" t="s">
        <v>19</v>
      </c>
      <c r="D80" s="3">
        <v>5.0</v>
      </c>
      <c r="E80" s="3">
        <v>76491.33415</v>
      </c>
      <c r="F80" s="3">
        <v>76491.33415</v>
      </c>
      <c r="G80" s="3">
        <v>76491.33415</v>
      </c>
      <c r="H80" s="3">
        <v>76491.33415</v>
      </c>
      <c r="I80" s="3">
        <v>76491.33415</v>
      </c>
      <c r="J80" s="3">
        <v>76491.33415</v>
      </c>
      <c r="K80" s="3">
        <v>76491.33415</v>
      </c>
      <c r="L80" s="3">
        <v>22.068</v>
      </c>
      <c r="M80" s="3">
        <v>50.199</v>
      </c>
      <c r="N80" s="94">
        <f t="shared" si="1"/>
        <v>0</v>
      </c>
      <c r="O80" s="94">
        <f t="shared" si="2"/>
        <v>0</v>
      </c>
      <c r="P80" s="94">
        <f t="shared" si="3"/>
        <v>0</v>
      </c>
      <c r="Q80" s="94">
        <f t="shared" si="4"/>
        <v>0</v>
      </c>
      <c r="R80" s="94">
        <f t="shared" si="5"/>
        <v>0</v>
      </c>
      <c r="S80" s="96">
        <f t="shared" si="6"/>
        <v>0</v>
      </c>
      <c r="U80" s="7">
        <f t="shared" si="7"/>
        <v>22.068</v>
      </c>
    </row>
    <row r="81">
      <c r="A81" s="94">
        <f>Comparacao!F82</f>
        <v>43765.06478</v>
      </c>
      <c r="B81" s="57" t="s">
        <v>162</v>
      </c>
      <c r="C81" s="3" t="s">
        <v>19</v>
      </c>
      <c r="D81" s="3">
        <v>5.0</v>
      </c>
      <c r="E81" s="3">
        <v>43788.200176</v>
      </c>
      <c r="F81" s="3">
        <v>43780.917131</v>
      </c>
      <c r="G81" s="3">
        <v>44035.54841</v>
      </c>
      <c r="H81" s="3">
        <v>43788.754015</v>
      </c>
      <c r="I81" s="3">
        <v>43780.917131</v>
      </c>
      <c r="J81" s="3">
        <v>43780.917131</v>
      </c>
      <c r="K81" s="3">
        <v>43834.867373</v>
      </c>
      <c r="L81" s="3">
        <v>15.661</v>
      </c>
      <c r="M81" s="3">
        <v>50.354</v>
      </c>
      <c r="N81" s="94">
        <f t="shared" si="1"/>
        <v>0.05286269794</v>
      </c>
      <c r="O81" s="94">
        <f t="shared" si="2"/>
        <v>0.03622146815</v>
      </c>
      <c r="P81" s="94">
        <f t="shared" si="3"/>
        <v>0.6180354795</v>
      </c>
      <c r="Q81" s="94">
        <f t="shared" si="4"/>
        <v>0.0541281799</v>
      </c>
      <c r="R81" s="94">
        <f t="shared" si="5"/>
        <v>0.03622146815</v>
      </c>
      <c r="S81" s="96">
        <f t="shared" si="6"/>
        <v>0.1594938587</v>
      </c>
      <c r="U81" s="7">
        <f t="shared" si="7"/>
        <v>15.661</v>
      </c>
    </row>
    <row r="82">
      <c r="A82" s="94">
        <f>Comparacao!F83</f>
        <v>58909.0999</v>
      </c>
      <c r="B82" s="57" t="s">
        <v>163</v>
      </c>
      <c r="C82" s="3" t="s">
        <v>19</v>
      </c>
      <c r="D82" s="3">
        <v>5.0</v>
      </c>
      <c r="E82" s="3">
        <v>58909.0999</v>
      </c>
      <c r="F82" s="3">
        <v>58909.0999</v>
      </c>
      <c r="G82" s="3">
        <v>58909.0999</v>
      </c>
      <c r="H82" s="3">
        <v>58909.0999</v>
      </c>
      <c r="I82" s="3">
        <v>58909.0999</v>
      </c>
      <c r="J82" s="3">
        <v>58909.0999</v>
      </c>
      <c r="K82" s="3">
        <v>58909.0999</v>
      </c>
      <c r="L82" s="3">
        <v>21.459</v>
      </c>
      <c r="M82" s="3">
        <v>50.385</v>
      </c>
      <c r="N82" s="94">
        <f t="shared" si="1"/>
        <v>0</v>
      </c>
      <c r="O82" s="94">
        <f t="shared" si="2"/>
        <v>0</v>
      </c>
      <c r="P82" s="94">
        <f t="shared" si="3"/>
        <v>0</v>
      </c>
      <c r="Q82" s="94">
        <f t="shared" si="4"/>
        <v>0</v>
      </c>
      <c r="R82" s="94">
        <f t="shared" si="5"/>
        <v>0</v>
      </c>
      <c r="S82" s="96">
        <f t="shared" si="6"/>
        <v>0</v>
      </c>
      <c r="U82" s="7">
        <f t="shared" si="7"/>
        <v>21.459</v>
      </c>
    </row>
    <row r="83">
      <c r="A83" s="94">
        <f>Comparacao!F84</f>
        <v>72972.30247</v>
      </c>
      <c r="B83" s="57" t="s">
        <v>164</v>
      </c>
      <c r="C83" s="3" t="s">
        <v>19</v>
      </c>
      <c r="D83" s="3">
        <v>5.0</v>
      </c>
      <c r="E83" s="3">
        <v>72974.768469</v>
      </c>
      <c r="F83" s="3">
        <v>73253.537316</v>
      </c>
      <c r="G83" s="3">
        <v>73054.783655</v>
      </c>
      <c r="H83" s="3">
        <v>73135.36769</v>
      </c>
      <c r="I83" s="3">
        <v>72972.302469</v>
      </c>
      <c r="J83" s="3">
        <v>72972.302469</v>
      </c>
      <c r="K83" s="3">
        <v>73078.15192</v>
      </c>
      <c r="L83" s="3">
        <v>20.378</v>
      </c>
      <c r="M83" s="3">
        <v>50.376</v>
      </c>
      <c r="N83" s="94">
        <f t="shared" si="1"/>
        <v>0.003379364384</v>
      </c>
      <c r="O83" s="94">
        <f t="shared" si="2"/>
        <v>0.3853994426</v>
      </c>
      <c r="P83" s="94">
        <f t="shared" si="3"/>
        <v>0.113030812</v>
      </c>
      <c r="Q83" s="94">
        <f t="shared" si="4"/>
        <v>0.2234618005</v>
      </c>
      <c r="R83" s="94">
        <f t="shared" si="5"/>
        <v>0</v>
      </c>
      <c r="S83" s="96">
        <f t="shared" si="6"/>
        <v>0.1450542839</v>
      </c>
      <c r="U83" s="7">
        <f t="shared" si="7"/>
        <v>20.378</v>
      </c>
    </row>
    <row r="84">
      <c r="A84" s="94">
        <f>Comparacao!F85</f>
        <v>62934.47819</v>
      </c>
      <c r="B84" s="57" t="s">
        <v>165</v>
      </c>
      <c r="C84" s="3" t="s">
        <v>19</v>
      </c>
      <c r="D84" s="3">
        <v>5.0</v>
      </c>
      <c r="E84" s="3">
        <v>62934.478192</v>
      </c>
      <c r="F84" s="3">
        <v>62934.478192</v>
      </c>
      <c r="G84" s="3">
        <v>62934.478192</v>
      </c>
      <c r="H84" s="3">
        <v>62934.478192</v>
      </c>
      <c r="I84" s="3">
        <v>62934.478192</v>
      </c>
      <c r="J84" s="3">
        <v>62934.478192</v>
      </c>
      <c r="K84" s="3">
        <v>62934.478192</v>
      </c>
      <c r="L84" s="3">
        <v>1.963</v>
      </c>
      <c r="M84" s="3">
        <v>60.262</v>
      </c>
      <c r="N84" s="94">
        <f t="shared" si="1"/>
        <v>0</v>
      </c>
      <c r="O84" s="94">
        <f t="shared" si="2"/>
        <v>0</v>
      </c>
      <c r="P84" s="94">
        <f t="shared" si="3"/>
        <v>0</v>
      </c>
      <c r="Q84" s="94">
        <f t="shared" si="4"/>
        <v>0</v>
      </c>
      <c r="R84" s="94">
        <f t="shared" si="5"/>
        <v>0</v>
      </c>
      <c r="S84" s="96">
        <f t="shared" si="6"/>
        <v>0</v>
      </c>
      <c r="U84" s="7">
        <f t="shared" si="7"/>
        <v>1.963</v>
      </c>
    </row>
    <row r="85">
      <c r="A85" s="94">
        <f>Comparacao!F86</f>
        <v>73411.33017</v>
      </c>
      <c r="B85" s="57" t="s">
        <v>166</v>
      </c>
      <c r="C85" s="3" t="s">
        <v>19</v>
      </c>
      <c r="D85" s="3">
        <v>5.0</v>
      </c>
      <c r="E85" s="3">
        <v>73411.330169</v>
      </c>
      <c r="F85" s="3">
        <v>73411.330169</v>
      </c>
      <c r="G85" s="3">
        <v>73411.330169</v>
      </c>
      <c r="H85" s="3">
        <v>73411.330169</v>
      </c>
      <c r="I85" s="3">
        <v>73411.330169</v>
      </c>
      <c r="J85" s="3">
        <v>73411.330169</v>
      </c>
      <c r="K85" s="3">
        <v>73411.330169</v>
      </c>
      <c r="L85" s="3">
        <v>7.189</v>
      </c>
      <c r="M85" s="3">
        <v>60.26</v>
      </c>
      <c r="N85" s="94">
        <f t="shared" si="1"/>
        <v>0</v>
      </c>
      <c r="O85" s="94">
        <f t="shared" si="2"/>
        <v>0</v>
      </c>
      <c r="P85" s="94">
        <f t="shared" si="3"/>
        <v>0</v>
      </c>
      <c r="Q85" s="94">
        <f t="shared" si="4"/>
        <v>0</v>
      </c>
      <c r="R85" s="94">
        <f t="shared" si="5"/>
        <v>0</v>
      </c>
      <c r="S85" s="96">
        <f t="shared" si="6"/>
        <v>0</v>
      </c>
      <c r="U85" s="7">
        <f t="shared" si="7"/>
        <v>7.189</v>
      </c>
    </row>
    <row r="86">
      <c r="A86" s="94">
        <f>Comparacao!F87</f>
        <v>81528.83389</v>
      </c>
      <c r="B86" s="84" t="s">
        <v>167</v>
      </c>
      <c r="C86" s="3" t="s">
        <v>19</v>
      </c>
      <c r="D86" s="3">
        <v>5.0</v>
      </c>
      <c r="E86" s="3">
        <v>81528.833887</v>
      </c>
      <c r="F86" s="3">
        <v>81528.833887</v>
      </c>
      <c r="G86" s="3">
        <v>81528.833887</v>
      </c>
      <c r="H86" s="3">
        <v>81528.833887</v>
      </c>
      <c r="I86" s="3">
        <v>81528.833887</v>
      </c>
      <c r="J86" s="3">
        <v>81528.833887</v>
      </c>
      <c r="K86" s="3">
        <v>81528.833887</v>
      </c>
      <c r="L86" s="3">
        <v>5.612</v>
      </c>
      <c r="M86" s="3">
        <v>60.372</v>
      </c>
      <c r="N86" s="94">
        <f t="shared" si="1"/>
        <v>0</v>
      </c>
      <c r="O86" s="94">
        <f t="shared" si="2"/>
        <v>0</v>
      </c>
      <c r="P86" s="94">
        <f t="shared" si="3"/>
        <v>0</v>
      </c>
      <c r="Q86" s="94">
        <f t="shared" si="4"/>
        <v>0</v>
      </c>
      <c r="R86" s="94">
        <f t="shared" si="5"/>
        <v>0</v>
      </c>
      <c r="S86" s="96">
        <f t="shared" si="6"/>
        <v>0</v>
      </c>
      <c r="U86" s="7">
        <f t="shared" si="7"/>
        <v>5.612</v>
      </c>
    </row>
    <row r="87">
      <c r="A87" s="94">
        <f>Comparacao!F88</f>
        <v>51438.23511</v>
      </c>
      <c r="B87" s="84" t="s">
        <v>168</v>
      </c>
      <c r="C87" s="3" t="s">
        <v>19</v>
      </c>
      <c r="D87" s="3">
        <v>5.0</v>
      </c>
      <c r="E87" s="3">
        <v>51438.235105</v>
      </c>
      <c r="F87" s="3">
        <v>51438.235105</v>
      </c>
      <c r="G87" s="3">
        <v>51438.235105</v>
      </c>
      <c r="H87" s="3">
        <v>51438.235105</v>
      </c>
      <c r="I87" s="3">
        <v>51438.235105</v>
      </c>
      <c r="J87" s="3">
        <v>51438.235105</v>
      </c>
      <c r="K87" s="3">
        <v>51438.235105</v>
      </c>
      <c r="L87" s="3">
        <v>6.942</v>
      </c>
      <c r="M87" s="3">
        <v>60.322</v>
      </c>
      <c r="N87" s="94">
        <f t="shared" si="1"/>
        <v>0</v>
      </c>
      <c r="O87" s="94">
        <f t="shared" si="2"/>
        <v>0</v>
      </c>
      <c r="P87" s="94">
        <f t="shared" si="3"/>
        <v>0</v>
      </c>
      <c r="Q87" s="94">
        <f t="shared" si="4"/>
        <v>0</v>
      </c>
      <c r="R87" s="94">
        <f t="shared" si="5"/>
        <v>0</v>
      </c>
      <c r="S87" s="96">
        <f t="shared" si="6"/>
        <v>0</v>
      </c>
      <c r="U87" s="7">
        <f t="shared" si="7"/>
        <v>6.942</v>
      </c>
    </row>
    <row r="88">
      <c r="A88" s="94">
        <f>Comparacao!F89</f>
        <v>65508.08398</v>
      </c>
      <c r="B88" s="84" t="s">
        <v>169</v>
      </c>
      <c r="C88" s="3" t="s">
        <v>19</v>
      </c>
      <c r="D88" s="3">
        <v>5.0</v>
      </c>
      <c r="E88" s="3">
        <v>65508.083982</v>
      </c>
      <c r="F88" s="3">
        <v>65508.083982</v>
      </c>
      <c r="G88" s="3">
        <v>65508.083982</v>
      </c>
      <c r="H88" s="3">
        <v>65508.083982</v>
      </c>
      <c r="I88" s="3">
        <v>65508.083982</v>
      </c>
      <c r="J88" s="3">
        <v>65508.083982</v>
      </c>
      <c r="K88" s="3">
        <v>65508.083982</v>
      </c>
      <c r="L88" s="3">
        <v>35.426</v>
      </c>
      <c r="M88" s="3">
        <v>60.397</v>
      </c>
      <c r="N88" s="94">
        <f t="shared" si="1"/>
        <v>0</v>
      </c>
      <c r="O88" s="94">
        <f t="shared" si="2"/>
        <v>0</v>
      </c>
      <c r="P88" s="94">
        <f t="shared" si="3"/>
        <v>0</v>
      </c>
      <c r="Q88" s="94">
        <f t="shared" si="4"/>
        <v>0</v>
      </c>
      <c r="R88" s="94">
        <f t="shared" si="5"/>
        <v>0</v>
      </c>
      <c r="S88" s="96">
        <f t="shared" si="6"/>
        <v>0</v>
      </c>
      <c r="U88" s="7">
        <f t="shared" si="7"/>
        <v>35.426</v>
      </c>
    </row>
    <row r="89">
      <c r="A89" s="94">
        <f>Comparacao!F90</f>
        <v>77046.45847</v>
      </c>
      <c r="B89" s="84" t="s">
        <v>170</v>
      </c>
      <c r="C89" s="3" t="s">
        <v>19</v>
      </c>
      <c r="D89" s="3">
        <v>5.0</v>
      </c>
      <c r="E89" s="3">
        <v>77046.458473</v>
      </c>
      <c r="F89" s="3">
        <v>77046.458473</v>
      </c>
      <c r="G89" s="3">
        <v>77046.458473</v>
      </c>
      <c r="H89" s="3">
        <v>77046.458473</v>
      </c>
      <c r="I89" s="3">
        <v>77046.458473</v>
      </c>
      <c r="J89" s="3">
        <v>77046.458473</v>
      </c>
      <c r="K89" s="3">
        <v>77046.458473</v>
      </c>
      <c r="L89" s="3">
        <v>21.725</v>
      </c>
      <c r="M89" s="3">
        <v>60.332</v>
      </c>
      <c r="N89" s="94">
        <f t="shared" si="1"/>
        <v>0</v>
      </c>
      <c r="O89" s="94">
        <f t="shared" si="2"/>
        <v>0</v>
      </c>
      <c r="P89" s="94">
        <f t="shared" si="3"/>
        <v>0</v>
      </c>
      <c r="Q89" s="94">
        <f t="shared" si="4"/>
        <v>0</v>
      </c>
      <c r="R89" s="94">
        <f t="shared" si="5"/>
        <v>0</v>
      </c>
      <c r="S89" s="96">
        <f t="shared" si="6"/>
        <v>0</v>
      </c>
      <c r="U89" s="7">
        <f t="shared" si="7"/>
        <v>21.725</v>
      </c>
    </row>
    <row r="90">
      <c r="A90" s="94">
        <f>Comparacao!F91</f>
        <v>43715.69785</v>
      </c>
      <c r="B90" s="84" t="s">
        <v>171</v>
      </c>
      <c r="C90" s="3" t="s">
        <v>19</v>
      </c>
      <c r="D90" s="3">
        <v>5.0</v>
      </c>
      <c r="E90" s="3">
        <v>43774.706991</v>
      </c>
      <c r="F90" s="3">
        <v>43728.650559</v>
      </c>
      <c r="G90" s="3">
        <v>43774.706991</v>
      </c>
      <c r="H90" s="3">
        <v>43774.706991</v>
      </c>
      <c r="I90" s="3">
        <v>43715.697849</v>
      </c>
      <c r="J90" s="3">
        <v>43715.697849</v>
      </c>
      <c r="K90" s="3">
        <v>43753.693876</v>
      </c>
      <c r="L90" s="3">
        <v>24.511</v>
      </c>
      <c r="M90" s="3">
        <v>60.622</v>
      </c>
      <c r="N90" s="94">
        <f t="shared" si="1"/>
        <v>0.1349838729</v>
      </c>
      <c r="O90" s="94">
        <f t="shared" si="2"/>
        <v>0.02962942521</v>
      </c>
      <c r="P90" s="94">
        <f t="shared" si="3"/>
        <v>0.1349838729</v>
      </c>
      <c r="Q90" s="94">
        <f t="shared" si="4"/>
        <v>0.1349838729</v>
      </c>
      <c r="R90" s="94">
        <f t="shared" si="5"/>
        <v>0</v>
      </c>
      <c r="S90" s="96">
        <f t="shared" si="6"/>
        <v>0.08691620875</v>
      </c>
      <c r="U90" s="7">
        <f t="shared" si="7"/>
        <v>24.511</v>
      </c>
    </row>
    <row r="91">
      <c r="A91" s="94">
        <f>Comparacao!F92</f>
        <v>59268.74829</v>
      </c>
      <c r="B91" s="84" t="s">
        <v>172</v>
      </c>
      <c r="C91" s="3" t="s">
        <v>19</v>
      </c>
      <c r="D91" s="3">
        <v>5.0</v>
      </c>
      <c r="E91" s="3">
        <v>59268.748286</v>
      </c>
      <c r="F91" s="3">
        <v>59268.748286</v>
      </c>
      <c r="G91" s="3">
        <v>59268.748286</v>
      </c>
      <c r="H91" s="3">
        <v>59268.748286</v>
      </c>
      <c r="I91" s="3">
        <v>59268.748286</v>
      </c>
      <c r="J91" s="3">
        <v>59268.748286</v>
      </c>
      <c r="K91" s="3">
        <v>59268.748286</v>
      </c>
      <c r="L91" s="3">
        <v>18.594</v>
      </c>
      <c r="M91" s="3">
        <v>60.566</v>
      </c>
      <c r="N91" s="94">
        <f t="shared" si="1"/>
        <v>0</v>
      </c>
      <c r="O91" s="94">
        <f t="shared" si="2"/>
        <v>0</v>
      </c>
      <c r="P91" s="94">
        <f t="shared" si="3"/>
        <v>0</v>
      </c>
      <c r="Q91" s="94">
        <f t="shared" si="4"/>
        <v>0</v>
      </c>
      <c r="R91" s="94">
        <f t="shared" si="5"/>
        <v>0</v>
      </c>
      <c r="S91" s="96">
        <f t="shared" si="6"/>
        <v>0</v>
      </c>
      <c r="U91" s="7">
        <f t="shared" si="7"/>
        <v>18.594</v>
      </c>
    </row>
    <row r="92">
      <c r="A92" s="94">
        <f>Comparacao!F93</f>
        <v>73196.93742</v>
      </c>
      <c r="B92" s="84" t="s">
        <v>173</v>
      </c>
      <c r="C92" s="3" t="s">
        <v>19</v>
      </c>
      <c r="D92" s="3">
        <v>5.0</v>
      </c>
      <c r="E92" s="3">
        <v>73457.551904</v>
      </c>
      <c r="F92" s="3">
        <v>73196.937423</v>
      </c>
      <c r="G92" s="3">
        <v>73196.937423</v>
      </c>
      <c r="H92" s="3">
        <v>73196.937423</v>
      </c>
      <c r="I92" s="3">
        <v>73457.551904</v>
      </c>
      <c r="J92" s="3">
        <v>73196.937423</v>
      </c>
      <c r="K92" s="3">
        <v>73301.183215</v>
      </c>
      <c r="L92" s="3">
        <v>33.087</v>
      </c>
      <c r="M92" s="3">
        <v>60.553</v>
      </c>
      <c r="N92" s="94">
        <f t="shared" si="1"/>
        <v>0.3560456082</v>
      </c>
      <c r="O92" s="94">
        <f t="shared" si="2"/>
        <v>0</v>
      </c>
      <c r="P92" s="94">
        <f t="shared" si="3"/>
        <v>0</v>
      </c>
      <c r="Q92" s="94">
        <f t="shared" si="4"/>
        <v>0</v>
      </c>
      <c r="R92" s="94">
        <f t="shared" si="5"/>
        <v>0.3560456082</v>
      </c>
      <c r="S92" s="96">
        <f t="shared" si="6"/>
        <v>0.1424182433</v>
      </c>
      <c r="U92" s="7">
        <f t="shared" si="7"/>
        <v>33.087</v>
      </c>
    </row>
    <row r="93">
      <c r="A93" s="94">
        <f>Comparacao!F94</f>
        <v>63341.09987</v>
      </c>
      <c r="B93" s="84" t="s">
        <v>174</v>
      </c>
      <c r="C93" s="3" t="s">
        <v>19</v>
      </c>
      <c r="D93" s="3">
        <v>5.0</v>
      </c>
      <c r="E93" s="3">
        <v>63341.09987</v>
      </c>
      <c r="F93" s="3">
        <v>63341.09987</v>
      </c>
      <c r="G93" s="3">
        <v>63341.09987</v>
      </c>
      <c r="H93" s="3">
        <v>63341.09987</v>
      </c>
      <c r="I93" s="3">
        <v>63341.09987</v>
      </c>
      <c r="J93" s="3">
        <v>63341.09987</v>
      </c>
      <c r="K93" s="3">
        <v>63341.09987</v>
      </c>
      <c r="L93" s="3">
        <v>3.304</v>
      </c>
      <c r="M93" s="3">
        <v>70.498</v>
      </c>
      <c r="N93" s="94">
        <f t="shared" si="1"/>
        <v>0</v>
      </c>
      <c r="O93" s="94">
        <f t="shared" si="2"/>
        <v>0</v>
      </c>
      <c r="P93" s="94">
        <f t="shared" si="3"/>
        <v>0</v>
      </c>
      <c r="Q93" s="94">
        <f t="shared" si="4"/>
        <v>0</v>
      </c>
      <c r="R93" s="94">
        <f t="shared" si="5"/>
        <v>0</v>
      </c>
      <c r="S93" s="96">
        <f t="shared" si="6"/>
        <v>0</v>
      </c>
      <c r="U93" s="7">
        <f t="shared" si="7"/>
        <v>3.304</v>
      </c>
    </row>
    <row r="94">
      <c r="A94" s="94">
        <f>Comparacao!F95</f>
        <v>73497.75771</v>
      </c>
      <c r="B94" s="84" t="s">
        <v>175</v>
      </c>
      <c r="C94" s="3" t="s">
        <v>19</v>
      </c>
      <c r="D94" s="3">
        <v>5.0</v>
      </c>
      <c r="E94" s="3">
        <v>73497.757707</v>
      </c>
      <c r="F94" s="3">
        <v>73497.757707</v>
      </c>
      <c r="G94" s="3">
        <v>73497.757707</v>
      </c>
      <c r="H94" s="3">
        <v>73497.757707</v>
      </c>
      <c r="I94" s="3">
        <v>73497.757707</v>
      </c>
      <c r="J94" s="3">
        <v>73497.757707</v>
      </c>
      <c r="K94" s="3">
        <v>73497.757707</v>
      </c>
      <c r="L94" s="3">
        <v>13.652</v>
      </c>
      <c r="M94" s="3">
        <v>70.459</v>
      </c>
      <c r="N94" s="94">
        <f t="shared" si="1"/>
        <v>0</v>
      </c>
      <c r="O94" s="94">
        <f t="shared" si="2"/>
        <v>0</v>
      </c>
      <c r="P94" s="94">
        <f t="shared" si="3"/>
        <v>0</v>
      </c>
      <c r="Q94" s="94">
        <f t="shared" si="4"/>
        <v>0</v>
      </c>
      <c r="R94" s="94">
        <f t="shared" si="5"/>
        <v>0</v>
      </c>
      <c r="S94" s="96">
        <f t="shared" si="6"/>
        <v>0</v>
      </c>
      <c r="U94" s="7">
        <f t="shared" si="7"/>
        <v>13.652</v>
      </c>
    </row>
    <row r="95">
      <c r="A95" s="94">
        <f>Comparacao!F96</f>
        <v>81681.80993</v>
      </c>
      <c r="B95" s="84" t="s">
        <v>176</v>
      </c>
      <c r="C95" s="3" t="s">
        <v>19</v>
      </c>
      <c r="D95" s="3">
        <v>5.0</v>
      </c>
      <c r="E95" s="3">
        <v>81681.809931</v>
      </c>
      <c r="F95" s="3">
        <v>81681.809931</v>
      </c>
      <c r="G95" s="3">
        <v>81681.809931</v>
      </c>
      <c r="H95" s="3">
        <v>81681.809931</v>
      </c>
      <c r="I95" s="3">
        <v>81681.809931</v>
      </c>
      <c r="J95" s="3">
        <v>81681.809931</v>
      </c>
      <c r="K95" s="3">
        <v>81681.809931</v>
      </c>
      <c r="L95" s="3">
        <v>15.646</v>
      </c>
      <c r="M95" s="3">
        <v>70.431</v>
      </c>
      <c r="N95" s="94">
        <f t="shared" si="1"/>
        <v>0</v>
      </c>
      <c r="O95" s="94">
        <f t="shared" si="2"/>
        <v>0</v>
      </c>
      <c r="P95" s="94">
        <f t="shared" si="3"/>
        <v>0</v>
      </c>
      <c r="Q95" s="94">
        <f t="shared" si="4"/>
        <v>0</v>
      </c>
      <c r="R95" s="94">
        <f t="shared" si="5"/>
        <v>0</v>
      </c>
      <c r="S95" s="96">
        <f t="shared" si="6"/>
        <v>0</v>
      </c>
      <c r="U95" s="7">
        <f t="shared" si="7"/>
        <v>15.646</v>
      </c>
    </row>
    <row r="96">
      <c r="A96" s="94">
        <f>Comparacao!F97</f>
        <v>52978.14225</v>
      </c>
      <c r="B96" s="84" t="s">
        <v>177</v>
      </c>
      <c r="C96" s="3" t="s">
        <v>19</v>
      </c>
      <c r="D96" s="3">
        <v>5.0</v>
      </c>
      <c r="E96" s="3">
        <v>53630.5556</v>
      </c>
      <c r="F96" s="3">
        <v>52978.142253</v>
      </c>
      <c r="G96" s="3">
        <v>52978.142253</v>
      </c>
      <c r="H96" s="3">
        <v>53555.523333</v>
      </c>
      <c r="I96" s="3">
        <v>52978.142253</v>
      </c>
      <c r="J96" s="3">
        <v>52978.142253</v>
      </c>
      <c r="K96" s="3">
        <v>53224.101138</v>
      </c>
      <c r="L96" s="3">
        <v>20.519</v>
      </c>
      <c r="M96" s="3">
        <v>70.632</v>
      </c>
      <c r="N96" s="94">
        <f t="shared" si="1"/>
        <v>1.231476453</v>
      </c>
      <c r="O96" s="94">
        <f t="shared" si="2"/>
        <v>0</v>
      </c>
      <c r="P96" s="94">
        <f t="shared" si="3"/>
        <v>0</v>
      </c>
      <c r="Q96" s="94">
        <f t="shared" si="4"/>
        <v>1.089847729</v>
      </c>
      <c r="R96" s="94">
        <f t="shared" si="5"/>
        <v>0</v>
      </c>
      <c r="S96" s="96">
        <f t="shared" si="6"/>
        <v>0.4642648363</v>
      </c>
      <c r="U96" s="7">
        <f t="shared" si="7"/>
        <v>20.519</v>
      </c>
    </row>
    <row r="97">
      <c r="A97" s="94">
        <f>Comparacao!F98</f>
        <v>66159.30138</v>
      </c>
      <c r="B97" s="84" t="s">
        <v>178</v>
      </c>
      <c r="C97" s="3" t="s">
        <v>19</v>
      </c>
      <c r="D97" s="3">
        <v>5.0</v>
      </c>
      <c r="E97" s="3">
        <v>66159.30138</v>
      </c>
      <c r="F97" s="3">
        <v>66159.30138</v>
      </c>
      <c r="G97" s="3">
        <v>66159.30138</v>
      </c>
      <c r="H97" s="3">
        <v>66159.30138</v>
      </c>
      <c r="I97" s="3">
        <v>66159.30138</v>
      </c>
      <c r="J97" s="3">
        <v>66159.30138</v>
      </c>
      <c r="K97" s="3">
        <v>66159.30138</v>
      </c>
      <c r="L97" s="3">
        <v>29.525</v>
      </c>
      <c r="M97" s="3">
        <v>70.496</v>
      </c>
      <c r="N97" s="94">
        <f t="shared" si="1"/>
        <v>0</v>
      </c>
      <c r="O97" s="94">
        <f t="shared" si="2"/>
        <v>0</v>
      </c>
      <c r="P97" s="94">
        <f t="shared" si="3"/>
        <v>0</v>
      </c>
      <c r="Q97" s="94">
        <f t="shared" si="4"/>
        <v>0</v>
      </c>
      <c r="R97" s="94">
        <f t="shared" si="5"/>
        <v>0</v>
      </c>
      <c r="S97" s="96">
        <f t="shared" si="6"/>
        <v>0</v>
      </c>
      <c r="U97" s="7">
        <f t="shared" si="7"/>
        <v>29.525</v>
      </c>
    </row>
    <row r="98">
      <c r="A98" s="94">
        <f>Comparacao!F99</f>
        <v>77450.03782</v>
      </c>
      <c r="B98" s="84" t="s">
        <v>179</v>
      </c>
      <c r="C98" s="3" t="s">
        <v>19</v>
      </c>
      <c r="D98" s="3">
        <v>5.0</v>
      </c>
      <c r="E98" s="3">
        <v>77450.03782</v>
      </c>
      <c r="F98" s="3">
        <v>77625.559043</v>
      </c>
      <c r="G98" s="3">
        <v>77544.455406</v>
      </c>
      <c r="H98" s="3">
        <v>77450.03782</v>
      </c>
      <c r="I98" s="3">
        <v>77625.559043</v>
      </c>
      <c r="J98" s="3">
        <v>77450.03782</v>
      </c>
      <c r="K98" s="3">
        <v>77539.129826</v>
      </c>
      <c r="L98" s="3">
        <v>24.365</v>
      </c>
      <c r="M98" s="3">
        <v>70.565</v>
      </c>
      <c r="N98" s="94">
        <f t="shared" si="1"/>
        <v>0</v>
      </c>
      <c r="O98" s="94">
        <f t="shared" si="2"/>
        <v>0.2266250966</v>
      </c>
      <c r="P98" s="94">
        <f t="shared" si="3"/>
        <v>0.1219077339</v>
      </c>
      <c r="Q98" s="94">
        <f t="shared" si="4"/>
        <v>0</v>
      </c>
      <c r="R98" s="94">
        <f t="shared" si="5"/>
        <v>0.2266250966</v>
      </c>
      <c r="S98" s="96">
        <f t="shared" si="6"/>
        <v>0.1150315854</v>
      </c>
      <c r="U98" s="7">
        <f t="shared" si="7"/>
        <v>24.365</v>
      </c>
    </row>
    <row r="99">
      <c r="A99" s="94">
        <f>Comparacao!F100</f>
        <v>44569.60616</v>
      </c>
      <c r="B99" s="84" t="s">
        <v>180</v>
      </c>
      <c r="C99" s="3" t="s">
        <v>19</v>
      </c>
      <c r="D99" s="3">
        <v>5.0</v>
      </c>
      <c r="E99" s="3">
        <v>44569.606157</v>
      </c>
      <c r="F99" s="3">
        <v>44569.606157</v>
      </c>
      <c r="G99" s="3">
        <v>44569.606157</v>
      </c>
      <c r="H99" s="3">
        <v>44569.606157</v>
      </c>
      <c r="I99" s="3">
        <v>44569.606157</v>
      </c>
      <c r="J99" s="3">
        <v>44569.606157</v>
      </c>
      <c r="K99" s="3">
        <v>44569.606157</v>
      </c>
      <c r="L99" s="3">
        <v>28.146</v>
      </c>
      <c r="M99" s="3">
        <v>70.755</v>
      </c>
      <c r="N99" s="94">
        <f t="shared" si="1"/>
        <v>0</v>
      </c>
      <c r="O99" s="94">
        <f t="shared" si="2"/>
        <v>0</v>
      </c>
      <c r="P99" s="94">
        <f t="shared" si="3"/>
        <v>0</v>
      </c>
      <c r="Q99" s="94">
        <f t="shared" si="4"/>
        <v>0</v>
      </c>
      <c r="R99" s="94">
        <f t="shared" si="5"/>
        <v>0</v>
      </c>
      <c r="S99" s="96">
        <f t="shared" si="6"/>
        <v>0</v>
      </c>
      <c r="U99" s="7">
        <f t="shared" si="7"/>
        <v>28.146</v>
      </c>
    </row>
    <row r="100">
      <c r="A100" s="94">
        <f>Comparacao!F101</f>
        <v>59903.0852</v>
      </c>
      <c r="B100" s="84" t="s">
        <v>181</v>
      </c>
      <c r="C100" s="3" t="s">
        <v>19</v>
      </c>
      <c r="D100" s="3">
        <v>5.0</v>
      </c>
      <c r="E100" s="3">
        <v>59903.085195</v>
      </c>
      <c r="F100" s="3">
        <v>59986.169612</v>
      </c>
      <c r="G100" s="3">
        <v>59903.085195</v>
      </c>
      <c r="H100" s="3">
        <v>59903.085195</v>
      </c>
      <c r="I100" s="3">
        <v>60187.729138</v>
      </c>
      <c r="J100" s="3">
        <v>59903.085195</v>
      </c>
      <c r="K100" s="3">
        <v>59976.630867</v>
      </c>
      <c r="L100" s="3">
        <v>46.254</v>
      </c>
      <c r="M100" s="3">
        <v>70.717</v>
      </c>
      <c r="N100" s="94">
        <f t="shared" si="1"/>
        <v>0</v>
      </c>
      <c r="O100" s="94">
        <f t="shared" si="2"/>
        <v>0.1386980599</v>
      </c>
      <c r="P100" s="94">
        <f t="shared" si="3"/>
        <v>0</v>
      </c>
      <c r="Q100" s="94">
        <f t="shared" si="4"/>
        <v>0</v>
      </c>
      <c r="R100" s="94">
        <f t="shared" si="5"/>
        <v>0.4751740951</v>
      </c>
      <c r="S100" s="96">
        <f t="shared" si="6"/>
        <v>0.122774431</v>
      </c>
      <c r="U100" s="7">
        <f t="shared" si="7"/>
        <v>46.254</v>
      </c>
    </row>
    <row r="101">
      <c r="A101" s="94">
        <f>Comparacao!F102</f>
        <v>73651.91098</v>
      </c>
      <c r="B101" s="84" t="s">
        <v>182</v>
      </c>
      <c r="C101" s="3" t="s">
        <v>19</v>
      </c>
      <c r="D101" s="3">
        <v>5.0</v>
      </c>
      <c r="E101" s="3">
        <v>73651.91098</v>
      </c>
      <c r="F101" s="3">
        <v>74217.302277</v>
      </c>
      <c r="G101" s="3">
        <v>73810.116871</v>
      </c>
      <c r="H101" s="3">
        <v>73814.325828</v>
      </c>
      <c r="I101" s="3">
        <v>73651.91098</v>
      </c>
      <c r="J101" s="3">
        <v>73651.91098</v>
      </c>
      <c r="K101" s="3">
        <v>73829.113387</v>
      </c>
      <c r="L101" s="3">
        <v>40.871</v>
      </c>
      <c r="M101" s="3">
        <v>70.838</v>
      </c>
      <c r="N101" s="94">
        <f t="shared" si="1"/>
        <v>0</v>
      </c>
      <c r="O101" s="94">
        <f t="shared" si="2"/>
        <v>0.7676532618</v>
      </c>
      <c r="P101" s="94">
        <f t="shared" si="3"/>
        <v>0.2148021537</v>
      </c>
      <c r="Q101" s="94">
        <f t="shared" si="4"/>
        <v>0.2205168146</v>
      </c>
      <c r="R101" s="94">
        <f t="shared" si="5"/>
        <v>0</v>
      </c>
      <c r="S101" s="96">
        <f t="shared" si="6"/>
        <v>0.240594446</v>
      </c>
      <c r="U101" s="7">
        <f t="shared" si="7"/>
        <v>40.871</v>
      </c>
    </row>
    <row r="102">
      <c r="A102" s="94">
        <f>Comparacao!F103</f>
        <v>63412.27944</v>
      </c>
      <c r="B102" s="84" t="s">
        <v>183</v>
      </c>
      <c r="C102" s="3" t="s">
        <v>19</v>
      </c>
      <c r="D102" s="3">
        <v>5.0</v>
      </c>
      <c r="E102" s="3">
        <v>63412.279436</v>
      </c>
      <c r="F102" s="3">
        <v>63412.279436</v>
      </c>
      <c r="G102" s="3">
        <v>63412.279436</v>
      </c>
      <c r="H102" s="3">
        <v>63412.279436</v>
      </c>
      <c r="I102" s="3">
        <v>63412.279436</v>
      </c>
      <c r="J102" s="3">
        <v>63412.279436</v>
      </c>
      <c r="K102" s="3">
        <v>63412.279436</v>
      </c>
      <c r="L102" s="3">
        <v>6.745</v>
      </c>
      <c r="M102" s="3">
        <v>75.787</v>
      </c>
      <c r="N102" s="94">
        <f t="shared" si="1"/>
        <v>0</v>
      </c>
      <c r="O102" s="94">
        <f t="shared" si="2"/>
        <v>0</v>
      </c>
      <c r="P102" s="94">
        <f t="shared" si="3"/>
        <v>0</v>
      </c>
      <c r="Q102" s="94">
        <f t="shared" si="4"/>
        <v>0</v>
      </c>
      <c r="R102" s="94">
        <f t="shared" si="5"/>
        <v>0</v>
      </c>
      <c r="S102" s="96">
        <f t="shared" si="6"/>
        <v>0</v>
      </c>
      <c r="U102" s="7">
        <f t="shared" si="7"/>
        <v>6.745</v>
      </c>
    </row>
    <row r="103">
      <c r="A103" s="94">
        <f>Comparacao!F104</f>
        <v>73549.66066</v>
      </c>
      <c r="B103" s="84" t="s">
        <v>184</v>
      </c>
      <c r="C103" s="3" t="s">
        <v>19</v>
      </c>
      <c r="D103" s="3">
        <v>5.0</v>
      </c>
      <c r="E103" s="3">
        <v>73549.660663</v>
      </c>
      <c r="F103" s="3">
        <v>73549.660663</v>
      </c>
      <c r="G103" s="3">
        <v>73549.660663</v>
      </c>
      <c r="H103" s="3">
        <v>73549.660663</v>
      </c>
      <c r="I103" s="3">
        <v>73549.660663</v>
      </c>
      <c r="J103" s="3">
        <v>73549.660663</v>
      </c>
      <c r="K103" s="3">
        <v>73549.660663</v>
      </c>
      <c r="L103" s="3">
        <v>12.122</v>
      </c>
      <c r="M103" s="3">
        <v>75.583</v>
      </c>
      <c r="N103" s="94">
        <f t="shared" si="1"/>
        <v>0</v>
      </c>
      <c r="O103" s="94">
        <f t="shared" si="2"/>
        <v>0</v>
      </c>
      <c r="P103" s="94">
        <f t="shared" si="3"/>
        <v>0</v>
      </c>
      <c r="Q103" s="94">
        <f t="shared" si="4"/>
        <v>0</v>
      </c>
      <c r="R103" s="94">
        <f t="shared" si="5"/>
        <v>0</v>
      </c>
      <c r="S103" s="96">
        <f t="shared" si="6"/>
        <v>0</v>
      </c>
      <c r="U103" s="7">
        <f t="shared" si="7"/>
        <v>12.122</v>
      </c>
    </row>
    <row r="104">
      <c r="A104" s="94">
        <f>Comparacao!F105</f>
        <v>81726.18867</v>
      </c>
      <c r="B104" s="84" t="s">
        <v>185</v>
      </c>
      <c r="C104" s="3" t="s">
        <v>19</v>
      </c>
      <c r="D104" s="3">
        <v>5.0</v>
      </c>
      <c r="E104" s="3">
        <v>81726.188671</v>
      </c>
      <c r="F104" s="3">
        <v>81726.188671</v>
      </c>
      <c r="G104" s="3">
        <v>81726.188671</v>
      </c>
      <c r="H104" s="3">
        <v>81726.188671</v>
      </c>
      <c r="I104" s="3">
        <v>81726.188671</v>
      </c>
      <c r="J104" s="3">
        <v>81726.188671</v>
      </c>
      <c r="K104" s="3">
        <v>81726.188671</v>
      </c>
      <c r="L104" s="3">
        <v>24.223</v>
      </c>
      <c r="M104" s="3">
        <v>75.58</v>
      </c>
      <c r="N104" s="94">
        <f t="shared" si="1"/>
        <v>0</v>
      </c>
      <c r="O104" s="94">
        <f t="shared" si="2"/>
        <v>0</v>
      </c>
      <c r="P104" s="94">
        <f t="shared" si="3"/>
        <v>0</v>
      </c>
      <c r="Q104" s="94">
        <f t="shared" si="4"/>
        <v>0</v>
      </c>
      <c r="R104" s="94">
        <f t="shared" si="5"/>
        <v>0</v>
      </c>
      <c r="S104" s="96">
        <f t="shared" si="6"/>
        <v>0</v>
      </c>
      <c r="U104" s="7">
        <f t="shared" si="7"/>
        <v>24.223</v>
      </c>
    </row>
    <row r="105">
      <c r="A105" s="94">
        <f>Comparacao!F106</f>
        <v>52943.40154</v>
      </c>
      <c r="B105" s="84" t="s">
        <v>186</v>
      </c>
      <c r="C105" s="3" t="s">
        <v>19</v>
      </c>
      <c r="D105" s="3">
        <v>5.0</v>
      </c>
      <c r="E105" s="3">
        <v>52943.401537</v>
      </c>
      <c r="F105" s="3">
        <v>52943.401537</v>
      </c>
      <c r="G105" s="3">
        <v>52943.401537</v>
      </c>
      <c r="H105" s="3">
        <v>52943.401537</v>
      </c>
      <c r="I105" s="3">
        <v>52943.401537</v>
      </c>
      <c r="J105" s="3">
        <v>52943.401537</v>
      </c>
      <c r="K105" s="3">
        <v>52943.401537</v>
      </c>
      <c r="L105" s="3">
        <v>19.934</v>
      </c>
      <c r="M105" s="3">
        <v>75.628</v>
      </c>
      <c r="N105" s="94">
        <f t="shared" si="1"/>
        <v>0</v>
      </c>
      <c r="O105" s="94">
        <f t="shared" si="2"/>
        <v>0</v>
      </c>
      <c r="P105" s="94">
        <f t="shared" si="3"/>
        <v>0</v>
      </c>
      <c r="Q105" s="94">
        <f t="shared" si="4"/>
        <v>0</v>
      </c>
      <c r="R105" s="94">
        <f t="shared" si="5"/>
        <v>0</v>
      </c>
      <c r="S105" s="96">
        <f t="shared" si="6"/>
        <v>0</v>
      </c>
      <c r="U105" s="7">
        <f t="shared" si="7"/>
        <v>19.934</v>
      </c>
    </row>
    <row r="106">
      <c r="A106" s="94">
        <f>Comparacao!F107</f>
        <v>66152.85735</v>
      </c>
      <c r="B106" s="84" t="s">
        <v>187</v>
      </c>
      <c r="C106" s="3" t="s">
        <v>19</v>
      </c>
      <c r="D106" s="3">
        <v>5.0</v>
      </c>
      <c r="E106" s="3">
        <v>66152.857352</v>
      </c>
      <c r="F106" s="3">
        <v>66610.377207</v>
      </c>
      <c r="G106" s="3">
        <v>66152.857352</v>
      </c>
      <c r="H106" s="3">
        <v>66152.857352</v>
      </c>
      <c r="I106" s="3">
        <v>67156.874051</v>
      </c>
      <c r="J106" s="3">
        <v>66152.857352</v>
      </c>
      <c r="K106" s="3">
        <v>66445.164663</v>
      </c>
      <c r="L106" s="3">
        <v>37.989</v>
      </c>
      <c r="M106" s="3">
        <v>75.697</v>
      </c>
      <c r="N106" s="94">
        <f t="shared" si="1"/>
        <v>0</v>
      </c>
      <c r="O106" s="94">
        <f t="shared" si="2"/>
        <v>0.6916101183</v>
      </c>
      <c r="P106" s="94">
        <f t="shared" si="3"/>
        <v>0</v>
      </c>
      <c r="Q106" s="94">
        <f t="shared" si="4"/>
        <v>0</v>
      </c>
      <c r="R106" s="94">
        <f t="shared" si="5"/>
        <v>1.517722347</v>
      </c>
      <c r="S106" s="96">
        <f t="shared" si="6"/>
        <v>0.441866493</v>
      </c>
      <c r="U106" s="7">
        <f t="shared" si="7"/>
        <v>37.989</v>
      </c>
    </row>
    <row r="107">
      <c r="A107" s="94">
        <f>Comparacao!F108</f>
        <v>77475.83505</v>
      </c>
      <c r="B107" s="84" t="s">
        <v>188</v>
      </c>
      <c r="C107" s="3" t="s">
        <v>19</v>
      </c>
      <c r="D107" s="3">
        <v>5.0</v>
      </c>
      <c r="E107" s="3">
        <v>77538.341582</v>
      </c>
      <c r="F107" s="3">
        <v>77611.365343</v>
      </c>
      <c r="G107" s="3">
        <v>77488.608588</v>
      </c>
      <c r="H107" s="3">
        <v>77475.835049</v>
      </c>
      <c r="I107" s="3">
        <v>77611.365343</v>
      </c>
      <c r="J107" s="3">
        <v>77475.835049</v>
      </c>
      <c r="K107" s="3">
        <v>77545.103181</v>
      </c>
      <c r="L107" s="3">
        <v>33.41</v>
      </c>
      <c r="M107" s="3">
        <v>75.645</v>
      </c>
      <c r="N107" s="94">
        <f t="shared" si="1"/>
        <v>0.08067874707</v>
      </c>
      <c r="O107" s="94">
        <f t="shared" si="2"/>
        <v>0.1749323436</v>
      </c>
      <c r="P107" s="94">
        <f t="shared" si="3"/>
        <v>0.01648712659</v>
      </c>
      <c r="Q107" s="94">
        <f t="shared" si="4"/>
        <v>0</v>
      </c>
      <c r="R107" s="94">
        <f t="shared" si="5"/>
        <v>0.1749323436</v>
      </c>
      <c r="S107" s="96">
        <f t="shared" si="6"/>
        <v>0.08940611218</v>
      </c>
      <c r="U107" s="7">
        <f t="shared" si="7"/>
        <v>33.41</v>
      </c>
    </row>
    <row r="108">
      <c r="A108" s="94">
        <f>Comparacao!F109</f>
        <v>44983.99854</v>
      </c>
      <c r="B108" s="84" t="s">
        <v>189</v>
      </c>
      <c r="C108" s="3" t="s">
        <v>19</v>
      </c>
      <c r="D108" s="3">
        <v>5.0</v>
      </c>
      <c r="E108" s="3">
        <v>45201.476678</v>
      </c>
      <c r="F108" s="3">
        <v>44983.998537</v>
      </c>
      <c r="G108" s="3">
        <v>44983.998537</v>
      </c>
      <c r="H108" s="3">
        <v>44983.998537</v>
      </c>
      <c r="I108" s="3">
        <v>44983.998537</v>
      </c>
      <c r="J108" s="3">
        <v>44983.998537</v>
      </c>
      <c r="K108" s="3">
        <v>45027.494166</v>
      </c>
      <c r="L108" s="3">
        <v>38.859</v>
      </c>
      <c r="M108" s="3">
        <v>75.944</v>
      </c>
      <c r="N108" s="94">
        <f t="shared" si="1"/>
        <v>0.4834566692</v>
      </c>
      <c r="O108" s="94">
        <f t="shared" si="2"/>
        <v>0</v>
      </c>
      <c r="P108" s="94">
        <f t="shared" si="3"/>
        <v>0</v>
      </c>
      <c r="Q108" s="94">
        <f t="shared" si="4"/>
        <v>0</v>
      </c>
      <c r="R108" s="94">
        <f t="shared" si="5"/>
        <v>0</v>
      </c>
      <c r="S108" s="96">
        <f t="shared" si="6"/>
        <v>0.09669133384</v>
      </c>
      <c r="U108" s="7">
        <f t="shared" si="7"/>
        <v>38.859</v>
      </c>
    </row>
    <row r="109">
      <c r="A109" s="94">
        <f>Comparacao!F110</f>
        <v>60220.6622</v>
      </c>
      <c r="B109" s="84" t="s">
        <v>190</v>
      </c>
      <c r="C109" s="3" t="s">
        <v>19</v>
      </c>
      <c r="D109" s="3">
        <v>5.0</v>
      </c>
      <c r="E109" s="3">
        <v>60336.898275</v>
      </c>
      <c r="F109" s="3">
        <v>60220.662196</v>
      </c>
      <c r="G109" s="3">
        <v>60561.867204</v>
      </c>
      <c r="H109" s="3">
        <v>60578.222568</v>
      </c>
      <c r="I109" s="3">
        <v>61031.332045</v>
      </c>
      <c r="J109" s="3">
        <v>60220.662196</v>
      </c>
      <c r="K109" s="3">
        <v>60545.796458</v>
      </c>
      <c r="L109" s="3">
        <v>47.829</v>
      </c>
      <c r="M109" s="3">
        <v>75.997</v>
      </c>
      <c r="N109" s="94">
        <f t="shared" si="1"/>
        <v>0.1930169393</v>
      </c>
      <c r="O109" s="94">
        <f t="shared" si="2"/>
        <v>0</v>
      </c>
      <c r="P109" s="94">
        <f t="shared" si="3"/>
        <v>0.5665912588</v>
      </c>
      <c r="Q109" s="94">
        <f t="shared" si="4"/>
        <v>0.5937503159</v>
      </c>
      <c r="R109" s="94">
        <f t="shared" si="5"/>
        <v>1.346165617</v>
      </c>
      <c r="S109" s="96">
        <f t="shared" si="6"/>
        <v>0.5399048263</v>
      </c>
      <c r="U109" s="7">
        <f t="shared" si="7"/>
        <v>47.829</v>
      </c>
    </row>
    <row r="110">
      <c r="A110" s="94">
        <f>Comparacao!F111</f>
        <v>73858.29968</v>
      </c>
      <c r="B110" s="84" t="s">
        <v>191</v>
      </c>
      <c r="C110" s="3" t="s">
        <v>19</v>
      </c>
      <c r="D110" s="3">
        <v>5.0</v>
      </c>
      <c r="E110" s="3">
        <v>73858.299684</v>
      </c>
      <c r="F110" s="3">
        <v>74020.377447</v>
      </c>
      <c r="G110" s="3">
        <v>74684.662329</v>
      </c>
      <c r="H110" s="3">
        <v>73967.657252</v>
      </c>
      <c r="I110" s="3">
        <v>74056.6214</v>
      </c>
      <c r="J110" s="3">
        <v>73858.299684</v>
      </c>
      <c r="K110" s="3">
        <v>74117.523622</v>
      </c>
      <c r="L110" s="3">
        <v>46.513</v>
      </c>
      <c r="M110" s="3">
        <v>75.964</v>
      </c>
      <c r="N110" s="94">
        <f t="shared" si="1"/>
        <v>0</v>
      </c>
      <c r="O110" s="94">
        <f t="shared" si="2"/>
        <v>0.219444211</v>
      </c>
      <c r="P110" s="94">
        <f t="shared" si="3"/>
        <v>1.118848726</v>
      </c>
      <c r="Q110" s="94">
        <f t="shared" si="4"/>
        <v>0.1480640205</v>
      </c>
      <c r="R110" s="94">
        <f t="shared" si="5"/>
        <v>0.2685164929</v>
      </c>
      <c r="S110" s="96">
        <f t="shared" si="6"/>
        <v>0.3509746901</v>
      </c>
      <c r="U110" s="7">
        <f t="shared" si="7"/>
        <v>46.513</v>
      </c>
    </row>
    <row r="111">
      <c r="A111" s="94">
        <f>Comparacao!F112</f>
        <v>63270.89322</v>
      </c>
      <c r="B111" s="84" t="s">
        <v>192</v>
      </c>
      <c r="C111" s="3" t="s">
        <v>19</v>
      </c>
      <c r="D111" s="3">
        <v>5.0</v>
      </c>
      <c r="E111" s="3">
        <v>63270.893215</v>
      </c>
      <c r="F111" s="3">
        <v>63270.893215</v>
      </c>
      <c r="G111" s="3">
        <v>63270.893215</v>
      </c>
      <c r="H111" s="3">
        <v>63270.893215</v>
      </c>
      <c r="I111" s="3">
        <v>63270.893215</v>
      </c>
      <c r="J111" s="3">
        <v>63270.893215</v>
      </c>
      <c r="K111" s="3">
        <v>63270.893215</v>
      </c>
      <c r="L111" s="3">
        <v>25.548</v>
      </c>
      <c r="M111" s="3">
        <v>90.986</v>
      </c>
      <c r="N111" s="94">
        <f t="shared" si="1"/>
        <v>0</v>
      </c>
      <c r="O111" s="94">
        <f t="shared" si="2"/>
        <v>0</v>
      </c>
      <c r="P111" s="94">
        <f t="shared" si="3"/>
        <v>0</v>
      </c>
      <c r="Q111" s="94">
        <f t="shared" si="4"/>
        <v>0</v>
      </c>
      <c r="R111" s="94">
        <f t="shared" si="5"/>
        <v>0</v>
      </c>
      <c r="S111" s="96">
        <f t="shared" si="6"/>
        <v>0</v>
      </c>
      <c r="U111" s="7">
        <f t="shared" si="7"/>
        <v>25.548</v>
      </c>
    </row>
    <row r="112">
      <c r="A112" s="94">
        <f>Comparacao!F113</f>
        <v>73259.89414</v>
      </c>
      <c r="B112" s="84" t="s">
        <v>193</v>
      </c>
      <c r="C112" s="3" t="s">
        <v>19</v>
      </c>
      <c r="D112" s="3">
        <v>5.0</v>
      </c>
      <c r="E112" s="3">
        <v>73259.894138</v>
      </c>
      <c r="F112" s="3">
        <v>73259.894138</v>
      </c>
      <c r="G112" s="3">
        <v>73259.894138</v>
      </c>
      <c r="H112" s="3">
        <v>73259.894138</v>
      </c>
      <c r="I112" s="3">
        <v>73259.894138</v>
      </c>
      <c r="J112" s="3">
        <v>73259.894138</v>
      </c>
      <c r="K112" s="3">
        <v>73259.894138</v>
      </c>
      <c r="L112" s="3">
        <v>23.232</v>
      </c>
      <c r="M112" s="3">
        <v>91.129</v>
      </c>
      <c r="N112" s="94">
        <f t="shared" si="1"/>
        <v>0</v>
      </c>
      <c r="O112" s="94">
        <f t="shared" si="2"/>
        <v>0</v>
      </c>
      <c r="P112" s="94">
        <f t="shared" si="3"/>
        <v>0</v>
      </c>
      <c r="Q112" s="94">
        <f t="shared" si="4"/>
        <v>0</v>
      </c>
      <c r="R112" s="94">
        <f t="shared" si="5"/>
        <v>0</v>
      </c>
      <c r="S112" s="96">
        <f t="shared" si="6"/>
        <v>0</v>
      </c>
      <c r="U112" s="7">
        <f t="shared" si="7"/>
        <v>23.232</v>
      </c>
    </row>
    <row r="113">
      <c r="A113" s="94">
        <f>Comparacao!F114</f>
        <v>81404.03489</v>
      </c>
      <c r="B113" s="84" t="s">
        <v>194</v>
      </c>
      <c r="C113" s="3" t="s">
        <v>19</v>
      </c>
      <c r="D113" s="3">
        <v>5.0</v>
      </c>
      <c r="E113" s="3">
        <v>81404.034887</v>
      </c>
      <c r="F113" s="3">
        <v>81404.034887</v>
      </c>
      <c r="G113" s="3">
        <v>81952.842363</v>
      </c>
      <c r="H113" s="3">
        <v>81404.034887</v>
      </c>
      <c r="I113" s="3">
        <v>81404.034887</v>
      </c>
      <c r="J113" s="3">
        <v>81404.034887</v>
      </c>
      <c r="K113" s="3">
        <v>81513.796382</v>
      </c>
      <c r="L113" s="3">
        <v>30.374</v>
      </c>
      <c r="M113" s="3">
        <v>91.239</v>
      </c>
      <c r="N113" s="94">
        <f t="shared" si="1"/>
        <v>0</v>
      </c>
      <c r="O113" s="94">
        <f t="shared" si="2"/>
        <v>0</v>
      </c>
      <c r="P113" s="94">
        <f t="shared" si="3"/>
        <v>0.6741772404</v>
      </c>
      <c r="Q113" s="94">
        <f t="shared" si="4"/>
        <v>0</v>
      </c>
      <c r="R113" s="94">
        <f t="shared" si="5"/>
        <v>0</v>
      </c>
      <c r="S113" s="96">
        <f t="shared" si="6"/>
        <v>0.1348354481</v>
      </c>
      <c r="U113" s="7">
        <f t="shared" si="7"/>
        <v>30.374</v>
      </c>
    </row>
    <row r="114">
      <c r="A114" s="94">
        <f>Comparacao!F115</f>
        <v>52883.49737</v>
      </c>
      <c r="B114" s="84" t="s">
        <v>195</v>
      </c>
      <c r="C114" s="3" t="s">
        <v>19</v>
      </c>
      <c r="D114" s="3">
        <v>5.0</v>
      </c>
      <c r="E114" s="3">
        <v>52883.497367</v>
      </c>
      <c r="F114" s="3">
        <v>52883.497367</v>
      </c>
      <c r="G114" s="3">
        <v>52883.497367</v>
      </c>
      <c r="H114" s="3">
        <v>52883.497367</v>
      </c>
      <c r="I114" s="3">
        <v>53331.231667</v>
      </c>
      <c r="J114" s="3">
        <v>52883.497367</v>
      </c>
      <c r="K114" s="3">
        <v>52973.044227</v>
      </c>
      <c r="L114" s="3">
        <v>41.632</v>
      </c>
      <c r="M114" s="3">
        <v>91.324</v>
      </c>
      <c r="N114" s="94">
        <f t="shared" si="1"/>
        <v>0</v>
      </c>
      <c r="O114" s="94">
        <f t="shared" si="2"/>
        <v>0</v>
      </c>
      <c r="P114" s="94">
        <f t="shared" si="3"/>
        <v>0</v>
      </c>
      <c r="Q114" s="94">
        <f t="shared" si="4"/>
        <v>0</v>
      </c>
      <c r="R114" s="94">
        <f t="shared" si="5"/>
        <v>0.8466427568</v>
      </c>
      <c r="S114" s="96">
        <f t="shared" si="6"/>
        <v>0.1693285514</v>
      </c>
      <c r="U114" s="7">
        <f t="shared" si="7"/>
        <v>41.632</v>
      </c>
    </row>
    <row r="115">
      <c r="A115" s="94">
        <f>Comparacao!F116</f>
        <v>66170.44605</v>
      </c>
      <c r="B115" s="84" t="s">
        <v>196</v>
      </c>
      <c r="C115" s="3" t="s">
        <v>19</v>
      </c>
      <c r="D115" s="3">
        <v>5.0</v>
      </c>
      <c r="E115" s="3">
        <v>66171.777645</v>
      </c>
      <c r="F115" s="3">
        <v>66597.560599</v>
      </c>
      <c r="G115" s="3">
        <v>66170.446052</v>
      </c>
      <c r="H115" s="3">
        <v>66870.505647</v>
      </c>
      <c r="I115" s="3">
        <v>66170.446052</v>
      </c>
      <c r="J115" s="3">
        <v>66170.446052</v>
      </c>
      <c r="K115" s="3">
        <v>66396.147199</v>
      </c>
      <c r="L115" s="3">
        <v>44.608</v>
      </c>
      <c r="M115" s="3">
        <v>91.356</v>
      </c>
      <c r="N115" s="94">
        <f t="shared" si="1"/>
        <v>0.002012368179</v>
      </c>
      <c r="O115" s="94">
        <f t="shared" si="2"/>
        <v>0.6454763002</v>
      </c>
      <c r="P115" s="94">
        <f t="shared" si="3"/>
        <v>0</v>
      </c>
      <c r="Q115" s="94">
        <f t="shared" si="4"/>
        <v>1.057964147</v>
      </c>
      <c r="R115" s="94">
        <f t="shared" si="5"/>
        <v>0</v>
      </c>
      <c r="S115" s="96">
        <f t="shared" si="6"/>
        <v>0.341090563</v>
      </c>
      <c r="U115" s="7">
        <f t="shared" si="7"/>
        <v>44.608</v>
      </c>
    </row>
    <row r="116">
      <c r="A116" s="94">
        <f>Comparacao!F117</f>
        <v>77383.09886</v>
      </c>
      <c r="B116" s="84" t="s">
        <v>197</v>
      </c>
      <c r="C116" s="3" t="s">
        <v>19</v>
      </c>
      <c r="D116" s="3">
        <v>5.0</v>
      </c>
      <c r="E116" s="3">
        <v>77383.098864</v>
      </c>
      <c r="F116" s="3">
        <v>77481.114656</v>
      </c>
      <c r="G116" s="3">
        <v>77383.098864</v>
      </c>
      <c r="H116" s="3">
        <v>77383.098864</v>
      </c>
      <c r="I116" s="3">
        <v>77383.098864</v>
      </c>
      <c r="J116" s="3">
        <v>77383.098864</v>
      </c>
      <c r="K116" s="3">
        <v>77402.702023</v>
      </c>
      <c r="L116" s="3">
        <v>19.216</v>
      </c>
      <c r="M116" s="3">
        <v>91.123</v>
      </c>
      <c r="N116" s="94">
        <f t="shared" si="1"/>
        <v>0</v>
      </c>
      <c r="O116" s="94">
        <f t="shared" si="2"/>
        <v>0.1266630484</v>
      </c>
      <c r="P116" s="94">
        <f t="shared" si="3"/>
        <v>0</v>
      </c>
      <c r="Q116" s="94">
        <f t="shared" si="4"/>
        <v>0</v>
      </c>
      <c r="R116" s="94">
        <f t="shared" si="5"/>
        <v>0</v>
      </c>
      <c r="S116" s="96">
        <f t="shared" si="6"/>
        <v>0.02533260969</v>
      </c>
      <c r="U116" s="7">
        <f t="shared" si="7"/>
        <v>19.216</v>
      </c>
    </row>
    <row r="117">
      <c r="A117" s="94">
        <f>Comparacao!F118</f>
        <v>44944.49871</v>
      </c>
      <c r="B117" s="84" t="s">
        <v>198</v>
      </c>
      <c r="C117" s="3" t="s">
        <v>19</v>
      </c>
      <c r="D117" s="3">
        <v>5.0</v>
      </c>
      <c r="E117" s="3">
        <v>45011.390752</v>
      </c>
      <c r="F117" s="3">
        <v>45297.75792</v>
      </c>
      <c r="G117" s="3">
        <v>45097.988057</v>
      </c>
      <c r="H117" s="3">
        <v>45182.218606</v>
      </c>
      <c r="I117" s="3">
        <v>45061.009242</v>
      </c>
      <c r="J117" s="3">
        <v>45011.390752</v>
      </c>
      <c r="K117" s="3">
        <v>45130.072916</v>
      </c>
      <c r="L117" s="3">
        <v>60.488</v>
      </c>
      <c r="M117" s="3">
        <v>91.84</v>
      </c>
      <c r="N117" s="94">
        <f t="shared" si="1"/>
        <v>0.1488325511</v>
      </c>
      <c r="O117" s="94">
        <f t="shared" si="2"/>
        <v>0.7859898812</v>
      </c>
      <c r="P117" s="94">
        <f t="shared" si="3"/>
        <v>0.341508646</v>
      </c>
      <c r="Q117" s="94">
        <f t="shared" si="4"/>
        <v>0.5289187884</v>
      </c>
      <c r="R117" s="94">
        <f t="shared" si="5"/>
        <v>0.2592320247</v>
      </c>
      <c r="S117" s="96">
        <f t="shared" si="6"/>
        <v>0.4128963783</v>
      </c>
      <c r="U117" s="7">
        <f t="shared" si="7"/>
        <v>60.488</v>
      </c>
    </row>
    <row r="118">
      <c r="A118" s="94">
        <f>Comparacao!F119</f>
        <v>60243.61874</v>
      </c>
      <c r="B118" s="84" t="s">
        <v>199</v>
      </c>
      <c r="C118" s="3" t="s">
        <v>19</v>
      </c>
      <c r="D118" s="3">
        <v>5.0</v>
      </c>
      <c r="E118" s="3">
        <v>60981.827269</v>
      </c>
      <c r="F118" s="3">
        <v>61187.2379</v>
      </c>
      <c r="G118" s="3">
        <v>60256.916063</v>
      </c>
      <c r="H118" s="3">
        <v>60243.618738</v>
      </c>
      <c r="I118" s="3">
        <v>60243.618738</v>
      </c>
      <c r="J118" s="3">
        <v>60243.618738</v>
      </c>
      <c r="K118" s="3">
        <v>60582.643742</v>
      </c>
      <c r="L118" s="3">
        <v>60.38</v>
      </c>
      <c r="M118" s="3">
        <v>91.26</v>
      </c>
      <c r="N118" s="94">
        <f t="shared" si="1"/>
        <v>1.225372158</v>
      </c>
      <c r="O118" s="94">
        <f t="shared" si="2"/>
        <v>1.566338779</v>
      </c>
      <c r="P118" s="94">
        <f t="shared" si="3"/>
        <v>0.02207258674</v>
      </c>
      <c r="Q118" s="94">
        <f t="shared" si="4"/>
        <v>0</v>
      </c>
      <c r="R118" s="94">
        <f t="shared" si="5"/>
        <v>0</v>
      </c>
      <c r="S118" s="96">
        <f t="shared" si="6"/>
        <v>0.5627567047</v>
      </c>
      <c r="U118" s="7">
        <f t="shared" si="7"/>
        <v>60.38</v>
      </c>
    </row>
    <row r="119">
      <c r="A119" s="94">
        <f>Comparacao!F120</f>
        <v>73775.48245</v>
      </c>
      <c r="B119" s="84" t="s">
        <v>200</v>
      </c>
      <c r="C119" s="3" t="s">
        <v>19</v>
      </c>
      <c r="D119" s="3">
        <v>5.0</v>
      </c>
      <c r="E119" s="3">
        <v>74889.809647</v>
      </c>
      <c r="F119" s="3">
        <v>74255.698028</v>
      </c>
      <c r="G119" s="3">
        <v>74063.320617</v>
      </c>
      <c r="H119" s="3">
        <v>74254.990975</v>
      </c>
      <c r="I119" s="3">
        <v>74902.654125</v>
      </c>
      <c r="J119" s="3">
        <v>74063.320617</v>
      </c>
      <c r="K119" s="3">
        <v>74473.294678</v>
      </c>
      <c r="L119" s="3">
        <v>72.911</v>
      </c>
      <c r="M119" s="3">
        <v>91.619</v>
      </c>
      <c r="N119" s="94">
        <f t="shared" si="1"/>
        <v>1.510430242</v>
      </c>
      <c r="O119" s="94">
        <f t="shared" si="2"/>
        <v>0.650914861</v>
      </c>
      <c r="P119" s="94">
        <f t="shared" si="3"/>
        <v>0.3901542334</v>
      </c>
      <c r="Q119" s="94">
        <f t="shared" si="4"/>
        <v>0.6499564762</v>
      </c>
      <c r="R119" s="94">
        <f t="shared" si="5"/>
        <v>1.527840468</v>
      </c>
      <c r="S119" s="96">
        <f t="shared" si="6"/>
        <v>0.945859256</v>
      </c>
      <c r="U119" s="7">
        <f t="shared" si="7"/>
        <v>72.911</v>
      </c>
    </row>
    <row r="120">
      <c r="A120" s="94">
        <f>Comparacao!F121</f>
        <v>63442.50571</v>
      </c>
      <c r="B120" s="84" t="s">
        <v>201</v>
      </c>
      <c r="C120" s="3" t="s">
        <v>19</v>
      </c>
      <c r="D120" s="3">
        <v>5.0</v>
      </c>
      <c r="E120" s="3">
        <v>63442.505707</v>
      </c>
      <c r="F120" s="3">
        <v>63442.505707</v>
      </c>
      <c r="G120" s="3">
        <v>63442.505707</v>
      </c>
      <c r="H120" s="3">
        <v>63442.505707</v>
      </c>
      <c r="I120" s="3">
        <v>63525.853197</v>
      </c>
      <c r="J120" s="3">
        <v>63442.505707</v>
      </c>
      <c r="K120" s="3">
        <v>63459.175205</v>
      </c>
      <c r="L120" s="3">
        <v>29.047</v>
      </c>
      <c r="M120" s="3">
        <v>101.449</v>
      </c>
      <c r="N120" s="94">
        <f t="shared" si="1"/>
        <v>0</v>
      </c>
      <c r="O120" s="94">
        <f t="shared" si="2"/>
        <v>0</v>
      </c>
      <c r="P120" s="94">
        <f t="shared" si="3"/>
        <v>0</v>
      </c>
      <c r="Q120" s="94">
        <f t="shared" si="4"/>
        <v>0</v>
      </c>
      <c r="R120" s="94">
        <f t="shared" si="5"/>
        <v>0.1313748394</v>
      </c>
      <c r="S120" s="96">
        <f t="shared" si="6"/>
        <v>0.02627496789</v>
      </c>
      <c r="U120" s="7">
        <f t="shared" si="7"/>
        <v>29.047</v>
      </c>
    </row>
    <row r="121">
      <c r="A121" s="94">
        <f>Comparacao!F122</f>
        <v>73415.91173</v>
      </c>
      <c r="B121" s="84" t="s">
        <v>202</v>
      </c>
      <c r="C121" s="3" t="s">
        <v>19</v>
      </c>
      <c r="D121" s="3">
        <v>5.0</v>
      </c>
      <c r="E121" s="3">
        <v>73415.911731</v>
      </c>
      <c r="F121" s="3">
        <v>73415.911731</v>
      </c>
      <c r="G121" s="3">
        <v>73415.911731</v>
      </c>
      <c r="H121" s="3">
        <v>73415.911731</v>
      </c>
      <c r="I121" s="3">
        <v>73415.911731</v>
      </c>
      <c r="J121" s="3">
        <v>73415.911731</v>
      </c>
      <c r="K121" s="3">
        <v>73415.911731</v>
      </c>
      <c r="L121" s="3">
        <v>39.787</v>
      </c>
      <c r="M121" s="3">
        <v>101.496</v>
      </c>
      <c r="N121" s="94">
        <f t="shared" si="1"/>
        <v>0</v>
      </c>
      <c r="O121" s="94">
        <f t="shared" si="2"/>
        <v>0</v>
      </c>
      <c r="P121" s="94">
        <f t="shared" si="3"/>
        <v>0</v>
      </c>
      <c r="Q121" s="94">
        <f t="shared" si="4"/>
        <v>0</v>
      </c>
      <c r="R121" s="94">
        <f t="shared" si="5"/>
        <v>0</v>
      </c>
      <c r="S121" s="96">
        <f t="shared" si="6"/>
        <v>0</v>
      </c>
      <c r="U121" s="7">
        <f t="shared" si="7"/>
        <v>39.787</v>
      </c>
    </row>
    <row r="122">
      <c r="A122" s="94">
        <f>Comparacao!F123</f>
        <v>81473.21432</v>
      </c>
      <c r="B122" s="84" t="s">
        <v>203</v>
      </c>
      <c r="C122" s="3" t="s">
        <v>19</v>
      </c>
      <c r="D122" s="3">
        <v>5.0</v>
      </c>
      <c r="E122" s="3">
        <v>81473.214321</v>
      </c>
      <c r="F122" s="3">
        <v>81473.214321</v>
      </c>
      <c r="G122" s="3">
        <v>82452.160227</v>
      </c>
      <c r="H122" s="3">
        <v>81473.214321</v>
      </c>
      <c r="I122" s="3">
        <v>81473.214321</v>
      </c>
      <c r="J122" s="3">
        <v>81473.214321</v>
      </c>
      <c r="K122" s="3">
        <v>81669.003502</v>
      </c>
      <c r="L122" s="3">
        <v>20.908</v>
      </c>
      <c r="M122" s="3">
        <v>101.165</v>
      </c>
      <c r="N122" s="94">
        <f t="shared" si="1"/>
        <v>0</v>
      </c>
      <c r="O122" s="94">
        <f t="shared" si="2"/>
        <v>0</v>
      </c>
      <c r="P122" s="94">
        <f t="shared" si="3"/>
        <v>1.201555522</v>
      </c>
      <c r="Q122" s="94">
        <f t="shared" si="4"/>
        <v>0</v>
      </c>
      <c r="R122" s="94">
        <f t="shared" si="5"/>
        <v>0</v>
      </c>
      <c r="S122" s="96">
        <f t="shared" si="6"/>
        <v>0.2403111045</v>
      </c>
      <c r="U122" s="7">
        <f t="shared" si="7"/>
        <v>20.908</v>
      </c>
    </row>
    <row r="123">
      <c r="A123" s="94">
        <f>Comparacao!F124</f>
        <v>53316.5763</v>
      </c>
      <c r="B123" s="84" t="s">
        <v>204</v>
      </c>
      <c r="C123" s="3" t="s">
        <v>19</v>
      </c>
      <c r="D123" s="3">
        <v>5.0</v>
      </c>
      <c r="E123" s="3">
        <v>53316.576303</v>
      </c>
      <c r="F123" s="3">
        <v>53316.576303</v>
      </c>
      <c r="G123" s="3">
        <v>53316.576303</v>
      </c>
      <c r="H123" s="3">
        <v>53316.576303</v>
      </c>
      <c r="I123" s="3">
        <v>53730.44961</v>
      </c>
      <c r="J123" s="3">
        <v>53316.576303</v>
      </c>
      <c r="K123" s="3">
        <v>53399.350965</v>
      </c>
      <c r="L123" s="3">
        <v>69.832</v>
      </c>
      <c r="M123" s="3">
        <v>101.578</v>
      </c>
      <c r="N123" s="94">
        <f t="shared" si="1"/>
        <v>0</v>
      </c>
      <c r="O123" s="94">
        <f t="shared" si="2"/>
        <v>0</v>
      </c>
      <c r="P123" s="94">
        <f t="shared" si="3"/>
        <v>0</v>
      </c>
      <c r="Q123" s="94">
        <f t="shared" si="4"/>
        <v>0</v>
      </c>
      <c r="R123" s="94">
        <f t="shared" si="5"/>
        <v>0.776256346</v>
      </c>
      <c r="S123" s="96">
        <f t="shared" si="6"/>
        <v>0.1552512692</v>
      </c>
      <c r="U123" s="7">
        <f t="shared" si="7"/>
        <v>69.832</v>
      </c>
    </row>
    <row r="124">
      <c r="A124" s="94">
        <f>Comparacao!F125</f>
        <v>66563.13171</v>
      </c>
      <c r="B124" s="84" t="s">
        <v>205</v>
      </c>
      <c r="C124" s="3" t="s">
        <v>19</v>
      </c>
      <c r="D124" s="3">
        <v>5.0</v>
      </c>
      <c r="E124" s="3">
        <v>66563.131708</v>
      </c>
      <c r="F124" s="3">
        <v>66563.131708</v>
      </c>
      <c r="G124" s="3">
        <v>66563.131708</v>
      </c>
      <c r="H124" s="3">
        <v>67031.741961</v>
      </c>
      <c r="I124" s="3">
        <v>66563.131708</v>
      </c>
      <c r="J124" s="3">
        <v>66563.131708</v>
      </c>
      <c r="K124" s="3">
        <v>66656.853759</v>
      </c>
      <c r="L124" s="3">
        <v>63.164</v>
      </c>
      <c r="M124" s="3">
        <v>101.351</v>
      </c>
      <c r="N124" s="94">
        <f t="shared" si="1"/>
        <v>0</v>
      </c>
      <c r="O124" s="94">
        <f t="shared" si="2"/>
        <v>0</v>
      </c>
      <c r="P124" s="94">
        <f t="shared" si="3"/>
        <v>0</v>
      </c>
      <c r="Q124" s="94">
        <f t="shared" si="4"/>
        <v>0.7040087222</v>
      </c>
      <c r="R124" s="94">
        <f t="shared" si="5"/>
        <v>0</v>
      </c>
      <c r="S124" s="96">
        <f t="shared" si="6"/>
        <v>0.1408017444</v>
      </c>
      <c r="U124" s="7">
        <f t="shared" si="7"/>
        <v>63.164</v>
      </c>
    </row>
    <row r="125">
      <c r="A125" s="94">
        <f>Comparacao!F126</f>
        <v>77561.11803</v>
      </c>
      <c r="B125" s="84" t="s">
        <v>206</v>
      </c>
      <c r="C125" s="3" t="s">
        <v>19</v>
      </c>
      <c r="D125" s="3">
        <v>5.0</v>
      </c>
      <c r="E125" s="3">
        <v>77757.293294</v>
      </c>
      <c r="F125" s="3">
        <v>77561.118025</v>
      </c>
      <c r="G125" s="3">
        <v>77707.247253</v>
      </c>
      <c r="H125" s="3">
        <v>77561.118025</v>
      </c>
      <c r="I125" s="3">
        <v>77561.118025</v>
      </c>
      <c r="J125" s="3">
        <v>77561.118025</v>
      </c>
      <c r="K125" s="3">
        <v>77629.578924</v>
      </c>
      <c r="L125" s="3">
        <v>44.905</v>
      </c>
      <c r="M125" s="3">
        <v>101.856</v>
      </c>
      <c r="N125" s="94">
        <f t="shared" si="1"/>
        <v>0.2529299138</v>
      </c>
      <c r="O125" s="94">
        <f t="shared" si="2"/>
        <v>0</v>
      </c>
      <c r="P125" s="94">
        <f t="shared" si="3"/>
        <v>0.1884052625</v>
      </c>
      <c r="Q125" s="94">
        <f t="shared" si="4"/>
        <v>0</v>
      </c>
      <c r="R125" s="94">
        <f t="shared" si="5"/>
        <v>0</v>
      </c>
      <c r="S125" s="96">
        <f t="shared" si="6"/>
        <v>0.08826703527</v>
      </c>
      <c r="U125" s="7">
        <f t="shared" si="7"/>
        <v>44.905</v>
      </c>
    </row>
    <row r="126">
      <c r="A126" s="94">
        <f>Comparacao!F127</f>
        <v>45276.75393</v>
      </c>
      <c r="B126" s="84" t="s">
        <v>207</v>
      </c>
      <c r="C126" s="3" t="s">
        <v>19</v>
      </c>
      <c r="D126" s="3">
        <v>5.0</v>
      </c>
      <c r="E126" s="3">
        <v>45387.205465</v>
      </c>
      <c r="F126" s="3">
        <v>45287.002405</v>
      </c>
      <c r="G126" s="3">
        <v>45287.002405</v>
      </c>
      <c r="H126" s="3">
        <v>45287.002405</v>
      </c>
      <c r="I126" s="3">
        <v>46047.848423</v>
      </c>
      <c r="J126" s="3">
        <v>45287.002405</v>
      </c>
      <c r="K126" s="3">
        <v>45459.212221</v>
      </c>
      <c r="L126" s="3">
        <v>71.069</v>
      </c>
      <c r="M126" s="3">
        <v>101.58</v>
      </c>
      <c r="N126" s="94">
        <f t="shared" si="1"/>
        <v>0.2439475546</v>
      </c>
      <c r="O126" s="94">
        <f t="shared" si="2"/>
        <v>0.02263517834</v>
      </c>
      <c r="P126" s="94">
        <f t="shared" si="3"/>
        <v>0.02263517834</v>
      </c>
      <c r="Q126" s="94">
        <f t="shared" si="4"/>
        <v>0.02263517834</v>
      </c>
      <c r="R126" s="94">
        <f t="shared" si="5"/>
        <v>1.703069291</v>
      </c>
      <c r="S126" s="96">
        <f t="shared" si="6"/>
        <v>0.402984476</v>
      </c>
      <c r="U126" s="7">
        <f t="shared" si="7"/>
        <v>71.069</v>
      </c>
    </row>
    <row r="127">
      <c r="A127" s="94">
        <f>Comparacao!F128</f>
        <v>60563.51934</v>
      </c>
      <c r="B127" s="84" t="s">
        <v>208</v>
      </c>
      <c r="C127" s="3" t="s">
        <v>19</v>
      </c>
      <c r="D127" s="3">
        <v>5.0</v>
      </c>
      <c r="E127" s="3">
        <v>60563.519342</v>
      </c>
      <c r="F127" s="3">
        <v>61912.395813</v>
      </c>
      <c r="G127" s="3">
        <v>60563.519342</v>
      </c>
      <c r="H127" s="3">
        <v>60563.519342</v>
      </c>
      <c r="I127" s="3">
        <v>60563.519342</v>
      </c>
      <c r="J127" s="3">
        <v>60563.519342</v>
      </c>
      <c r="K127" s="3">
        <v>60833.294637</v>
      </c>
      <c r="L127" s="3">
        <v>73.42</v>
      </c>
      <c r="M127" s="3">
        <v>101.704</v>
      </c>
      <c r="N127" s="94">
        <f t="shared" si="1"/>
        <v>0</v>
      </c>
      <c r="O127" s="94">
        <f t="shared" si="2"/>
        <v>2.227209524</v>
      </c>
      <c r="P127" s="94">
        <f t="shared" si="3"/>
        <v>0</v>
      </c>
      <c r="Q127" s="94">
        <f t="shared" si="4"/>
        <v>0</v>
      </c>
      <c r="R127" s="94">
        <f t="shared" si="5"/>
        <v>0</v>
      </c>
      <c r="S127" s="96">
        <f t="shared" si="6"/>
        <v>0.4454419048</v>
      </c>
      <c r="U127" s="7">
        <f t="shared" si="7"/>
        <v>73.42</v>
      </c>
    </row>
    <row r="128">
      <c r="A128" s="94">
        <f>Comparacao!F129</f>
        <v>74007.85441</v>
      </c>
      <c r="B128" s="84" t="s">
        <v>209</v>
      </c>
      <c r="C128" s="3" t="s">
        <v>19</v>
      </c>
      <c r="D128" s="3">
        <v>5.0</v>
      </c>
      <c r="E128" s="3">
        <v>74307.708127</v>
      </c>
      <c r="F128" s="3">
        <v>74544.913579</v>
      </c>
      <c r="G128" s="3">
        <v>74007.854413</v>
      </c>
      <c r="H128" s="3">
        <v>74007.854413</v>
      </c>
      <c r="I128" s="3">
        <v>74007.854413</v>
      </c>
      <c r="J128" s="3">
        <v>74007.854413</v>
      </c>
      <c r="K128" s="3">
        <v>74175.236989</v>
      </c>
      <c r="L128" s="3">
        <v>58.554</v>
      </c>
      <c r="M128" s="3">
        <v>101.483</v>
      </c>
      <c r="N128" s="94">
        <f t="shared" si="1"/>
        <v>0.4051647171</v>
      </c>
      <c r="O128" s="94">
        <f t="shared" si="2"/>
        <v>0.7256786057</v>
      </c>
      <c r="P128" s="94">
        <f t="shared" si="3"/>
        <v>0</v>
      </c>
      <c r="Q128" s="94">
        <f t="shared" si="4"/>
        <v>0</v>
      </c>
      <c r="R128" s="94">
        <f t="shared" si="5"/>
        <v>0</v>
      </c>
      <c r="S128" s="96">
        <f t="shared" si="6"/>
        <v>0.2261686646</v>
      </c>
      <c r="U128" s="7">
        <f t="shared" si="7"/>
        <v>58.554</v>
      </c>
    </row>
    <row r="129">
      <c r="U129" s="7"/>
    </row>
    <row r="130">
      <c r="U130" s="7"/>
    </row>
    <row r="131">
      <c r="U131" s="7"/>
    </row>
    <row r="132">
      <c r="U132" s="7"/>
    </row>
    <row r="133">
      <c r="U133" s="7"/>
    </row>
    <row r="134">
      <c r="U134" s="7"/>
    </row>
    <row r="135">
      <c r="U135" s="7"/>
    </row>
    <row r="136">
      <c r="U136" s="7"/>
    </row>
    <row r="137">
      <c r="U137" s="7"/>
    </row>
    <row r="138">
      <c r="U138" s="7"/>
    </row>
    <row r="139">
      <c r="U139" s="7"/>
    </row>
    <row r="140">
      <c r="U140" s="7"/>
    </row>
    <row r="141">
      <c r="U141" s="7"/>
    </row>
    <row r="142">
      <c r="U142" s="7"/>
    </row>
    <row r="143">
      <c r="U143" s="7"/>
    </row>
    <row r="144">
      <c r="U144" s="7"/>
    </row>
    <row r="145">
      <c r="U145" s="7"/>
    </row>
    <row r="146">
      <c r="U146" s="7"/>
    </row>
    <row r="147">
      <c r="U147" s="7"/>
    </row>
    <row r="148">
      <c r="U148" s="7"/>
    </row>
    <row r="149">
      <c r="U149" s="7"/>
    </row>
    <row r="150">
      <c r="U150" s="7"/>
    </row>
    <row r="151">
      <c r="U151" s="7"/>
    </row>
    <row r="152">
      <c r="U152" s="7"/>
    </row>
    <row r="153">
      <c r="U153" s="7"/>
    </row>
    <row r="154">
      <c r="U154" s="7"/>
    </row>
    <row r="155">
      <c r="U155" s="7"/>
    </row>
    <row r="156">
      <c r="U156" s="7"/>
    </row>
    <row r="157">
      <c r="U157" s="7"/>
    </row>
    <row r="158">
      <c r="U158" s="7"/>
    </row>
    <row r="159">
      <c r="U159" s="7"/>
    </row>
    <row r="160">
      <c r="U160" s="7"/>
    </row>
    <row r="161">
      <c r="U161" s="7"/>
    </row>
    <row r="162">
      <c r="U162" s="7"/>
    </row>
    <row r="163">
      <c r="U163" s="7"/>
    </row>
    <row r="164">
      <c r="U164" s="7"/>
    </row>
    <row r="165">
      <c r="U165" s="7"/>
    </row>
    <row r="166">
      <c r="U166" s="7"/>
    </row>
    <row r="167">
      <c r="U167" s="7"/>
    </row>
    <row r="168">
      <c r="U168" s="7"/>
    </row>
    <row r="169">
      <c r="U169" s="7"/>
    </row>
    <row r="170">
      <c r="U170" s="7"/>
    </row>
    <row r="171">
      <c r="U171" s="7"/>
    </row>
    <row r="172">
      <c r="U172" s="7"/>
    </row>
    <row r="173">
      <c r="U173" s="7"/>
    </row>
    <row r="174">
      <c r="U174" s="7"/>
    </row>
    <row r="175">
      <c r="U175" s="7"/>
    </row>
    <row r="176">
      <c r="U176" s="7"/>
    </row>
    <row r="177">
      <c r="U177" s="7"/>
    </row>
    <row r="178">
      <c r="U178" s="7"/>
    </row>
    <row r="179">
      <c r="U179" s="7"/>
    </row>
    <row r="180">
      <c r="U180" s="7"/>
    </row>
    <row r="181">
      <c r="U181" s="7"/>
    </row>
    <row r="182">
      <c r="U182" s="7"/>
    </row>
    <row r="183">
      <c r="U183" s="7"/>
    </row>
    <row r="184">
      <c r="U184" s="7"/>
    </row>
    <row r="185">
      <c r="U185" s="7"/>
    </row>
    <row r="186">
      <c r="U186" s="7"/>
    </row>
    <row r="187">
      <c r="U187" s="7"/>
    </row>
    <row r="188">
      <c r="U188" s="7"/>
    </row>
    <row r="189">
      <c r="U189" s="7"/>
    </row>
    <row r="190">
      <c r="U190" s="7"/>
    </row>
    <row r="191">
      <c r="U191" s="7"/>
    </row>
    <row r="192">
      <c r="U192" s="7"/>
    </row>
    <row r="193">
      <c r="U193" s="7"/>
    </row>
    <row r="194">
      <c r="U194" s="7"/>
    </row>
    <row r="195">
      <c r="U195" s="7"/>
    </row>
    <row r="196">
      <c r="U196" s="7"/>
    </row>
    <row r="197">
      <c r="U197" s="7"/>
    </row>
    <row r="198">
      <c r="U198" s="7"/>
    </row>
    <row r="199">
      <c r="U199" s="7"/>
    </row>
    <row r="200">
      <c r="U200" s="7"/>
    </row>
    <row r="201">
      <c r="U201" s="7"/>
    </row>
    <row r="202">
      <c r="U202" s="7"/>
    </row>
    <row r="203">
      <c r="U203" s="7"/>
    </row>
    <row r="204">
      <c r="U204" s="7"/>
    </row>
    <row r="205">
      <c r="U205" s="7"/>
    </row>
    <row r="206">
      <c r="U206" s="7"/>
    </row>
    <row r="207">
      <c r="U207" s="7"/>
    </row>
    <row r="208">
      <c r="U208" s="7"/>
    </row>
    <row r="209">
      <c r="U209" s="7"/>
    </row>
    <row r="210">
      <c r="U210" s="7"/>
    </row>
    <row r="211">
      <c r="U211" s="7"/>
    </row>
    <row r="212">
      <c r="U212" s="7"/>
    </row>
    <row r="213">
      <c r="U213" s="7"/>
    </row>
    <row r="214">
      <c r="U214" s="7"/>
    </row>
    <row r="215">
      <c r="U215" s="7"/>
    </row>
    <row r="216">
      <c r="U216" s="7"/>
    </row>
    <row r="217">
      <c r="U217" s="7"/>
    </row>
    <row r="218">
      <c r="U218" s="7"/>
    </row>
    <row r="219">
      <c r="U219" s="7"/>
    </row>
    <row r="220">
      <c r="U220" s="7"/>
    </row>
    <row r="221">
      <c r="U221" s="7"/>
    </row>
    <row r="222">
      <c r="U222" s="7"/>
    </row>
    <row r="223">
      <c r="U223" s="7"/>
    </row>
    <row r="224">
      <c r="U224" s="7"/>
    </row>
    <row r="225">
      <c r="U225" s="7"/>
    </row>
    <row r="226">
      <c r="U226" s="7"/>
    </row>
    <row r="227">
      <c r="U227" s="7"/>
    </row>
    <row r="228">
      <c r="U228" s="7"/>
    </row>
    <row r="229">
      <c r="U229" s="7"/>
    </row>
    <row r="230">
      <c r="U230" s="7"/>
    </row>
    <row r="231">
      <c r="U231" s="7"/>
    </row>
    <row r="232">
      <c r="U232" s="7"/>
    </row>
    <row r="233">
      <c r="U233" s="7"/>
    </row>
    <row r="234">
      <c r="U234" s="7"/>
    </row>
    <row r="235">
      <c r="U235" s="7"/>
    </row>
    <row r="236">
      <c r="U236" s="7"/>
    </row>
    <row r="237">
      <c r="U237" s="7"/>
    </row>
    <row r="238">
      <c r="U238" s="7"/>
    </row>
    <row r="239">
      <c r="U239" s="7"/>
    </row>
    <row r="240">
      <c r="U240" s="7"/>
    </row>
    <row r="241">
      <c r="U241" s="7"/>
    </row>
    <row r="242">
      <c r="U242" s="7"/>
    </row>
    <row r="243">
      <c r="U243" s="7"/>
    </row>
    <row r="244">
      <c r="U244" s="7"/>
    </row>
    <row r="245">
      <c r="U245" s="7"/>
    </row>
    <row r="246">
      <c r="U246" s="7"/>
    </row>
    <row r="247">
      <c r="U247" s="7"/>
    </row>
    <row r="248">
      <c r="U248" s="7"/>
    </row>
    <row r="249">
      <c r="U249" s="7"/>
    </row>
    <row r="250">
      <c r="U250" s="7"/>
    </row>
    <row r="251">
      <c r="U251" s="7"/>
    </row>
    <row r="252">
      <c r="U252" s="7"/>
    </row>
    <row r="253">
      <c r="U253" s="7"/>
    </row>
    <row r="254">
      <c r="U254" s="7"/>
    </row>
    <row r="255">
      <c r="U255" s="7"/>
    </row>
    <row r="256">
      <c r="U256" s="7"/>
    </row>
    <row r="257">
      <c r="U257" s="7"/>
    </row>
    <row r="258">
      <c r="U258" s="7"/>
    </row>
    <row r="259">
      <c r="U259" s="7"/>
    </row>
    <row r="260">
      <c r="U260" s="7"/>
    </row>
    <row r="261">
      <c r="U261" s="7"/>
    </row>
    <row r="262">
      <c r="U262" s="7"/>
    </row>
    <row r="263">
      <c r="U263" s="7"/>
    </row>
    <row r="264">
      <c r="U264" s="7"/>
    </row>
    <row r="265">
      <c r="U265" s="7"/>
    </row>
    <row r="266">
      <c r="U266" s="7"/>
    </row>
    <row r="267">
      <c r="U267" s="7"/>
    </row>
    <row r="268">
      <c r="U268" s="7"/>
    </row>
    <row r="269">
      <c r="U269" s="7"/>
    </row>
    <row r="270">
      <c r="U270" s="7"/>
    </row>
    <row r="271">
      <c r="U271" s="7"/>
    </row>
    <row r="272">
      <c r="U272" s="7"/>
    </row>
    <row r="273">
      <c r="U273" s="7"/>
    </row>
    <row r="274">
      <c r="U274" s="7"/>
    </row>
    <row r="275">
      <c r="U275" s="7"/>
    </row>
    <row r="276">
      <c r="U276" s="7"/>
    </row>
    <row r="277">
      <c r="U277" s="7"/>
    </row>
    <row r="278">
      <c r="U278" s="7"/>
    </row>
    <row r="279">
      <c r="U279" s="7"/>
    </row>
    <row r="280">
      <c r="U280" s="7"/>
    </row>
    <row r="281">
      <c r="U281" s="7"/>
    </row>
    <row r="282">
      <c r="U282" s="7"/>
    </row>
    <row r="283">
      <c r="U283" s="7"/>
    </row>
    <row r="284">
      <c r="U284" s="7"/>
    </row>
    <row r="285">
      <c r="U285" s="7"/>
    </row>
    <row r="286">
      <c r="U286" s="7"/>
    </row>
    <row r="287">
      <c r="U287" s="7"/>
    </row>
    <row r="288">
      <c r="U288" s="7"/>
    </row>
    <row r="289">
      <c r="U289" s="7"/>
    </row>
    <row r="290">
      <c r="U290" s="7"/>
    </row>
    <row r="291">
      <c r="U291" s="7"/>
    </row>
    <row r="292">
      <c r="U292" s="7"/>
    </row>
    <row r="293">
      <c r="U293" s="7"/>
    </row>
    <row r="294">
      <c r="U294" s="7"/>
    </row>
    <row r="295">
      <c r="U295" s="7"/>
    </row>
    <row r="296">
      <c r="U296" s="7"/>
    </row>
    <row r="297">
      <c r="U297" s="7"/>
    </row>
    <row r="298">
      <c r="U298" s="7"/>
    </row>
    <row r="299">
      <c r="U299" s="7"/>
    </row>
    <row r="300">
      <c r="U300" s="7"/>
    </row>
    <row r="301">
      <c r="U301" s="7"/>
    </row>
    <row r="302">
      <c r="U302" s="7"/>
    </row>
    <row r="303">
      <c r="U303" s="7"/>
    </row>
    <row r="304">
      <c r="U304" s="7"/>
    </row>
    <row r="305">
      <c r="U305" s="7"/>
    </row>
    <row r="306">
      <c r="U306" s="7"/>
    </row>
    <row r="307">
      <c r="U307" s="7"/>
    </row>
    <row r="308">
      <c r="U308" s="7"/>
    </row>
    <row r="309">
      <c r="U309" s="7"/>
    </row>
    <row r="310">
      <c r="U310" s="7"/>
    </row>
    <row r="311">
      <c r="U311" s="7"/>
    </row>
    <row r="312">
      <c r="U312" s="7"/>
    </row>
    <row r="313">
      <c r="U313" s="7"/>
    </row>
    <row r="314">
      <c r="U314" s="7"/>
    </row>
    <row r="315">
      <c r="U315" s="7"/>
    </row>
    <row r="316">
      <c r="U316" s="7"/>
    </row>
    <row r="317">
      <c r="U317" s="7"/>
    </row>
    <row r="318">
      <c r="U318" s="7"/>
    </row>
    <row r="319">
      <c r="U319" s="7"/>
    </row>
    <row r="320">
      <c r="U320" s="7"/>
    </row>
    <row r="321">
      <c r="U321" s="7"/>
    </row>
    <row r="322">
      <c r="U322" s="7"/>
    </row>
    <row r="323">
      <c r="U323" s="7"/>
    </row>
    <row r="324">
      <c r="U324" s="7"/>
    </row>
    <row r="325">
      <c r="U325" s="7"/>
    </row>
    <row r="326">
      <c r="U326" s="7"/>
    </row>
    <row r="327">
      <c r="U327" s="7"/>
    </row>
    <row r="328">
      <c r="U328" s="7"/>
    </row>
    <row r="329">
      <c r="U329" s="7"/>
    </row>
    <row r="330">
      <c r="U330" s="7"/>
    </row>
    <row r="331">
      <c r="U331" s="7"/>
    </row>
    <row r="332">
      <c r="U332" s="7"/>
    </row>
    <row r="333">
      <c r="U333" s="7"/>
    </row>
    <row r="334">
      <c r="U334" s="7"/>
    </row>
    <row r="335">
      <c r="U335" s="7"/>
    </row>
    <row r="336">
      <c r="U336" s="7"/>
    </row>
    <row r="337">
      <c r="U337" s="7"/>
    </row>
    <row r="338">
      <c r="U338" s="7"/>
    </row>
    <row r="339">
      <c r="U339" s="7"/>
    </row>
    <row r="340">
      <c r="U340" s="7"/>
    </row>
    <row r="341">
      <c r="U341" s="7"/>
    </row>
    <row r="342">
      <c r="U342" s="7"/>
    </row>
    <row r="343">
      <c r="U343" s="7"/>
    </row>
    <row r="344">
      <c r="U344" s="7"/>
    </row>
    <row r="345">
      <c r="U345" s="7"/>
    </row>
    <row r="346">
      <c r="U346" s="7"/>
    </row>
    <row r="347">
      <c r="U347" s="7"/>
    </row>
    <row r="348">
      <c r="U348" s="7"/>
    </row>
    <row r="349">
      <c r="U349" s="7"/>
    </row>
    <row r="350">
      <c r="U350" s="7"/>
    </row>
    <row r="351">
      <c r="U351" s="7"/>
    </row>
    <row r="352">
      <c r="U352" s="7"/>
    </row>
    <row r="353">
      <c r="U353" s="7"/>
    </row>
    <row r="354">
      <c r="U354" s="7"/>
    </row>
    <row r="355">
      <c r="U355" s="7"/>
    </row>
    <row r="356">
      <c r="U356" s="7"/>
    </row>
    <row r="357">
      <c r="U357" s="7"/>
    </row>
    <row r="358">
      <c r="U358" s="7"/>
    </row>
    <row r="359">
      <c r="U359" s="7"/>
    </row>
    <row r="360">
      <c r="U360" s="7"/>
    </row>
    <row r="361">
      <c r="U361" s="7"/>
    </row>
    <row r="362">
      <c r="U362" s="7"/>
    </row>
    <row r="363">
      <c r="U363" s="7"/>
    </row>
    <row r="364">
      <c r="U364" s="7"/>
    </row>
    <row r="365">
      <c r="U365" s="7"/>
    </row>
    <row r="366">
      <c r="U366" s="7"/>
    </row>
    <row r="367">
      <c r="U367" s="7"/>
    </row>
    <row r="368">
      <c r="U368" s="7"/>
    </row>
    <row r="369">
      <c r="U369" s="7"/>
    </row>
    <row r="370">
      <c r="U370" s="7"/>
    </row>
    <row r="371">
      <c r="U371" s="7"/>
    </row>
    <row r="372">
      <c r="U372" s="7"/>
    </row>
    <row r="373">
      <c r="U373" s="7"/>
    </row>
    <row r="374">
      <c r="U374" s="7"/>
    </row>
    <row r="375">
      <c r="U375" s="7"/>
    </row>
    <row r="376">
      <c r="U376" s="7"/>
    </row>
    <row r="377">
      <c r="U377" s="7"/>
    </row>
    <row r="378">
      <c r="U378" s="7"/>
    </row>
    <row r="379">
      <c r="U379" s="7"/>
    </row>
    <row r="380">
      <c r="U380" s="7"/>
    </row>
    <row r="381">
      <c r="U381" s="7"/>
    </row>
    <row r="382">
      <c r="U382" s="7"/>
    </row>
    <row r="383">
      <c r="U383" s="7"/>
    </row>
    <row r="384">
      <c r="U384" s="7"/>
    </row>
    <row r="385">
      <c r="U385" s="7"/>
    </row>
    <row r="386">
      <c r="U386" s="7"/>
    </row>
    <row r="387">
      <c r="U387" s="7"/>
    </row>
    <row r="388">
      <c r="U388" s="7"/>
    </row>
    <row r="389">
      <c r="U389" s="7"/>
    </row>
    <row r="390">
      <c r="U390" s="7"/>
    </row>
    <row r="391">
      <c r="U391" s="7"/>
    </row>
    <row r="392">
      <c r="U392" s="7"/>
    </row>
    <row r="393">
      <c r="U393" s="7"/>
    </row>
    <row r="394">
      <c r="U394" s="7"/>
    </row>
    <row r="395">
      <c r="U395" s="7"/>
    </row>
    <row r="396">
      <c r="U396" s="7"/>
    </row>
    <row r="397">
      <c r="U397" s="7"/>
    </row>
    <row r="398">
      <c r="U398" s="7"/>
    </row>
    <row r="399">
      <c r="U399" s="7"/>
    </row>
    <row r="400">
      <c r="U400" s="7"/>
    </row>
    <row r="401">
      <c r="U401" s="7"/>
    </row>
    <row r="402">
      <c r="U402" s="7"/>
    </row>
    <row r="403">
      <c r="U403" s="7"/>
    </row>
    <row r="404">
      <c r="U404" s="7"/>
    </row>
    <row r="405">
      <c r="U405" s="7"/>
    </row>
    <row r="406">
      <c r="U406" s="7"/>
    </row>
    <row r="407">
      <c r="U407" s="7"/>
    </row>
    <row r="408">
      <c r="U408" s="7"/>
    </row>
    <row r="409">
      <c r="U409" s="7"/>
    </row>
    <row r="410">
      <c r="U410" s="7"/>
    </row>
    <row r="411">
      <c r="U411" s="7"/>
    </row>
    <row r="412">
      <c r="U412" s="7"/>
    </row>
    <row r="413">
      <c r="U413" s="7"/>
    </row>
    <row r="414">
      <c r="U414" s="7"/>
    </row>
    <row r="415">
      <c r="U415" s="7"/>
    </row>
    <row r="416">
      <c r="U416" s="7"/>
    </row>
    <row r="417">
      <c r="U417" s="7"/>
    </row>
    <row r="418">
      <c r="U418" s="7"/>
    </row>
    <row r="419">
      <c r="U419" s="7"/>
    </row>
    <row r="420">
      <c r="U420" s="7"/>
    </row>
    <row r="421">
      <c r="U421" s="7"/>
    </row>
    <row r="422">
      <c r="U422" s="7"/>
    </row>
    <row r="423">
      <c r="U423" s="7"/>
    </row>
    <row r="424">
      <c r="U424" s="7"/>
    </row>
    <row r="425">
      <c r="U425" s="7"/>
    </row>
    <row r="426">
      <c r="U426" s="7"/>
    </row>
    <row r="427">
      <c r="U427" s="7"/>
    </row>
    <row r="428">
      <c r="U428" s="7"/>
    </row>
    <row r="429">
      <c r="U429" s="7"/>
    </row>
    <row r="430">
      <c r="U430" s="7"/>
    </row>
    <row r="431">
      <c r="U431" s="7"/>
    </row>
    <row r="432">
      <c r="U432" s="7"/>
    </row>
    <row r="433">
      <c r="U433" s="7"/>
    </row>
    <row r="434">
      <c r="U434" s="7"/>
    </row>
    <row r="435">
      <c r="U435" s="7"/>
    </row>
    <row r="436">
      <c r="U436" s="7"/>
    </row>
    <row r="437">
      <c r="U437" s="7"/>
    </row>
    <row r="438">
      <c r="U438" s="7"/>
    </row>
    <row r="439">
      <c r="U439" s="7"/>
    </row>
    <row r="440">
      <c r="U440" s="7"/>
    </row>
    <row r="441">
      <c r="U441" s="7"/>
    </row>
    <row r="442">
      <c r="U442" s="7"/>
    </row>
    <row r="443">
      <c r="U443" s="7"/>
    </row>
    <row r="444">
      <c r="U444" s="7"/>
    </row>
    <row r="445">
      <c r="U445" s="7"/>
    </row>
    <row r="446">
      <c r="U446" s="7"/>
    </row>
    <row r="447">
      <c r="U447" s="7"/>
    </row>
    <row r="448">
      <c r="U448" s="7"/>
    </row>
    <row r="449">
      <c r="U449" s="7"/>
    </row>
    <row r="450">
      <c r="U450" s="7"/>
    </row>
    <row r="451">
      <c r="U451" s="7"/>
    </row>
    <row r="452">
      <c r="U452" s="7"/>
    </row>
    <row r="453">
      <c r="U453" s="7"/>
    </row>
    <row r="454">
      <c r="U454" s="7"/>
    </row>
    <row r="455">
      <c r="U455" s="7"/>
    </row>
    <row r="456">
      <c r="U456" s="7"/>
    </row>
    <row r="457">
      <c r="U457" s="7"/>
    </row>
    <row r="458">
      <c r="U458" s="7"/>
    </row>
    <row r="459">
      <c r="U459" s="7"/>
    </row>
    <row r="460">
      <c r="U460" s="7"/>
    </row>
    <row r="461">
      <c r="U461" s="7"/>
    </row>
    <row r="462">
      <c r="U462" s="7"/>
    </row>
    <row r="463">
      <c r="U463" s="7"/>
    </row>
    <row r="464">
      <c r="U464" s="7"/>
    </row>
    <row r="465">
      <c r="U465" s="7"/>
    </row>
    <row r="466">
      <c r="U466" s="7"/>
    </row>
    <row r="467">
      <c r="U467" s="7"/>
    </row>
    <row r="468">
      <c r="U468" s="7"/>
    </row>
    <row r="469">
      <c r="U469" s="7"/>
    </row>
    <row r="470">
      <c r="U470" s="7"/>
    </row>
    <row r="471">
      <c r="U471" s="7"/>
    </row>
    <row r="472">
      <c r="U472" s="7"/>
    </row>
    <row r="473">
      <c r="U473" s="7"/>
    </row>
    <row r="474">
      <c r="U474" s="7"/>
    </row>
    <row r="475">
      <c r="U475" s="7"/>
    </row>
    <row r="476">
      <c r="U476" s="7"/>
    </row>
    <row r="477">
      <c r="U477" s="7"/>
    </row>
    <row r="478">
      <c r="U478" s="7"/>
    </row>
    <row r="479">
      <c r="U479" s="7"/>
    </row>
    <row r="480">
      <c r="U480" s="7"/>
    </row>
    <row r="481">
      <c r="U481" s="7"/>
    </row>
    <row r="482">
      <c r="U482" s="7"/>
    </row>
    <row r="483">
      <c r="U483" s="7"/>
    </row>
    <row r="484">
      <c r="U484" s="7"/>
    </row>
    <row r="485">
      <c r="U485" s="7"/>
    </row>
    <row r="486">
      <c r="U486" s="7"/>
    </row>
    <row r="487">
      <c r="U487" s="7"/>
    </row>
    <row r="488">
      <c r="U488" s="7"/>
    </row>
    <row r="489">
      <c r="U489" s="7"/>
    </row>
    <row r="490">
      <c r="U490" s="7"/>
    </row>
    <row r="491">
      <c r="U491" s="7"/>
    </row>
    <row r="492">
      <c r="U492" s="7"/>
    </row>
    <row r="493">
      <c r="U493" s="7"/>
    </row>
    <row r="494">
      <c r="U494" s="7"/>
    </row>
    <row r="495">
      <c r="U495" s="7"/>
    </row>
    <row r="496">
      <c r="U496" s="7"/>
    </row>
    <row r="497">
      <c r="U497" s="7"/>
    </row>
    <row r="498">
      <c r="U498" s="7"/>
    </row>
    <row r="499">
      <c r="U499" s="7"/>
    </row>
    <row r="500">
      <c r="U500" s="7"/>
    </row>
    <row r="501">
      <c r="U501" s="7"/>
    </row>
    <row r="502">
      <c r="U502" s="7"/>
    </row>
    <row r="503">
      <c r="U503" s="7"/>
    </row>
    <row r="504">
      <c r="U504" s="7"/>
    </row>
    <row r="505">
      <c r="U505" s="7"/>
    </row>
    <row r="506">
      <c r="U506" s="7"/>
    </row>
    <row r="507">
      <c r="U507" s="7"/>
    </row>
    <row r="508">
      <c r="U508" s="7"/>
    </row>
    <row r="509">
      <c r="U509" s="7"/>
    </row>
    <row r="510">
      <c r="U510" s="7"/>
    </row>
    <row r="511">
      <c r="U511" s="7"/>
    </row>
    <row r="512">
      <c r="U512" s="7"/>
    </row>
    <row r="513">
      <c r="U513" s="7"/>
    </row>
    <row r="514">
      <c r="U514" s="7"/>
    </row>
    <row r="515">
      <c r="U515" s="7"/>
    </row>
    <row r="516">
      <c r="U516" s="7"/>
    </row>
    <row r="517">
      <c r="U517" s="7"/>
    </row>
    <row r="518">
      <c r="U518" s="7"/>
    </row>
    <row r="519">
      <c r="U519" s="7"/>
    </row>
    <row r="520">
      <c r="U520" s="7"/>
    </row>
    <row r="521">
      <c r="U521" s="7"/>
    </row>
    <row r="522">
      <c r="U522" s="7"/>
    </row>
    <row r="523">
      <c r="U523" s="7"/>
    </row>
    <row r="524">
      <c r="U524" s="7"/>
    </row>
    <row r="525">
      <c r="U525" s="7"/>
    </row>
    <row r="526">
      <c r="U526" s="7"/>
    </row>
    <row r="527">
      <c r="U527" s="7"/>
    </row>
    <row r="528">
      <c r="U528" s="7"/>
    </row>
    <row r="529">
      <c r="U529" s="7"/>
    </row>
    <row r="530">
      <c r="U530" s="7"/>
    </row>
    <row r="531">
      <c r="U531" s="7"/>
    </row>
    <row r="532">
      <c r="U532" s="7"/>
    </row>
    <row r="533">
      <c r="U533" s="7"/>
    </row>
    <row r="534">
      <c r="U534" s="7"/>
    </row>
    <row r="535">
      <c r="U535" s="7"/>
    </row>
    <row r="536">
      <c r="U536" s="7"/>
    </row>
    <row r="537">
      <c r="U537" s="7"/>
    </row>
    <row r="538">
      <c r="U538" s="7"/>
    </row>
    <row r="539">
      <c r="U539" s="7"/>
    </row>
    <row r="540">
      <c r="U540" s="7"/>
    </row>
    <row r="541">
      <c r="U541" s="7"/>
    </row>
    <row r="542">
      <c r="U542" s="7"/>
    </row>
    <row r="543">
      <c r="U543" s="7"/>
    </row>
    <row r="544">
      <c r="U544" s="7"/>
    </row>
    <row r="545">
      <c r="U545" s="7"/>
    </row>
    <row r="546">
      <c r="U546" s="7"/>
    </row>
    <row r="547">
      <c r="U547" s="7"/>
    </row>
    <row r="548">
      <c r="U548" s="7"/>
    </row>
    <row r="549">
      <c r="U549" s="7"/>
    </row>
    <row r="550">
      <c r="U550" s="7"/>
    </row>
    <row r="551">
      <c r="U551" s="7"/>
    </row>
    <row r="552">
      <c r="U552" s="7"/>
    </row>
    <row r="553">
      <c r="U553" s="7"/>
    </row>
    <row r="554">
      <c r="U554" s="7"/>
    </row>
    <row r="555">
      <c r="U555" s="7"/>
    </row>
    <row r="556">
      <c r="U556" s="7"/>
    </row>
    <row r="557">
      <c r="U557" s="7"/>
    </row>
    <row r="558">
      <c r="U558" s="7"/>
    </row>
    <row r="559">
      <c r="U559" s="7"/>
    </row>
    <row r="560">
      <c r="U560" s="7"/>
    </row>
    <row r="561">
      <c r="U561" s="7"/>
    </row>
    <row r="562">
      <c r="U562" s="7"/>
    </row>
    <row r="563">
      <c r="U563" s="7"/>
    </row>
    <row r="564">
      <c r="U564" s="7"/>
    </row>
    <row r="565">
      <c r="U565" s="7"/>
    </row>
    <row r="566">
      <c r="U566" s="7"/>
    </row>
    <row r="567">
      <c r="U567" s="7"/>
    </row>
    <row r="568">
      <c r="U568" s="7"/>
    </row>
    <row r="569">
      <c r="U569" s="7"/>
    </row>
    <row r="570">
      <c r="U570" s="7"/>
    </row>
    <row r="571">
      <c r="U571" s="7"/>
    </row>
    <row r="572">
      <c r="U572" s="7"/>
    </row>
    <row r="573">
      <c r="U573" s="7"/>
    </row>
    <row r="574">
      <c r="U574" s="7"/>
    </row>
    <row r="575">
      <c r="U575" s="7"/>
    </row>
    <row r="576">
      <c r="U576" s="7"/>
    </row>
    <row r="577">
      <c r="U577" s="7"/>
    </row>
    <row r="578">
      <c r="U578" s="7"/>
    </row>
    <row r="579">
      <c r="U579" s="7"/>
    </row>
    <row r="580">
      <c r="U580" s="7"/>
    </row>
    <row r="581">
      <c r="U581" s="7"/>
    </row>
    <row r="582">
      <c r="U582" s="7"/>
    </row>
    <row r="583">
      <c r="U583" s="7"/>
    </row>
    <row r="584">
      <c r="U584" s="7"/>
    </row>
    <row r="585">
      <c r="U585" s="7"/>
    </row>
    <row r="586">
      <c r="U586" s="7"/>
    </row>
    <row r="587">
      <c r="U587" s="7"/>
    </row>
    <row r="588">
      <c r="U588" s="7"/>
    </row>
    <row r="589">
      <c r="U589" s="7"/>
    </row>
    <row r="590">
      <c r="U590" s="7"/>
    </row>
    <row r="591">
      <c r="U591" s="7"/>
    </row>
    <row r="592">
      <c r="U592" s="7"/>
    </row>
    <row r="593">
      <c r="U593" s="7"/>
    </row>
    <row r="594">
      <c r="U594" s="7"/>
    </row>
    <row r="595">
      <c r="U595" s="7"/>
    </row>
    <row r="596">
      <c r="U596" s="7"/>
    </row>
    <row r="597">
      <c r="U597" s="7"/>
    </row>
    <row r="598">
      <c r="U598" s="7"/>
    </row>
    <row r="599">
      <c r="U599" s="7"/>
    </row>
    <row r="600">
      <c r="U600" s="7"/>
    </row>
    <row r="601">
      <c r="U601" s="7"/>
    </row>
    <row r="602">
      <c r="U602" s="7"/>
    </row>
    <row r="603">
      <c r="U603" s="7"/>
    </row>
    <row r="604">
      <c r="U604" s="7"/>
    </row>
    <row r="605">
      <c r="U605" s="7"/>
    </row>
    <row r="606">
      <c r="U606" s="7"/>
    </row>
    <row r="607">
      <c r="U607" s="7"/>
    </row>
    <row r="608">
      <c r="U608" s="7"/>
    </row>
    <row r="609">
      <c r="U609" s="7"/>
    </row>
    <row r="610">
      <c r="U610" s="7"/>
    </row>
    <row r="611">
      <c r="U611" s="7"/>
    </row>
    <row r="612">
      <c r="U612" s="7"/>
    </row>
    <row r="613">
      <c r="U613" s="7"/>
    </row>
    <row r="614">
      <c r="U614" s="7"/>
    </row>
    <row r="615">
      <c r="U615" s="7"/>
    </row>
    <row r="616">
      <c r="U616" s="7"/>
    </row>
    <row r="617">
      <c r="U617" s="7"/>
    </row>
    <row r="618">
      <c r="U618" s="7"/>
    </row>
    <row r="619">
      <c r="U619" s="7"/>
    </row>
    <row r="620">
      <c r="U620" s="7"/>
    </row>
    <row r="621">
      <c r="U621" s="7"/>
    </row>
    <row r="622">
      <c r="U622" s="7"/>
    </row>
    <row r="623">
      <c r="U623" s="7"/>
    </row>
    <row r="624">
      <c r="U624" s="7"/>
    </row>
    <row r="625">
      <c r="U625" s="7"/>
    </row>
    <row r="626">
      <c r="U626" s="7"/>
    </row>
    <row r="627">
      <c r="U627" s="7"/>
    </row>
    <row r="628">
      <c r="U628" s="7"/>
    </row>
    <row r="629">
      <c r="U629" s="7"/>
    </row>
    <row r="630">
      <c r="U630" s="7"/>
    </row>
    <row r="631">
      <c r="U631" s="7"/>
    </row>
    <row r="632">
      <c r="U632" s="7"/>
    </row>
    <row r="633">
      <c r="U633" s="7"/>
    </row>
    <row r="634">
      <c r="U634" s="7"/>
    </row>
    <row r="635">
      <c r="U635" s="7"/>
    </row>
    <row r="636">
      <c r="U636" s="7"/>
    </row>
    <row r="637">
      <c r="U637" s="7"/>
    </row>
    <row r="638">
      <c r="U638" s="7"/>
    </row>
    <row r="639">
      <c r="U639" s="7"/>
    </row>
    <row r="640">
      <c r="U640" s="7"/>
    </row>
    <row r="641">
      <c r="U641" s="7"/>
    </row>
    <row r="642">
      <c r="U642" s="7"/>
    </row>
    <row r="643">
      <c r="U643" s="7"/>
    </row>
    <row r="644">
      <c r="U644" s="7"/>
    </row>
    <row r="645">
      <c r="U645" s="7"/>
    </row>
    <row r="646">
      <c r="U646" s="7"/>
    </row>
    <row r="647">
      <c r="U647" s="7"/>
    </row>
    <row r="648">
      <c r="U648" s="7"/>
    </row>
    <row r="649">
      <c r="U649" s="7"/>
    </row>
    <row r="650">
      <c r="U650" s="7"/>
    </row>
    <row r="651">
      <c r="U651" s="7"/>
    </row>
    <row r="652">
      <c r="U652" s="7"/>
    </row>
    <row r="653">
      <c r="U653" s="7"/>
    </row>
    <row r="654">
      <c r="U654" s="7"/>
    </row>
    <row r="655">
      <c r="U655" s="7"/>
    </row>
    <row r="656">
      <c r="U656" s="7"/>
    </row>
    <row r="657">
      <c r="U657" s="7"/>
    </row>
    <row r="658">
      <c r="U658" s="7"/>
    </row>
    <row r="659">
      <c r="U659" s="7"/>
    </row>
    <row r="660">
      <c r="U660" s="7"/>
    </row>
    <row r="661">
      <c r="U661" s="7"/>
    </row>
    <row r="662">
      <c r="U662" s="7"/>
    </row>
    <row r="663">
      <c r="U663" s="7"/>
    </row>
    <row r="664">
      <c r="U664" s="7"/>
    </row>
    <row r="665">
      <c r="U665" s="7"/>
    </row>
    <row r="666">
      <c r="U666" s="7"/>
    </row>
    <row r="667">
      <c r="U667" s="7"/>
    </row>
    <row r="668">
      <c r="U668" s="7"/>
    </row>
    <row r="669">
      <c r="U669" s="7"/>
    </row>
    <row r="670">
      <c r="U670" s="7"/>
    </row>
    <row r="671">
      <c r="U671" s="7"/>
    </row>
    <row r="672">
      <c r="U672" s="7"/>
    </row>
    <row r="673">
      <c r="U673" s="7"/>
    </row>
    <row r="674">
      <c r="U674" s="7"/>
    </row>
    <row r="675">
      <c r="U675" s="7"/>
    </row>
    <row r="676">
      <c r="U676" s="7"/>
    </row>
    <row r="677">
      <c r="U677" s="7"/>
    </row>
    <row r="678">
      <c r="U678" s="7"/>
    </row>
    <row r="679">
      <c r="U679" s="7"/>
    </row>
    <row r="680">
      <c r="U680" s="7"/>
    </row>
    <row r="681">
      <c r="U681" s="7"/>
    </row>
    <row r="682">
      <c r="U682" s="7"/>
    </row>
    <row r="683">
      <c r="U683" s="7"/>
    </row>
    <row r="684">
      <c r="U684" s="7"/>
    </row>
    <row r="685">
      <c r="U685" s="7"/>
    </row>
    <row r="686">
      <c r="U686" s="7"/>
    </row>
    <row r="687">
      <c r="U687" s="7"/>
    </row>
    <row r="688">
      <c r="U688" s="7"/>
    </row>
    <row r="689">
      <c r="U689" s="7"/>
    </row>
    <row r="690">
      <c r="U690" s="7"/>
    </row>
    <row r="691">
      <c r="U691" s="7"/>
    </row>
    <row r="692">
      <c r="U692" s="7"/>
    </row>
    <row r="693">
      <c r="U693" s="7"/>
    </row>
    <row r="694">
      <c r="U694" s="7"/>
    </row>
    <row r="695">
      <c r="U695" s="7"/>
    </row>
    <row r="696">
      <c r="U696" s="7"/>
    </row>
    <row r="697">
      <c r="U697" s="7"/>
    </row>
    <row r="698">
      <c r="U698" s="7"/>
    </row>
    <row r="699">
      <c r="U699" s="7"/>
    </row>
    <row r="700">
      <c r="U700" s="7"/>
    </row>
    <row r="701">
      <c r="U701" s="7"/>
    </row>
    <row r="702">
      <c r="U702" s="7"/>
    </row>
    <row r="703">
      <c r="U703" s="7"/>
    </row>
    <row r="704">
      <c r="U704" s="7"/>
    </row>
    <row r="705">
      <c r="U705" s="7"/>
    </row>
    <row r="706">
      <c r="U706" s="7"/>
    </row>
    <row r="707">
      <c r="U707" s="7"/>
    </row>
    <row r="708">
      <c r="U708" s="7"/>
    </row>
    <row r="709">
      <c r="U709" s="7"/>
    </row>
    <row r="710">
      <c r="U710" s="7"/>
    </row>
    <row r="711">
      <c r="U711" s="7"/>
    </row>
    <row r="712">
      <c r="U712" s="7"/>
    </row>
    <row r="713">
      <c r="U713" s="7"/>
    </row>
    <row r="714">
      <c r="U714" s="7"/>
    </row>
    <row r="715">
      <c r="U715" s="7"/>
    </row>
    <row r="716">
      <c r="U716" s="7"/>
    </row>
    <row r="717">
      <c r="U717" s="7"/>
    </row>
    <row r="718">
      <c r="U718" s="7"/>
    </row>
    <row r="719">
      <c r="U719" s="7"/>
    </row>
    <row r="720">
      <c r="U720" s="7"/>
    </row>
    <row r="721">
      <c r="U721" s="7"/>
    </row>
    <row r="722">
      <c r="U722" s="7"/>
    </row>
    <row r="723">
      <c r="U723" s="7"/>
    </row>
    <row r="724">
      <c r="U724" s="7"/>
    </row>
    <row r="725">
      <c r="U725" s="7"/>
    </row>
    <row r="726">
      <c r="U726" s="7"/>
    </row>
    <row r="727">
      <c r="U727" s="7"/>
    </row>
    <row r="728">
      <c r="U728" s="7"/>
    </row>
    <row r="729">
      <c r="U729" s="7"/>
    </row>
    <row r="730">
      <c r="U730" s="7"/>
    </row>
    <row r="731">
      <c r="U731" s="7"/>
    </row>
    <row r="732">
      <c r="U732" s="7"/>
    </row>
    <row r="733">
      <c r="U733" s="7"/>
    </row>
    <row r="734">
      <c r="U734" s="7"/>
    </row>
    <row r="735">
      <c r="U735" s="7"/>
    </row>
    <row r="736">
      <c r="U736" s="7"/>
    </row>
    <row r="737">
      <c r="U737" s="7"/>
    </row>
    <row r="738">
      <c r="U738" s="7"/>
    </row>
    <row r="739">
      <c r="U739" s="7"/>
    </row>
    <row r="740">
      <c r="U740" s="7"/>
    </row>
    <row r="741">
      <c r="U741" s="7"/>
    </row>
    <row r="742">
      <c r="U742" s="7"/>
    </row>
    <row r="743">
      <c r="U743" s="7"/>
    </row>
    <row r="744">
      <c r="U744" s="7"/>
    </row>
    <row r="745">
      <c r="U745" s="7"/>
    </row>
    <row r="746">
      <c r="U746" s="7"/>
    </row>
    <row r="747">
      <c r="U747" s="7"/>
    </row>
    <row r="748">
      <c r="U748" s="7"/>
    </row>
    <row r="749">
      <c r="U749" s="7"/>
    </row>
    <row r="750">
      <c r="U750" s="7"/>
    </row>
    <row r="751">
      <c r="U751" s="7"/>
    </row>
    <row r="752">
      <c r="U752" s="7"/>
    </row>
    <row r="753">
      <c r="U753" s="7"/>
    </row>
    <row r="754">
      <c r="U754" s="7"/>
    </row>
    <row r="755">
      <c r="U755" s="7"/>
    </row>
    <row r="756">
      <c r="U756" s="7"/>
    </row>
    <row r="757">
      <c r="U757" s="7"/>
    </row>
    <row r="758">
      <c r="U758" s="7"/>
    </row>
    <row r="759">
      <c r="U759" s="7"/>
    </row>
    <row r="760">
      <c r="U760" s="7"/>
    </row>
    <row r="761">
      <c r="U761" s="7"/>
    </row>
    <row r="762">
      <c r="U762" s="7"/>
    </row>
    <row r="763">
      <c r="U763" s="7"/>
    </row>
    <row r="764">
      <c r="U764" s="7"/>
    </row>
    <row r="765">
      <c r="U765" s="7"/>
    </row>
    <row r="766">
      <c r="U766" s="7"/>
    </row>
    <row r="767">
      <c r="U767" s="7"/>
    </row>
    <row r="768">
      <c r="U768" s="7"/>
    </row>
    <row r="769">
      <c r="U769" s="7"/>
    </row>
    <row r="770">
      <c r="U770" s="7"/>
    </row>
    <row r="771">
      <c r="U771" s="7"/>
    </row>
    <row r="772">
      <c r="U772" s="7"/>
    </row>
    <row r="773">
      <c r="U773" s="7"/>
    </row>
    <row r="774">
      <c r="U774" s="7"/>
    </row>
    <row r="775">
      <c r="U775" s="7"/>
    </row>
    <row r="776">
      <c r="U776" s="7"/>
    </row>
    <row r="777">
      <c r="U777" s="7"/>
    </row>
    <row r="778">
      <c r="U778" s="7"/>
    </row>
    <row r="779">
      <c r="U779" s="7"/>
    </row>
    <row r="780">
      <c r="U780" s="7"/>
    </row>
    <row r="781">
      <c r="U781" s="7"/>
    </row>
    <row r="782">
      <c r="U782" s="7"/>
    </row>
    <row r="783">
      <c r="U783" s="7"/>
    </row>
    <row r="784">
      <c r="U784" s="7"/>
    </row>
    <row r="785">
      <c r="U785" s="7"/>
    </row>
    <row r="786">
      <c r="U786" s="7"/>
    </row>
    <row r="787">
      <c r="U787" s="7"/>
    </row>
    <row r="788">
      <c r="U788" s="7"/>
    </row>
    <row r="789">
      <c r="U789" s="7"/>
    </row>
    <row r="790">
      <c r="U790" s="7"/>
    </row>
    <row r="791">
      <c r="U791" s="7"/>
    </row>
    <row r="792">
      <c r="U792" s="7"/>
    </row>
    <row r="793">
      <c r="U793" s="7"/>
    </row>
    <row r="794">
      <c r="U794" s="7"/>
    </row>
    <row r="795">
      <c r="U795" s="7"/>
    </row>
    <row r="796">
      <c r="U796" s="7"/>
    </row>
    <row r="797">
      <c r="U797" s="7"/>
    </row>
    <row r="798">
      <c r="U798" s="7"/>
    </row>
    <row r="799">
      <c r="U799" s="7"/>
    </row>
    <row r="800">
      <c r="U800" s="7"/>
    </row>
    <row r="801">
      <c r="U801" s="7"/>
    </row>
    <row r="802">
      <c r="U802" s="7"/>
    </row>
    <row r="803">
      <c r="U803" s="7"/>
    </row>
    <row r="804">
      <c r="U804" s="7"/>
    </row>
    <row r="805">
      <c r="U805" s="7"/>
    </row>
    <row r="806">
      <c r="U806" s="7"/>
    </row>
    <row r="807">
      <c r="U807" s="7"/>
    </row>
    <row r="808">
      <c r="U808" s="7"/>
    </row>
    <row r="809">
      <c r="U809" s="7"/>
    </row>
    <row r="810">
      <c r="U810" s="7"/>
    </row>
    <row r="811">
      <c r="U811" s="7"/>
    </row>
    <row r="812">
      <c r="U812" s="7"/>
    </row>
    <row r="813">
      <c r="U813" s="7"/>
    </row>
    <row r="814">
      <c r="U814" s="7"/>
    </row>
    <row r="815">
      <c r="U815" s="7"/>
    </row>
    <row r="816">
      <c r="U816" s="7"/>
    </row>
    <row r="817">
      <c r="U817" s="7"/>
    </row>
    <row r="818">
      <c r="U818" s="7"/>
    </row>
    <row r="819">
      <c r="U819" s="7"/>
    </row>
    <row r="820">
      <c r="U820" s="7"/>
    </row>
    <row r="821">
      <c r="U821" s="7"/>
    </row>
    <row r="822">
      <c r="U822" s="7"/>
    </row>
    <row r="823">
      <c r="U823" s="7"/>
    </row>
    <row r="824">
      <c r="U824" s="7"/>
    </row>
    <row r="825">
      <c r="U825" s="7"/>
    </row>
    <row r="826">
      <c r="U826" s="7"/>
    </row>
    <row r="827">
      <c r="U827" s="7"/>
    </row>
    <row r="828">
      <c r="U828" s="7"/>
    </row>
    <row r="829">
      <c r="U829" s="7"/>
    </row>
    <row r="830">
      <c r="U830" s="7"/>
    </row>
    <row r="831">
      <c r="U831" s="7"/>
    </row>
    <row r="832">
      <c r="U832" s="7"/>
    </row>
    <row r="833">
      <c r="U833" s="7"/>
    </row>
    <row r="834">
      <c r="U834" s="7"/>
    </row>
    <row r="835">
      <c r="U835" s="7"/>
    </row>
    <row r="836">
      <c r="U836" s="7"/>
    </row>
    <row r="837">
      <c r="U837" s="7"/>
    </row>
    <row r="838">
      <c r="U838" s="7"/>
    </row>
    <row r="839">
      <c r="U839" s="7"/>
    </row>
    <row r="840">
      <c r="U840" s="7"/>
    </row>
    <row r="841">
      <c r="U841" s="7"/>
    </row>
    <row r="842">
      <c r="U842" s="7"/>
    </row>
    <row r="843">
      <c r="U843" s="7"/>
    </row>
    <row r="844">
      <c r="U844" s="7"/>
    </row>
    <row r="845">
      <c r="U845" s="7"/>
    </row>
    <row r="846">
      <c r="U846" s="7"/>
    </row>
    <row r="847">
      <c r="U847" s="7"/>
    </row>
    <row r="848">
      <c r="U848" s="7"/>
    </row>
    <row r="849">
      <c r="U849" s="7"/>
    </row>
    <row r="850">
      <c r="U850" s="7"/>
    </row>
    <row r="851">
      <c r="U851" s="7"/>
    </row>
    <row r="852">
      <c r="U852" s="7"/>
    </row>
    <row r="853">
      <c r="U853" s="7"/>
    </row>
    <row r="854">
      <c r="U854" s="7"/>
    </row>
    <row r="855">
      <c r="U855" s="7"/>
    </row>
    <row r="856">
      <c r="U856" s="7"/>
    </row>
    <row r="857">
      <c r="U857" s="7"/>
    </row>
    <row r="858">
      <c r="U858" s="7"/>
    </row>
    <row r="859">
      <c r="U859" s="7"/>
    </row>
    <row r="860">
      <c r="U860" s="7"/>
    </row>
    <row r="861">
      <c r="U861" s="7"/>
    </row>
    <row r="862">
      <c r="U862" s="7"/>
    </row>
    <row r="863">
      <c r="U863" s="7"/>
    </row>
    <row r="864">
      <c r="U864" s="7"/>
    </row>
    <row r="865">
      <c r="U865" s="7"/>
    </row>
    <row r="866">
      <c r="U866" s="7"/>
    </row>
    <row r="867">
      <c r="U867" s="7"/>
    </row>
    <row r="868">
      <c r="U868" s="7"/>
    </row>
    <row r="869">
      <c r="U869" s="7"/>
    </row>
    <row r="870">
      <c r="U870" s="7"/>
    </row>
    <row r="871">
      <c r="U871" s="7"/>
    </row>
    <row r="872">
      <c r="U872" s="7"/>
    </row>
    <row r="873">
      <c r="U873" s="7"/>
    </row>
    <row r="874">
      <c r="U874" s="7"/>
    </row>
    <row r="875">
      <c r="U875" s="7"/>
    </row>
    <row r="876">
      <c r="U876" s="7"/>
    </row>
    <row r="877">
      <c r="U877" s="7"/>
    </row>
    <row r="878">
      <c r="U878" s="7"/>
    </row>
    <row r="879">
      <c r="U879" s="7"/>
    </row>
    <row r="880">
      <c r="U880" s="7"/>
    </row>
    <row r="881">
      <c r="U881" s="7"/>
    </row>
    <row r="882">
      <c r="U882" s="7"/>
    </row>
    <row r="883">
      <c r="U883" s="7"/>
    </row>
    <row r="884">
      <c r="U884" s="7"/>
    </row>
    <row r="885">
      <c r="U885" s="7"/>
    </row>
    <row r="886">
      <c r="U886" s="7"/>
    </row>
    <row r="887">
      <c r="U887" s="7"/>
    </row>
    <row r="888">
      <c r="U888" s="7"/>
    </row>
    <row r="889">
      <c r="U889" s="7"/>
    </row>
    <row r="890">
      <c r="U890" s="7"/>
    </row>
    <row r="891">
      <c r="U891" s="7"/>
    </row>
    <row r="892">
      <c r="U892" s="7"/>
    </row>
    <row r="893">
      <c r="U893" s="7"/>
    </row>
    <row r="894">
      <c r="U894" s="7"/>
    </row>
    <row r="895">
      <c r="U895" s="7"/>
    </row>
    <row r="896">
      <c r="U896" s="7"/>
    </row>
    <row r="897">
      <c r="U897" s="7"/>
    </row>
    <row r="898">
      <c r="U898" s="7"/>
    </row>
    <row r="899">
      <c r="U899" s="7"/>
    </row>
    <row r="900">
      <c r="U900" s="7"/>
    </row>
    <row r="901">
      <c r="U901" s="7"/>
    </row>
    <row r="902">
      <c r="U902" s="7"/>
    </row>
    <row r="903">
      <c r="U903" s="7"/>
    </row>
    <row r="904">
      <c r="U904" s="7"/>
    </row>
    <row r="905">
      <c r="U905" s="7"/>
    </row>
    <row r="906">
      <c r="U906" s="7"/>
    </row>
    <row r="907">
      <c r="U907" s="7"/>
    </row>
    <row r="908">
      <c r="U908" s="7"/>
    </row>
    <row r="909">
      <c r="U909" s="7"/>
    </row>
    <row r="910">
      <c r="U910" s="7"/>
    </row>
    <row r="911">
      <c r="U911" s="7"/>
    </row>
    <row r="912">
      <c r="U912" s="7"/>
    </row>
    <row r="913">
      <c r="U913" s="7"/>
    </row>
    <row r="914">
      <c r="U914" s="7"/>
    </row>
    <row r="915">
      <c r="U915" s="7"/>
    </row>
    <row r="916">
      <c r="U916" s="7"/>
    </row>
    <row r="917">
      <c r="U917" s="7"/>
    </row>
    <row r="918">
      <c r="U918" s="7"/>
    </row>
    <row r="919">
      <c r="U919" s="7"/>
    </row>
    <row r="920">
      <c r="U920" s="7"/>
    </row>
    <row r="921">
      <c r="U921" s="7"/>
    </row>
    <row r="922">
      <c r="U922" s="7"/>
    </row>
    <row r="923">
      <c r="U923" s="7"/>
    </row>
    <row r="924">
      <c r="U924" s="7"/>
    </row>
    <row r="925">
      <c r="U925" s="7"/>
    </row>
    <row r="926">
      <c r="U926" s="7"/>
    </row>
    <row r="927">
      <c r="U927" s="7"/>
    </row>
    <row r="928">
      <c r="U928" s="7"/>
    </row>
    <row r="929">
      <c r="U929" s="7"/>
    </row>
    <row r="930">
      <c r="U930" s="7"/>
    </row>
    <row r="931">
      <c r="U931" s="7"/>
    </row>
    <row r="932">
      <c r="U932" s="7"/>
    </row>
    <row r="933">
      <c r="U933" s="7"/>
    </row>
    <row r="934">
      <c r="U934" s="7"/>
    </row>
    <row r="935">
      <c r="U935" s="7"/>
    </row>
    <row r="936">
      <c r="U936" s="7"/>
    </row>
    <row r="937">
      <c r="U937" s="7"/>
    </row>
    <row r="938">
      <c r="U938" s="7"/>
    </row>
    <row r="939">
      <c r="U939" s="7"/>
    </row>
    <row r="940">
      <c r="U940" s="7"/>
    </row>
    <row r="941">
      <c r="U941" s="7"/>
    </row>
    <row r="942">
      <c r="U942" s="7"/>
    </row>
    <row r="943">
      <c r="U943" s="7"/>
    </row>
    <row r="944">
      <c r="U944" s="7"/>
    </row>
    <row r="945">
      <c r="U945" s="7"/>
    </row>
    <row r="946">
      <c r="U946" s="7"/>
    </row>
    <row r="947">
      <c r="U947" s="7"/>
    </row>
    <row r="948">
      <c r="U948" s="7"/>
    </row>
    <row r="949">
      <c r="U949" s="7"/>
    </row>
    <row r="950">
      <c r="U950" s="7"/>
    </row>
    <row r="951">
      <c r="U951" s="7"/>
    </row>
    <row r="952">
      <c r="U952" s="7"/>
    </row>
    <row r="953">
      <c r="U953" s="7"/>
    </row>
    <row r="954">
      <c r="U954" s="7"/>
    </row>
    <row r="955">
      <c r="U955" s="7"/>
    </row>
    <row r="956">
      <c r="U956" s="7"/>
    </row>
    <row r="957">
      <c r="U957" s="7"/>
    </row>
    <row r="958">
      <c r="U958" s="7"/>
    </row>
    <row r="959">
      <c r="U959" s="7"/>
    </row>
    <row r="960">
      <c r="U960" s="7"/>
    </row>
    <row r="961">
      <c r="U961" s="7"/>
    </row>
    <row r="962">
      <c r="U962" s="7"/>
    </row>
    <row r="963">
      <c r="U963" s="7"/>
    </row>
    <row r="964">
      <c r="U964" s="7"/>
    </row>
    <row r="965">
      <c r="U965" s="7"/>
    </row>
    <row r="966">
      <c r="U966" s="7"/>
    </row>
    <row r="967">
      <c r="U967" s="7"/>
    </row>
    <row r="968">
      <c r="U968" s="7"/>
    </row>
    <row r="969">
      <c r="U969" s="7"/>
    </row>
    <row r="970">
      <c r="U970" s="7"/>
    </row>
    <row r="971">
      <c r="U971" s="7"/>
    </row>
    <row r="972">
      <c r="U972" s="7"/>
    </row>
    <row r="973">
      <c r="U973" s="7"/>
    </row>
    <row r="974">
      <c r="U974" s="7"/>
    </row>
    <row r="975">
      <c r="U975" s="7"/>
    </row>
    <row r="976">
      <c r="U976" s="7"/>
    </row>
    <row r="977">
      <c r="U977" s="7"/>
    </row>
    <row r="978">
      <c r="U978" s="7"/>
    </row>
    <row r="979">
      <c r="U979" s="7"/>
    </row>
    <row r="980">
      <c r="U980" s="7"/>
    </row>
    <row r="981">
      <c r="U981" s="7"/>
    </row>
    <row r="982">
      <c r="U982" s="7"/>
    </row>
    <row r="983">
      <c r="U983" s="7"/>
    </row>
    <row r="984">
      <c r="U984" s="7"/>
    </row>
    <row r="985">
      <c r="U985" s="7"/>
    </row>
    <row r="986">
      <c r="U986" s="7"/>
    </row>
    <row r="987">
      <c r="U987" s="7"/>
    </row>
    <row r="988">
      <c r="U988" s="7"/>
    </row>
    <row r="989">
      <c r="U989" s="7"/>
    </row>
    <row r="990">
      <c r="U990" s="7"/>
    </row>
    <row r="991">
      <c r="U991" s="7"/>
    </row>
    <row r="992">
      <c r="U992" s="7"/>
    </row>
    <row r="993">
      <c r="U993" s="7"/>
    </row>
    <row r="994">
      <c r="U994" s="7"/>
    </row>
    <row r="995">
      <c r="U995" s="7"/>
    </row>
    <row r="996">
      <c r="U996" s="7"/>
    </row>
    <row r="997">
      <c r="U997" s="7"/>
    </row>
    <row r="998">
      <c r="U998" s="7"/>
    </row>
    <row r="999">
      <c r="U999" s="7"/>
    </row>
    <row r="1000">
      <c r="U1000" s="7"/>
    </row>
    <row r="1001">
      <c r="U1001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63"/>
    <col customWidth="1" min="3" max="13" width="8.38"/>
    <col customWidth="1" min="14" max="19" width="6.63"/>
  </cols>
  <sheetData>
    <row r="1">
      <c r="A1" s="91"/>
      <c r="B1" s="92"/>
      <c r="C1" s="92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3"/>
      <c r="U1" s="7"/>
    </row>
    <row r="2">
      <c r="A2" s="91" t="s">
        <v>76</v>
      </c>
      <c r="B2" s="92" t="s">
        <v>72</v>
      </c>
      <c r="C2" s="92" t="s">
        <v>1</v>
      </c>
      <c r="D2" s="91" t="s">
        <v>210</v>
      </c>
      <c r="E2" s="91" t="s">
        <v>211</v>
      </c>
      <c r="F2" s="91" t="s">
        <v>212</v>
      </c>
      <c r="G2" s="91" t="s">
        <v>213</v>
      </c>
      <c r="H2" s="91" t="s">
        <v>214</v>
      </c>
      <c r="I2" s="91" t="s">
        <v>215</v>
      </c>
      <c r="J2" s="91" t="s">
        <v>216</v>
      </c>
      <c r="K2" s="91" t="s">
        <v>217</v>
      </c>
      <c r="L2" s="91" t="s">
        <v>218</v>
      </c>
      <c r="M2" s="91" t="s">
        <v>219</v>
      </c>
      <c r="N2" s="91" t="s">
        <v>220</v>
      </c>
      <c r="O2" s="91" t="s">
        <v>221</v>
      </c>
      <c r="P2" s="91" t="s">
        <v>222</v>
      </c>
      <c r="Q2" s="91" t="s">
        <v>223</v>
      </c>
      <c r="R2" s="91" t="s">
        <v>224</v>
      </c>
      <c r="S2" s="93" t="s">
        <v>4</v>
      </c>
      <c r="U2" s="7" t="s">
        <v>225</v>
      </c>
    </row>
    <row r="3">
      <c r="A3" s="94">
        <f>Comparacao!F3</f>
        <v>494.523628</v>
      </c>
      <c r="B3" s="57" t="s">
        <v>82</v>
      </c>
      <c r="C3" s="40" t="s">
        <v>21</v>
      </c>
      <c r="D3" s="95">
        <v>5.0</v>
      </c>
      <c r="E3" s="95">
        <v>494.523628</v>
      </c>
      <c r="F3" s="95">
        <v>494.523628</v>
      </c>
      <c r="G3" s="95">
        <v>494.523628</v>
      </c>
      <c r="H3" s="95">
        <v>494.523628</v>
      </c>
      <c r="I3" s="95">
        <v>494.523628</v>
      </c>
      <c r="J3" s="95">
        <v>494.523628</v>
      </c>
      <c r="K3" s="95">
        <v>494.523628</v>
      </c>
      <c r="L3" s="95">
        <v>0.004</v>
      </c>
      <c r="M3" s="95">
        <v>10.005</v>
      </c>
      <c r="N3" s="94">
        <f t="shared" ref="N3:N128" si="1">((E3-A3)/A3)*100</f>
        <v>0</v>
      </c>
      <c r="O3" s="94">
        <f t="shared" ref="O3:O128" si="2">((F3-A3)/A3)*100</f>
        <v>0</v>
      </c>
      <c r="P3" s="94">
        <f t="shared" ref="P3:P128" si="3">((G3-A3)/A3)*100</f>
        <v>0</v>
      </c>
      <c r="Q3" s="94">
        <f t="shared" ref="Q3:Q128" si="4">((H3-A3)/A3)*100</f>
        <v>0</v>
      </c>
      <c r="R3" s="94">
        <f t="shared" ref="R3:R128" si="5">((I3-A3)/A3)*100</f>
        <v>0</v>
      </c>
      <c r="S3" s="96">
        <f t="shared" ref="S3:S128" si="6">AVERAGE(N3:R3)</f>
        <v>0</v>
      </c>
      <c r="U3" s="7">
        <f t="shared" ref="U3:U128" si="7">(IF(((J3-A3)/A3)*100 &lt; 1,L3,"INF"))</f>
        <v>0.004</v>
      </c>
    </row>
    <row r="4">
      <c r="A4" s="94">
        <f>Comparacao!F4</f>
        <v>612.982976</v>
      </c>
      <c r="B4" s="57" t="s">
        <v>83</v>
      </c>
      <c r="C4" s="3" t="s">
        <v>21</v>
      </c>
      <c r="D4" s="3">
        <v>5.0</v>
      </c>
      <c r="E4" s="3">
        <v>612.982976</v>
      </c>
      <c r="F4" s="3">
        <v>612.982976</v>
      </c>
      <c r="G4" s="3">
        <v>612.982976</v>
      </c>
      <c r="H4" s="3">
        <v>612.982976</v>
      </c>
      <c r="I4" s="3">
        <v>612.982976</v>
      </c>
      <c r="J4" s="3">
        <v>612.982976</v>
      </c>
      <c r="K4" s="3">
        <v>612.982976</v>
      </c>
      <c r="L4" s="3">
        <v>0.007</v>
      </c>
      <c r="M4" s="3">
        <v>10.005</v>
      </c>
      <c r="N4" s="94">
        <f t="shared" si="1"/>
        <v>0</v>
      </c>
      <c r="O4" s="94">
        <f t="shared" si="2"/>
        <v>0</v>
      </c>
      <c r="P4" s="94">
        <f t="shared" si="3"/>
        <v>0</v>
      </c>
      <c r="Q4" s="94">
        <f t="shared" si="4"/>
        <v>0</v>
      </c>
      <c r="R4" s="94">
        <f t="shared" si="5"/>
        <v>0</v>
      </c>
      <c r="S4" s="96">
        <f t="shared" si="6"/>
        <v>0</v>
      </c>
      <c r="U4" s="7">
        <f t="shared" si="7"/>
        <v>0.007</v>
      </c>
    </row>
    <row r="5">
      <c r="A5" s="94">
        <f>Comparacao!F5</f>
        <v>718.97013</v>
      </c>
      <c r="B5" s="57" t="s">
        <v>84</v>
      </c>
      <c r="C5" s="3" t="s">
        <v>21</v>
      </c>
      <c r="D5" s="3">
        <v>5.0</v>
      </c>
      <c r="E5" s="3">
        <v>718.97013</v>
      </c>
      <c r="F5" s="3">
        <v>718.97013</v>
      </c>
      <c r="G5" s="3">
        <v>718.97013</v>
      </c>
      <c r="H5" s="3">
        <v>718.97013</v>
      </c>
      <c r="I5" s="3">
        <v>718.97013</v>
      </c>
      <c r="J5" s="3">
        <v>718.97013</v>
      </c>
      <c r="K5" s="3">
        <v>718.97013</v>
      </c>
      <c r="L5" s="3">
        <v>0.007</v>
      </c>
      <c r="M5" s="3">
        <v>10.004</v>
      </c>
      <c r="N5" s="94">
        <f t="shared" si="1"/>
        <v>0</v>
      </c>
      <c r="O5" s="94">
        <f t="shared" si="2"/>
        <v>0</v>
      </c>
      <c r="P5" s="94">
        <f t="shared" si="3"/>
        <v>0</v>
      </c>
      <c r="Q5" s="94">
        <f t="shared" si="4"/>
        <v>0</v>
      </c>
      <c r="R5" s="94">
        <f t="shared" si="5"/>
        <v>0</v>
      </c>
      <c r="S5" s="96">
        <f t="shared" si="6"/>
        <v>0</v>
      </c>
      <c r="U5" s="7">
        <f t="shared" si="7"/>
        <v>0.007</v>
      </c>
    </row>
    <row r="6">
      <c r="A6" s="94">
        <f>Comparacao!F6</f>
        <v>322.924184</v>
      </c>
      <c r="B6" s="57" t="s">
        <v>85</v>
      </c>
      <c r="C6" s="3" t="s">
        <v>21</v>
      </c>
      <c r="D6" s="3">
        <v>5.0</v>
      </c>
      <c r="E6" s="3">
        <v>322.924184</v>
      </c>
      <c r="F6" s="3">
        <v>322.924184</v>
      </c>
      <c r="G6" s="3">
        <v>322.924184</v>
      </c>
      <c r="H6" s="3">
        <v>322.924184</v>
      </c>
      <c r="I6" s="3">
        <v>322.924184</v>
      </c>
      <c r="J6" s="3">
        <v>322.924184</v>
      </c>
      <c r="K6" s="3">
        <v>322.924184</v>
      </c>
      <c r="L6" s="3">
        <v>0.043</v>
      </c>
      <c r="M6" s="3">
        <v>10.016</v>
      </c>
      <c r="N6" s="94">
        <f t="shared" si="1"/>
        <v>0</v>
      </c>
      <c r="O6" s="94">
        <f t="shared" si="2"/>
        <v>0</v>
      </c>
      <c r="P6" s="94">
        <f t="shared" si="3"/>
        <v>0</v>
      </c>
      <c r="Q6" s="94">
        <f t="shared" si="4"/>
        <v>0</v>
      </c>
      <c r="R6" s="94">
        <f t="shared" si="5"/>
        <v>0</v>
      </c>
      <c r="S6" s="96">
        <f t="shared" si="6"/>
        <v>0</v>
      </c>
      <c r="U6" s="7">
        <f t="shared" si="7"/>
        <v>0.043</v>
      </c>
    </row>
    <row r="7">
      <c r="A7" s="94">
        <f>Comparacao!F7</f>
        <v>499.377429</v>
      </c>
      <c r="B7" s="57" t="s">
        <v>86</v>
      </c>
      <c r="C7" s="3" t="s">
        <v>21</v>
      </c>
      <c r="D7" s="3">
        <v>5.0</v>
      </c>
      <c r="E7" s="3">
        <v>499.377429</v>
      </c>
      <c r="F7" s="3">
        <v>499.377429</v>
      </c>
      <c r="G7" s="3">
        <v>499.377429</v>
      </c>
      <c r="H7" s="3">
        <v>499.377429</v>
      </c>
      <c r="I7" s="3">
        <v>499.377429</v>
      </c>
      <c r="J7" s="3">
        <v>499.377429</v>
      </c>
      <c r="K7" s="3">
        <v>499.377429</v>
      </c>
      <c r="L7" s="3">
        <v>0.046</v>
      </c>
      <c r="M7" s="3">
        <v>10.024</v>
      </c>
      <c r="N7" s="94">
        <f t="shared" si="1"/>
        <v>0</v>
      </c>
      <c r="O7" s="94">
        <f t="shared" si="2"/>
        <v>0</v>
      </c>
      <c r="P7" s="94">
        <f t="shared" si="3"/>
        <v>0</v>
      </c>
      <c r="Q7" s="94">
        <f t="shared" si="4"/>
        <v>0</v>
      </c>
      <c r="R7" s="94">
        <f t="shared" si="5"/>
        <v>0</v>
      </c>
      <c r="S7" s="96">
        <f t="shared" si="6"/>
        <v>0</v>
      </c>
      <c r="U7" s="7">
        <f t="shared" si="7"/>
        <v>0.046</v>
      </c>
    </row>
    <row r="8">
      <c r="A8" s="94">
        <f>Comparacao!F8</f>
        <v>667.390009</v>
      </c>
      <c r="B8" s="57" t="s">
        <v>87</v>
      </c>
      <c r="C8" s="3" t="s">
        <v>21</v>
      </c>
      <c r="D8" s="3">
        <v>5.0</v>
      </c>
      <c r="E8" s="3">
        <v>667.390009</v>
      </c>
      <c r="F8" s="3">
        <v>667.390009</v>
      </c>
      <c r="G8" s="3">
        <v>667.390009</v>
      </c>
      <c r="H8" s="3">
        <v>667.390009</v>
      </c>
      <c r="I8" s="3">
        <v>667.390009</v>
      </c>
      <c r="J8" s="3">
        <v>667.390009</v>
      </c>
      <c r="K8" s="3">
        <v>667.390009</v>
      </c>
      <c r="L8" s="3">
        <v>0.041</v>
      </c>
      <c r="M8" s="3">
        <v>10.018</v>
      </c>
      <c r="N8" s="94">
        <f t="shared" si="1"/>
        <v>0</v>
      </c>
      <c r="O8" s="94">
        <f t="shared" si="2"/>
        <v>0</v>
      </c>
      <c r="P8" s="94">
        <f t="shared" si="3"/>
        <v>0</v>
      </c>
      <c r="Q8" s="94">
        <f t="shared" si="4"/>
        <v>0</v>
      </c>
      <c r="R8" s="94">
        <f t="shared" si="5"/>
        <v>0</v>
      </c>
      <c r="S8" s="96">
        <f t="shared" si="6"/>
        <v>0</v>
      </c>
      <c r="U8" s="7">
        <f t="shared" si="7"/>
        <v>0.041</v>
      </c>
    </row>
    <row r="9">
      <c r="A9" s="94">
        <f>Comparacao!F9</f>
        <v>190.515089</v>
      </c>
      <c r="B9" s="57" t="s">
        <v>88</v>
      </c>
      <c r="C9" s="3" t="s">
        <v>21</v>
      </c>
      <c r="D9" s="3">
        <v>5.0</v>
      </c>
      <c r="E9" s="3">
        <v>190.515089</v>
      </c>
      <c r="F9" s="3">
        <v>190.515089</v>
      </c>
      <c r="G9" s="3">
        <v>190.515089</v>
      </c>
      <c r="H9" s="3">
        <v>190.515089</v>
      </c>
      <c r="I9" s="3">
        <v>190.515089</v>
      </c>
      <c r="J9" s="3">
        <v>190.515089</v>
      </c>
      <c r="K9" s="3">
        <v>190.515089</v>
      </c>
      <c r="L9" s="3">
        <v>0.133</v>
      </c>
      <c r="M9" s="3">
        <v>10.069</v>
      </c>
      <c r="N9" s="94">
        <f t="shared" si="1"/>
        <v>0</v>
      </c>
      <c r="O9" s="94">
        <f t="shared" si="2"/>
        <v>0</v>
      </c>
      <c r="P9" s="94">
        <f t="shared" si="3"/>
        <v>0</v>
      </c>
      <c r="Q9" s="94">
        <f t="shared" si="4"/>
        <v>0</v>
      </c>
      <c r="R9" s="94">
        <f t="shared" si="5"/>
        <v>0</v>
      </c>
      <c r="S9" s="96">
        <f t="shared" si="6"/>
        <v>0</v>
      </c>
      <c r="U9" s="7">
        <f t="shared" si="7"/>
        <v>0.133</v>
      </c>
    </row>
    <row r="10">
      <c r="A10" s="94">
        <f>Comparacao!F10</f>
        <v>411.828487</v>
      </c>
      <c r="B10" s="57" t="s">
        <v>89</v>
      </c>
      <c r="C10" s="3" t="s">
        <v>21</v>
      </c>
      <c r="D10" s="3">
        <v>5.0</v>
      </c>
      <c r="E10" s="3">
        <v>411.828487</v>
      </c>
      <c r="F10" s="3">
        <v>411.828487</v>
      </c>
      <c r="G10" s="3">
        <v>411.828487</v>
      </c>
      <c r="H10" s="3">
        <v>411.828487</v>
      </c>
      <c r="I10" s="3">
        <v>411.828487</v>
      </c>
      <c r="J10" s="3">
        <v>411.828487</v>
      </c>
      <c r="K10" s="3">
        <v>411.828487</v>
      </c>
      <c r="L10" s="3">
        <v>0.46</v>
      </c>
      <c r="M10" s="3">
        <v>10.073</v>
      </c>
      <c r="N10" s="94">
        <f t="shared" si="1"/>
        <v>0</v>
      </c>
      <c r="O10" s="94">
        <f t="shared" si="2"/>
        <v>0</v>
      </c>
      <c r="P10" s="94">
        <f t="shared" si="3"/>
        <v>0</v>
      </c>
      <c r="Q10" s="94">
        <f t="shared" si="4"/>
        <v>0</v>
      </c>
      <c r="R10" s="94">
        <f t="shared" si="5"/>
        <v>0</v>
      </c>
      <c r="S10" s="96">
        <f t="shared" si="6"/>
        <v>0</v>
      </c>
      <c r="U10" s="7">
        <f t="shared" si="7"/>
        <v>0.46</v>
      </c>
    </row>
    <row r="11">
      <c r="A11" s="94">
        <f>Comparacao!F11</f>
        <v>631.564979</v>
      </c>
      <c r="B11" s="57" t="s">
        <v>90</v>
      </c>
      <c r="C11" s="3" t="s">
        <v>21</v>
      </c>
      <c r="D11" s="3">
        <v>5.0</v>
      </c>
      <c r="E11" s="3">
        <v>631.564979</v>
      </c>
      <c r="F11" s="3">
        <v>631.564979</v>
      </c>
      <c r="G11" s="3">
        <v>631.564979</v>
      </c>
      <c r="H11" s="3">
        <v>631.564979</v>
      </c>
      <c r="I11" s="3">
        <v>631.564979</v>
      </c>
      <c r="J11" s="3">
        <v>631.564979</v>
      </c>
      <c r="K11" s="3">
        <v>631.564979</v>
      </c>
      <c r="L11" s="3">
        <v>0.168</v>
      </c>
      <c r="M11" s="3">
        <v>10.075</v>
      </c>
      <c r="N11" s="94">
        <f t="shared" si="1"/>
        <v>0</v>
      </c>
      <c r="O11" s="94">
        <f t="shared" si="2"/>
        <v>0</v>
      </c>
      <c r="P11" s="94">
        <f t="shared" si="3"/>
        <v>0</v>
      </c>
      <c r="Q11" s="94">
        <f t="shared" si="4"/>
        <v>0</v>
      </c>
      <c r="R11" s="94">
        <f t="shared" si="5"/>
        <v>0</v>
      </c>
      <c r="S11" s="96">
        <f t="shared" si="6"/>
        <v>0</v>
      </c>
      <c r="U11" s="7">
        <f t="shared" si="7"/>
        <v>0.168</v>
      </c>
    </row>
    <row r="12">
      <c r="A12" s="94">
        <f>Comparacao!F12</f>
        <v>1915.210508</v>
      </c>
      <c r="B12" s="57" t="s">
        <v>91</v>
      </c>
      <c r="C12" s="3" t="s">
        <v>21</v>
      </c>
      <c r="D12" s="3">
        <v>5.0</v>
      </c>
      <c r="E12" s="3">
        <v>1915.210508</v>
      </c>
      <c r="F12" s="3">
        <v>1915.210508</v>
      </c>
      <c r="G12" s="3">
        <v>1915.210508</v>
      </c>
      <c r="H12" s="3">
        <v>1915.210508</v>
      </c>
      <c r="I12" s="3">
        <v>1915.210508</v>
      </c>
      <c r="J12" s="3">
        <v>1915.210508</v>
      </c>
      <c r="K12" s="3">
        <v>1915.210508</v>
      </c>
      <c r="L12" s="3">
        <v>0.038</v>
      </c>
      <c r="M12" s="3">
        <v>15.021</v>
      </c>
      <c r="N12" s="94">
        <f t="shared" si="1"/>
        <v>0</v>
      </c>
      <c r="O12" s="94">
        <f t="shared" si="2"/>
        <v>0</v>
      </c>
      <c r="P12" s="94">
        <f t="shared" si="3"/>
        <v>0</v>
      </c>
      <c r="Q12" s="94">
        <f t="shared" si="4"/>
        <v>0</v>
      </c>
      <c r="R12" s="94">
        <f t="shared" si="5"/>
        <v>0</v>
      </c>
      <c r="S12" s="96">
        <f t="shared" si="6"/>
        <v>0</v>
      </c>
      <c r="U12" s="7">
        <f t="shared" si="7"/>
        <v>0.038</v>
      </c>
    </row>
    <row r="13">
      <c r="A13" s="94">
        <f>Comparacao!F13</f>
        <v>2324.397834</v>
      </c>
      <c r="B13" s="57" t="s">
        <v>92</v>
      </c>
      <c r="C13" s="3" t="s">
        <v>21</v>
      </c>
      <c r="D13" s="3">
        <v>5.0</v>
      </c>
      <c r="E13" s="3">
        <v>2324.397834</v>
      </c>
      <c r="F13" s="3">
        <v>2324.397834</v>
      </c>
      <c r="G13" s="3">
        <v>2324.397834</v>
      </c>
      <c r="H13" s="3">
        <v>2324.397834</v>
      </c>
      <c r="I13" s="3">
        <v>2324.397834</v>
      </c>
      <c r="J13" s="3">
        <v>2324.397834</v>
      </c>
      <c r="K13" s="3">
        <v>2324.397834</v>
      </c>
      <c r="L13" s="3">
        <v>0.095</v>
      </c>
      <c r="M13" s="3">
        <v>15.019</v>
      </c>
      <c r="N13" s="94">
        <f t="shared" si="1"/>
        <v>0</v>
      </c>
      <c r="O13" s="94">
        <f t="shared" si="2"/>
        <v>0</v>
      </c>
      <c r="P13" s="94">
        <f t="shared" si="3"/>
        <v>0</v>
      </c>
      <c r="Q13" s="94">
        <f t="shared" si="4"/>
        <v>0</v>
      </c>
      <c r="R13" s="94">
        <f t="shared" si="5"/>
        <v>0</v>
      </c>
      <c r="S13" s="96">
        <f t="shared" si="6"/>
        <v>0</v>
      </c>
      <c r="U13" s="7">
        <f t="shared" si="7"/>
        <v>0.095</v>
      </c>
    </row>
    <row r="14">
      <c r="A14" s="94">
        <f>Comparacao!F14</f>
        <v>2666.094409</v>
      </c>
      <c r="B14" s="57" t="s">
        <v>93</v>
      </c>
      <c r="C14" s="3" t="s">
        <v>21</v>
      </c>
      <c r="D14" s="3">
        <v>5.0</v>
      </c>
      <c r="E14" s="3">
        <v>2666.094409</v>
      </c>
      <c r="F14" s="3">
        <v>2666.094409</v>
      </c>
      <c r="G14" s="3">
        <v>2666.094409</v>
      </c>
      <c r="H14" s="3">
        <v>2666.094409</v>
      </c>
      <c r="I14" s="3">
        <v>2666.094409</v>
      </c>
      <c r="J14" s="3">
        <v>2666.094409</v>
      </c>
      <c r="K14" s="3">
        <v>2666.094409</v>
      </c>
      <c r="L14" s="3">
        <v>0.055</v>
      </c>
      <c r="M14" s="3">
        <v>15.015</v>
      </c>
      <c r="N14" s="94">
        <f t="shared" si="1"/>
        <v>0</v>
      </c>
      <c r="O14" s="94">
        <f t="shared" si="2"/>
        <v>0</v>
      </c>
      <c r="P14" s="94">
        <f t="shared" si="3"/>
        <v>0</v>
      </c>
      <c r="Q14" s="94">
        <f t="shared" si="4"/>
        <v>0</v>
      </c>
      <c r="R14" s="94">
        <f t="shared" si="5"/>
        <v>0</v>
      </c>
      <c r="S14" s="96">
        <f t="shared" si="6"/>
        <v>0</v>
      </c>
      <c r="U14" s="7">
        <f t="shared" si="7"/>
        <v>0.055</v>
      </c>
    </row>
    <row r="15">
      <c r="A15" s="94">
        <f>Comparacao!F15</f>
        <v>1299.636874</v>
      </c>
      <c r="B15" s="57" t="s">
        <v>94</v>
      </c>
      <c r="C15" s="3" t="s">
        <v>21</v>
      </c>
      <c r="D15" s="3">
        <v>5.0</v>
      </c>
      <c r="E15" s="3">
        <v>1299.636874</v>
      </c>
      <c r="F15" s="3">
        <v>1299.636874</v>
      </c>
      <c r="G15" s="3">
        <v>1299.636874</v>
      </c>
      <c r="H15" s="3">
        <v>1299.636874</v>
      </c>
      <c r="I15" s="3">
        <v>1299.636874</v>
      </c>
      <c r="J15" s="3">
        <v>1299.636874</v>
      </c>
      <c r="K15" s="3">
        <v>1299.636874</v>
      </c>
      <c r="L15" s="3">
        <v>0.087</v>
      </c>
      <c r="M15" s="3">
        <v>15.028</v>
      </c>
      <c r="N15" s="94">
        <f t="shared" si="1"/>
        <v>0</v>
      </c>
      <c r="O15" s="94">
        <f t="shared" si="2"/>
        <v>0</v>
      </c>
      <c r="P15" s="94">
        <f t="shared" si="3"/>
        <v>0</v>
      </c>
      <c r="Q15" s="94">
        <f t="shared" si="4"/>
        <v>0</v>
      </c>
      <c r="R15" s="94">
        <f t="shared" si="5"/>
        <v>0</v>
      </c>
      <c r="S15" s="96">
        <f t="shared" si="6"/>
        <v>0</v>
      </c>
      <c r="U15" s="7">
        <f t="shared" si="7"/>
        <v>0.087</v>
      </c>
    </row>
    <row r="16">
      <c r="A16" s="94">
        <f>Comparacao!F16</f>
        <v>1935.079566</v>
      </c>
      <c r="B16" s="57" t="s">
        <v>95</v>
      </c>
      <c r="C16" s="3" t="s">
        <v>21</v>
      </c>
      <c r="D16" s="3">
        <v>5.0</v>
      </c>
      <c r="E16" s="3">
        <v>1935.079566</v>
      </c>
      <c r="F16" s="3">
        <v>1935.079566</v>
      </c>
      <c r="G16" s="3">
        <v>1935.079566</v>
      </c>
      <c r="H16" s="3">
        <v>1935.079566</v>
      </c>
      <c r="I16" s="3">
        <v>1935.079566</v>
      </c>
      <c r="J16" s="3">
        <v>1935.079566</v>
      </c>
      <c r="K16" s="3">
        <v>1935.079566</v>
      </c>
      <c r="L16" s="3">
        <v>0.487</v>
      </c>
      <c r="M16" s="3">
        <v>15.031</v>
      </c>
      <c r="N16" s="94">
        <f t="shared" si="1"/>
        <v>0</v>
      </c>
      <c r="O16" s="94">
        <f t="shared" si="2"/>
        <v>0</v>
      </c>
      <c r="P16" s="94">
        <f t="shared" si="3"/>
        <v>0</v>
      </c>
      <c r="Q16" s="94">
        <f t="shared" si="4"/>
        <v>0</v>
      </c>
      <c r="R16" s="94">
        <f t="shared" si="5"/>
        <v>0</v>
      </c>
      <c r="S16" s="96">
        <f t="shared" si="6"/>
        <v>0</v>
      </c>
      <c r="U16" s="7">
        <f t="shared" si="7"/>
        <v>0.487</v>
      </c>
    </row>
    <row r="17">
      <c r="A17" s="94">
        <f>Comparacao!F17</f>
        <v>2454.200477</v>
      </c>
      <c r="B17" s="57" t="s">
        <v>96</v>
      </c>
      <c r="C17" s="3" t="s">
        <v>21</v>
      </c>
      <c r="D17" s="3">
        <v>5.0</v>
      </c>
      <c r="E17" s="3">
        <v>2454.200477</v>
      </c>
      <c r="F17" s="3">
        <v>2454.200477</v>
      </c>
      <c r="G17" s="3">
        <v>2454.200477</v>
      </c>
      <c r="H17" s="3">
        <v>2454.200477</v>
      </c>
      <c r="I17" s="3">
        <v>2454.200477</v>
      </c>
      <c r="J17" s="3">
        <v>2454.200477</v>
      </c>
      <c r="K17" s="3">
        <v>2454.200477</v>
      </c>
      <c r="L17" s="3">
        <v>0.167</v>
      </c>
      <c r="M17" s="3">
        <v>15.029</v>
      </c>
      <c r="N17" s="94">
        <f t="shared" si="1"/>
        <v>0</v>
      </c>
      <c r="O17" s="94">
        <f t="shared" si="2"/>
        <v>0</v>
      </c>
      <c r="P17" s="94">
        <f t="shared" si="3"/>
        <v>0</v>
      </c>
      <c r="Q17" s="94">
        <f t="shared" si="4"/>
        <v>0</v>
      </c>
      <c r="R17" s="94">
        <f t="shared" si="5"/>
        <v>0</v>
      </c>
      <c r="S17" s="96">
        <f t="shared" si="6"/>
        <v>0</v>
      </c>
      <c r="U17" s="7">
        <f t="shared" si="7"/>
        <v>0.167</v>
      </c>
    </row>
    <row r="18">
      <c r="A18" s="94">
        <f>Comparacao!F18</f>
        <v>876.360788</v>
      </c>
      <c r="B18" s="57" t="s">
        <v>97</v>
      </c>
      <c r="C18" s="3" t="s">
        <v>21</v>
      </c>
      <c r="D18" s="3">
        <v>5.0</v>
      </c>
      <c r="E18" s="3">
        <v>876.360788</v>
      </c>
      <c r="F18" s="3">
        <v>876.360788</v>
      </c>
      <c r="G18" s="3">
        <v>876.360788</v>
      </c>
      <c r="H18" s="3">
        <v>876.360788</v>
      </c>
      <c r="I18" s="3">
        <v>876.360788</v>
      </c>
      <c r="J18" s="3">
        <v>876.360788</v>
      </c>
      <c r="K18" s="3">
        <v>876.360788</v>
      </c>
      <c r="L18" s="3">
        <v>0.352</v>
      </c>
      <c r="M18" s="3">
        <v>15.099</v>
      </c>
      <c r="N18" s="94">
        <f t="shared" si="1"/>
        <v>0</v>
      </c>
      <c r="O18" s="94">
        <f t="shared" si="2"/>
        <v>0</v>
      </c>
      <c r="P18" s="94">
        <f t="shared" si="3"/>
        <v>0</v>
      </c>
      <c r="Q18" s="94">
        <f t="shared" si="4"/>
        <v>0</v>
      </c>
      <c r="R18" s="94">
        <f t="shared" si="5"/>
        <v>0</v>
      </c>
      <c r="S18" s="96">
        <f t="shared" si="6"/>
        <v>0</v>
      </c>
      <c r="U18" s="7">
        <f t="shared" si="7"/>
        <v>0.352</v>
      </c>
    </row>
    <row r="19">
      <c r="A19" s="94">
        <f>Comparacao!F19</f>
        <v>1590.303262</v>
      </c>
      <c r="B19" s="57" t="s">
        <v>98</v>
      </c>
      <c r="C19" s="3" t="s">
        <v>21</v>
      </c>
      <c r="D19" s="3">
        <v>5.0</v>
      </c>
      <c r="E19" s="3">
        <v>1590.303262</v>
      </c>
      <c r="F19" s="3">
        <v>1590.303262</v>
      </c>
      <c r="G19" s="3">
        <v>1590.303262</v>
      </c>
      <c r="H19" s="3">
        <v>1590.303262</v>
      </c>
      <c r="I19" s="3">
        <v>1590.303262</v>
      </c>
      <c r="J19" s="3">
        <v>1590.303262</v>
      </c>
      <c r="K19" s="3">
        <v>1590.303262</v>
      </c>
      <c r="L19" s="3">
        <v>0.367</v>
      </c>
      <c r="M19" s="3">
        <v>15.125</v>
      </c>
      <c r="N19" s="94">
        <f t="shared" si="1"/>
        <v>0</v>
      </c>
      <c r="O19" s="94">
        <f t="shared" si="2"/>
        <v>0</v>
      </c>
      <c r="P19" s="94">
        <f t="shared" si="3"/>
        <v>0</v>
      </c>
      <c r="Q19" s="94">
        <f t="shared" si="4"/>
        <v>0</v>
      </c>
      <c r="R19" s="94">
        <f t="shared" si="5"/>
        <v>0</v>
      </c>
      <c r="S19" s="96">
        <f t="shared" si="6"/>
        <v>0</v>
      </c>
      <c r="U19" s="7">
        <f t="shared" si="7"/>
        <v>0.367</v>
      </c>
    </row>
    <row r="20">
      <c r="A20" s="94">
        <f>Comparacao!F20</f>
        <v>2250.292347</v>
      </c>
      <c r="B20" s="57" t="s">
        <v>99</v>
      </c>
      <c r="C20" s="3" t="s">
        <v>21</v>
      </c>
      <c r="D20" s="3">
        <v>5.0</v>
      </c>
      <c r="E20" s="3">
        <v>2250.292347</v>
      </c>
      <c r="F20" s="3">
        <v>2250.292347</v>
      </c>
      <c r="G20" s="3">
        <v>2250.292347</v>
      </c>
      <c r="H20" s="3">
        <v>2250.292347</v>
      </c>
      <c r="I20" s="3">
        <v>2250.292347</v>
      </c>
      <c r="J20" s="3">
        <v>2250.292347</v>
      </c>
      <c r="K20" s="3">
        <v>2250.292347</v>
      </c>
      <c r="L20" s="3">
        <v>3.121</v>
      </c>
      <c r="M20" s="3">
        <v>15.105</v>
      </c>
      <c r="N20" s="94">
        <f t="shared" si="1"/>
        <v>0</v>
      </c>
      <c r="O20" s="94">
        <f t="shared" si="2"/>
        <v>0</v>
      </c>
      <c r="P20" s="94">
        <f t="shared" si="3"/>
        <v>0</v>
      </c>
      <c r="Q20" s="94">
        <f t="shared" si="4"/>
        <v>0</v>
      </c>
      <c r="R20" s="94">
        <f t="shared" si="5"/>
        <v>0</v>
      </c>
      <c r="S20" s="96">
        <f t="shared" si="6"/>
        <v>0</v>
      </c>
      <c r="U20" s="7">
        <f t="shared" si="7"/>
        <v>3.121</v>
      </c>
    </row>
    <row r="21">
      <c r="A21" s="94">
        <f>Comparacao!F21</f>
        <v>4170.149331</v>
      </c>
      <c r="B21" s="57" t="s">
        <v>100</v>
      </c>
      <c r="C21" s="3" t="s">
        <v>21</v>
      </c>
      <c r="D21" s="3">
        <v>5.0</v>
      </c>
      <c r="E21" s="3">
        <v>4170.149331</v>
      </c>
      <c r="F21" s="3">
        <v>4170.149331</v>
      </c>
      <c r="G21" s="3">
        <v>4170.149331</v>
      </c>
      <c r="H21" s="3">
        <v>4170.149331</v>
      </c>
      <c r="I21" s="3">
        <v>4170.149331</v>
      </c>
      <c r="J21" s="3">
        <v>4170.149331</v>
      </c>
      <c r="K21" s="3">
        <v>4170.149331</v>
      </c>
      <c r="L21" s="3">
        <v>0.075</v>
      </c>
      <c r="M21" s="3">
        <v>20.042</v>
      </c>
      <c r="N21" s="94">
        <f t="shared" si="1"/>
        <v>0</v>
      </c>
      <c r="O21" s="94">
        <f t="shared" si="2"/>
        <v>0</v>
      </c>
      <c r="P21" s="94">
        <f t="shared" si="3"/>
        <v>0</v>
      </c>
      <c r="Q21" s="94">
        <f t="shared" si="4"/>
        <v>0</v>
      </c>
      <c r="R21" s="94">
        <f t="shared" si="5"/>
        <v>0</v>
      </c>
      <c r="S21" s="96">
        <f t="shared" si="6"/>
        <v>0</v>
      </c>
      <c r="U21" s="7">
        <f t="shared" si="7"/>
        <v>0.075</v>
      </c>
    </row>
    <row r="22">
      <c r="A22" s="94">
        <f>Comparacao!F22</f>
        <v>5234.939466</v>
      </c>
      <c r="B22" s="57" t="s">
        <v>101</v>
      </c>
      <c r="C22" s="3" t="s">
        <v>21</v>
      </c>
      <c r="D22" s="3">
        <v>5.0</v>
      </c>
      <c r="E22" s="3">
        <v>5234.939466</v>
      </c>
      <c r="F22" s="3">
        <v>5234.939466</v>
      </c>
      <c r="G22" s="3">
        <v>5234.939466</v>
      </c>
      <c r="H22" s="3">
        <v>5234.939466</v>
      </c>
      <c r="I22" s="3">
        <v>5234.939466</v>
      </c>
      <c r="J22" s="3">
        <v>5234.939466</v>
      </c>
      <c r="K22" s="3">
        <v>5234.939466</v>
      </c>
      <c r="L22" s="3">
        <v>0.086</v>
      </c>
      <c r="M22" s="3">
        <v>20.032</v>
      </c>
      <c r="N22" s="94">
        <f t="shared" si="1"/>
        <v>0</v>
      </c>
      <c r="O22" s="94">
        <f t="shared" si="2"/>
        <v>0</v>
      </c>
      <c r="P22" s="94">
        <f t="shared" si="3"/>
        <v>0</v>
      </c>
      <c r="Q22" s="94">
        <f t="shared" si="4"/>
        <v>0</v>
      </c>
      <c r="R22" s="94">
        <f t="shared" si="5"/>
        <v>0</v>
      </c>
      <c r="S22" s="96">
        <f t="shared" si="6"/>
        <v>0</v>
      </c>
      <c r="U22" s="7">
        <f t="shared" si="7"/>
        <v>0.086</v>
      </c>
    </row>
    <row r="23">
      <c r="A23" s="94">
        <f>Comparacao!F23</f>
        <v>6279.350578</v>
      </c>
      <c r="B23" s="57" t="s">
        <v>102</v>
      </c>
      <c r="C23" s="3" t="s">
        <v>21</v>
      </c>
      <c r="D23" s="3">
        <v>5.0</v>
      </c>
      <c r="E23" s="3">
        <v>6279.350578</v>
      </c>
      <c r="F23" s="3">
        <v>6279.350578</v>
      </c>
      <c r="G23" s="3">
        <v>6279.350578</v>
      </c>
      <c r="H23" s="3">
        <v>6279.350578</v>
      </c>
      <c r="I23" s="3">
        <v>6279.350578</v>
      </c>
      <c r="J23" s="3">
        <v>6279.350578</v>
      </c>
      <c r="K23" s="3">
        <v>6279.350578</v>
      </c>
      <c r="L23" s="3">
        <v>0.248</v>
      </c>
      <c r="M23" s="3">
        <v>20.035</v>
      </c>
      <c r="N23" s="94">
        <f t="shared" si="1"/>
        <v>0</v>
      </c>
      <c r="O23" s="94">
        <f t="shared" si="2"/>
        <v>0</v>
      </c>
      <c r="P23" s="94">
        <f t="shared" si="3"/>
        <v>0</v>
      </c>
      <c r="Q23" s="94">
        <f t="shared" si="4"/>
        <v>0</v>
      </c>
      <c r="R23" s="94">
        <f t="shared" si="5"/>
        <v>0</v>
      </c>
      <c r="S23" s="96">
        <f t="shared" si="6"/>
        <v>0</v>
      </c>
      <c r="U23" s="7">
        <f t="shared" si="7"/>
        <v>0.248</v>
      </c>
    </row>
    <row r="24">
      <c r="A24" s="94">
        <f>Comparacao!F24</f>
        <v>2808.683987</v>
      </c>
      <c r="B24" s="57" t="s">
        <v>103</v>
      </c>
      <c r="C24" s="3" t="s">
        <v>21</v>
      </c>
      <c r="D24" s="3">
        <v>5.0</v>
      </c>
      <c r="E24" s="3">
        <v>2808.683987</v>
      </c>
      <c r="F24" s="3">
        <v>2808.683987</v>
      </c>
      <c r="G24" s="3">
        <v>2808.683987</v>
      </c>
      <c r="H24" s="3">
        <v>2808.683987</v>
      </c>
      <c r="I24" s="3">
        <v>2808.683987</v>
      </c>
      <c r="J24" s="3">
        <v>2808.683987</v>
      </c>
      <c r="K24" s="3">
        <v>2808.683987</v>
      </c>
      <c r="L24" s="3">
        <v>0.125</v>
      </c>
      <c r="M24" s="3">
        <v>20.073</v>
      </c>
      <c r="N24" s="94">
        <f t="shared" si="1"/>
        <v>0</v>
      </c>
      <c r="O24" s="94">
        <f t="shared" si="2"/>
        <v>0</v>
      </c>
      <c r="P24" s="94">
        <f t="shared" si="3"/>
        <v>0</v>
      </c>
      <c r="Q24" s="94">
        <f t="shared" si="4"/>
        <v>0</v>
      </c>
      <c r="R24" s="94">
        <f t="shared" si="5"/>
        <v>0</v>
      </c>
      <c r="S24" s="96">
        <f t="shared" si="6"/>
        <v>0</v>
      </c>
      <c r="U24" s="7">
        <f t="shared" si="7"/>
        <v>0.125</v>
      </c>
    </row>
    <row r="25">
      <c r="A25" s="94">
        <f>Comparacao!F25</f>
        <v>4384.30908</v>
      </c>
      <c r="B25" s="57" t="s">
        <v>104</v>
      </c>
      <c r="C25" s="3" t="s">
        <v>21</v>
      </c>
      <c r="D25" s="3">
        <v>5.0</v>
      </c>
      <c r="E25" s="3">
        <v>4384.30908</v>
      </c>
      <c r="F25" s="3">
        <v>4384.30908</v>
      </c>
      <c r="G25" s="3">
        <v>4384.30908</v>
      </c>
      <c r="H25" s="3">
        <v>4384.30908</v>
      </c>
      <c r="I25" s="3">
        <v>4384.30908</v>
      </c>
      <c r="J25" s="3">
        <v>4384.30908</v>
      </c>
      <c r="K25" s="3">
        <v>4384.30908</v>
      </c>
      <c r="L25" s="3">
        <v>0.432</v>
      </c>
      <c r="M25" s="3">
        <v>20.045</v>
      </c>
      <c r="N25" s="94">
        <f t="shared" si="1"/>
        <v>0</v>
      </c>
      <c r="O25" s="94">
        <f t="shared" si="2"/>
        <v>0</v>
      </c>
      <c r="P25" s="94">
        <f t="shared" si="3"/>
        <v>0</v>
      </c>
      <c r="Q25" s="94">
        <f t="shared" si="4"/>
        <v>0</v>
      </c>
      <c r="R25" s="94">
        <f t="shared" si="5"/>
        <v>0</v>
      </c>
      <c r="S25" s="96">
        <f t="shared" si="6"/>
        <v>0</v>
      </c>
      <c r="U25" s="7">
        <f t="shared" si="7"/>
        <v>0.432</v>
      </c>
    </row>
    <row r="26">
      <c r="A26" s="94">
        <f>Comparacao!F26</f>
        <v>5663.540901</v>
      </c>
      <c r="B26" s="57" t="s">
        <v>105</v>
      </c>
      <c r="C26" s="3" t="s">
        <v>21</v>
      </c>
      <c r="D26" s="3">
        <v>5.0</v>
      </c>
      <c r="E26" s="3">
        <v>5663.540901</v>
      </c>
      <c r="F26" s="3">
        <v>5663.540901</v>
      </c>
      <c r="G26" s="3">
        <v>5663.540901</v>
      </c>
      <c r="H26" s="3">
        <v>5663.540901</v>
      </c>
      <c r="I26" s="3">
        <v>5663.540901</v>
      </c>
      <c r="J26" s="3">
        <v>5663.540901</v>
      </c>
      <c r="K26" s="3">
        <v>5663.540901</v>
      </c>
      <c r="L26" s="3">
        <v>1.293</v>
      </c>
      <c r="M26" s="3">
        <v>20.065</v>
      </c>
      <c r="N26" s="94">
        <f t="shared" si="1"/>
        <v>0</v>
      </c>
      <c r="O26" s="94">
        <f t="shared" si="2"/>
        <v>0</v>
      </c>
      <c r="P26" s="94">
        <f t="shared" si="3"/>
        <v>0</v>
      </c>
      <c r="Q26" s="94">
        <f t="shared" si="4"/>
        <v>0</v>
      </c>
      <c r="R26" s="94">
        <f t="shared" si="5"/>
        <v>0</v>
      </c>
      <c r="S26" s="96">
        <f t="shared" si="6"/>
        <v>0</v>
      </c>
      <c r="U26" s="7">
        <f t="shared" si="7"/>
        <v>1.293</v>
      </c>
    </row>
    <row r="27">
      <c r="A27" s="94">
        <f>Comparacao!F27</f>
        <v>2057.028423</v>
      </c>
      <c r="B27" s="57" t="s">
        <v>106</v>
      </c>
      <c r="C27" s="3" t="s">
        <v>21</v>
      </c>
      <c r="D27" s="3">
        <v>5.0</v>
      </c>
      <c r="E27" s="3">
        <v>2057.028423</v>
      </c>
      <c r="F27" s="3">
        <v>2057.028423</v>
      </c>
      <c r="G27" s="3">
        <v>2057.028423</v>
      </c>
      <c r="H27" s="3">
        <v>2057.028423</v>
      </c>
      <c r="I27" s="3">
        <v>2057.028423</v>
      </c>
      <c r="J27" s="3">
        <v>2057.028423</v>
      </c>
      <c r="K27" s="3">
        <v>2057.028423</v>
      </c>
      <c r="L27" s="3">
        <v>0.776</v>
      </c>
      <c r="M27" s="3">
        <v>20.186</v>
      </c>
      <c r="N27" s="94">
        <f t="shared" si="1"/>
        <v>0</v>
      </c>
      <c r="O27" s="94">
        <f t="shared" si="2"/>
        <v>0</v>
      </c>
      <c r="P27" s="94">
        <f t="shared" si="3"/>
        <v>0</v>
      </c>
      <c r="Q27" s="94">
        <f t="shared" si="4"/>
        <v>0</v>
      </c>
      <c r="R27" s="94">
        <f t="shared" si="5"/>
        <v>0</v>
      </c>
      <c r="S27" s="96">
        <f t="shared" si="6"/>
        <v>0</v>
      </c>
      <c r="U27" s="7">
        <f t="shared" si="7"/>
        <v>0.776</v>
      </c>
    </row>
    <row r="28">
      <c r="A28" s="94">
        <f>Comparacao!F28</f>
        <v>3700.179852</v>
      </c>
      <c r="B28" s="57" t="s">
        <v>107</v>
      </c>
      <c r="C28" s="3" t="s">
        <v>21</v>
      </c>
      <c r="D28" s="3">
        <v>5.0</v>
      </c>
      <c r="E28" s="3">
        <v>3700.179852</v>
      </c>
      <c r="F28" s="3">
        <v>3700.179852</v>
      </c>
      <c r="G28" s="3">
        <v>3700.179852</v>
      </c>
      <c r="H28" s="3">
        <v>3700.179852</v>
      </c>
      <c r="I28" s="3">
        <v>3700.179852</v>
      </c>
      <c r="J28" s="3">
        <v>3700.179852</v>
      </c>
      <c r="K28" s="3">
        <v>3700.179852</v>
      </c>
      <c r="L28" s="3">
        <v>1.913</v>
      </c>
      <c r="M28" s="3">
        <v>20.124</v>
      </c>
      <c r="N28" s="94">
        <f t="shared" si="1"/>
        <v>0</v>
      </c>
      <c r="O28" s="94">
        <f t="shared" si="2"/>
        <v>0</v>
      </c>
      <c r="P28" s="94">
        <f t="shared" si="3"/>
        <v>0</v>
      </c>
      <c r="Q28" s="94">
        <f t="shared" si="4"/>
        <v>0</v>
      </c>
      <c r="R28" s="94">
        <f t="shared" si="5"/>
        <v>0</v>
      </c>
      <c r="S28" s="96">
        <f t="shared" si="6"/>
        <v>0</v>
      </c>
      <c r="U28" s="7">
        <f t="shared" si="7"/>
        <v>1.913</v>
      </c>
    </row>
    <row r="29">
      <c r="A29" s="94">
        <f>Comparacao!F29</f>
        <v>5269.275543</v>
      </c>
      <c r="B29" s="57" t="s">
        <v>108</v>
      </c>
      <c r="C29" s="3" t="s">
        <v>21</v>
      </c>
      <c r="D29" s="3">
        <v>5.0</v>
      </c>
      <c r="E29" s="3">
        <v>5269.275543</v>
      </c>
      <c r="F29" s="3">
        <v>5269.275543</v>
      </c>
      <c r="G29" s="3">
        <v>5283.077668</v>
      </c>
      <c r="H29" s="3">
        <v>5269.275543</v>
      </c>
      <c r="I29" s="3">
        <v>5269.275543</v>
      </c>
      <c r="J29" s="3">
        <v>5269.275543</v>
      </c>
      <c r="K29" s="3">
        <v>5272.035968</v>
      </c>
      <c r="L29" s="3">
        <v>8.867</v>
      </c>
      <c r="M29" s="3">
        <v>20.14</v>
      </c>
      <c r="N29" s="94">
        <f t="shared" si="1"/>
        <v>0</v>
      </c>
      <c r="O29" s="94">
        <f t="shared" si="2"/>
        <v>0</v>
      </c>
      <c r="P29" s="94">
        <f t="shared" si="3"/>
        <v>0.261935913</v>
      </c>
      <c r="Q29" s="94">
        <f t="shared" si="4"/>
        <v>0</v>
      </c>
      <c r="R29" s="94">
        <f t="shared" si="5"/>
        <v>0</v>
      </c>
      <c r="S29" s="96">
        <f t="shared" si="6"/>
        <v>0.05238718259</v>
      </c>
      <c r="T29" s="3"/>
      <c r="U29" s="7">
        <f t="shared" si="7"/>
        <v>8.867</v>
      </c>
      <c r="V29" s="3"/>
      <c r="W29" s="3"/>
      <c r="X29" s="3"/>
      <c r="Y29" s="3"/>
      <c r="Z29" s="3"/>
      <c r="AA29" s="3"/>
      <c r="AB29" s="3"/>
      <c r="AC29" s="3"/>
    </row>
    <row r="30">
      <c r="A30" s="94">
        <f>Comparacao!F30</f>
        <v>6554.649532</v>
      </c>
      <c r="B30" s="57" t="s">
        <v>110</v>
      </c>
      <c r="C30" s="3" t="s">
        <v>21</v>
      </c>
      <c r="D30" s="3">
        <v>5.0</v>
      </c>
      <c r="E30" s="3">
        <v>6554.649532</v>
      </c>
      <c r="F30" s="3">
        <v>6554.649532</v>
      </c>
      <c r="G30" s="3">
        <v>6554.649532</v>
      </c>
      <c r="H30" s="3">
        <v>6554.649532</v>
      </c>
      <c r="I30" s="3">
        <v>6554.649532</v>
      </c>
      <c r="J30" s="3">
        <v>6554.649532</v>
      </c>
      <c r="K30" s="3">
        <v>6554.649532</v>
      </c>
      <c r="L30" s="3">
        <v>0.096</v>
      </c>
      <c r="M30" s="3">
        <v>25.066</v>
      </c>
      <c r="N30" s="94">
        <f t="shared" si="1"/>
        <v>0</v>
      </c>
      <c r="O30" s="94">
        <f t="shared" si="2"/>
        <v>0</v>
      </c>
      <c r="P30" s="94">
        <f t="shared" si="3"/>
        <v>0</v>
      </c>
      <c r="Q30" s="94">
        <f t="shared" si="4"/>
        <v>0</v>
      </c>
      <c r="R30" s="94">
        <f t="shared" si="5"/>
        <v>0</v>
      </c>
      <c r="S30" s="96">
        <f t="shared" si="6"/>
        <v>0</v>
      </c>
      <c r="U30" s="7">
        <f t="shared" si="7"/>
        <v>0.096</v>
      </c>
    </row>
    <row r="31">
      <c r="A31" s="94">
        <f>Comparacao!F31</f>
        <v>8274.004686</v>
      </c>
      <c r="B31" s="57" t="s">
        <v>111</v>
      </c>
      <c r="C31" s="3" t="s">
        <v>21</v>
      </c>
      <c r="D31" s="3">
        <v>5.0</v>
      </c>
      <c r="E31" s="3">
        <v>8274.004686</v>
      </c>
      <c r="F31" s="3">
        <v>8274.004686</v>
      </c>
      <c r="G31" s="3">
        <v>8274.004686</v>
      </c>
      <c r="H31" s="3">
        <v>8274.004686</v>
      </c>
      <c r="I31" s="3">
        <v>8274.004686</v>
      </c>
      <c r="J31" s="3">
        <v>8274.004686</v>
      </c>
      <c r="K31" s="3">
        <v>8274.004686</v>
      </c>
      <c r="L31" s="3">
        <v>0.133</v>
      </c>
      <c r="M31" s="3">
        <v>25.064</v>
      </c>
      <c r="N31" s="94">
        <f t="shared" si="1"/>
        <v>0</v>
      </c>
      <c r="O31" s="94">
        <f t="shared" si="2"/>
        <v>0</v>
      </c>
      <c r="P31" s="94">
        <f t="shared" si="3"/>
        <v>0</v>
      </c>
      <c r="Q31" s="94">
        <f t="shared" si="4"/>
        <v>0</v>
      </c>
      <c r="R31" s="94">
        <f t="shared" si="5"/>
        <v>0</v>
      </c>
      <c r="S31" s="96">
        <f t="shared" si="6"/>
        <v>0</v>
      </c>
      <c r="U31" s="7">
        <f t="shared" si="7"/>
        <v>0.133</v>
      </c>
    </row>
    <row r="32">
      <c r="A32" s="94">
        <f>Comparacao!F32</f>
        <v>9923.900207</v>
      </c>
      <c r="B32" s="57" t="s">
        <v>112</v>
      </c>
      <c r="C32" s="3" t="s">
        <v>21</v>
      </c>
      <c r="D32" s="3">
        <v>5.0</v>
      </c>
      <c r="E32" s="3">
        <v>9923.900207</v>
      </c>
      <c r="F32" s="3">
        <v>9923.900207</v>
      </c>
      <c r="G32" s="3">
        <v>9923.900207</v>
      </c>
      <c r="H32" s="3">
        <v>9923.900207</v>
      </c>
      <c r="I32" s="3">
        <v>9923.900207</v>
      </c>
      <c r="J32" s="3">
        <v>9923.900207</v>
      </c>
      <c r="K32" s="3">
        <v>9923.900207</v>
      </c>
      <c r="L32" s="3">
        <v>0.173</v>
      </c>
      <c r="M32" s="3">
        <v>25.064</v>
      </c>
      <c r="N32" s="94">
        <f t="shared" si="1"/>
        <v>0</v>
      </c>
      <c r="O32" s="94">
        <f t="shared" si="2"/>
        <v>0</v>
      </c>
      <c r="P32" s="94">
        <f t="shared" si="3"/>
        <v>0</v>
      </c>
      <c r="Q32" s="94">
        <f t="shared" si="4"/>
        <v>0</v>
      </c>
      <c r="R32" s="94">
        <f t="shared" si="5"/>
        <v>0</v>
      </c>
      <c r="S32" s="96">
        <f t="shared" si="6"/>
        <v>0</v>
      </c>
      <c r="U32" s="7">
        <f t="shared" si="7"/>
        <v>0.173</v>
      </c>
    </row>
    <row r="33">
      <c r="A33" s="94">
        <f>Comparacao!F33</f>
        <v>4791.052432</v>
      </c>
      <c r="B33" s="57" t="s">
        <v>113</v>
      </c>
      <c r="C33" s="3" t="s">
        <v>21</v>
      </c>
      <c r="D33" s="3">
        <v>5.0</v>
      </c>
      <c r="E33" s="3">
        <v>4791.052432</v>
      </c>
      <c r="F33" s="3">
        <v>4791.052432</v>
      </c>
      <c r="G33" s="3">
        <v>4791.052432</v>
      </c>
      <c r="H33" s="3">
        <v>4791.052432</v>
      </c>
      <c r="I33" s="3">
        <v>4791.052432</v>
      </c>
      <c r="J33" s="3">
        <v>4791.052432</v>
      </c>
      <c r="K33" s="3">
        <v>4791.052432</v>
      </c>
      <c r="L33" s="3">
        <v>0.238</v>
      </c>
      <c r="M33" s="3">
        <v>25.067</v>
      </c>
      <c r="N33" s="94">
        <f t="shared" si="1"/>
        <v>0</v>
      </c>
      <c r="O33" s="94">
        <f t="shared" si="2"/>
        <v>0</v>
      </c>
      <c r="P33" s="94">
        <f t="shared" si="3"/>
        <v>0</v>
      </c>
      <c r="Q33" s="94">
        <f t="shared" si="4"/>
        <v>0</v>
      </c>
      <c r="R33" s="94">
        <f t="shared" si="5"/>
        <v>0</v>
      </c>
      <c r="S33" s="96">
        <f t="shared" si="6"/>
        <v>0</v>
      </c>
      <c r="U33" s="7">
        <f t="shared" si="7"/>
        <v>0.238</v>
      </c>
    </row>
    <row r="34">
      <c r="A34" s="94">
        <f>Comparacao!F34</f>
        <v>7190.739067</v>
      </c>
      <c r="B34" s="57" t="s">
        <v>114</v>
      </c>
      <c r="C34" s="3" t="s">
        <v>21</v>
      </c>
      <c r="D34" s="3">
        <v>5.0</v>
      </c>
      <c r="E34" s="3">
        <v>7190.739067</v>
      </c>
      <c r="F34" s="3">
        <v>7190.739067</v>
      </c>
      <c r="G34" s="3">
        <v>7190.739067</v>
      </c>
      <c r="H34" s="3">
        <v>7190.739067</v>
      </c>
      <c r="I34" s="3">
        <v>7190.739067</v>
      </c>
      <c r="J34" s="3">
        <v>7190.739067</v>
      </c>
      <c r="K34" s="3">
        <v>7190.739067</v>
      </c>
      <c r="L34" s="3">
        <v>0.635</v>
      </c>
      <c r="M34" s="3">
        <v>25.101</v>
      </c>
      <c r="N34" s="94">
        <f t="shared" si="1"/>
        <v>0</v>
      </c>
      <c r="O34" s="94">
        <f t="shared" si="2"/>
        <v>0</v>
      </c>
      <c r="P34" s="94">
        <f t="shared" si="3"/>
        <v>0</v>
      </c>
      <c r="Q34" s="94">
        <f t="shared" si="4"/>
        <v>0</v>
      </c>
      <c r="R34" s="94">
        <f t="shared" si="5"/>
        <v>0</v>
      </c>
      <c r="S34" s="96">
        <f t="shared" si="6"/>
        <v>0</v>
      </c>
      <c r="U34" s="7">
        <f t="shared" si="7"/>
        <v>0.635</v>
      </c>
    </row>
    <row r="35">
      <c r="A35" s="94">
        <f>Comparacao!F35</f>
        <v>9173.349882</v>
      </c>
      <c r="B35" s="57" t="s">
        <v>115</v>
      </c>
      <c r="C35" s="3" t="s">
        <v>21</v>
      </c>
      <c r="D35" s="3">
        <v>5.0</v>
      </c>
      <c r="E35" s="3">
        <v>9173.349882</v>
      </c>
      <c r="F35" s="3">
        <v>9173.349882</v>
      </c>
      <c r="G35" s="3">
        <v>9173.349882</v>
      </c>
      <c r="H35" s="3">
        <v>9173.349882</v>
      </c>
      <c r="I35" s="3">
        <v>9173.349882</v>
      </c>
      <c r="J35" s="3">
        <v>9173.349882</v>
      </c>
      <c r="K35" s="3">
        <v>9173.349882</v>
      </c>
      <c r="L35" s="3">
        <v>0.729</v>
      </c>
      <c r="M35" s="3">
        <v>25.064</v>
      </c>
      <c r="N35" s="94">
        <f t="shared" si="1"/>
        <v>0</v>
      </c>
      <c r="O35" s="94">
        <f t="shared" si="2"/>
        <v>0</v>
      </c>
      <c r="P35" s="94">
        <f t="shared" si="3"/>
        <v>0</v>
      </c>
      <c r="Q35" s="94">
        <f t="shared" si="4"/>
        <v>0</v>
      </c>
      <c r="R35" s="94">
        <f t="shared" si="5"/>
        <v>0</v>
      </c>
      <c r="S35" s="96">
        <f t="shared" si="6"/>
        <v>0</v>
      </c>
      <c r="U35" s="7">
        <f t="shared" si="7"/>
        <v>0.729</v>
      </c>
    </row>
    <row r="36">
      <c r="A36" s="94">
        <f>Comparacao!F36</f>
        <v>3752.853912</v>
      </c>
      <c r="B36" s="57" t="s">
        <v>116</v>
      </c>
      <c r="C36" s="3" t="s">
        <v>21</v>
      </c>
      <c r="D36" s="3">
        <v>5.0</v>
      </c>
      <c r="E36" s="3">
        <v>3752.853912</v>
      </c>
      <c r="F36" s="3">
        <v>3752.853912</v>
      </c>
      <c r="G36" s="3">
        <v>3752.853912</v>
      </c>
      <c r="H36" s="3">
        <v>3752.853912</v>
      </c>
      <c r="I36" s="3">
        <v>3752.853912</v>
      </c>
      <c r="J36" s="3">
        <v>3752.853912</v>
      </c>
      <c r="K36" s="3">
        <v>3752.853912</v>
      </c>
      <c r="L36" s="3">
        <v>7.922</v>
      </c>
      <c r="M36" s="3">
        <v>25.22</v>
      </c>
      <c r="N36" s="94">
        <f t="shared" si="1"/>
        <v>0</v>
      </c>
      <c r="O36" s="94">
        <f t="shared" si="2"/>
        <v>0</v>
      </c>
      <c r="P36" s="94">
        <f t="shared" si="3"/>
        <v>0</v>
      </c>
      <c r="Q36" s="94">
        <f t="shared" si="4"/>
        <v>0</v>
      </c>
      <c r="R36" s="94">
        <f t="shared" si="5"/>
        <v>0</v>
      </c>
      <c r="S36" s="96">
        <f t="shared" si="6"/>
        <v>0</v>
      </c>
      <c r="U36" s="7">
        <f t="shared" si="7"/>
        <v>7.922</v>
      </c>
    </row>
    <row r="37">
      <c r="A37" s="94">
        <f>Comparacao!F37</f>
        <v>6264.086171</v>
      </c>
      <c r="B37" s="57" t="s">
        <v>117</v>
      </c>
      <c r="C37" s="3" t="s">
        <v>21</v>
      </c>
      <c r="D37" s="3">
        <v>5.0</v>
      </c>
      <c r="E37" s="3">
        <v>6264.086171</v>
      </c>
      <c r="F37" s="3">
        <v>6264.086171</v>
      </c>
      <c r="G37" s="3">
        <v>6264.086171</v>
      </c>
      <c r="H37" s="3">
        <v>6264.086171</v>
      </c>
      <c r="I37" s="3">
        <v>6264.086171</v>
      </c>
      <c r="J37" s="3">
        <v>6264.086171</v>
      </c>
      <c r="K37" s="3">
        <v>6264.086171</v>
      </c>
      <c r="L37" s="3">
        <v>14.641</v>
      </c>
      <c r="M37" s="3">
        <v>25.266</v>
      </c>
      <c r="N37" s="94">
        <f t="shared" si="1"/>
        <v>0</v>
      </c>
      <c r="O37" s="94">
        <f t="shared" si="2"/>
        <v>0</v>
      </c>
      <c r="P37" s="94">
        <f t="shared" si="3"/>
        <v>0</v>
      </c>
      <c r="Q37" s="94">
        <f t="shared" si="4"/>
        <v>0</v>
      </c>
      <c r="R37" s="94">
        <f t="shared" si="5"/>
        <v>0</v>
      </c>
      <c r="S37" s="96">
        <f t="shared" si="6"/>
        <v>0</v>
      </c>
      <c r="U37" s="7">
        <f t="shared" si="7"/>
        <v>14.641</v>
      </c>
    </row>
    <row r="38">
      <c r="A38" s="94">
        <f>Comparacao!F38</f>
        <v>8674.684243</v>
      </c>
      <c r="B38" s="57" t="s">
        <v>119</v>
      </c>
      <c r="C38" s="3" t="s">
        <v>21</v>
      </c>
      <c r="D38" s="3">
        <v>5.0</v>
      </c>
      <c r="E38" s="3">
        <v>8674.684243</v>
      </c>
      <c r="F38" s="3">
        <v>8674.684243</v>
      </c>
      <c r="G38" s="3">
        <v>8674.684243</v>
      </c>
      <c r="H38" s="3">
        <v>8674.684243</v>
      </c>
      <c r="I38" s="3">
        <v>8674.684243</v>
      </c>
      <c r="J38" s="3">
        <v>8674.684243</v>
      </c>
      <c r="K38" s="3">
        <v>8674.684243</v>
      </c>
      <c r="L38" s="3">
        <v>5.614</v>
      </c>
      <c r="M38" s="3">
        <v>25.282</v>
      </c>
      <c r="N38" s="94">
        <f t="shared" si="1"/>
        <v>0</v>
      </c>
      <c r="O38" s="94">
        <f t="shared" si="2"/>
        <v>0</v>
      </c>
      <c r="P38" s="94">
        <f t="shared" si="3"/>
        <v>0</v>
      </c>
      <c r="Q38" s="94">
        <f t="shared" si="4"/>
        <v>0</v>
      </c>
      <c r="R38" s="94">
        <f t="shared" si="5"/>
        <v>0</v>
      </c>
      <c r="S38" s="96">
        <f t="shared" si="6"/>
        <v>0</v>
      </c>
      <c r="U38" s="7">
        <f t="shared" si="7"/>
        <v>5.614</v>
      </c>
    </row>
    <row r="39">
      <c r="A39" s="94">
        <f>Comparacao!F39</f>
        <v>52541.03391</v>
      </c>
      <c r="B39" s="57" t="s">
        <v>120</v>
      </c>
      <c r="C39" s="3" t="s">
        <v>21</v>
      </c>
      <c r="D39" s="3">
        <v>5.0</v>
      </c>
      <c r="E39" s="3">
        <v>52541.03391</v>
      </c>
      <c r="F39" s="3">
        <v>52541.03391</v>
      </c>
      <c r="G39" s="3">
        <v>52541.03391</v>
      </c>
      <c r="H39" s="3">
        <v>52541.03391</v>
      </c>
      <c r="I39" s="3">
        <v>52541.03391</v>
      </c>
      <c r="J39" s="3">
        <v>52541.03391</v>
      </c>
      <c r="K39" s="3">
        <v>52541.03391</v>
      </c>
      <c r="L39" s="3">
        <v>0.022</v>
      </c>
      <c r="M39" s="3">
        <v>10.01</v>
      </c>
      <c r="N39" s="94">
        <f t="shared" si="1"/>
        <v>0</v>
      </c>
      <c r="O39" s="94">
        <f t="shared" si="2"/>
        <v>0</v>
      </c>
      <c r="P39" s="94">
        <f t="shared" si="3"/>
        <v>0</v>
      </c>
      <c r="Q39" s="94">
        <f t="shared" si="4"/>
        <v>0</v>
      </c>
      <c r="R39" s="94">
        <f t="shared" si="5"/>
        <v>0</v>
      </c>
      <c r="S39" s="96">
        <f t="shared" si="6"/>
        <v>0</v>
      </c>
      <c r="U39" s="7">
        <f t="shared" si="7"/>
        <v>0.022</v>
      </c>
    </row>
    <row r="40">
      <c r="A40" s="94">
        <f>Comparacao!F40</f>
        <v>63166.88072</v>
      </c>
      <c r="B40" s="57" t="s">
        <v>121</v>
      </c>
      <c r="C40" s="3" t="s">
        <v>21</v>
      </c>
      <c r="D40" s="3">
        <v>5.0</v>
      </c>
      <c r="E40" s="3">
        <v>63166.880717</v>
      </c>
      <c r="F40" s="3">
        <v>63166.880717</v>
      </c>
      <c r="G40" s="3">
        <v>63166.880717</v>
      </c>
      <c r="H40" s="3">
        <v>63166.880717</v>
      </c>
      <c r="I40" s="3">
        <v>63166.880717</v>
      </c>
      <c r="J40" s="3">
        <v>63166.880717</v>
      </c>
      <c r="K40" s="3">
        <v>63166.880717</v>
      </c>
      <c r="L40" s="3">
        <v>0.022</v>
      </c>
      <c r="M40" s="3">
        <v>10.009</v>
      </c>
      <c r="N40" s="94">
        <f t="shared" si="1"/>
        <v>0</v>
      </c>
      <c r="O40" s="94">
        <f t="shared" si="2"/>
        <v>0</v>
      </c>
      <c r="P40" s="94">
        <f t="shared" si="3"/>
        <v>0</v>
      </c>
      <c r="Q40" s="94">
        <f t="shared" si="4"/>
        <v>0</v>
      </c>
      <c r="R40" s="94">
        <f t="shared" si="5"/>
        <v>0</v>
      </c>
      <c r="S40" s="96">
        <f t="shared" si="6"/>
        <v>0</v>
      </c>
      <c r="U40" s="7">
        <f t="shared" si="7"/>
        <v>0.022</v>
      </c>
    </row>
    <row r="41">
      <c r="A41" s="94">
        <f>Comparacao!F41</f>
        <v>72640.83324</v>
      </c>
      <c r="B41" s="57" t="s">
        <v>122</v>
      </c>
      <c r="C41" s="3" t="s">
        <v>21</v>
      </c>
      <c r="D41" s="3">
        <v>5.0</v>
      </c>
      <c r="E41" s="3">
        <v>72640.833236</v>
      </c>
      <c r="F41" s="3">
        <v>72640.833236</v>
      </c>
      <c r="G41" s="3">
        <v>72640.833236</v>
      </c>
      <c r="H41" s="3">
        <v>72640.833236</v>
      </c>
      <c r="I41" s="3">
        <v>72640.833236</v>
      </c>
      <c r="J41" s="3">
        <v>72640.833236</v>
      </c>
      <c r="K41" s="3">
        <v>72640.833236</v>
      </c>
      <c r="L41" s="3">
        <v>0.007</v>
      </c>
      <c r="M41" s="3">
        <v>10.008</v>
      </c>
      <c r="N41" s="94">
        <f t="shared" si="1"/>
        <v>0</v>
      </c>
      <c r="O41" s="94">
        <f t="shared" si="2"/>
        <v>0</v>
      </c>
      <c r="P41" s="94">
        <f t="shared" si="3"/>
        <v>0</v>
      </c>
      <c r="Q41" s="94">
        <f t="shared" si="4"/>
        <v>0</v>
      </c>
      <c r="R41" s="94">
        <f t="shared" si="5"/>
        <v>0</v>
      </c>
      <c r="S41" s="96">
        <f t="shared" si="6"/>
        <v>0</v>
      </c>
      <c r="U41" s="7">
        <f t="shared" si="7"/>
        <v>0.007</v>
      </c>
    </row>
    <row r="42">
      <c r="A42" s="94">
        <f>Comparacao!F42</f>
        <v>34340.0114</v>
      </c>
      <c r="B42" s="57" t="s">
        <v>123</v>
      </c>
      <c r="C42" s="3" t="s">
        <v>21</v>
      </c>
      <c r="D42" s="3">
        <v>5.0</v>
      </c>
      <c r="E42" s="3">
        <v>34340.011402</v>
      </c>
      <c r="F42" s="3">
        <v>34340.011402</v>
      </c>
      <c r="G42" s="3">
        <v>34340.011402</v>
      </c>
      <c r="H42" s="3">
        <v>34340.011402</v>
      </c>
      <c r="I42" s="3">
        <v>34340.011402</v>
      </c>
      <c r="J42" s="3">
        <v>34340.011402</v>
      </c>
      <c r="K42" s="3">
        <v>34340.011402</v>
      </c>
      <c r="L42" s="3">
        <v>0.028</v>
      </c>
      <c r="M42" s="3">
        <v>10.018</v>
      </c>
      <c r="N42" s="94">
        <f t="shared" si="1"/>
        <v>0</v>
      </c>
      <c r="O42" s="94">
        <f t="shared" si="2"/>
        <v>0</v>
      </c>
      <c r="P42" s="94">
        <f t="shared" si="3"/>
        <v>0</v>
      </c>
      <c r="Q42" s="94">
        <f t="shared" si="4"/>
        <v>0</v>
      </c>
      <c r="R42" s="94">
        <f t="shared" si="5"/>
        <v>0</v>
      </c>
      <c r="S42" s="96">
        <f t="shared" si="6"/>
        <v>0</v>
      </c>
      <c r="U42" s="7">
        <f t="shared" si="7"/>
        <v>0.028</v>
      </c>
    </row>
    <row r="43">
      <c r="A43" s="94">
        <f>Comparacao!F43</f>
        <v>49418.78451</v>
      </c>
      <c r="B43" s="57" t="s">
        <v>124</v>
      </c>
      <c r="C43" s="3" t="s">
        <v>21</v>
      </c>
      <c r="D43" s="3">
        <v>5.0</v>
      </c>
      <c r="E43" s="3">
        <v>49418.784512</v>
      </c>
      <c r="F43" s="3">
        <v>49418.784512</v>
      </c>
      <c r="G43" s="3">
        <v>49418.784512</v>
      </c>
      <c r="H43" s="3">
        <v>49418.784512</v>
      </c>
      <c r="I43" s="3">
        <v>49418.784512</v>
      </c>
      <c r="J43" s="3">
        <v>49418.784512</v>
      </c>
      <c r="K43" s="3">
        <v>49418.784512</v>
      </c>
      <c r="L43" s="3">
        <v>0.04</v>
      </c>
      <c r="M43" s="3">
        <v>10.019</v>
      </c>
      <c r="N43" s="94">
        <f t="shared" si="1"/>
        <v>0</v>
      </c>
      <c r="O43" s="94">
        <f t="shared" si="2"/>
        <v>0</v>
      </c>
      <c r="P43" s="94">
        <f t="shared" si="3"/>
        <v>0</v>
      </c>
      <c r="Q43" s="94">
        <f t="shared" si="4"/>
        <v>0</v>
      </c>
      <c r="R43" s="94">
        <f t="shared" si="5"/>
        <v>0</v>
      </c>
      <c r="S43" s="96">
        <f t="shared" si="6"/>
        <v>0</v>
      </c>
      <c r="U43" s="7">
        <f t="shared" si="7"/>
        <v>0.04</v>
      </c>
    </row>
    <row r="44">
      <c r="A44" s="94">
        <f>Comparacao!F44</f>
        <v>64013.26217</v>
      </c>
      <c r="B44" s="57" t="s">
        <v>125</v>
      </c>
      <c r="C44" s="3" t="s">
        <v>21</v>
      </c>
      <c r="D44" s="3">
        <v>5.0</v>
      </c>
      <c r="E44" s="3">
        <v>64013.262167</v>
      </c>
      <c r="F44" s="3">
        <v>64013.262167</v>
      </c>
      <c r="G44" s="3">
        <v>64013.262167</v>
      </c>
      <c r="H44" s="3">
        <v>64013.262167</v>
      </c>
      <c r="I44" s="3">
        <v>64013.262167</v>
      </c>
      <c r="J44" s="3">
        <v>64013.262167</v>
      </c>
      <c r="K44" s="3">
        <v>64013.262167</v>
      </c>
      <c r="L44" s="3">
        <v>0.053</v>
      </c>
      <c r="M44" s="3">
        <v>10.017</v>
      </c>
      <c r="N44" s="94">
        <f t="shared" si="1"/>
        <v>0</v>
      </c>
      <c r="O44" s="94">
        <f t="shared" si="2"/>
        <v>0</v>
      </c>
      <c r="P44" s="94">
        <f t="shared" si="3"/>
        <v>0</v>
      </c>
      <c r="Q44" s="94">
        <f t="shared" si="4"/>
        <v>0</v>
      </c>
      <c r="R44" s="94">
        <f t="shared" si="5"/>
        <v>0</v>
      </c>
      <c r="S44" s="96">
        <f t="shared" si="6"/>
        <v>0</v>
      </c>
      <c r="U44" s="7">
        <f t="shared" si="7"/>
        <v>0.053</v>
      </c>
    </row>
    <row r="45">
      <c r="A45" s="94">
        <f>Comparacao!F45</f>
        <v>20513.40615</v>
      </c>
      <c r="B45" s="57" t="s">
        <v>126</v>
      </c>
      <c r="C45" s="3" t="s">
        <v>21</v>
      </c>
      <c r="D45" s="3">
        <v>5.0</v>
      </c>
      <c r="E45" s="3">
        <v>20513.406145</v>
      </c>
      <c r="F45" s="3">
        <v>20513.406145</v>
      </c>
      <c r="G45" s="3">
        <v>20513.406145</v>
      </c>
      <c r="H45" s="3">
        <v>20513.406145</v>
      </c>
      <c r="I45" s="3">
        <v>20513.406145</v>
      </c>
      <c r="J45" s="3">
        <v>20513.406145</v>
      </c>
      <c r="K45" s="3">
        <v>20513.406145</v>
      </c>
      <c r="L45" s="3">
        <v>0.444</v>
      </c>
      <c r="M45" s="3">
        <v>10.06</v>
      </c>
      <c r="N45" s="94">
        <f t="shared" si="1"/>
        <v>0</v>
      </c>
      <c r="O45" s="94">
        <f t="shared" si="2"/>
        <v>0</v>
      </c>
      <c r="P45" s="94">
        <f t="shared" si="3"/>
        <v>0</v>
      </c>
      <c r="Q45" s="94">
        <f t="shared" si="4"/>
        <v>0</v>
      </c>
      <c r="R45" s="94">
        <f t="shared" si="5"/>
        <v>0</v>
      </c>
      <c r="S45" s="96">
        <f t="shared" si="6"/>
        <v>0</v>
      </c>
      <c r="U45" s="7">
        <f t="shared" si="7"/>
        <v>0.444</v>
      </c>
    </row>
    <row r="46">
      <c r="A46" s="94">
        <f>Comparacao!F46</f>
        <v>39288.18853</v>
      </c>
      <c r="B46" s="57" t="s">
        <v>127</v>
      </c>
      <c r="C46" s="3" t="s">
        <v>21</v>
      </c>
      <c r="D46" s="3">
        <v>5.0</v>
      </c>
      <c r="E46" s="3">
        <v>39288.18853</v>
      </c>
      <c r="F46" s="3">
        <v>39288.18853</v>
      </c>
      <c r="G46" s="3">
        <v>39288.18853</v>
      </c>
      <c r="H46" s="3">
        <v>39288.18853</v>
      </c>
      <c r="I46" s="3">
        <v>39288.18853</v>
      </c>
      <c r="J46" s="3">
        <v>39288.18853</v>
      </c>
      <c r="K46" s="3">
        <v>39288.18853</v>
      </c>
      <c r="L46" s="3">
        <v>0.486</v>
      </c>
      <c r="M46" s="3">
        <v>10.07</v>
      </c>
      <c r="N46" s="94">
        <f t="shared" si="1"/>
        <v>0</v>
      </c>
      <c r="O46" s="94">
        <f t="shared" si="2"/>
        <v>0</v>
      </c>
      <c r="P46" s="94">
        <f t="shared" si="3"/>
        <v>0</v>
      </c>
      <c r="Q46" s="94">
        <f t="shared" si="4"/>
        <v>0</v>
      </c>
      <c r="R46" s="94">
        <f t="shared" si="5"/>
        <v>0</v>
      </c>
      <c r="S46" s="96">
        <f t="shared" si="6"/>
        <v>0</v>
      </c>
      <c r="U46" s="7">
        <f t="shared" si="7"/>
        <v>0.486</v>
      </c>
    </row>
    <row r="47">
      <c r="A47" s="94">
        <f>Comparacao!F47</f>
        <v>57953.44807</v>
      </c>
      <c r="B47" s="57" t="s">
        <v>128</v>
      </c>
      <c r="C47" s="3" t="s">
        <v>21</v>
      </c>
      <c r="D47" s="3">
        <v>5.0</v>
      </c>
      <c r="E47" s="3">
        <v>57953.448068</v>
      </c>
      <c r="F47" s="3">
        <v>57953.448068</v>
      </c>
      <c r="G47" s="3">
        <v>57953.448068</v>
      </c>
      <c r="H47" s="3">
        <v>57953.448068</v>
      </c>
      <c r="I47" s="3">
        <v>57953.448068</v>
      </c>
      <c r="J47" s="3">
        <v>57953.448068</v>
      </c>
      <c r="K47" s="3">
        <v>57953.448068</v>
      </c>
      <c r="L47" s="3">
        <v>0.502</v>
      </c>
      <c r="M47" s="3">
        <v>10.067</v>
      </c>
      <c r="N47" s="94">
        <f t="shared" si="1"/>
        <v>0</v>
      </c>
      <c r="O47" s="94">
        <f t="shared" si="2"/>
        <v>0</v>
      </c>
      <c r="P47" s="94">
        <f t="shared" si="3"/>
        <v>0</v>
      </c>
      <c r="Q47" s="94">
        <f t="shared" si="4"/>
        <v>0</v>
      </c>
      <c r="R47" s="94">
        <f t="shared" si="5"/>
        <v>0</v>
      </c>
      <c r="S47" s="96">
        <f t="shared" si="6"/>
        <v>0</v>
      </c>
      <c r="U47" s="7">
        <f t="shared" si="7"/>
        <v>0.502</v>
      </c>
    </row>
    <row r="48">
      <c r="A48" s="94">
        <f>Comparacao!F48</f>
        <v>58761.18402</v>
      </c>
      <c r="B48" s="57" t="s">
        <v>129</v>
      </c>
      <c r="C48" s="3" t="s">
        <v>21</v>
      </c>
      <c r="D48" s="3">
        <v>5.0</v>
      </c>
      <c r="E48" s="3">
        <v>58761.184024</v>
      </c>
      <c r="F48" s="3">
        <v>58761.184024</v>
      </c>
      <c r="G48" s="3">
        <v>58761.184024</v>
      </c>
      <c r="H48" s="3">
        <v>58761.184024</v>
      </c>
      <c r="I48" s="3">
        <v>58761.184024</v>
      </c>
      <c r="J48" s="3">
        <v>58761.184024</v>
      </c>
      <c r="K48" s="3">
        <v>58761.184024</v>
      </c>
      <c r="L48" s="3">
        <v>0.083</v>
      </c>
      <c r="M48" s="3">
        <v>20.036</v>
      </c>
      <c r="N48" s="94">
        <f t="shared" si="1"/>
        <v>0</v>
      </c>
      <c r="O48" s="94">
        <f t="shared" si="2"/>
        <v>0</v>
      </c>
      <c r="P48" s="94">
        <f t="shared" si="3"/>
        <v>0</v>
      </c>
      <c r="Q48" s="94">
        <f t="shared" si="4"/>
        <v>0</v>
      </c>
      <c r="R48" s="94">
        <f t="shared" si="5"/>
        <v>0</v>
      </c>
      <c r="S48" s="96">
        <f t="shared" si="6"/>
        <v>0</v>
      </c>
      <c r="U48" s="7">
        <f t="shared" si="7"/>
        <v>0.083</v>
      </c>
    </row>
    <row r="49">
      <c r="A49" s="94">
        <f>Comparacao!F49</f>
        <v>69515.95302</v>
      </c>
      <c r="B49" s="57" t="s">
        <v>130</v>
      </c>
      <c r="C49" s="3" t="s">
        <v>21</v>
      </c>
      <c r="D49" s="3">
        <v>5.0</v>
      </c>
      <c r="E49" s="3">
        <v>69515.953022</v>
      </c>
      <c r="F49" s="3">
        <v>69515.953022</v>
      </c>
      <c r="G49" s="3">
        <v>69515.953022</v>
      </c>
      <c r="H49" s="3">
        <v>69515.953022</v>
      </c>
      <c r="I49" s="3">
        <v>69515.953022</v>
      </c>
      <c r="J49" s="3">
        <v>69515.953022</v>
      </c>
      <c r="K49" s="3">
        <v>69515.953022</v>
      </c>
      <c r="L49" s="3">
        <v>0.105</v>
      </c>
      <c r="M49" s="3">
        <v>20.036</v>
      </c>
      <c r="N49" s="94">
        <f t="shared" si="1"/>
        <v>0</v>
      </c>
      <c r="O49" s="94">
        <f t="shared" si="2"/>
        <v>0</v>
      </c>
      <c r="P49" s="94">
        <f t="shared" si="3"/>
        <v>0</v>
      </c>
      <c r="Q49" s="94">
        <f t="shared" si="4"/>
        <v>0</v>
      </c>
      <c r="R49" s="94">
        <f t="shared" si="5"/>
        <v>0</v>
      </c>
      <c r="S49" s="96">
        <f t="shared" si="6"/>
        <v>0</v>
      </c>
      <c r="U49" s="7">
        <f t="shared" si="7"/>
        <v>0.105</v>
      </c>
    </row>
    <row r="50">
      <c r="A50" s="94">
        <f>Comparacao!F50</f>
        <v>78177.62524</v>
      </c>
      <c r="B50" s="57" t="s">
        <v>131</v>
      </c>
      <c r="C50" s="3" t="s">
        <v>21</v>
      </c>
      <c r="D50" s="3">
        <v>5.0</v>
      </c>
      <c r="E50" s="3">
        <v>78177.625239</v>
      </c>
      <c r="F50" s="3">
        <v>78177.625239</v>
      </c>
      <c r="G50" s="3">
        <v>78177.625239</v>
      </c>
      <c r="H50" s="3">
        <v>78177.625239</v>
      </c>
      <c r="I50" s="3">
        <v>78177.625239</v>
      </c>
      <c r="J50" s="3">
        <v>78177.625239</v>
      </c>
      <c r="K50" s="3">
        <v>78177.625239</v>
      </c>
      <c r="L50" s="3">
        <v>0.153</v>
      </c>
      <c r="M50" s="3">
        <v>20.039</v>
      </c>
      <c r="N50" s="94">
        <f t="shared" si="1"/>
        <v>0</v>
      </c>
      <c r="O50" s="94">
        <f t="shared" si="2"/>
        <v>0</v>
      </c>
      <c r="P50" s="94">
        <f t="shared" si="3"/>
        <v>0</v>
      </c>
      <c r="Q50" s="94">
        <f t="shared" si="4"/>
        <v>0</v>
      </c>
      <c r="R50" s="94">
        <f t="shared" si="5"/>
        <v>0</v>
      </c>
      <c r="S50" s="96">
        <f t="shared" si="6"/>
        <v>0</v>
      </c>
      <c r="U50" s="7">
        <f t="shared" si="7"/>
        <v>0.153</v>
      </c>
    </row>
    <row r="51">
      <c r="A51" s="94">
        <f>Comparacao!F51</f>
        <v>46480.36408</v>
      </c>
      <c r="B51" s="57" t="s">
        <v>132</v>
      </c>
      <c r="C51" s="3" t="s">
        <v>21</v>
      </c>
      <c r="D51" s="3">
        <v>5.0</v>
      </c>
      <c r="E51" s="3">
        <v>46480.364079</v>
      </c>
      <c r="F51" s="3">
        <v>46480.364079</v>
      </c>
      <c r="G51" s="3">
        <v>46480.364079</v>
      </c>
      <c r="H51" s="3">
        <v>46480.364079</v>
      </c>
      <c r="I51" s="3">
        <v>46480.364079</v>
      </c>
      <c r="J51" s="3">
        <v>46480.364079</v>
      </c>
      <c r="K51" s="3">
        <v>46480.364079</v>
      </c>
      <c r="L51" s="3">
        <v>0.822</v>
      </c>
      <c r="M51" s="3">
        <v>20.052</v>
      </c>
      <c r="N51" s="94">
        <f t="shared" si="1"/>
        <v>0</v>
      </c>
      <c r="O51" s="94">
        <f t="shared" si="2"/>
        <v>0</v>
      </c>
      <c r="P51" s="94">
        <f t="shared" si="3"/>
        <v>0</v>
      </c>
      <c r="Q51" s="94">
        <f t="shared" si="4"/>
        <v>0</v>
      </c>
      <c r="R51" s="94">
        <f t="shared" si="5"/>
        <v>0</v>
      </c>
      <c r="S51" s="96">
        <f t="shared" si="6"/>
        <v>0</v>
      </c>
      <c r="U51" s="7">
        <f t="shared" si="7"/>
        <v>0.822</v>
      </c>
    </row>
    <row r="52">
      <c r="A52" s="94">
        <f>Comparacao!F52</f>
        <v>61061.40791</v>
      </c>
      <c r="B52" s="57" t="s">
        <v>133</v>
      </c>
      <c r="C52" s="3" t="s">
        <v>21</v>
      </c>
      <c r="D52" s="3">
        <v>5.0</v>
      </c>
      <c r="E52" s="3">
        <v>61061.407905</v>
      </c>
      <c r="F52" s="3">
        <v>61061.407905</v>
      </c>
      <c r="G52" s="3">
        <v>61061.407905</v>
      </c>
      <c r="H52" s="3">
        <v>61061.407905</v>
      </c>
      <c r="I52" s="3">
        <v>61061.407905</v>
      </c>
      <c r="J52" s="3">
        <v>61061.407905</v>
      </c>
      <c r="K52" s="3">
        <v>61061.407905</v>
      </c>
      <c r="L52" s="3">
        <v>1.015</v>
      </c>
      <c r="M52" s="3">
        <v>20.045</v>
      </c>
      <c r="N52" s="94">
        <f t="shared" si="1"/>
        <v>0</v>
      </c>
      <c r="O52" s="94">
        <f t="shared" si="2"/>
        <v>0</v>
      </c>
      <c r="P52" s="94">
        <f t="shared" si="3"/>
        <v>0</v>
      </c>
      <c r="Q52" s="94">
        <f t="shared" si="4"/>
        <v>0</v>
      </c>
      <c r="R52" s="94">
        <f t="shared" si="5"/>
        <v>0</v>
      </c>
      <c r="S52" s="96">
        <f t="shared" si="6"/>
        <v>0</v>
      </c>
      <c r="U52" s="7">
        <f t="shared" si="7"/>
        <v>1.015</v>
      </c>
    </row>
    <row r="53">
      <c r="A53" s="94">
        <f>Comparacao!F53</f>
        <v>73592.96771</v>
      </c>
      <c r="B53" s="57" t="s">
        <v>134</v>
      </c>
      <c r="C53" s="3" t="s">
        <v>21</v>
      </c>
      <c r="D53" s="3">
        <v>5.0</v>
      </c>
      <c r="E53" s="3">
        <v>73592.96771</v>
      </c>
      <c r="F53" s="3">
        <v>73592.96771</v>
      </c>
      <c r="G53" s="3">
        <v>73592.96771</v>
      </c>
      <c r="H53" s="3">
        <v>73592.96771</v>
      </c>
      <c r="I53" s="3">
        <v>73592.96771</v>
      </c>
      <c r="J53" s="3">
        <v>73592.96771</v>
      </c>
      <c r="K53" s="3">
        <v>73592.96771</v>
      </c>
      <c r="L53" s="3">
        <v>1.149</v>
      </c>
      <c r="M53" s="3">
        <v>20.065</v>
      </c>
      <c r="N53" s="94">
        <f t="shared" si="1"/>
        <v>0</v>
      </c>
      <c r="O53" s="94">
        <f t="shared" si="2"/>
        <v>0</v>
      </c>
      <c r="P53" s="94">
        <f t="shared" si="3"/>
        <v>0</v>
      </c>
      <c r="Q53" s="94">
        <f t="shared" si="4"/>
        <v>0</v>
      </c>
      <c r="R53" s="94">
        <f t="shared" si="5"/>
        <v>0</v>
      </c>
      <c r="S53" s="96">
        <f t="shared" si="6"/>
        <v>0</v>
      </c>
      <c r="U53" s="7">
        <f t="shared" si="7"/>
        <v>1.149</v>
      </c>
    </row>
    <row r="54">
      <c r="A54" s="94">
        <f>Comparacao!F54</f>
        <v>35296.98564</v>
      </c>
      <c r="B54" s="57" t="s">
        <v>135</v>
      </c>
      <c r="C54" s="3" t="s">
        <v>21</v>
      </c>
      <c r="D54" s="3">
        <v>5.0</v>
      </c>
      <c r="E54" s="3">
        <v>35296.985641</v>
      </c>
      <c r="F54" s="3">
        <v>35296.985641</v>
      </c>
      <c r="G54" s="3">
        <v>35296.985641</v>
      </c>
      <c r="H54" s="3">
        <v>35296.985641</v>
      </c>
      <c r="I54" s="3">
        <v>35296.985641</v>
      </c>
      <c r="J54" s="3">
        <v>35296.985641</v>
      </c>
      <c r="K54" s="3">
        <v>35296.985641</v>
      </c>
      <c r="L54" s="3">
        <v>0.808</v>
      </c>
      <c r="M54" s="3">
        <v>20.19</v>
      </c>
      <c r="N54" s="94">
        <f t="shared" si="1"/>
        <v>0</v>
      </c>
      <c r="O54" s="94">
        <f t="shared" si="2"/>
        <v>0</v>
      </c>
      <c r="P54" s="94">
        <f t="shared" si="3"/>
        <v>0</v>
      </c>
      <c r="Q54" s="94">
        <f t="shared" si="4"/>
        <v>0</v>
      </c>
      <c r="R54" s="94">
        <f t="shared" si="5"/>
        <v>0</v>
      </c>
      <c r="S54" s="96">
        <f t="shared" si="6"/>
        <v>0</v>
      </c>
      <c r="U54" s="7">
        <f t="shared" si="7"/>
        <v>0.808</v>
      </c>
    </row>
    <row r="55">
      <c r="A55" s="94">
        <f>Comparacao!F55</f>
        <v>52294.28417</v>
      </c>
      <c r="B55" s="57" t="s">
        <v>136</v>
      </c>
      <c r="C55" s="3" t="s">
        <v>21</v>
      </c>
      <c r="D55" s="3">
        <v>5.0</v>
      </c>
      <c r="E55" s="3">
        <v>52294.284172</v>
      </c>
      <c r="F55" s="3">
        <v>52294.284172</v>
      </c>
      <c r="G55" s="3">
        <v>52294.284172</v>
      </c>
      <c r="H55" s="3">
        <v>52294.284172</v>
      </c>
      <c r="I55" s="3">
        <v>52294.284172</v>
      </c>
      <c r="J55" s="3">
        <v>52294.284172</v>
      </c>
      <c r="K55" s="3">
        <v>52294.284172</v>
      </c>
      <c r="L55" s="3">
        <v>2.905</v>
      </c>
      <c r="M55" s="3">
        <v>20.193</v>
      </c>
      <c r="N55" s="94">
        <f t="shared" si="1"/>
        <v>0</v>
      </c>
      <c r="O55" s="94">
        <f t="shared" si="2"/>
        <v>0</v>
      </c>
      <c r="P55" s="94">
        <f t="shared" si="3"/>
        <v>0</v>
      </c>
      <c r="Q55" s="94">
        <f t="shared" si="4"/>
        <v>0</v>
      </c>
      <c r="R55" s="94">
        <f t="shared" si="5"/>
        <v>0</v>
      </c>
      <c r="S55" s="96">
        <f t="shared" si="6"/>
        <v>0</v>
      </c>
      <c r="U55" s="7">
        <f t="shared" si="7"/>
        <v>2.905</v>
      </c>
    </row>
    <row r="56">
      <c r="A56" s="94">
        <f>Comparacao!F56</f>
        <v>68272.78251</v>
      </c>
      <c r="B56" s="57" t="s">
        <v>137</v>
      </c>
      <c r="C56" s="3" t="s">
        <v>21</v>
      </c>
      <c r="D56" s="3">
        <v>5.0</v>
      </c>
      <c r="E56" s="3">
        <v>68272.782509</v>
      </c>
      <c r="F56" s="3">
        <v>68272.782509</v>
      </c>
      <c r="G56" s="3">
        <v>68272.782509</v>
      </c>
      <c r="H56" s="3">
        <v>68272.782509</v>
      </c>
      <c r="I56" s="3">
        <v>68272.782509</v>
      </c>
      <c r="J56" s="3">
        <v>68272.782509</v>
      </c>
      <c r="K56" s="3">
        <v>68272.782509</v>
      </c>
      <c r="L56" s="3">
        <v>4.814</v>
      </c>
      <c r="M56" s="3">
        <v>20.146</v>
      </c>
      <c r="N56" s="94">
        <f t="shared" si="1"/>
        <v>0</v>
      </c>
      <c r="O56" s="94">
        <f t="shared" si="2"/>
        <v>0</v>
      </c>
      <c r="P56" s="94">
        <f t="shared" si="3"/>
        <v>0</v>
      </c>
      <c r="Q56" s="94">
        <f t="shared" si="4"/>
        <v>0</v>
      </c>
      <c r="R56" s="94">
        <f t="shared" si="5"/>
        <v>0</v>
      </c>
      <c r="S56" s="96">
        <f t="shared" si="6"/>
        <v>0</v>
      </c>
      <c r="U56" s="7">
        <f t="shared" si="7"/>
        <v>4.814</v>
      </c>
    </row>
    <row r="57">
      <c r="A57" s="94">
        <f>Comparacao!F57</f>
        <v>60602.2938</v>
      </c>
      <c r="B57" s="57" t="s">
        <v>138</v>
      </c>
      <c r="C57" s="3" t="s">
        <v>21</v>
      </c>
      <c r="D57" s="3">
        <v>5.0</v>
      </c>
      <c r="E57" s="3">
        <v>60602.293799</v>
      </c>
      <c r="F57" s="3">
        <v>60602.293799</v>
      </c>
      <c r="G57" s="3">
        <v>60602.293799</v>
      </c>
      <c r="H57" s="3">
        <v>60602.293799</v>
      </c>
      <c r="I57" s="3">
        <v>60602.293799</v>
      </c>
      <c r="J57" s="3">
        <v>60602.293799</v>
      </c>
      <c r="K57" s="3">
        <v>60602.293799</v>
      </c>
      <c r="L57" s="3">
        <v>0.182</v>
      </c>
      <c r="M57" s="3">
        <v>25.054</v>
      </c>
      <c r="N57" s="94">
        <f t="shared" si="1"/>
        <v>0</v>
      </c>
      <c r="O57" s="94">
        <f t="shared" si="2"/>
        <v>0</v>
      </c>
      <c r="P57" s="94">
        <f t="shared" si="3"/>
        <v>0</v>
      </c>
      <c r="Q57" s="94">
        <f t="shared" si="4"/>
        <v>0</v>
      </c>
      <c r="R57" s="94">
        <f t="shared" si="5"/>
        <v>0</v>
      </c>
      <c r="S57" s="96">
        <f t="shared" si="6"/>
        <v>0</v>
      </c>
      <c r="U57" s="7">
        <f t="shared" si="7"/>
        <v>0.182</v>
      </c>
    </row>
    <row r="58">
      <c r="A58" s="94">
        <f>Comparacao!F58</f>
        <v>70130.92139</v>
      </c>
      <c r="B58" s="57" t="s">
        <v>139</v>
      </c>
      <c r="C58" s="3" t="s">
        <v>21</v>
      </c>
      <c r="D58" s="3">
        <v>5.0</v>
      </c>
      <c r="E58" s="3">
        <v>70130.921387</v>
      </c>
      <c r="F58" s="3">
        <v>70130.921387</v>
      </c>
      <c r="G58" s="3">
        <v>70130.921387</v>
      </c>
      <c r="H58" s="3">
        <v>70130.921387</v>
      </c>
      <c r="I58" s="3">
        <v>70130.921387</v>
      </c>
      <c r="J58" s="3">
        <v>70130.921387</v>
      </c>
      <c r="K58" s="3">
        <v>70130.921387</v>
      </c>
      <c r="L58" s="3">
        <v>0.382</v>
      </c>
      <c r="M58" s="3">
        <v>25.062</v>
      </c>
      <c r="N58" s="94">
        <f t="shared" si="1"/>
        <v>0</v>
      </c>
      <c r="O58" s="94">
        <f t="shared" si="2"/>
        <v>0</v>
      </c>
      <c r="P58" s="94">
        <f t="shared" si="3"/>
        <v>0</v>
      </c>
      <c r="Q58" s="94">
        <f t="shared" si="4"/>
        <v>0</v>
      </c>
      <c r="R58" s="94">
        <f t="shared" si="5"/>
        <v>0</v>
      </c>
      <c r="S58" s="96">
        <f t="shared" si="6"/>
        <v>0</v>
      </c>
      <c r="U58" s="7">
        <f t="shared" si="7"/>
        <v>0.382</v>
      </c>
    </row>
    <row r="59">
      <c r="A59" s="94">
        <f>Comparacao!F59</f>
        <v>79442.48278</v>
      </c>
      <c r="B59" s="57" t="s">
        <v>140</v>
      </c>
      <c r="C59" s="3" t="s">
        <v>21</v>
      </c>
      <c r="D59" s="3">
        <v>5.0</v>
      </c>
      <c r="E59" s="3">
        <v>79442.482779</v>
      </c>
      <c r="F59" s="3">
        <v>79442.482779</v>
      </c>
      <c r="G59" s="3">
        <v>79442.482779</v>
      </c>
      <c r="H59" s="3">
        <v>79442.482779</v>
      </c>
      <c r="I59" s="3">
        <v>79442.482779</v>
      </c>
      <c r="J59" s="3">
        <v>79442.482779</v>
      </c>
      <c r="K59" s="3">
        <v>79442.482779</v>
      </c>
      <c r="L59" s="3">
        <v>0.376</v>
      </c>
      <c r="M59" s="3">
        <v>25.074</v>
      </c>
      <c r="N59" s="94">
        <f t="shared" si="1"/>
        <v>0</v>
      </c>
      <c r="O59" s="94">
        <f t="shared" si="2"/>
        <v>0</v>
      </c>
      <c r="P59" s="94">
        <f t="shared" si="3"/>
        <v>0</v>
      </c>
      <c r="Q59" s="94">
        <f t="shared" si="4"/>
        <v>0</v>
      </c>
      <c r="R59" s="94">
        <f t="shared" si="5"/>
        <v>0</v>
      </c>
      <c r="S59" s="96">
        <f t="shared" si="6"/>
        <v>0</v>
      </c>
      <c r="U59" s="7">
        <f t="shared" si="7"/>
        <v>0.376</v>
      </c>
    </row>
    <row r="60">
      <c r="A60" s="94">
        <f>Comparacao!F60</f>
        <v>47432.69653</v>
      </c>
      <c r="B60" s="57" t="s">
        <v>141</v>
      </c>
      <c r="C60" s="3" t="s">
        <v>21</v>
      </c>
      <c r="D60" s="3">
        <v>5.0</v>
      </c>
      <c r="E60" s="3">
        <v>47432.696534</v>
      </c>
      <c r="F60" s="3">
        <v>47432.696534</v>
      </c>
      <c r="G60" s="3">
        <v>47432.696534</v>
      </c>
      <c r="H60" s="3">
        <v>47432.696534</v>
      </c>
      <c r="I60" s="3">
        <v>47432.696534</v>
      </c>
      <c r="J60" s="3">
        <v>47432.696534</v>
      </c>
      <c r="K60" s="3">
        <v>47432.696534</v>
      </c>
      <c r="L60" s="3">
        <v>0.514</v>
      </c>
      <c r="M60" s="3">
        <v>25.098</v>
      </c>
      <c r="N60" s="94">
        <f t="shared" si="1"/>
        <v>0</v>
      </c>
      <c r="O60" s="94">
        <f t="shared" si="2"/>
        <v>0</v>
      </c>
      <c r="P60" s="94">
        <f t="shared" si="3"/>
        <v>0</v>
      </c>
      <c r="Q60" s="94">
        <f t="shared" si="4"/>
        <v>0</v>
      </c>
      <c r="R60" s="94">
        <f t="shared" si="5"/>
        <v>0</v>
      </c>
      <c r="S60" s="96">
        <f t="shared" si="6"/>
        <v>0</v>
      </c>
      <c r="U60" s="7">
        <f t="shared" si="7"/>
        <v>0.514</v>
      </c>
    </row>
    <row r="61">
      <c r="A61" s="94">
        <f>Comparacao!F61</f>
        <v>61046.70046</v>
      </c>
      <c r="B61" s="57" t="s">
        <v>142</v>
      </c>
      <c r="C61" s="3" t="s">
        <v>21</v>
      </c>
      <c r="D61" s="3">
        <v>5.0</v>
      </c>
      <c r="E61" s="3">
        <v>61046.700464</v>
      </c>
      <c r="F61" s="3">
        <v>61046.700464</v>
      </c>
      <c r="G61" s="3">
        <v>61046.700464</v>
      </c>
      <c r="H61" s="3">
        <v>61046.700464</v>
      </c>
      <c r="I61" s="3">
        <v>61046.700464</v>
      </c>
      <c r="J61" s="3">
        <v>61046.700464</v>
      </c>
      <c r="K61" s="3">
        <v>61046.700464</v>
      </c>
      <c r="L61" s="3">
        <v>0.327</v>
      </c>
      <c r="M61" s="3">
        <v>25.081</v>
      </c>
      <c r="N61" s="94">
        <f t="shared" si="1"/>
        <v>0</v>
      </c>
      <c r="O61" s="94">
        <f t="shared" si="2"/>
        <v>0</v>
      </c>
      <c r="P61" s="94">
        <f t="shared" si="3"/>
        <v>0</v>
      </c>
      <c r="Q61" s="94">
        <f t="shared" si="4"/>
        <v>0</v>
      </c>
      <c r="R61" s="94">
        <f t="shared" si="5"/>
        <v>0</v>
      </c>
      <c r="S61" s="96">
        <f t="shared" si="6"/>
        <v>0</v>
      </c>
      <c r="U61" s="7">
        <f t="shared" si="7"/>
        <v>0.327</v>
      </c>
    </row>
    <row r="62">
      <c r="A62" s="94">
        <f>Comparacao!F62</f>
        <v>73569.91019</v>
      </c>
      <c r="B62" s="57" t="s">
        <v>143</v>
      </c>
      <c r="C62" s="3" t="s">
        <v>21</v>
      </c>
      <c r="D62" s="3">
        <v>5.0</v>
      </c>
      <c r="E62" s="3">
        <v>73569.910193</v>
      </c>
      <c r="F62" s="3">
        <v>73569.910193</v>
      </c>
      <c r="G62" s="3">
        <v>73569.910193</v>
      </c>
      <c r="H62" s="3">
        <v>73569.910193</v>
      </c>
      <c r="I62" s="3">
        <v>73569.910193</v>
      </c>
      <c r="J62" s="3">
        <v>73569.910193</v>
      </c>
      <c r="K62" s="3">
        <v>73569.910193</v>
      </c>
      <c r="L62" s="3">
        <v>4.074</v>
      </c>
      <c r="M62" s="3">
        <v>25.072</v>
      </c>
      <c r="N62" s="94">
        <f t="shared" si="1"/>
        <v>0</v>
      </c>
      <c r="O62" s="94">
        <f t="shared" si="2"/>
        <v>0</v>
      </c>
      <c r="P62" s="94">
        <f t="shared" si="3"/>
        <v>0</v>
      </c>
      <c r="Q62" s="94">
        <f t="shared" si="4"/>
        <v>0</v>
      </c>
      <c r="R62" s="94">
        <f t="shared" si="5"/>
        <v>0</v>
      </c>
      <c r="S62" s="96">
        <f t="shared" si="6"/>
        <v>0</v>
      </c>
      <c r="U62" s="7">
        <f t="shared" si="7"/>
        <v>4.074</v>
      </c>
    </row>
    <row r="63">
      <c r="A63" s="94">
        <f>Comparacao!F63</f>
        <v>37295.68534</v>
      </c>
      <c r="B63" s="57" t="s">
        <v>144</v>
      </c>
      <c r="C63" s="3" t="s">
        <v>21</v>
      </c>
      <c r="D63" s="3">
        <v>5.0</v>
      </c>
      <c r="E63" s="3">
        <v>37295.685343</v>
      </c>
      <c r="F63" s="3">
        <v>37313.886773</v>
      </c>
      <c r="G63" s="3">
        <v>37295.685343</v>
      </c>
      <c r="H63" s="3">
        <v>37313.886773</v>
      </c>
      <c r="I63" s="3">
        <v>37295.685343</v>
      </c>
      <c r="J63" s="3">
        <v>37295.685343</v>
      </c>
      <c r="K63" s="3">
        <v>37302.965915</v>
      </c>
      <c r="L63" s="3">
        <v>9.497</v>
      </c>
      <c r="M63" s="3">
        <v>25.21</v>
      </c>
      <c r="N63" s="94">
        <f t="shared" si="1"/>
        <v>0</v>
      </c>
      <c r="O63" s="94">
        <f t="shared" si="2"/>
        <v>0.04880304473</v>
      </c>
      <c r="P63" s="94">
        <f t="shared" si="3"/>
        <v>0</v>
      </c>
      <c r="Q63" s="94">
        <f t="shared" si="4"/>
        <v>0.04880304473</v>
      </c>
      <c r="R63" s="94">
        <f t="shared" si="5"/>
        <v>0</v>
      </c>
      <c r="S63" s="96">
        <f t="shared" si="6"/>
        <v>0.01952121789</v>
      </c>
      <c r="U63" s="7">
        <f t="shared" si="7"/>
        <v>9.497</v>
      </c>
    </row>
    <row r="64">
      <c r="A64" s="94">
        <f>Comparacao!F64</f>
        <v>54043.74332</v>
      </c>
      <c r="B64" s="57" t="s">
        <v>145</v>
      </c>
      <c r="C64" s="3" t="s">
        <v>21</v>
      </c>
      <c r="D64" s="3">
        <v>5.0</v>
      </c>
      <c r="E64" s="3">
        <v>54204.983033</v>
      </c>
      <c r="F64" s="3">
        <v>54043.743323</v>
      </c>
      <c r="G64" s="3">
        <v>54043.743323</v>
      </c>
      <c r="H64" s="3">
        <v>54089.042846</v>
      </c>
      <c r="I64" s="3">
        <v>54089.042846</v>
      </c>
      <c r="J64" s="3">
        <v>54043.743323</v>
      </c>
      <c r="K64" s="3">
        <v>54094.111074</v>
      </c>
      <c r="L64" s="3">
        <v>11.872</v>
      </c>
      <c r="M64" s="3">
        <v>25.198</v>
      </c>
      <c r="N64" s="94">
        <f t="shared" si="1"/>
        <v>0.2983503734</v>
      </c>
      <c r="O64" s="94">
        <f t="shared" si="2"/>
        <v>0</v>
      </c>
      <c r="P64" s="94">
        <f t="shared" si="3"/>
        <v>0</v>
      </c>
      <c r="Q64" s="94">
        <f t="shared" si="4"/>
        <v>0.08382010611</v>
      </c>
      <c r="R64" s="94">
        <f t="shared" si="5"/>
        <v>0.08382010611</v>
      </c>
      <c r="S64" s="96">
        <f t="shared" si="6"/>
        <v>0.09319811712</v>
      </c>
      <c r="U64" s="7">
        <f t="shared" si="7"/>
        <v>11.872</v>
      </c>
    </row>
    <row r="65">
      <c r="A65" s="94">
        <f>Comparacao!F65</f>
        <v>69429.76978</v>
      </c>
      <c r="B65" s="57" t="s">
        <v>146</v>
      </c>
      <c r="C65" s="3" t="s">
        <v>21</v>
      </c>
      <c r="D65" s="3">
        <v>5.0</v>
      </c>
      <c r="E65" s="3">
        <v>69429.769777</v>
      </c>
      <c r="F65" s="3">
        <v>69429.769777</v>
      </c>
      <c r="G65" s="3">
        <v>69429.769777</v>
      </c>
      <c r="H65" s="3">
        <v>69429.769777</v>
      </c>
      <c r="I65" s="3">
        <v>69429.769777</v>
      </c>
      <c r="J65" s="3">
        <v>69429.769777</v>
      </c>
      <c r="K65" s="3">
        <v>69429.769777</v>
      </c>
      <c r="L65" s="3">
        <v>15.899</v>
      </c>
      <c r="M65" s="3">
        <v>25.245</v>
      </c>
      <c r="N65" s="94">
        <f t="shared" si="1"/>
        <v>0</v>
      </c>
      <c r="O65" s="94">
        <f t="shared" si="2"/>
        <v>0</v>
      </c>
      <c r="P65" s="94">
        <f t="shared" si="3"/>
        <v>0</v>
      </c>
      <c r="Q65" s="94">
        <f t="shared" si="4"/>
        <v>0</v>
      </c>
      <c r="R65" s="94">
        <f t="shared" si="5"/>
        <v>0</v>
      </c>
      <c r="S65" s="96">
        <f t="shared" si="6"/>
        <v>0</v>
      </c>
      <c r="U65" s="7">
        <f t="shared" si="7"/>
        <v>15.899</v>
      </c>
    </row>
    <row r="66">
      <c r="A66" s="94">
        <f>Comparacao!F67</f>
        <v>62543.74248</v>
      </c>
      <c r="B66" s="57" t="s">
        <v>147</v>
      </c>
      <c r="C66" s="3" t="s">
        <v>21</v>
      </c>
      <c r="D66" s="3">
        <v>5.0</v>
      </c>
      <c r="E66" s="3">
        <v>62543.742476</v>
      </c>
      <c r="F66" s="3">
        <v>62543.742476</v>
      </c>
      <c r="G66" s="3">
        <v>62543.742476</v>
      </c>
      <c r="H66" s="3">
        <v>62543.742476</v>
      </c>
      <c r="I66" s="3">
        <v>62543.742476</v>
      </c>
      <c r="J66" s="3">
        <v>62543.742476</v>
      </c>
      <c r="K66" s="3">
        <v>62543.742476</v>
      </c>
      <c r="L66" s="3">
        <v>0.529</v>
      </c>
      <c r="M66" s="3">
        <v>40.239</v>
      </c>
      <c r="N66" s="94">
        <f t="shared" si="1"/>
        <v>0</v>
      </c>
      <c r="O66" s="94">
        <f t="shared" si="2"/>
        <v>0</v>
      </c>
      <c r="P66" s="94">
        <f t="shared" si="3"/>
        <v>0</v>
      </c>
      <c r="Q66" s="94">
        <f t="shared" si="4"/>
        <v>0</v>
      </c>
      <c r="R66" s="94">
        <f t="shared" si="5"/>
        <v>0</v>
      </c>
      <c r="S66" s="96">
        <f t="shared" si="6"/>
        <v>0</v>
      </c>
      <c r="U66" s="7">
        <f t="shared" si="7"/>
        <v>0.529</v>
      </c>
    </row>
    <row r="67">
      <c r="A67" s="94">
        <f>Comparacao!F68</f>
        <v>72383.23552</v>
      </c>
      <c r="B67" s="57" t="s">
        <v>148</v>
      </c>
      <c r="C67" s="3" t="s">
        <v>21</v>
      </c>
      <c r="D67" s="3">
        <v>5.0</v>
      </c>
      <c r="E67" s="3">
        <v>72383.235515</v>
      </c>
      <c r="F67" s="3">
        <v>72383.235515</v>
      </c>
      <c r="G67" s="3">
        <v>72383.235515</v>
      </c>
      <c r="H67" s="3">
        <v>72383.235515</v>
      </c>
      <c r="I67" s="3">
        <v>72383.235515</v>
      </c>
      <c r="J67" s="3">
        <v>72383.235515</v>
      </c>
      <c r="K67" s="3">
        <v>72383.235515</v>
      </c>
      <c r="L67" s="3">
        <v>0.462</v>
      </c>
      <c r="M67" s="3">
        <v>40.279</v>
      </c>
      <c r="N67" s="94">
        <f t="shared" si="1"/>
        <v>0</v>
      </c>
      <c r="O67" s="94">
        <f t="shared" si="2"/>
        <v>0</v>
      </c>
      <c r="P67" s="94">
        <f t="shared" si="3"/>
        <v>0</v>
      </c>
      <c r="Q67" s="94">
        <f t="shared" si="4"/>
        <v>0</v>
      </c>
      <c r="R67" s="94">
        <f t="shared" si="5"/>
        <v>0</v>
      </c>
      <c r="S67" s="96">
        <f t="shared" si="6"/>
        <v>0</v>
      </c>
      <c r="U67" s="7">
        <f t="shared" si="7"/>
        <v>0.462</v>
      </c>
    </row>
    <row r="68">
      <c r="A68" s="94">
        <f>Comparacao!F69</f>
        <v>80724.80533</v>
      </c>
      <c r="B68" s="57" t="s">
        <v>149</v>
      </c>
      <c r="C68" s="3" t="s">
        <v>21</v>
      </c>
      <c r="D68" s="3">
        <v>5.0</v>
      </c>
      <c r="E68" s="3">
        <v>80724.805329</v>
      </c>
      <c r="F68" s="3">
        <v>80724.805329</v>
      </c>
      <c r="G68" s="3">
        <v>80724.805329</v>
      </c>
      <c r="H68" s="3">
        <v>80724.805329</v>
      </c>
      <c r="I68" s="3">
        <v>80724.805329</v>
      </c>
      <c r="J68" s="3">
        <v>80724.805329</v>
      </c>
      <c r="K68" s="3">
        <v>80724.805329</v>
      </c>
      <c r="L68" s="3">
        <v>0.59</v>
      </c>
      <c r="M68" s="3">
        <v>40.249</v>
      </c>
      <c r="N68" s="94">
        <f t="shared" si="1"/>
        <v>0</v>
      </c>
      <c r="O68" s="94">
        <f t="shared" si="2"/>
        <v>0</v>
      </c>
      <c r="P68" s="94">
        <f t="shared" si="3"/>
        <v>0</v>
      </c>
      <c r="Q68" s="94">
        <f t="shared" si="4"/>
        <v>0</v>
      </c>
      <c r="R68" s="94">
        <f t="shared" si="5"/>
        <v>0</v>
      </c>
      <c r="S68" s="96">
        <f t="shared" si="6"/>
        <v>0</v>
      </c>
      <c r="U68" s="7">
        <f t="shared" si="7"/>
        <v>0.59</v>
      </c>
    </row>
    <row r="69">
      <c r="A69" s="94">
        <f>Comparacao!F70</f>
        <v>52599.83737</v>
      </c>
      <c r="B69" s="57" t="s">
        <v>150</v>
      </c>
      <c r="C69" s="3" t="s">
        <v>21</v>
      </c>
      <c r="D69" s="3">
        <v>5.0</v>
      </c>
      <c r="E69" s="3">
        <v>52599.83737</v>
      </c>
      <c r="F69" s="3">
        <v>52599.83737</v>
      </c>
      <c r="G69" s="3">
        <v>52599.83737</v>
      </c>
      <c r="H69" s="3">
        <v>52599.83737</v>
      </c>
      <c r="I69" s="3">
        <v>52599.83737</v>
      </c>
      <c r="J69" s="3">
        <v>52599.83737</v>
      </c>
      <c r="K69" s="3">
        <v>52599.83737</v>
      </c>
      <c r="L69" s="3">
        <v>5.143</v>
      </c>
      <c r="M69" s="3">
        <v>40.332</v>
      </c>
      <c r="N69" s="94">
        <f t="shared" si="1"/>
        <v>0</v>
      </c>
      <c r="O69" s="94">
        <f t="shared" si="2"/>
        <v>0</v>
      </c>
      <c r="P69" s="94">
        <f t="shared" si="3"/>
        <v>0</v>
      </c>
      <c r="Q69" s="94">
        <f t="shared" si="4"/>
        <v>0</v>
      </c>
      <c r="R69" s="94">
        <f t="shared" si="5"/>
        <v>0</v>
      </c>
      <c r="S69" s="96">
        <f t="shared" si="6"/>
        <v>0</v>
      </c>
      <c r="U69" s="7">
        <f t="shared" si="7"/>
        <v>5.143</v>
      </c>
    </row>
    <row r="70">
      <c r="A70" s="94">
        <f>Comparacao!F71</f>
        <v>65289.36695</v>
      </c>
      <c r="B70" s="57" t="s">
        <v>151</v>
      </c>
      <c r="C70" s="3" t="s">
        <v>21</v>
      </c>
      <c r="D70" s="3">
        <v>5.0</v>
      </c>
      <c r="E70" s="3">
        <v>65289.366945</v>
      </c>
      <c r="F70" s="3">
        <v>65289.366945</v>
      </c>
      <c r="G70" s="3">
        <v>65289.366945</v>
      </c>
      <c r="H70" s="3">
        <v>65289.366945</v>
      </c>
      <c r="I70" s="3">
        <v>65289.366945</v>
      </c>
      <c r="J70" s="3">
        <v>65289.366945</v>
      </c>
      <c r="K70" s="3">
        <v>65289.366945</v>
      </c>
      <c r="L70" s="3">
        <v>12.939</v>
      </c>
      <c r="M70" s="3">
        <v>40.391</v>
      </c>
      <c r="N70" s="94">
        <f t="shared" si="1"/>
        <v>0</v>
      </c>
      <c r="O70" s="94">
        <f t="shared" si="2"/>
        <v>0</v>
      </c>
      <c r="P70" s="94">
        <f t="shared" si="3"/>
        <v>0</v>
      </c>
      <c r="Q70" s="94">
        <f t="shared" si="4"/>
        <v>0</v>
      </c>
      <c r="R70" s="94">
        <f t="shared" si="5"/>
        <v>0</v>
      </c>
      <c r="S70" s="96">
        <f t="shared" si="6"/>
        <v>0</v>
      </c>
      <c r="U70" s="7">
        <f t="shared" si="7"/>
        <v>12.939</v>
      </c>
    </row>
    <row r="71">
      <c r="A71" s="94">
        <f>Comparacao!F72</f>
        <v>76385.21727</v>
      </c>
      <c r="B71" s="57" t="s">
        <v>152</v>
      </c>
      <c r="C71" s="3" t="s">
        <v>21</v>
      </c>
      <c r="D71" s="3">
        <v>5.0</v>
      </c>
      <c r="E71" s="3">
        <v>76702.059765</v>
      </c>
      <c r="F71" s="3">
        <v>76385.217271</v>
      </c>
      <c r="G71" s="3">
        <v>76385.217271</v>
      </c>
      <c r="H71" s="3">
        <v>76667.875284</v>
      </c>
      <c r="I71" s="3">
        <v>76667.875284</v>
      </c>
      <c r="J71" s="3">
        <v>76385.217271</v>
      </c>
      <c r="K71" s="3">
        <v>76561.648975</v>
      </c>
      <c r="L71" s="3">
        <v>14.658</v>
      </c>
      <c r="M71" s="3">
        <v>40.216</v>
      </c>
      <c r="N71" s="94">
        <f t="shared" si="1"/>
        <v>0.4147955656</v>
      </c>
      <c r="O71" s="94">
        <f t="shared" si="2"/>
        <v>0</v>
      </c>
      <c r="P71" s="94">
        <f t="shared" si="3"/>
        <v>0</v>
      </c>
      <c r="Q71" s="94">
        <f t="shared" si="4"/>
        <v>0.3700428212</v>
      </c>
      <c r="R71" s="94">
        <f t="shared" si="5"/>
        <v>0.3700428212</v>
      </c>
      <c r="S71" s="96">
        <f t="shared" si="6"/>
        <v>0.2309762416</v>
      </c>
      <c r="U71" s="7">
        <f t="shared" si="7"/>
        <v>14.658</v>
      </c>
    </row>
    <row r="72">
      <c r="A72" s="94">
        <f>Comparacao!F73</f>
        <v>43526.47936</v>
      </c>
      <c r="B72" s="57" t="s">
        <v>153</v>
      </c>
      <c r="C72" s="3" t="s">
        <v>21</v>
      </c>
      <c r="D72" s="3">
        <v>5.0</v>
      </c>
      <c r="E72" s="3">
        <v>43587.412041</v>
      </c>
      <c r="F72" s="3">
        <v>43583.647222</v>
      </c>
      <c r="G72" s="3">
        <v>43587.412041</v>
      </c>
      <c r="H72" s="3">
        <v>43732.945838</v>
      </c>
      <c r="I72" s="3">
        <v>43767.929285</v>
      </c>
      <c r="J72" s="3">
        <v>43583.647222</v>
      </c>
      <c r="K72" s="3">
        <v>43651.869285</v>
      </c>
      <c r="L72" s="3">
        <v>22.891</v>
      </c>
      <c r="M72" s="3">
        <v>40.613</v>
      </c>
      <c r="N72" s="94">
        <f t="shared" si="1"/>
        <v>0.139989907</v>
      </c>
      <c r="O72" s="94">
        <f t="shared" si="2"/>
        <v>0.1313404158</v>
      </c>
      <c r="P72" s="94">
        <f t="shared" si="3"/>
        <v>0.139989907</v>
      </c>
      <c r="Q72" s="94">
        <f t="shared" si="4"/>
        <v>0.4743468298</v>
      </c>
      <c r="R72" s="94">
        <f t="shared" si="5"/>
        <v>0.5547196225</v>
      </c>
      <c r="S72" s="96">
        <f t="shared" si="6"/>
        <v>0.2880773365</v>
      </c>
      <c r="U72" s="7">
        <f t="shared" si="7"/>
        <v>22.891</v>
      </c>
    </row>
    <row r="73">
      <c r="A73" s="94">
        <f>Comparacao!F74</f>
        <v>58864.8479</v>
      </c>
      <c r="B73" s="57" t="s">
        <v>154</v>
      </c>
      <c r="C73" s="3" t="s">
        <v>21</v>
      </c>
      <c r="D73" s="3">
        <v>5.0</v>
      </c>
      <c r="E73" s="3">
        <v>59137.220179</v>
      </c>
      <c r="F73" s="3">
        <v>58864.8479</v>
      </c>
      <c r="G73" s="3">
        <v>58864.8479</v>
      </c>
      <c r="H73" s="3">
        <v>58864.8479</v>
      </c>
      <c r="I73" s="3">
        <v>58930.601235</v>
      </c>
      <c r="J73" s="3">
        <v>58864.8479</v>
      </c>
      <c r="K73" s="3">
        <v>58932.473023</v>
      </c>
      <c r="L73" s="3">
        <v>30.498</v>
      </c>
      <c r="M73" s="3">
        <v>40.361</v>
      </c>
      <c r="N73" s="94">
        <f t="shared" si="1"/>
        <v>0.4627078617</v>
      </c>
      <c r="O73" s="94">
        <f t="shared" si="2"/>
        <v>0</v>
      </c>
      <c r="P73" s="94">
        <f t="shared" si="3"/>
        <v>0</v>
      </c>
      <c r="Q73" s="94">
        <f t="shared" si="4"/>
        <v>0</v>
      </c>
      <c r="R73" s="94">
        <f t="shared" si="5"/>
        <v>0.1117022083</v>
      </c>
      <c r="S73" s="96">
        <f t="shared" si="6"/>
        <v>0.114882014</v>
      </c>
      <c r="U73" s="7">
        <f t="shared" si="7"/>
        <v>30.498</v>
      </c>
    </row>
    <row r="74">
      <c r="A74" s="94">
        <f>Comparacao!F75</f>
        <v>72967.35151</v>
      </c>
      <c r="B74" s="57" t="s">
        <v>155</v>
      </c>
      <c r="C74" s="3" t="s">
        <v>21</v>
      </c>
      <c r="D74" s="3">
        <v>5.0</v>
      </c>
      <c r="E74" s="3">
        <v>73198.782562</v>
      </c>
      <c r="F74" s="3">
        <v>73348.85959</v>
      </c>
      <c r="G74" s="3">
        <v>73536.477633</v>
      </c>
      <c r="H74" s="3">
        <v>73557.894429</v>
      </c>
      <c r="I74" s="3">
        <v>72967.351509</v>
      </c>
      <c r="J74" s="3">
        <v>72967.351509</v>
      </c>
      <c r="K74" s="3">
        <v>73321.873145</v>
      </c>
      <c r="L74" s="3">
        <v>24.027</v>
      </c>
      <c r="M74" s="3">
        <v>40.329</v>
      </c>
      <c r="N74" s="94">
        <f t="shared" si="1"/>
        <v>0.317170691</v>
      </c>
      <c r="O74" s="94">
        <f t="shared" si="2"/>
        <v>0.5228476478</v>
      </c>
      <c r="P74" s="94">
        <f t="shared" si="3"/>
        <v>0.7799736625</v>
      </c>
      <c r="Q74" s="94">
        <f t="shared" si="4"/>
        <v>0.8093248662</v>
      </c>
      <c r="R74" s="94">
        <f t="shared" si="5"/>
        <v>0</v>
      </c>
      <c r="S74" s="96">
        <f t="shared" si="6"/>
        <v>0.4858633735</v>
      </c>
      <c r="U74" s="7">
        <f t="shared" si="7"/>
        <v>24.027</v>
      </c>
    </row>
    <row r="75">
      <c r="A75" s="94">
        <f>Comparacao!F76</f>
        <v>62504.25486</v>
      </c>
      <c r="B75" s="57" t="s">
        <v>156</v>
      </c>
      <c r="C75" s="3" t="s">
        <v>21</v>
      </c>
      <c r="D75" s="3">
        <v>5.0</v>
      </c>
      <c r="E75" s="3">
        <v>62504.254855</v>
      </c>
      <c r="F75" s="3">
        <v>62504.254855</v>
      </c>
      <c r="G75" s="3">
        <v>62504.254855</v>
      </c>
      <c r="H75" s="3">
        <v>62504.254855</v>
      </c>
      <c r="I75" s="3">
        <v>62504.254855</v>
      </c>
      <c r="J75" s="3">
        <v>62504.254855</v>
      </c>
      <c r="K75" s="3">
        <v>62504.254855</v>
      </c>
      <c r="L75" s="3">
        <v>0.688</v>
      </c>
      <c r="M75" s="3">
        <v>50.218</v>
      </c>
      <c r="N75" s="94">
        <f t="shared" si="1"/>
        <v>0</v>
      </c>
      <c r="O75" s="94">
        <f t="shared" si="2"/>
        <v>0</v>
      </c>
      <c r="P75" s="94">
        <f t="shared" si="3"/>
        <v>0</v>
      </c>
      <c r="Q75" s="94">
        <f t="shared" si="4"/>
        <v>0</v>
      </c>
      <c r="R75" s="94">
        <f t="shared" si="5"/>
        <v>0</v>
      </c>
      <c r="S75" s="96">
        <f t="shared" si="6"/>
        <v>0</v>
      </c>
      <c r="U75" s="7">
        <f t="shared" si="7"/>
        <v>0.688</v>
      </c>
    </row>
    <row r="76">
      <c r="A76" s="94">
        <f>Comparacao!F77</f>
        <v>72891.23178</v>
      </c>
      <c r="B76" s="57" t="s">
        <v>157</v>
      </c>
      <c r="C76" s="3" t="s">
        <v>21</v>
      </c>
      <c r="D76" s="3">
        <v>5.0</v>
      </c>
      <c r="E76" s="3">
        <v>72891.231776</v>
      </c>
      <c r="F76" s="3">
        <v>72891.231776</v>
      </c>
      <c r="G76" s="3">
        <v>72891.231776</v>
      </c>
      <c r="H76" s="3">
        <v>72891.231776</v>
      </c>
      <c r="I76" s="3">
        <v>72891.231776</v>
      </c>
      <c r="J76" s="3">
        <v>72891.231776</v>
      </c>
      <c r="K76" s="3">
        <v>72891.231776</v>
      </c>
      <c r="L76" s="3">
        <v>1.402</v>
      </c>
      <c r="M76" s="3">
        <v>50.251</v>
      </c>
      <c r="N76" s="94">
        <f t="shared" si="1"/>
        <v>0</v>
      </c>
      <c r="O76" s="94">
        <f t="shared" si="2"/>
        <v>0</v>
      </c>
      <c r="P76" s="94">
        <f t="shared" si="3"/>
        <v>0</v>
      </c>
      <c r="Q76" s="94">
        <f t="shared" si="4"/>
        <v>0</v>
      </c>
      <c r="R76" s="94">
        <f t="shared" si="5"/>
        <v>0</v>
      </c>
      <c r="S76" s="96">
        <f t="shared" si="6"/>
        <v>0</v>
      </c>
      <c r="U76" s="7">
        <f t="shared" si="7"/>
        <v>1.402</v>
      </c>
    </row>
    <row r="77">
      <c r="A77" s="94">
        <f>Comparacao!F78</f>
        <v>80719.82137</v>
      </c>
      <c r="B77" s="57" t="s">
        <v>158</v>
      </c>
      <c r="C77" s="3" t="s">
        <v>21</v>
      </c>
      <c r="D77" s="3">
        <v>5.0</v>
      </c>
      <c r="E77" s="3">
        <v>80719.821369</v>
      </c>
      <c r="F77" s="3">
        <v>80719.821369</v>
      </c>
      <c r="G77" s="3">
        <v>80719.821369</v>
      </c>
      <c r="H77" s="3">
        <v>80719.821369</v>
      </c>
      <c r="I77" s="3">
        <v>80719.821369</v>
      </c>
      <c r="J77" s="3">
        <v>80719.821369</v>
      </c>
      <c r="K77" s="3">
        <v>80719.821369</v>
      </c>
      <c r="L77" s="3">
        <v>1.151</v>
      </c>
      <c r="M77" s="3">
        <v>50.22</v>
      </c>
      <c r="N77" s="94">
        <f t="shared" si="1"/>
        <v>0</v>
      </c>
      <c r="O77" s="94">
        <f t="shared" si="2"/>
        <v>0</v>
      </c>
      <c r="P77" s="94">
        <f t="shared" si="3"/>
        <v>0</v>
      </c>
      <c r="Q77" s="94">
        <f t="shared" si="4"/>
        <v>0</v>
      </c>
      <c r="R77" s="94">
        <f t="shared" si="5"/>
        <v>0</v>
      </c>
      <c r="S77" s="96">
        <f t="shared" si="6"/>
        <v>0</v>
      </c>
      <c r="U77" s="7">
        <f t="shared" si="7"/>
        <v>1.151</v>
      </c>
    </row>
    <row r="78">
      <c r="A78" s="94">
        <f>Comparacao!F79</f>
        <v>51799.17196</v>
      </c>
      <c r="B78" s="57" t="s">
        <v>159</v>
      </c>
      <c r="C78" s="3" t="s">
        <v>21</v>
      </c>
      <c r="D78" s="3">
        <v>5.0</v>
      </c>
      <c r="E78" s="3">
        <v>51799.171958</v>
      </c>
      <c r="F78" s="3">
        <v>51799.171958</v>
      </c>
      <c r="G78" s="3">
        <v>51799.171958</v>
      </c>
      <c r="H78" s="3">
        <v>51799.171958</v>
      </c>
      <c r="I78" s="3">
        <v>51799.171958</v>
      </c>
      <c r="J78" s="3">
        <v>51799.171958</v>
      </c>
      <c r="K78" s="3">
        <v>51799.171958</v>
      </c>
      <c r="L78" s="3">
        <v>7.457</v>
      </c>
      <c r="M78" s="3">
        <v>50.199</v>
      </c>
      <c r="N78" s="94">
        <f t="shared" si="1"/>
        <v>0</v>
      </c>
      <c r="O78" s="94">
        <f t="shared" si="2"/>
        <v>0</v>
      </c>
      <c r="P78" s="94">
        <f t="shared" si="3"/>
        <v>0</v>
      </c>
      <c r="Q78" s="94">
        <f t="shared" si="4"/>
        <v>0</v>
      </c>
      <c r="R78" s="94">
        <f t="shared" si="5"/>
        <v>0</v>
      </c>
      <c r="S78" s="96">
        <f t="shared" si="6"/>
        <v>0</v>
      </c>
      <c r="U78" s="7">
        <f t="shared" si="7"/>
        <v>7.457</v>
      </c>
    </row>
    <row r="79">
      <c r="A79" s="94">
        <f>Comparacao!F80</f>
        <v>65199.07175</v>
      </c>
      <c r="B79" s="57" t="s">
        <v>160</v>
      </c>
      <c r="C79" s="3" t="s">
        <v>21</v>
      </c>
      <c r="D79" s="3">
        <v>5.0</v>
      </c>
      <c r="E79" s="3">
        <v>65199.071748</v>
      </c>
      <c r="F79" s="3">
        <v>65199.071748</v>
      </c>
      <c r="G79" s="3">
        <v>65199.071748</v>
      </c>
      <c r="H79" s="3">
        <v>65199.071748</v>
      </c>
      <c r="I79" s="3">
        <v>65199.071748</v>
      </c>
      <c r="J79" s="3">
        <v>65199.071748</v>
      </c>
      <c r="K79" s="3">
        <v>65199.071748</v>
      </c>
      <c r="L79" s="3">
        <v>8.676</v>
      </c>
      <c r="M79" s="3">
        <v>50.457</v>
      </c>
      <c r="N79" s="94">
        <f t="shared" si="1"/>
        <v>0</v>
      </c>
      <c r="O79" s="94">
        <f t="shared" si="2"/>
        <v>0</v>
      </c>
      <c r="P79" s="94">
        <f t="shared" si="3"/>
        <v>0</v>
      </c>
      <c r="Q79" s="94">
        <f t="shared" si="4"/>
        <v>0</v>
      </c>
      <c r="R79" s="94">
        <f t="shared" si="5"/>
        <v>0</v>
      </c>
      <c r="S79" s="96">
        <f t="shared" si="6"/>
        <v>0</v>
      </c>
      <c r="U79" s="7">
        <f t="shared" si="7"/>
        <v>8.676</v>
      </c>
    </row>
    <row r="80">
      <c r="A80" s="94">
        <f>Comparacao!F81</f>
        <v>76491.33415</v>
      </c>
      <c r="B80" s="57" t="s">
        <v>161</v>
      </c>
      <c r="C80" s="3" t="s">
        <v>21</v>
      </c>
      <c r="D80" s="3">
        <v>5.0</v>
      </c>
      <c r="E80" s="3">
        <v>76491.33415</v>
      </c>
      <c r="F80" s="3">
        <v>76491.33415</v>
      </c>
      <c r="G80" s="3">
        <v>76491.33415</v>
      </c>
      <c r="H80" s="3">
        <v>76491.33415</v>
      </c>
      <c r="I80" s="3">
        <v>76491.33415</v>
      </c>
      <c r="J80" s="3">
        <v>76491.33415</v>
      </c>
      <c r="K80" s="3">
        <v>76491.33415</v>
      </c>
      <c r="L80" s="3">
        <v>14.428</v>
      </c>
      <c r="M80" s="3">
        <v>50.371</v>
      </c>
      <c r="N80" s="94">
        <f t="shared" si="1"/>
        <v>0</v>
      </c>
      <c r="O80" s="94">
        <f t="shared" si="2"/>
        <v>0</v>
      </c>
      <c r="P80" s="94">
        <f t="shared" si="3"/>
        <v>0</v>
      </c>
      <c r="Q80" s="94">
        <f t="shared" si="4"/>
        <v>0</v>
      </c>
      <c r="R80" s="94">
        <f t="shared" si="5"/>
        <v>0</v>
      </c>
      <c r="S80" s="96">
        <f t="shared" si="6"/>
        <v>0</v>
      </c>
      <c r="U80" s="7">
        <f t="shared" si="7"/>
        <v>14.428</v>
      </c>
    </row>
    <row r="81">
      <c r="A81" s="94">
        <f>Comparacao!F82</f>
        <v>43765.06478</v>
      </c>
      <c r="B81" s="57" t="s">
        <v>162</v>
      </c>
      <c r="C81" s="3" t="s">
        <v>21</v>
      </c>
      <c r="D81" s="3">
        <v>5.0</v>
      </c>
      <c r="E81" s="3">
        <v>43780.917131</v>
      </c>
      <c r="F81" s="3">
        <v>43788.200176</v>
      </c>
      <c r="G81" s="3">
        <v>43826.733799</v>
      </c>
      <c r="H81" s="3">
        <v>43780.917131</v>
      </c>
      <c r="I81" s="3">
        <v>43788.200176</v>
      </c>
      <c r="J81" s="3">
        <v>43780.917131</v>
      </c>
      <c r="K81" s="3">
        <v>43792.993683</v>
      </c>
      <c r="L81" s="3">
        <v>27.511</v>
      </c>
      <c r="M81" s="3">
        <v>50.503</v>
      </c>
      <c r="N81" s="94">
        <f t="shared" si="1"/>
        <v>0.03622146815</v>
      </c>
      <c r="O81" s="94">
        <f t="shared" si="2"/>
        <v>0.05286269794</v>
      </c>
      <c r="P81" s="94">
        <f t="shared" si="3"/>
        <v>0.1409092328</v>
      </c>
      <c r="Q81" s="94">
        <f t="shared" si="4"/>
        <v>0.03622146815</v>
      </c>
      <c r="R81" s="94">
        <f t="shared" si="5"/>
        <v>0.05286269794</v>
      </c>
      <c r="S81" s="96">
        <f t="shared" si="6"/>
        <v>0.06381551299</v>
      </c>
      <c r="U81" s="7">
        <f t="shared" si="7"/>
        <v>27.511</v>
      </c>
    </row>
    <row r="82">
      <c r="A82" s="94">
        <f>Comparacao!F83</f>
        <v>58909.0999</v>
      </c>
      <c r="B82" s="57" t="s">
        <v>163</v>
      </c>
      <c r="C82" s="3" t="s">
        <v>21</v>
      </c>
      <c r="D82" s="3">
        <v>5.0</v>
      </c>
      <c r="E82" s="3">
        <v>58909.0999</v>
      </c>
      <c r="F82" s="3">
        <v>59359.288096</v>
      </c>
      <c r="G82" s="3">
        <v>58909.0999</v>
      </c>
      <c r="H82" s="3">
        <v>58909.0999</v>
      </c>
      <c r="I82" s="3">
        <v>58909.0999</v>
      </c>
      <c r="J82" s="3">
        <v>58909.0999</v>
      </c>
      <c r="K82" s="3">
        <v>58999.13754</v>
      </c>
      <c r="L82" s="3">
        <v>29.554</v>
      </c>
      <c r="M82" s="3">
        <v>50.455</v>
      </c>
      <c r="N82" s="94">
        <f t="shared" si="1"/>
        <v>0</v>
      </c>
      <c r="O82" s="94">
        <f t="shared" si="2"/>
        <v>0.7642082408</v>
      </c>
      <c r="P82" s="94">
        <f t="shared" si="3"/>
        <v>0</v>
      </c>
      <c r="Q82" s="94">
        <f t="shared" si="4"/>
        <v>0</v>
      </c>
      <c r="R82" s="94">
        <f t="shared" si="5"/>
        <v>0</v>
      </c>
      <c r="S82" s="96">
        <f t="shared" si="6"/>
        <v>0.1528416482</v>
      </c>
      <c r="U82" s="7">
        <f t="shared" si="7"/>
        <v>29.554</v>
      </c>
    </row>
    <row r="83">
      <c r="A83" s="94">
        <f>Comparacao!F84</f>
        <v>72972.30247</v>
      </c>
      <c r="B83" s="57" t="s">
        <v>164</v>
      </c>
      <c r="C83" s="3" t="s">
        <v>21</v>
      </c>
      <c r="D83" s="3">
        <v>5.0</v>
      </c>
      <c r="E83" s="3">
        <v>73071.151421</v>
      </c>
      <c r="F83" s="3">
        <v>73274.753416</v>
      </c>
      <c r="G83" s="3">
        <v>73054.783655</v>
      </c>
      <c r="H83" s="3">
        <v>73291.121181</v>
      </c>
      <c r="I83" s="3">
        <v>72972.302469</v>
      </c>
      <c r="J83" s="3">
        <v>72972.302469</v>
      </c>
      <c r="K83" s="3">
        <v>73132.822428</v>
      </c>
      <c r="L83" s="3">
        <v>40.187</v>
      </c>
      <c r="M83" s="3">
        <v>51.022</v>
      </c>
      <c r="N83" s="94">
        <f t="shared" si="1"/>
        <v>0.1354609196</v>
      </c>
      <c r="O83" s="94">
        <f t="shared" si="2"/>
        <v>0.4144736246</v>
      </c>
      <c r="P83" s="94">
        <f t="shared" si="3"/>
        <v>0.113030812</v>
      </c>
      <c r="Q83" s="94">
        <f t="shared" si="4"/>
        <v>0.4369037309</v>
      </c>
      <c r="R83" s="94">
        <f t="shared" si="5"/>
        <v>0</v>
      </c>
      <c r="S83" s="96">
        <f t="shared" si="6"/>
        <v>0.2199738174</v>
      </c>
      <c r="U83" s="7">
        <f t="shared" si="7"/>
        <v>40.187</v>
      </c>
    </row>
    <row r="84">
      <c r="A84" s="94">
        <f>Comparacao!F85</f>
        <v>62934.47819</v>
      </c>
      <c r="B84" s="57" t="s">
        <v>165</v>
      </c>
      <c r="C84" s="3" t="s">
        <v>21</v>
      </c>
      <c r="D84" s="3">
        <v>5.0</v>
      </c>
      <c r="E84" s="3">
        <v>62934.478192</v>
      </c>
      <c r="F84" s="3">
        <v>62934.478192</v>
      </c>
      <c r="G84" s="3">
        <v>62934.478192</v>
      </c>
      <c r="H84" s="3">
        <v>62934.478192</v>
      </c>
      <c r="I84" s="3">
        <v>62934.478192</v>
      </c>
      <c r="J84" s="3">
        <v>62934.478192</v>
      </c>
      <c r="K84" s="3">
        <v>62934.478192</v>
      </c>
      <c r="L84" s="3">
        <v>1.239</v>
      </c>
      <c r="M84" s="3">
        <v>60.393</v>
      </c>
      <c r="N84" s="94">
        <f t="shared" si="1"/>
        <v>0</v>
      </c>
      <c r="O84" s="94">
        <f t="shared" si="2"/>
        <v>0</v>
      </c>
      <c r="P84" s="94">
        <f t="shared" si="3"/>
        <v>0</v>
      </c>
      <c r="Q84" s="94">
        <f t="shared" si="4"/>
        <v>0</v>
      </c>
      <c r="R84" s="94">
        <f t="shared" si="5"/>
        <v>0</v>
      </c>
      <c r="S84" s="96">
        <f t="shared" si="6"/>
        <v>0</v>
      </c>
      <c r="U84" s="7">
        <f t="shared" si="7"/>
        <v>1.239</v>
      </c>
    </row>
    <row r="85">
      <c r="A85" s="94">
        <f>Comparacao!F86</f>
        <v>73411.33017</v>
      </c>
      <c r="B85" s="57" t="s">
        <v>166</v>
      </c>
      <c r="C85" s="3" t="s">
        <v>21</v>
      </c>
      <c r="D85" s="3">
        <v>5.0</v>
      </c>
      <c r="E85" s="3">
        <v>73411.330169</v>
      </c>
      <c r="F85" s="3">
        <v>73411.330169</v>
      </c>
      <c r="G85" s="3">
        <v>73411.330169</v>
      </c>
      <c r="H85" s="3">
        <v>73411.330169</v>
      </c>
      <c r="I85" s="3">
        <v>73411.330169</v>
      </c>
      <c r="J85" s="3">
        <v>73411.330169</v>
      </c>
      <c r="K85" s="3">
        <v>73411.330169</v>
      </c>
      <c r="L85" s="3">
        <v>1.133</v>
      </c>
      <c r="M85" s="3">
        <v>60.46</v>
      </c>
      <c r="N85" s="94">
        <f t="shared" si="1"/>
        <v>0</v>
      </c>
      <c r="O85" s="94">
        <f t="shared" si="2"/>
        <v>0</v>
      </c>
      <c r="P85" s="94">
        <f t="shared" si="3"/>
        <v>0</v>
      </c>
      <c r="Q85" s="94">
        <f t="shared" si="4"/>
        <v>0</v>
      </c>
      <c r="R85" s="94">
        <f t="shared" si="5"/>
        <v>0</v>
      </c>
      <c r="S85" s="96">
        <f t="shared" si="6"/>
        <v>0</v>
      </c>
      <c r="U85" s="7">
        <f t="shared" si="7"/>
        <v>1.133</v>
      </c>
    </row>
    <row r="86">
      <c r="A86" s="94">
        <f>Comparacao!F87</f>
        <v>81528.83389</v>
      </c>
      <c r="B86" s="84" t="s">
        <v>167</v>
      </c>
      <c r="C86" s="3" t="s">
        <v>21</v>
      </c>
      <c r="D86" s="3">
        <v>5.0</v>
      </c>
      <c r="E86" s="3">
        <v>81528.833887</v>
      </c>
      <c r="F86" s="3">
        <v>81528.833887</v>
      </c>
      <c r="G86" s="3">
        <v>81528.833887</v>
      </c>
      <c r="H86" s="3">
        <v>81528.833887</v>
      </c>
      <c r="I86" s="3">
        <v>81528.833887</v>
      </c>
      <c r="J86" s="3">
        <v>81528.833887</v>
      </c>
      <c r="K86" s="3">
        <v>81528.833887</v>
      </c>
      <c r="L86" s="3">
        <v>2.416</v>
      </c>
      <c r="M86" s="3">
        <v>60.522</v>
      </c>
      <c r="N86" s="94">
        <f t="shared" si="1"/>
        <v>0</v>
      </c>
      <c r="O86" s="94">
        <f t="shared" si="2"/>
        <v>0</v>
      </c>
      <c r="P86" s="94">
        <f t="shared" si="3"/>
        <v>0</v>
      </c>
      <c r="Q86" s="94">
        <f t="shared" si="4"/>
        <v>0</v>
      </c>
      <c r="R86" s="94">
        <f t="shared" si="5"/>
        <v>0</v>
      </c>
      <c r="S86" s="96">
        <f t="shared" si="6"/>
        <v>0</v>
      </c>
      <c r="U86" s="7">
        <f t="shared" si="7"/>
        <v>2.416</v>
      </c>
    </row>
    <row r="87">
      <c r="A87" s="94">
        <f>Comparacao!F88</f>
        <v>51438.23511</v>
      </c>
      <c r="B87" s="84" t="s">
        <v>168</v>
      </c>
      <c r="C87" s="3" t="s">
        <v>21</v>
      </c>
      <c r="D87" s="3">
        <v>5.0</v>
      </c>
      <c r="E87" s="3">
        <v>51438.235105</v>
      </c>
      <c r="F87" s="3">
        <v>51438.235105</v>
      </c>
      <c r="G87" s="3">
        <v>51438.235105</v>
      </c>
      <c r="H87" s="3">
        <v>51438.235105</v>
      </c>
      <c r="I87" s="3">
        <v>51438.235105</v>
      </c>
      <c r="J87" s="3">
        <v>51438.235105</v>
      </c>
      <c r="K87" s="3">
        <v>51438.235105</v>
      </c>
      <c r="L87" s="3">
        <v>5.08</v>
      </c>
      <c r="M87" s="3">
        <v>60.402</v>
      </c>
      <c r="N87" s="94">
        <f t="shared" si="1"/>
        <v>0</v>
      </c>
      <c r="O87" s="94">
        <f t="shared" si="2"/>
        <v>0</v>
      </c>
      <c r="P87" s="94">
        <f t="shared" si="3"/>
        <v>0</v>
      </c>
      <c r="Q87" s="94">
        <f t="shared" si="4"/>
        <v>0</v>
      </c>
      <c r="R87" s="94">
        <f t="shared" si="5"/>
        <v>0</v>
      </c>
      <c r="S87" s="96">
        <f t="shared" si="6"/>
        <v>0</v>
      </c>
      <c r="U87" s="7">
        <f t="shared" si="7"/>
        <v>5.08</v>
      </c>
    </row>
    <row r="88">
      <c r="A88" s="94">
        <f>Comparacao!F89</f>
        <v>65508.08398</v>
      </c>
      <c r="B88" s="84" t="s">
        <v>169</v>
      </c>
      <c r="C88" s="3" t="s">
        <v>21</v>
      </c>
      <c r="D88" s="3">
        <v>5.0</v>
      </c>
      <c r="E88" s="3">
        <v>65508.083982</v>
      </c>
      <c r="F88" s="3">
        <v>65508.083982</v>
      </c>
      <c r="G88" s="3">
        <v>65508.083982</v>
      </c>
      <c r="H88" s="3">
        <v>65508.083982</v>
      </c>
      <c r="I88" s="3">
        <v>65508.083982</v>
      </c>
      <c r="J88" s="3">
        <v>65508.083982</v>
      </c>
      <c r="K88" s="3">
        <v>65508.083982</v>
      </c>
      <c r="L88" s="3">
        <v>41.591</v>
      </c>
      <c r="M88" s="3">
        <v>60.397</v>
      </c>
      <c r="N88" s="94">
        <f t="shared" si="1"/>
        <v>0</v>
      </c>
      <c r="O88" s="94">
        <f t="shared" si="2"/>
        <v>0</v>
      </c>
      <c r="P88" s="94">
        <f t="shared" si="3"/>
        <v>0</v>
      </c>
      <c r="Q88" s="94">
        <f t="shared" si="4"/>
        <v>0</v>
      </c>
      <c r="R88" s="94">
        <f t="shared" si="5"/>
        <v>0</v>
      </c>
      <c r="S88" s="96">
        <f t="shared" si="6"/>
        <v>0</v>
      </c>
      <c r="U88" s="7">
        <f t="shared" si="7"/>
        <v>41.591</v>
      </c>
    </row>
    <row r="89">
      <c r="A89" s="94">
        <f>Comparacao!F90</f>
        <v>77046.45847</v>
      </c>
      <c r="B89" s="84" t="s">
        <v>170</v>
      </c>
      <c r="C89" s="3" t="s">
        <v>21</v>
      </c>
      <c r="D89" s="3">
        <v>5.0</v>
      </c>
      <c r="E89" s="3">
        <v>77046.458473</v>
      </c>
      <c r="F89" s="3">
        <v>77338.960519</v>
      </c>
      <c r="G89" s="3">
        <v>77046.458473</v>
      </c>
      <c r="H89" s="3">
        <v>77046.458473</v>
      </c>
      <c r="I89" s="3">
        <v>77046.458473</v>
      </c>
      <c r="J89" s="3">
        <v>77046.458473</v>
      </c>
      <c r="K89" s="3">
        <v>77104.958882</v>
      </c>
      <c r="L89" s="3">
        <v>40.063</v>
      </c>
      <c r="M89" s="3">
        <v>60.503</v>
      </c>
      <c r="N89" s="94">
        <f t="shared" si="1"/>
        <v>0</v>
      </c>
      <c r="O89" s="94">
        <f t="shared" si="2"/>
        <v>0.3796437264</v>
      </c>
      <c r="P89" s="94">
        <f t="shared" si="3"/>
        <v>0</v>
      </c>
      <c r="Q89" s="94">
        <f t="shared" si="4"/>
        <v>0</v>
      </c>
      <c r="R89" s="94">
        <f t="shared" si="5"/>
        <v>0</v>
      </c>
      <c r="S89" s="96">
        <f t="shared" si="6"/>
        <v>0.07592874528</v>
      </c>
      <c r="U89" s="7">
        <f t="shared" si="7"/>
        <v>40.063</v>
      </c>
    </row>
    <row r="90">
      <c r="A90" s="94">
        <f>Comparacao!F91</f>
        <v>43715.69785</v>
      </c>
      <c r="B90" s="84" t="s">
        <v>171</v>
      </c>
      <c r="C90" s="3" t="s">
        <v>21</v>
      </c>
      <c r="D90" s="3">
        <v>5.0</v>
      </c>
      <c r="E90" s="3">
        <v>43719.363636</v>
      </c>
      <c r="F90" s="3">
        <v>43775.356826</v>
      </c>
      <c r="G90" s="3">
        <v>43728.650559</v>
      </c>
      <c r="H90" s="3">
        <v>43742.463977</v>
      </c>
      <c r="I90" s="3">
        <v>43810.796727</v>
      </c>
      <c r="J90" s="3">
        <v>43719.363636</v>
      </c>
      <c r="K90" s="3">
        <v>43755.326345</v>
      </c>
      <c r="L90" s="3">
        <v>35.093</v>
      </c>
      <c r="M90" s="3">
        <v>60.739</v>
      </c>
      <c r="N90" s="94">
        <f t="shared" si="1"/>
        <v>0.008385516371</v>
      </c>
      <c r="O90" s="94">
        <f t="shared" si="2"/>
        <v>0.1364703755</v>
      </c>
      <c r="P90" s="94">
        <f t="shared" si="3"/>
        <v>0.02962942521</v>
      </c>
      <c r="Q90" s="94">
        <f t="shared" si="4"/>
        <v>0.06122772669</v>
      </c>
      <c r="R90" s="94">
        <f t="shared" si="5"/>
        <v>0.2175394256</v>
      </c>
      <c r="S90" s="96">
        <f t="shared" si="6"/>
        <v>0.09065049387</v>
      </c>
      <c r="U90" s="7">
        <f t="shared" si="7"/>
        <v>35.093</v>
      </c>
    </row>
    <row r="91">
      <c r="A91" s="94">
        <f>Comparacao!F92</f>
        <v>59268.74829</v>
      </c>
      <c r="B91" s="84" t="s">
        <v>172</v>
      </c>
      <c r="C91" s="3" t="s">
        <v>21</v>
      </c>
      <c r="D91" s="3">
        <v>5.0</v>
      </c>
      <c r="E91" s="3">
        <v>59268.748286</v>
      </c>
      <c r="F91" s="3">
        <v>59720.800472</v>
      </c>
      <c r="G91" s="3">
        <v>59268.748286</v>
      </c>
      <c r="H91" s="3">
        <v>59361.610333</v>
      </c>
      <c r="I91" s="3">
        <v>59268.748286</v>
      </c>
      <c r="J91" s="3">
        <v>59268.748286</v>
      </c>
      <c r="K91" s="3">
        <v>59377.731133</v>
      </c>
      <c r="L91" s="3">
        <v>32.84</v>
      </c>
      <c r="M91" s="3">
        <v>60.597</v>
      </c>
      <c r="N91" s="94">
        <f t="shared" si="1"/>
        <v>0</v>
      </c>
      <c r="O91" s="94">
        <f t="shared" si="2"/>
        <v>0.7627159322</v>
      </c>
      <c r="P91" s="94">
        <f t="shared" si="3"/>
        <v>0</v>
      </c>
      <c r="Q91" s="94">
        <f t="shared" si="4"/>
        <v>0.1566796156</v>
      </c>
      <c r="R91" s="94">
        <f t="shared" si="5"/>
        <v>0</v>
      </c>
      <c r="S91" s="96">
        <f t="shared" si="6"/>
        <v>0.1838791096</v>
      </c>
      <c r="U91" s="7">
        <f t="shared" si="7"/>
        <v>32.84</v>
      </c>
    </row>
    <row r="92">
      <c r="A92" s="94">
        <f>Comparacao!F93</f>
        <v>73196.93742</v>
      </c>
      <c r="B92" s="84" t="s">
        <v>173</v>
      </c>
      <c r="C92" s="3" t="s">
        <v>21</v>
      </c>
      <c r="D92" s="3">
        <v>5.0</v>
      </c>
      <c r="E92" s="3">
        <v>74176.373935</v>
      </c>
      <c r="F92" s="3">
        <v>73855.534322</v>
      </c>
      <c r="G92" s="3">
        <v>73873.326833</v>
      </c>
      <c r="H92" s="3">
        <v>73864.521784</v>
      </c>
      <c r="I92" s="3">
        <v>73592.16978</v>
      </c>
      <c r="J92" s="3">
        <v>73592.16978</v>
      </c>
      <c r="K92" s="3">
        <v>73872.385331</v>
      </c>
      <c r="L92" s="3">
        <v>39.054</v>
      </c>
      <c r="M92" s="3">
        <v>61.446</v>
      </c>
      <c r="N92" s="94">
        <f t="shared" si="1"/>
        <v>1.338084005</v>
      </c>
      <c r="O92" s="94">
        <f t="shared" si="2"/>
        <v>0.8997601842</v>
      </c>
      <c r="P92" s="94">
        <f t="shared" si="3"/>
        <v>0.9240679102</v>
      </c>
      <c r="Q92" s="94">
        <f t="shared" si="4"/>
        <v>0.9120386515</v>
      </c>
      <c r="R92" s="94">
        <f t="shared" si="5"/>
        <v>0.5399575049</v>
      </c>
      <c r="S92" s="96">
        <f t="shared" si="6"/>
        <v>0.9227816512</v>
      </c>
      <c r="U92" s="7">
        <f t="shared" si="7"/>
        <v>39.054</v>
      </c>
    </row>
    <row r="93">
      <c r="A93" s="94">
        <f>Comparacao!F94</f>
        <v>63341.09987</v>
      </c>
      <c r="B93" s="84" t="s">
        <v>174</v>
      </c>
      <c r="C93" s="3" t="s">
        <v>21</v>
      </c>
      <c r="D93" s="3">
        <v>5.0</v>
      </c>
      <c r="E93" s="3">
        <v>63341.09987</v>
      </c>
      <c r="F93" s="3">
        <v>63341.09987</v>
      </c>
      <c r="G93" s="3">
        <v>63341.09987</v>
      </c>
      <c r="H93" s="3">
        <v>63341.09987</v>
      </c>
      <c r="I93" s="3">
        <v>63341.09987</v>
      </c>
      <c r="J93" s="3">
        <v>63341.09987</v>
      </c>
      <c r="K93" s="3">
        <v>63341.09987</v>
      </c>
      <c r="L93" s="3">
        <v>2.392</v>
      </c>
      <c r="M93" s="3">
        <v>70.993</v>
      </c>
      <c r="N93" s="94">
        <f t="shared" si="1"/>
        <v>0</v>
      </c>
      <c r="O93" s="94">
        <f t="shared" si="2"/>
        <v>0</v>
      </c>
      <c r="P93" s="94">
        <f t="shared" si="3"/>
        <v>0</v>
      </c>
      <c r="Q93" s="94">
        <f t="shared" si="4"/>
        <v>0</v>
      </c>
      <c r="R93" s="94">
        <f t="shared" si="5"/>
        <v>0</v>
      </c>
      <c r="S93" s="96">
        <f t="shared" si="6"/>
        <v>0</v>
      </c>
      <c r="U93" s="7">
        <f t="shared" si="7"/>
        <v>2.392</v>
      </c>
    </row>
    <row r="94">
      <c r="A94" s="94">
        <f>Comparacao!F95</f>
        <v>73497.75771</v>
      </c>
      <c r="B94" s="84" t="s">
        <v>175</v>
      </c>
      <c r="C94" s="3" t="s">
        <v>21</v>
      </c>
      <c r="D94" s="3">
        <v>5.0</v>
      </c>
      <c r="E94" s="3">
        <v>73497.757707</v>
      </c>
      <c r="F94" s="3">
        <v>73497.757707</v>
      </c>
      <c r="G94" s="3">
        <v>73497.757707</v>
      </c>
      <c r="H94" s="3">
        <v>73497.757707</v>
      </c>
      <c r="I94" s="3">
        <v>73497.757707</v>
      </c>
      <c r="J94" s="3">
        <v>73497.757707</v>
      </c>
      <c r="K94" s="3">
        <v>73497.757707</v>
      </c>
      <c r="L94" s="3">
        <v>3.715</v>
      </c>
      <c r="M94" s="3">
        <v>70.759</v>
      </c>
      <c r="N94" s="94">
        <f t="shared" si="1"/>
        <v>0</v>
      </c>
      <c r="O94" s="94">
        <f t="shared" si="2"/>
        <v>0</v>
      </c>
      <c r="P94" s="94">
        <f t="shared" si="3"/>
        <v>0</v>
      </c>
      <c r="Q94" s="94">
        <f t="shared" si="4"/>
        <v>0</v>
      </c>
      <c r="R94" s="94">
        <f t="shared" si="5"/>
        <v>0</v>
      </c>
      <c r="S94" s="96">
        <f t="shared" si="6"/>
        <v>0</v>
      </c>
      <c r="U94" s="7">
        <f t="shared" si="7"/>
        <v>3.715</v>
      </c>
    </row>
    <row r="95">
      <c r="A95" s="94">
        <f>Comparacao!F96</f>
        <v>81681.80993</v>
      </c>
      <c r="B95" s="84" t="s">
        <v>176</v>
      </c>
      <c r="C95" s="3" t="s">
        <v>21</v>
      </c>
      <c r="D95" s="3">
        <v>5.0</v>
      </c>
      <c r="E95" s="3">
        <v>81681.809931</v>
      </c>
      <c r="F95" s="3">
        <v>81681.809931</v>
      </c>
      <c r="G95" s="3">
        <v>81681.809931</v>
      </c>
      <c r="H95" s="3">
        <v>81681.809931</v>
      </c>
      <c r="I95" s="3">
        <v>81681.809931</v>
      </c>
      <c r="J95" s="3">
        <v>81681.809931</v>
      </c>
      <c r="K95" s="3">
        <v>81681.809931</v>
      </c>
      <c r="L95" s="3">
        <v>18.481</v>
      </c>
      <c r="M95" s="3">
        <v>70.804</v>
      </c>
      <c r="N95" s="94">
        <f t="shared" si="1"/>
        <v>0</v>
      </c>
      <c r="O95" s="94">
        <f t="shared" si="2"/>
        <v>0</v>
      </c>
      <c r="P95" s="94">
        <f t="shared" si="3"/>
        <v>0</v>
      </c>
      <c r="Q95" s="94">
        <f t="shared" si="4"/>
        <v>0</v>
      </c>
      <c r="R95" s="94">
        <f t="shared" si="5"/>
        <v>0</v>
      </c>
      <c r="S95" s="96">
        <f t="shared" si="6"/>
        <v>0</v>
      </c>
      <c r="U95" s="7">
        <f t="shared" si="7"/>
        <v>18.481</v>
      </c>
    </row>
    <row r="96">
      <c r="A96" s="94">
        <f>Comparacao!F97</f>
        <v>52978.14225</v>
      </c>
      <c r="B96" s="84" t="s">
        <v>177</v>
      </c>
      <c r="C96" s="3" t="s">
        <v>21</v>
      </c>
      <c r="D96" s="3">
        <v>5.0</v>
      </c>
      <c r="E96" s="3">
        <v>52978.142253</v>
      </c>
      <c r="F96" s="3">
        <v>52978.142253</v>
      </c>
      <c r="G96" s="3">
        <v>52978.142253</v>
      </c>
      <c r="H96" s="3">
        <v>52978.142253</v>
      </c>
      <c r="I96" s="3">
        <v>52978.142253</v>
      </c>
      <c r="J96" s="3">
        <v>52978.142253</v>
      </c>
      <c r="K96" s="3">
        <v>52978.142253</v>
      </c>
      <c r="L96" s="3">
        <v>22.878</v>
      </c>
      <c r="M96" s="3">
        <v>70.807</v>
      </c>
      <c r="N96" s="94">
        <f t="shared" si="1"/>
        <v>0</v>
      </c>
      <c r="O96" s="94">
        <f t="shared" si="2"/>
        <v>0</v>
      </c>
      <c r="P96" s="94">
        <f t="shared" si="3"/>
        <v>0</v>
      </c>
      <c r="Q96" s="94">
        <f t="shared" si="4"/>
        <v>0</v>
      </c>
      <c r="R96" s="94">
        <f t="shared" si="5"/>
        <v>0</v>
      </c>
      <c r="S96" s="96">
        <f t="shared" si="6"/>
        <v>0</v>
      </c>
      <c r="U96" s="7">
        <f t="shared" si="7"/>
        <v>22.878</v>
      </c>
    </row>
    <row r="97">
      <c r="A97" s="94">
        <f>Comparacao!F98</f>
        <v>66159.30138</v>
      </c>
      <c r="B97" s="84" t="s">
        <v>178</v>
      </c>
      <c r="C97" s="3" t="s">
        <v>21</v>
      </c>
      <c r="D97" s="3">
        <v>5.0</v>
      </c>
      <c r="E97" s="3">
        <v>66159.30138</v>
      </c>
      <c r="F97" s="3">
        <v>66159.30138</v>
      </c>
      <c r="G97" s="3">
        <v>66159.30138</v>
      </c>
      <c r="H97" s="3">
        <v>66407.874998</v>
      </c>
      <c r="I97" s="3">
        <v>66159.30138</v>
      </c>
      <c r="J97" s="3">
        <v>66159.30138</v>
      </c>
      <c r="K97" s="3">
        <v>66209.016103</v>
      </c>
      <c r="L97" s="3">
        <v>31.5</v>
      </c>
      <c r="M97" s="3">
        <v>71.362</v>
      </c>
      <c r="N97" s="94">
        <f t="shared" si="1"/>
        <v>0</v>
      </c>
      <c r="O97" s="94">
        <f t="shared" si="2"/>
        <v>0</v>
      </c>
      <c r="P97" s="94">
        <f t="shared" si="3"/>
        <v>0</v>
      </c>
      <c r="Q97" s="94">
        <f t="shared" si="4"/>
        <v>0.375719835</v>
      </c>
      <c r="R97" s="94">
        <f t="shared" si="5"/>
        <v>0</v>
      </c>
      <c r="S97" s="96">
        <f t="shared" si="6"/>
        <v>0.07514396701</v>
      </c>
      <c r="U97" s="7">
        <f t="shared" si="7"/>
        <v>31.5</v>
      </c>
    </row>
    <row r="98">
      <c r="A98" s="94">
        <f>Comparacao!F99</f>
        <v>77450.03782</v>
      </c>
      <c r="B98" s="84" t="s">
        <v>179</v>
      </c>
      <c r="C98" s="3" t="s">
        <v>21</v>
      </c>
      <c r="D98" s="3">
        <v>5.0</v>
      </c>
      <c r="E98" s="3">
        <v>77544.455406</v>
      </c>
      <c r="F98" s="3">
        <v>77450.03782</v>
      </c>
      <c r="G98" s="3">
        <v>77544.455406</v>
      </c>
      <c r="H98" s="3">
        <v>77544.455406</v>
      </c>
      <c r="I98" s="3">
        <v>77557.228945</v>
      </c>
      <c r="J98" s="3">
        <v>77450.03782</v>
      </c>
      <c r="K98" s="3">
        <v>77528.126596</v>
      </c>
      <c r="L98" s="3">
        <v>47.712</v>
      </c>
      <c r="M98" s="3">
        <v>70.955</v>
      </c>
      <c r="N98" s="94">
        <f t="shared" si="1"/>
        <v>0.1219077339</v>
      </c>
      <c r="O98" s="94">
        <f t="shared" si="2"/>
        <v>0</v>
      </c>
      <c r="P98" s="94">
        <f t="shared" si="3"/>
        <v>0.1219077339</v>
      </c>
      <c r="Q98" s="94">
        <f t="shared" si="4"/>
        <v>0.1219077339</v>
      </c>
      <c r="R98" s="94">
        <f t="shared" si="5"/>
        <v>0.138400352</v>
      </c>
      <c r="S98" s="96">
        <f t="shared" si="6"/>
        <v>0.1008247107</v>
      </c>
      <c r="U98" s="7">
        <f t="shared" si="7"/>
        <v>47.712</v>
      </c>
    </row>
    <row r="99">
      <c r="A99" s="94">
        <f>Comparacao!F100</f>
        <v>44569.60616</v>
      </c>
      <c r="B99" s="84" t="s">
        <v>180</v>
      </c>
      <c r="C99" s="3" t="s">
        <v>21</v>
      </c>
      <c r="D99" s="3">
        <v>5.0</v>
      </c>
      <c r="E99" s="3">
        <v>44746.929961</v>
      </c>
      <c r="F99" s="3">
        <v>44746.747413</v>
      </c>
      <c r="G99" s="3">
        <v>44974.305044</v>
      </c>
      <c r="H99" s="3">
        <v>44746.747413</v>
      </c>
      <c r="I99" s="3">
        <v>45283.137626</v>
      </c>
      <c r="J99" s="3">
        <v>44746.747413</v>
      </c>
      <c r="K99" s="3">
        <v>44899.573491</v>
      </c>
      <c r="L99" s="3">
        <v>26.835</v>
      </c>
      <c r="M99" s="3">
        <v>72.617</v>
      </c>
      <c r="N99" s="94">
        <f t="shared" si="1"/>
        <v>0.3978581354</v>
      </c>
      <c r="O99" s="94">
        <f t="shared" si="2"/>
        <v>0.3974485558</v>
      </c>
      <c r="P99" s="94">
        <f t="shared" si="3"/>
        <v>0.9080153986</v>
      </c>
      <c r="Q99" s="94">
        <f t="shared" si="4"/>
        <v>0.3974485558</v>
      </c>
      <c r="R99" s="94">
        <f t="shared" si="5"/>
        <v>1.600937344</v>
      </c>
      <c r="S99" s="96">
        <f t="shared" si="6"/>
        <v>0.7403415979</v>
      </c>
      <c r="U99" s="7">
        <f t="shared" si="7"/>
        <v>26.835</v>
      </c>
    </row>
    <row r="100">
      <c r="A100" s="94">
        <f>Comparacao!F101</f>
        <v>59903.0852</v>
      </c>
      <c r="B100" s="84" t="s">
        <v>181</v>
      </c>
      <c r="C100" s="3" t="s">
        <v>21</v>
      </c>
      <c r="D100" s="3">
        <v>5.0</v>
      </c>
      <c r="E100" s="3">
        <v>60395.007839</v>
      </c>
      <c r="F100" s="3">
        <v>60783.354982</v>
      </c>
      <c r="G100" s="3">
        <v>60395.007839</v>
      </c>
      <c r="H100" s="3">
        <v>59903.085195</v>
      </c>
      <c r="I100" s="3">
        <v>60394.834808</v>
      </c>
      <c r="J100" s="3">
        <v>59903.085195</v>
      </c>
      <c r="K100" s="3">
        <v>60374.258133</v>
      </c>
      <c r="L100" s="3">
        <v>61.534</v>
      </c>
      <c r="M100" s="3">
        <v>71.668</v>
      </c>
      <c r="N100" s="94">
        <f t="shared" si="1"/>
        <v>0.8211975099</v>
      </c>
      <c r="O100" s="94">
        <f t="shared" si="2"/>
        <v>1.4694899</v>
      </c>
      <c r="P100" s="94">
        <f t="shared" si="3"/>
        <v>0.8211975099</v>
      </c>
      <c r="Q100" s="94">
        <f t="shared" si="4"/>
        <v>0</v>
      </c>
      <c r="R100" s="94">
        <f t="shared" si="5"/>
        <v>0.8209086584</v>
      </c>
      <c r="S100" s="96">
        <f t="shared" si="6"/>
        <v>0.7865587157</v>
      </c>
      <c r="U100" s="7">
        <f t="shared" si="7"/>
        <v>61.534</v>
      </c>
    </row>
    <row r="101">
      <c r="A101" s="94">
        <f>Comparacao!F102</f>
        <v>73651.91098</v>
      </c>
      <c r="B101" s="84" t="s">
        <v>182</v>
      </c>
      <c r="C101" s="3" t="s">
        <v>21</v>
      </c>
      <c r="D101" s="3">
        <v>5.0</v>
      </c>
      <c r="E101" s="3">
        <v>74177.605855</v>
      </c>
      <c r="F101" s="3">
        <v>74120.419213</v>
      </c>
      <c r="G101" s="3">
        <v>74358.543888</v>
      </c>
      <c r="H101" s="3">
        <v>73976.265693</v>
      </c>
      <c r="I101" s="3">
        <v>74192.08358</v>
      </c>
      <c r="J101" s="3">
        <v>73976.265693</v>
      </c>
      <c r="K101" s="3">
        <v>74164.983646</v>
      </c>
      <c r="L101" s="3">
        <v>28.715</v>
      </c>
      <c r="M101" s="3">
        <v>71.006</v>
      </c>
      <c r="N101" s="94">
        <f t="shared" si="1"/>
        <v>0.7137559203</v>
      </c>
      <c r="O101" s="94">
        <f t="shared" si="2"/>
        <v>0.636111442</v>
      </c>
      <c r="P101" s="94">
        <f t="shared" si="3"/>
        <v>0.9594223675</v>
      </c>
      <c r="Q101" s="94">
        <f t="shared" si="4"/>
        <v>0.4403887268</v>
      </c>
      <c r="R101" s="94">
        <f t="shared" si="5"/>
        <v>0.733412878</v>
      </c>
      <c r="S101" s="96">
        <f t="shared" si="6"/>
        <v>0.6966182669</v>
      </c>
      <c r="U101" s="7">
        <f t="shared" si="7"/>
        <v>28.715</v>
      </c>
    </row>
    <row r="102">
      <c r="A102" s="94">
        <f>Comparacao!F103</f>
        <v>63412.27944</v>
      </c>
      <c r="B102" s="84" t="s">
        <v>183</v>
      </c>
      <c r="C102" s="3" t="s">
        <v>21</v>
      </c>
      <c r="D102" s="3">
        <v>5.0</v>
      </c>
      <c r="E102" s="3">
        <v>63412.279436</v>
      </c>
      <c r="F102" s="3">
        <v>63412.279436</v>
      </c>
      <c r="G102" s="3">
        <v>63412.279436</v>
      </c>
      <c r="H102" s="3">
        <v>63412.279436</v>
      </c>
      <c r="I102" s="3">
        <v>63412.279436</v>
      </c>
      <c r="J102" s="3">
        <v>63412.279436</v>
      </c>
      <c r="K102" s="3">
        <v>63412.279436</v>
      </c>
      <c r="L102" s="3">
        <v>1.995</v>
      </c>
      <c r="M102" s="3">
        <v>75.761</v>
      </c>
      <c r="N102" s="94">
        <f t="shared" si="1"/>
        <v>0</v>
      </c>
      <c r="O102" s="94">
        <f t="shared" si="2"/>
        <v>0</v>
      </c>
      <c r="P102" s="94">
        <f t="shared" si="3"/>
        <v>0</v>
      </c>
      <c r="Q102" s="94">
        <f t="shared" si="4"/>
        <v>0</v>
      </c>
      <c r="R102" s="94">
        <f t="shared" si="5"/>
        <v>0</v>
      </c>
      <c r="S102" s="96">
        <f t="shared" si="6"/>
        <v>0</v>
      </c>
      <c r="U102" s="7">
        <f t="shared" si="7"/>
        <v>1.995</v>
      </c>
    </row>
    <row r="103">
      <c r="A103" s="94">
        <f>Comparacao!F104</f>
        <v>73549.66066</v>
      </c>
      <c r="B103" s="84" t="s">
        <v>184</v>
      </c>
      <c r="C103" s="3" t="s">
        <v>21</v>
      </c>
      <c r="D103" s="3">
        <v>5.0</v>
      </c>
      <c r="E103" s="3">
        <v>73549.660663</v>
      </c>
      <c r="F103" s="3">
        <v>73549.660663</v>
      </c>
      <c r="G103" s="3">
        <v>73549.660663</v>
      </c>
      <c r="H103" s="3">
        <v>73549.660663</v>
      </c>
      <c r="I103" s="3">
        <v>73549.660663</v>
      </c>
      <c r="J103" s="3">
        <v>73549.660663</v>
      </c>
      <c r="K103" s="3">
        <v>73549.660663</v>
      </c>
      <c r="L103" s="3">
        <v>6.443</v>
      </c>
      <c r="M103" s="3">
        <v>75.844</v>
      </c>
      <c r="N103" s="94">
        <f t="shared" si="1"/>
        <v>0</v>
      </c>
      <c r="O103" s="94">
        <f t="shared" si="2"/>
        <v>0</v>
      </c>
      <c r="P103" s="94">
        <f t="shared" si="3"/>
        <v>0</v>
      </c>
      <c r="Q103" s="94">
        <f t="shared" si="4"/>
        <v>0</v>
      </c>
      <c r="R103" s="94">
        <f t="shared" si="5"/>
        <v>0</v>
      </c>
      <c r="S103" s="96">
        <f t="shared" si="6"/>
        <v>0</v>
      </c>
      <c r="U103" s="7">
        <f t="shared" si="7"/>
        <v>6.443</v>
      </c>
    </row>
    <row r="104">
      <c r="A104" s="94">
        <f>Comparacao!F105</f>
        <v>81726.18867</v>
      </c>
      <c r="B104" s="84" t="s">
        <v>185</v>
      </c>
      <c r="C104" s="3" t="s">
        <v>21</v>
      </c>
      <c r="D104" s="3">
        <v>5.0</v>
      </c>
      <c r="E104" s="3">
        <v>81726.188671</v>
      </c>
      <c r="F104" s="3">
        <v>81726.188671</v>
      </c>
      <c r="G104" s="3">
        <v>81726.188671</v>
      </c>
      <c r="H104" s="3">
        <v>81726.188671</v>
      </c>
      <c r="I104" s="3">
        <v>81726.188671</v>
      </c>
      <c r="J104" s="3">
        <v>81726.188671</v>
      </c>
      <c r="K104" s="3">
        <v>81726.188671</v>
      </c>
      <c r="L104" s="3">
        <v>6.782</v>
      </c>
      <c r="M104" s="3">
        <v>75.792</v>
      </c>
      <c r="N104" s="94">
        <f t="shared" si="1"/>
        <v>0</v>
      </c>
      <c r="O104" s="94">
        <f t="shared" si="2"/>
        <v>0</v>
      </c>
      <c r="P104" s="94">
        <f t="shared" si="3"/>
        <v>0</v>
      </c>
      <c r="Q104" s="94">
        <f t="shared" si="4"/>
        <v>0</v>
      </c>
      <c r="R104" s="94">
        <f t="shared" si="5"/>
        <v>0</v>
      </c>
      <c r="S104" s="96">
        <f t="shared" si="6"/>
        <v>0</v>
      </c>
      <c r="U104" s="7">
        <f t="shared" si="7"/>
        <v>6.782</v>
      </c>
    </row>
    <row r="105">
      <c r="A105" s="94">
        <f>Comparacao!F106</f>
        <v>52943.40154</v>
      </c>
      <c r="B105" s="84" t="s">
        <v>186</v>
      </c>
      <c r="C105" s="3" t="s">
        <v>21</v>
      </c>
      <c r="D105" s="3">
        <v>5.0</v>
      </c>
      <c r="E105" s="3">
        <v>52943.401537</v>
      </c>
      <c r="F105" s="3">
        <v>52943.401537</v>
      </c>
      <c r="G105" s="3">
        <v>52943.401537</v>
      </c>
      <c r="H105" s="3">
        <v>52943.401537</v>
      </c>
      <c r="I105" s="3">
        <v>52943.401537</v>
      </c>
      <c r="J105" s="3">
        <v>52943.401537</v>
      </c>
      <c r="K105" s="3">
        <v>52943.401537</v>
      </c>
      <c r="L105" s="3">
        <v>30.526</v>
      </c>
      <c r="M105" s="3">
        <v>75.947</v>
      </c>
      <c r="N105" s="94">
        <f t="shared" si="1"/>
        <v>0</v>
      </c>
      <c r="O105" s="94">
        <f t="shared" si="2"/>
        <v>0</v>
      </c>
      <c r="P105" s="94">
        <f t="shared" si="3"/>
        <v>0</v>
      </c>
      <c r="Q105" s="94">
        <f t="shared" si="4"/>
        <v>0</v>
      </c>
      <c r="R105" s="94">
        <f t="shared" si="5"/>
        <v>0</v>
      </c>
      <c r="S105" s="96">
        <f t="shared" si="6"/>
        <v>0</v>
      </c>
      <c r="U105" s="7">
        <f t="shared" si="7"/>
        <v>30.526</v>
      </c>
    </row>
    <row r="106">
      <c r="A106" s="94">
        <f>Comparacao!F107</f>
        <v>66152.85735</v>
      </c>
      <c r="B106" s="84" t="s">
        <v>187</v>
      </c>
      <c r="C106" s="3" t="s">
        <v>21</v>
      </c>
      <c r="D106" s="3">
        <v>5.0</v>
      </c>
      <c r="E106" s="3">
        <v>66152.857352</v>
      </c>
      <c r="F106" s="3">
        <v>66413.182764</v>
      </c>
      <c r="G106" s="3">
        <v>66610.377207</v>
      </c>
      <c r="H106" s="3">
        <v>66152.857352</v>
      </c>
      <c r="I106" s="3">
        <v>66733.559877</v>
      </c>
      <c r="J106" s="3">
        <v>66152.857352</v>
      </c>
      <c r="K106" s="3">
        <v>66412.566911</v>
      </c>
      <c r="L106" s="3">
        <v>32.639</v>
      </c>
      <c r="M106" s="3">
        <v>76.185</v>
      </c>
      <c r="N106" s="94">
        <f t="shared" si="1"/>
        <v>0</v>
      </c>
      <c r="O106" s="94">
        <f t="shared" si="2"/>
        <v>0.3935210396</v>
      </c>
      <c r="P106" s="94">
        <f t="shared" si="3"/>
        <v>0.6916101183</v>
      </c>
      <c r="Q106" s="94">
        <f t="shared" si="4"/>
        <v>0</v>
      </c>
      <c r="R106" s="94">
        <f t="shared" si="5"/>
        <v>0.8778192632</v>
      </c>
      <c r="S106" s="96">
        <f t="shared" si="6"/>
        <v>0.3925900842</v>
      </c>
      <c r="U106" s="7">
        <f t="shared" si="7"/>
        <v>32.639</v>
      </c>
    </row>
    <row r="107">
      <c r="A107" s="94">
        <f>Comparacao!F108</f>
        <v>77475.83505</v>
      </c>
      <c r="B107" s="84" t="s">
        <v>188</v>
      </c>
      <c r="C107" s="3" t="s">
        <v>21</v>
      </c>
      <c r="D107" s="3">
        <v>5.0</v>
      </c>
      <c r="E107" s="3">
        <v>77611.365343</v>
      </c>
      <c r="F107" s="3">
        <v>77538.341582</v>
      </c>
      <c r="G107" s="3">
        <v>77538.341582</v>
      </c>
      <c r="H107" s="3">
        <v>77488.608588</v>
      </c>
      <c r="I107" s="3">
        <v>77611.365343</v>
      </c>
      <c r="J107" s="3">
        <v>77488.608588</v>
      </c>
      <c r="K107" s="3">
        <v>77557.604488</v>
      </c>
      <c r="L107" s="3">
        <v>43.431</v>
      </c>
      <c r="M107" s="3">
        <v>77.227</v>
      </c>
      <c r="N107" s="94">
        <f t="shared" si="1"/>
        <v>0.1749323436</v>
      </c>
      <c r="O107" s="94">
        <f t="shared" si="2"/>
        <v>0.08067874707</v>
      </c>
      <c r="P107" s="94">
        <f t="shared" si="3"/>
        <v>0.08067874707</v>
      </c>
      <c r="Q107" s="94">
        <f t="shared" si="4"/>
        <v>0.01648712659</v>
      </c>
      <c r="R107" s="94">
        <f t="shared" si="5"/>
        <v>0.1749323436</v>
      </c>
      <c r="S107" s="96">
        <f t="shared" si="6"/>
        <v>0.1055418616</v>
      </c>
      <c r="U107" s="7">
        <f t="shared" si="7"/>
        <v>43.431</v>
      </c>
    </row>
    <row r="108">
      <c r="A108" s="94">
        <f>Comparacao!F109</f>
        <v>44983.99854</v>
      </c>
      <c r="B108" s="84" t="s">
        <v>189</v>
      </c>
      <c r="C108" s="3" t="s">
        <v>21</v>
      </c>
      <c r="D108" s="3">
        <v>5.0</v>
      </c>
      <c r="E108" s="3">
        <v>45275.710576</v>
      </c>
      <c r="F108" s="3">
        <v>45464.216831</v>
      </c>
      <c r="G108" s="3">
        <v>45565.774717</v>
      </c>
      <c r="H108" s="3">
        <v>45005.619755</v>
      </c>
      <c r="I108" s="3">
        <v>45194.902565</v>
      </c>
      <c r="J108" s="3">
        <v>45005.619755</v>
      </c>
      <c r="K108" s="3">
        <v>45301.244889</v>
      </c>
      <c r="L108" s="3">
        <v>47.094</v>
      </c>
      <c r="M108" s="3">
        <v>78.99</v>
      </c>
      <c r="N108" s="94">
        <f t="shared" si="1"/>
        <v>0.6484795672</v>
      </c>
      <c r="O108" s="94">
        <f t="shared" si="2"/>
        <v>1.067531366</v>
      </c>
      <c r="P108" s="94">
        <f t="shared" si="3"/>
        <v>1.293295836</v>
      </c>
      <c r="Q108" s="94">
        <f t="shared" si="4"/>
        <v>0.04806424218</v>
      </c>
      <c r="R108" s="94">
        <f t="shared" si="5"/>
        <v>0.4688423325</v>
      </c>
      <c r="S108" s="96">
        <f t="shared" si="6"/>
        <v>0.7052426688</v>
      </c>
      <c r="U108" s="7">
        <f t="shared" si="7"/>
        <v>47.094</v>
      </c>
    </row>
    <row r="109">
      <c r="A109" s="94">
        <f>Comparacao!F110</f>
        <v>60220.6622</v>
      </c>
      <c r="B109" s="84" t="s">
        <v>190</v>
      </c>
      <c r="C109" s="3" t="s">
        <v>21</v>
      </c>
      <c r="D109" s="3">
        <v>5.0</v>
      </c>
      <c r="E109" s="3">
        <v>60455.703917</v>
      </c>
      <c r="F109" s="3">
        <v>60355.714022</v>
      </c>
      <c r="G109" s="3">
        <v>60355.714022</v>
      </c>
      <c r="H109" s="3">
        <v>60455.703917</v>
      </c>
      <c r="I109" s="3">
        <v>60861.862694</v>
      </c>
      <c r="J109" s="3">
        <v>60355.714022</v>
      </c>
      <c r="K109" s="3">
        <v>60496.939714</v>
      </c>
      <c r="L109" s="3">
        <v>47.81</v>
      </c>
      <c r="M109" s="3">
        <v>77.461</v>
      </c>
      <c r="N109" s="94">
        <f t="shared" si="1"/>
        <v>0.3903007912</v>
      </c>
      <c r="O109" s="94">
        <f t="shared" si="2"/>
        <v>0.224261609</v>
      </c>
      <c r="P109" s="94">
        <f t="shared" si="3"/>
        <v>0.224261609</v>
      </c>
      <c r="Q109" s="94">
        <f t="shared" si="4"/>
        <v>0.3903007912</v>
      </c>
      <c r="R109" s="94">
        <f t="shared" si="5"/>
        <v>1.064751656</v>
      </c>
      <c r="S109" s="96">
        <f t="shared" si="6"/>
        <v>0.4587752913</v>
      </c>
      <c r="U109" s="7">
        <f t="shared" si="7"/>
        <v>47.81</v>
      </c>
    </row>
    <row r="110">
      <c r="A110" s="94">
        <f>Comparacao!F111</f>
        <v>73858.29968</v>
      </c>
      <c r="B110" s="84" t="s">
        <v>191</v>
      </c>
      <c r="C110" s="3" t="s">
        <v>21</v>
      </c>
      <c r="D110" s="3">
        <v>5.0</v>
      </c>
      <c r="E110" s="3">
        <v>74478.005975</v>
      </c>
      <c r="F110" s="3">
        <v>74434.462702</v>
      </c>
      <c r="G110" s="3">
        <v>74012.920502</v>
      </c>
      <c r="H110" s="3">
        <v>73927.549214</v>
      </c>
      <c r="I110" s="3">
        <v>74082.170031</v>
      </c>
      <c r="J110" s="3">
        <v>73927.549214</v>
      </c>
      <c r="K110" s="3">
        <v>74187.021685</v>
      </c>
      <c r="L110" s="3">
        <v>48.672</v>
      </c>
      <c r="M110" s="3">
        <v>76.91</v>
      </c>
      <c r="N110" s="94">
        <f t="shared" si="1"/>
        <v>0.8390476001</v>
      </c>
      <c r="O110" s="94">
        <f t="shared" si="2"/>
        <v>0.7800924479</v>
      </c>
      <c r="P110" s="94">
        <f t="shared" si="3"/>
        <v>0.2093479252</v>
      </c>
      <c r="Q110" s="94">
        <f t="shared" si="4"/>
        <v>0.09375998405</v>
      </c>
      <c r="R110" s="94">
        <f t="shared" si="5"/>
        <v>0.3031079079</v>
      </c>
      <c r="S110" s="96">
        <f t="shared" si="6"/>
        <v>0.4450711731</v>
      </c>
      <c r="U110" s="7">
        <f t="shared" si="7"/>
        <v>48.672</v>
      </c>
    </row>
    <row r="111">
      <c r="A111" s="94">
        <f>Comparacao!F112</f>
        <v>63270.89322</v>
      </c>
      <c r="B111" s="84" t="s">
        <v>192</v>
      </c>
      <c r="C111" s="3" t="s">
        <v>21</v>
      </c>
      <c r="D111" s="3">
        <v>5.0</v>
      </c>
      <c r="E111" s="3">
        <v>63270.893215</v>
      </c>
      <c r="F111" s="3">
        <v>63270.893215</v>
      </c>
      <c r="G111" s="3">
        <v>63270.893215</v>
      </c>
      <c r="H111" s="3">
        <v>63270.893215</v>
      </c>
      <c r="I111" s="3">
        <v>63270.893215</v>
      </c>
      <c r="J111" s="3">
        <v>63270.893215</v>
      </c>
      <c r="K111" s="3">
        <v>63270.893215</v>
      </c>
      <c r="L111" s="3">
        <v>7.125</v>
      </c>
      <c r="M111" s="3">
        <v>92.056</v>
      </c>
      <c r="N111" s="94">
        <f t="shared" si="1"/>
        <v>0</v>
      </c>
      <c r="O111" s="94">
        <f t="shared" si="2"/>
        <v>0</v>
      </c>
      <c r="P111" s="94">
        <f t="shared" si="3"/>
        <v>0</v>
      </c>
      <c r="Q111" s="94">
        <f t="shared" si="4"/>
        <v>0</v>
      </c>
      <c r="R111" s="94">
        <f t="shared" si="5"/>
        <v>0</v>
      </c>
      <c r="S111" s="96">
        <f t="shared" si="6"/>
        <v>0</v>
      </c>
      <c r="U111" s="7">
        <f t="shared" si="7"/>
        <v>7.125</v>
      </c>
    </row>
    <row r="112">
      <c r="A112" s="94">
        <f>Comparacao!F113</f>
        <v>73259.89414</v>
      </c>
      <c r="B112" s="84" t="s">
        <v>193</v>
      </c>
      <c r="C112" s="3" t="s">
        <v>21</v>
      </c>
      <c r="D112" s="3">
        <v>5.0</v>
      </c>
      <c r="E112" s="3">
        <v>73259.894138</v>
      </c>
      <c r="F112" s="3">
        <v>73259.894138</v>
      </c>
      <c r="G112" s="3">
        <v>73259.894138</v>
      </c>
      <c r="H112" s="3">
        <v>73259.894138</v>
      </c>
      <c r="I112" s="3">
        <v>73259.894138</v>
      </c>
      <c r="J112" s="3">
        <v>73259.894138</v>
      </c>
      <c r="K112" s="3">
        <v>73259.894138</v>
      </c>
      <c r="L112" s="3">
        <v>8.399</v>
      </c>
      <c r="M112" s="3">
        <v>90.886</v>
      </c>
      <c r="N112" s="94">
        <f t="shared" si="1"/>
        <v>0</v>
      </c>
      <c r="O112" s="94">
        <f t="shared" si="2"/>
        <v>0</v>
      </c>
      <c r="P112" s="94">
        <f t="shared" si="3"/>
        <v>0</v>
      </c>
      <c r="Q112" s="94">
        <f t="shared" si="4"/>
        <v>0</v>
      </c>
      <c r="R112" s="94">
        <f t="shared" si="5"/>
        <v>0</v>
      </c>
      <c r="S112" s="96">
        <f t="shared" si="6"/>
        <v>0</v>
      </c>
      <c r="U112" s="7">
        <f t="shared" si="7"/>
        <v>8.399</v>
      </c>
    </row>
    <row r="113">
      <c r="A113" s="94">
        <f>Comparacao!F114</f>
        <v>81404.03489</v>
      </c>
      <c r="B113" s="84" t="s">
        <v>194</v>
      </c>
      <c r="C113" s="3" t="s">
        <v>21</v>
      </c>
      <c r="D113" s="3">
        <v>5.0</v>
      </c>
      <c r="E113" s="3">
        <v>81404.034887</v>
      </c>
      <c r="F113" s="3">
        <v>81404.034887</v>
      </c>
      <c r="G113" s="3">
        <v>81404.034887</v>
      </c>
      <c r="H113" s="3">
        <v>81404.034887</v>
      </c>
      <c r="I113" s="3">
        <v>81404.034887</v>
      </c>
      <c r="J113" s="3">
        <v>81404.034887</v>
      </c>
      <c r="K113" s="3">
        <v>81404.034887</v>
      </c>
      <c r="L113" s="3">
        <v>4.771</v>
      </c>
      <c r="M113" s="3">
        <v>92.208</v>
      </c>
      <c r="N113" s="94">
        <f t="shared" si="1"/>
        <v>0</v>
      </c>
      <c r="O113" s="94">
        <f t="shared" si="2"/>
        <v>0</v>
      </c>
      <c r="P113" s="94">
        <f t="shared" si="3"/>
        <v>0</v>
      </c>
      <c r="Q113" s="94">
        <f t="shared" si="4"/>
        <v>0</v>
      </c>
      <c r="R113" s="94">
        <f t="shared" si="5"/>
        <v>0</v>
      </c>
      <c r="S113" s="96">
        <f t="shared" si="6"/>
        <v>0</v>
      </c>
      <c r="U113" s="7">
        <f t="shared" si="7"/>
        <v>4.771</v>
      </c>
    </row>
    <row r="114">
      <c r="A114" s="94">
        <f>Comparacao!F115</f>
        <v>52883.49737</v>
      </c>
      <c r="B114" s="84" t="s">
        <v>195</v>
      </c>
      <c r="C114" s="3" t="s">
        <v>21</v>
      </c>
      <c r="D114" s="3">
        <v>5.0</v>
      </c>
      <c r="E114" s="3">
        <v>52883.497367</v>
      </c>
      <c r="F114" s="3">
        <v>52883.497367</v>
      </c>
      <c r="G114" s="3">
        <v>52883.497367</v>
      </c>
      <c r="H114" s="3">
        <v>52883.497367</v>
      </c>
      <c r="I114" s="3">
        <v>52883.497367</v>
      </c>
      <c r="J114" s="3">
        <v>52883.497367</v>
      </c>
      <c r="K114" s="3">
        <v>52883.497367</v>
      </c>
      <c r="L114" s="3">
        <v>30.939</v>
      </c>
      <c r="M114" s="3">
        <v>91.526</v>
      </c>
      <c r="N114" s="94">
        <f t="shared" si="1"/>
        <v>0</v>
      </c>
      <c r="O114" s="94">
        <f t="shared" si="2"/>
        <v>0</v>
      </c>
      <c r="P114" s="94">
        <f t="shared" si="3"/>
        <v>0</v>
      </c>
      <c r="Q114" s="94">
        <f t="shared" si="4"/>
        <v>0</v>
      </c>
      <c r="R114" s="94">
        <f t="shared" si="5"/>
        <v>0</v>
      </c>
      <c r="S114" s="96">
        <f t="shared" si="6"/>
        <v>0</v>
      </c>
      <c r="U114" s="7">
        <f t="shared" si="7"/>
        <v>30.939</v>
      </c>
    </row>
    <row r="115">
      <c r="A115" s="94">
        <f>Comparacao!F116</f>
        <v>66170.44605</v>
      </c>
      <c r="B115" s="84" t="s">
        <v>196</v>
      </c>
      <c r="C115" s="3" t="s">
        <v>21</v>
      </c>
      <c r="D115" s="3">
        <v>5.0</v>
      </c>
      <c r="E115" s="3">
        <v>66171.777645</v>
      </c>
      <c r="F115" s="3">
        <v>66573.418592</v>
      </c>
      <c r="G115" s="3">
        <v>66170.446052</v>
      </c>
      <c r="H115" s="3">
        <v>66219.398224</v>
      </c>
      <c r="I115" s="3">
        <v>66262.634898</v>
      </c>
      <c r="J115" s="3">
        <v>66170.446052</v>
      </c>
      <c r="K115" s="3">
        <v>66279.535082</v>
      </c>
      <c r="L115" s="3">
        <v>54.918</v>
      </c>
      <c r="M115" s="3">
        <v>92.154</v>
      </c>
      <c r="N115" s="94">
        <f t="shared" si="1"/>
        <v>0.002012368179</v>
      </c>
      <c r="O115" s="94">
        <f t="shared" si="2"/>
        <v>0.6089917237</v>
      </c>
      <c r="P115" s="94">
        <f t="shared" si="3"/>
        <v>0</v>
      </c>
      <c r="Q115" s="94">
        <f t="shared" si="4"/>
        <v>0.07397890587</v>
      </c>
      <c r="R115" s="94">
        <f t="shared" si="5"/>
        <v>0.1393202729</v>
      </c>
      <c r="S115" s="96">
        <f t="shared" si="6"/>
        <v>0.1648606541</v>
      </c>
      <c r="U115" s="7">
        <f t="shared" si="7"/>
        <v>54.918</v>
      </c>
    </row>
    <row r="116">
      <c r="A116" s="94">
        <f>Comparacao!F117</f>
        <v>77383.09886</v>
      </c>
      <c r="B116" s="84" t="s">
        <v>197</v>
      </c>
      <c r="C116" s="3" t="s">
        <v>21</v>
      </c>
      <c r="D116" s="3">
        <v>5.0</v>
      </c>
      <c r="E116" s="3">
        <v>77383.098864</v>
      </c>
      <c r="F116" s="3">
        <v>77383.098864</v>
      </c>
      <c r="G116" s="3">
        <v>77383.098864</v>
      </c>
      <c r="H116" s="3">
        <v>77383.098864</v>
      </c>
      <c r="I116" s="3">
        <v>77383.098864</v>
      </c>
      <c r="J116" s="3">
        <v>77383.098864</v>
      </c>
      <c r="K116" s="3">
        <v>77383.098864</v>
      </c>
      <c r="L116" s="3">
        <v>39.361</v>
      </c>
      <c r="M116" s="3">
        <v>92.168</v>
      </c>
      <c r="N116" s="94">
        <f t="shared" si="1"/>
        <v>0</v>
      </c>
      <c r="O116" s="94">
        <f t="shared" si="2"/>
        <v>0</v>
      </c>
      <c r="P116" s="94">
        <f t="shared" si="3"/>
        <v>0</v>
      </c>
      <c r="Q116" s="94">
        <f t="shared" si="4"/>
        <v>0</v>
      </c>
      <c r="R116" s="94">
        <f t="shared" si="5"/>
        <v>0</v>
      </c>
      <c r="S116" s="96">
        <f t="shared" si="6"/>
        <v>0</v>
      </c>
      <c r="U116" s="7">
        <f t="shared" si="7"/>
        <v>39.361</v>
      </c>
    </row>
    <row r="117">
      <c r="A117" s="94">
        <f>Comparacao!F118</f>
        <v>44944.49871</v>
      </c>
      <c r="B117" s="84" t="s">
        <v>198</v>
      </c>
      <c r="C117" s="3" t="s">
        <v>21</v>
      </c>
      <c r="D117" s="3">
        <v>5.0</v>
      </c>
      <c r="E117" s="3">
        <v>45206.132834</v>
      </c>
      <c r="F117" s="3">
        <v>45099.533057</v>
      </c>
      <c r="G117" s="3">
        <v>45260.305931</v>
      </c>
      <c r="H117" s="3">
        <v>45236.487413</v>
      </c>
      <c r="I117" s="3">
        <v>45120.937606</v>
      </c>
      <c r="J117" s="3">
        <v>45099.533057</v>
      </c>
      <c r="K117" s="3">
        <v>45184.679368</v>
      </c>
      <c r="L117" s="3">
        <v>33.175</v>
      </c>
      <c r="M117" s="3">
        <v>91.337</v>
      </c>
      <c r="N117" s="94">
        <f t="shared" si="1"/>
        <v>0.5821271424</v>
      </c>
      <c r="O117" s="94">
        <f t="shared" si="2"/>
        <v>0.3449462191</v>
      </c>
      <c r="P117" s="94">
        <f t="shared" si="3"/>
        <v>0.7026604636</v>
      </c>
      <c r="Q117" s="94">
        <f t="shared" si="4"/>
        <v>0.6496650611</v>
      </c>
      <c r="R117" s="94">
        <f t="shared" si="5"/>
        <v>0.3925706217</v>
      </c>
      <c r="S117" s="96">
        <f t="shared" si="6"/>
        <v>0.5343939016</v>
      </c>
      <c r="U117" s="7">
        <f t="shared" si="7"/>
        <v>33.175</v>
      </c>
    </row>
    <row r="118">
      <c r="A118" s="94">
        <f>Comparacao!F119</f>
        <v>60243.61874</v>
      </c>
      <c r="B118" s="84" t="s">
        <v>199</v>
      </c>
      <c r="C118" s="3" t="s">
        <v>21</v>
      </c>
      <c r="D118" s="3">
        <v>5.0</v>
      </c>
      <c r="E118" s="3">
        <v>61371.011114</v>
      </c>
      <c r="F118" s="3">
        <v>60290.682492</v>
      </c>
      <c r="G118" s="3">
        <v>60623.25809</v>
      </c>
      <c r="H118" s="3">
        <v>60969.400071</v>
      </c>
      <c r="I118" s="3">
        <v>60282.365859</v>
      </c>
      <c r="J118" s="3">
        <v>60282.365859</v>
      </c>
      <c r="K118" s="3">
        <v>60707.343525</v>
      </c>
      <c r="L118" s="3">
        <v>48.864</v>
      </c>
      <c r="M118" s="3">
        <v>92.828</v>
      </c>
      <c r="N118" s="94">
        <f t="shared" si="1"/>
        <v>1.87138887</v>
      </c>
      <c r="O118" s="94">
        <f t="shared" si="2"/>
        <v>0.0781223887</v>
      </c>
      <c r="P118" s="94">
        <f t="shared" si="3"/>
        <v>0.6301735519</v>
      </c>
      <c r="Q118" s="94">
        <f t="shared" si="4"/>
        <v>1.204743918</v>
      </c>
      <c r="R118" s="94">
        <f t="shared" si="5"/>
        <v>0.06431738633</v>
      </c>
      <c r="S118" s="96">
        <f t="shared" si="6"/>
        <v>0.7697492231</v>
      </c>
      <c r="U118" s="7">
        <f t="shared" si="7"/>
        <v>48.864</v>
      </c>
    </row>
    <row r="119">
      <c r="A119" s="94">
        <f>Comparacao!F120</f>
        <v>73775.48245</v>
      </c>
      <c r="B119" s="84" t="s">
        <v>200</v>
      </c>
      <c r="C119" s="3" t="s">
        <v>21</v>
      </c>
      <c r="D119" s="3">
        <v>5.0</v>
      </c>
      <c r="E119" s="3">
        <v>74417.03648</v>
      </c>
      <c r="F119" s="3">
        <v>74494.746809</v>
      </c>
      <c r="G119" s="3">
        <v>74903.868956</v>
      </c>
      <c r="H119" s="3">
        <v>74580.064905</v>
      </c>
      <c r="I119" s="3">
        <v>74391.715493</v>
      </c>
      <c r="J119" s="3">
        <v>74391.715493</v>
      </c>
      <c r="K119" s="3">
        <v>74557.486529</v>
      </c>
      <c r="L119" s="3">
        <v>56.657</v>
      </c>
      <c r="M119" s="3">
        <v>93.524</v>
      </c>
      <c r="N119" s="94">
        <f t="shared" si="1"/>
        <v>0.8696033014</v>
      </c>
      <c r="O119" s="94">
        <f t="shared" si="2"/>
        <v>0.9749368437</v>
      </c>
      <c r="P119" s="94">
        <f t="shared" si="3"/>
        <v>1.529487127</v>
      </c>
      <c r="Q119" s="94">
        <f t="shared" si="4"/>
        <v>1.090582439</v>
      </c>
      <c r="R119" s="94">
        <f t="shared" si="5"/>
        <v>0.8352816187</v>
      </c>
      <c r="S119" s="96">
        <f t="shared" si="6"/>
        <v>1.059978266</v>
      </c>
      <c r="U119" s="7">
        <f t="shared" si="7"/>
        <v>56.657</v>
      </c>
    </row>
    <row r="120">
      <c r="A120" s="94">
        <f>Comparacao!F121</f>
        <v>63442.50571</v>
      </c>
      <c r="B120" s="84" t="s">
        <v>201</v>
      </c>
      <c r="C120" s="3" t="s">
        <v>21</v>
      </c>
      <c r="D120" s="3">
        <v>5.0</v>
      </c>
      <c r="E120" s="3">
        <v>63442.505707</v>
      </c>
      <c r="F120" s="3">
        <v>63442.505707</v>
      </c>
      <c r="G120" s="3">
        <v>63442.505707</v>
      </c>
      <c r="H120" s="3">
        <v>63442.505707</v>
      </c>
      <c r="I120" s="3">
        <v>63442.505707</v>
      </c>
      <c r="J120" s="3">
        <v>63442.505707</v>
      </c>
      <c r="K120" s="3">
        <v>63442.505707</v>
      </c>
      <c r="L120" s="3">
        <v>5.29</v>
      </c>
      <c r="M120" s="3">
        <v>101.573</v>
      </c>
      <c r="N120" s="94">
        <f t="shared" si="1"/>
        <v>0</v>
      </c>
      <c r="O120" s="94">
        <f t="shared" si="2"/>
        <v>0</v>
      </c>
      <c r="P120" s="94">
        <f t="shared" si="3"/>
        <v>0</v>
      </c>
      <c r="Q120" s="94">
        <f t="shared" si="4"/>
        <v>0</v>
      </c>
      <c r="R120" s="94">
        <f t="shared" si="5"/>
        <v>0</v>
      </c>
      <c r="S120" s="96">
        <f t="shared" si="6"/>
        <v>0</v>
      </c>
      <c r="U120" s="7">
        <f t="shared" si="7"/>
        <v>5.29</v>
      </c>
    </row>
    <row r="121">
      <c r="A121" s="94">
        <f>Comparacao!F122</f>
        <v>73415.91173</v>
      </c>
      <c r="B121" s="84" t="s">
        <v>202</v>
      </c>
      <c r="C121" s="3" t="s">
        <v>21</v>
      </c>
      <c r="D121" s="3">
        <v>5.0</v>
      </c>
      <c r="E121" s="3">
        <v>73415.911731</v>
      </c>
      <c r="F121" s="3">
        <v>73415.911731</v>
      </c>
      <c r="G121" s="3">
        <v>73415.911731</v>
      </c>
      <c r="H121" s="3">
        <v>73415.911731</v>
      </c>
      <c r="I121" s="3">
        <v>73415.911731</v>
      </c>
      <c r="J121" s="3">
        <v>73415.911731</v>
      </c>
      <c r="K121" s="3">
        <v>73415.911731</v>
      </c>
      <c r="L121" s="3">
        <v>10.376</v>
      </c>
      <c r="M121" s="3">
        <v>102.514</v>
      </c>
      <c r="N121" s="94">
        <f t="shared" si="1"/>
        <v>0</v>
      </c>
      <c r="O121" s="94">
        <f t="shared" si="2"/>
        <v>0</v>
      </c>
      <c r="P121" s="94">
        <f t="shared" si="3"/>
        <v>0</v>
      </c>
      <c r="Q121" s="94">
        <f t="shared" si="4"/>
        <v>0</v>
      </c>
      <c r="R121" s="94">
        <f t="shared" si="5"/>
        <v>0</v>
      </c>
      <c r="S121" s="96">
        <f t="shared" si="6"/>
        <v>0</v>
      </c>
      <c r="U121" s="7">
        <f t="shared" si="7"/>
        <v>10.376</v>
      </c>
    </row>
    <row r="122">
      <c r="A122" s="94">
        <f>Comparacao!F123</f>
        <v>81473.21432</v>
      </c>
      <c r="B122" s="84" t="s">
        <v>203</v>
      </c>
      <c r="C122" s="3" t="s">
        <v>21</v>
      </c>
      <c r="D122" s="3">
        <v>5.0</v>
      </c>
      <c r="E122" s="3">
        <v>81473.214321</v>
      </c>
      <c r="F122" s="3">
        <v>81473.214321</v>
      </c>
      <c r="G122" s="3">
        <v>81473.214321</v>
      </c>
      <c r="H122" s="3">
        <v>81473.214321</v>
      </c>
      <c r="I122" s="3">
        <v>81473.214321</v>
      </c>
      <c r="J122" s="3">
        <v>81473.214321</v>
      </c>
      <c r="K122" s="3">
        <v>81473.214321</v>
      </c>
      <c r="L122" s="3">
        <v>9.662</v>
      </c>
      <c r="M122" s="3">
        <v>102.365</v>
      </c>
      <c r="N122" s="94">
        <f t="shared" si="1"/>
        <v>0</v>
      </c>
      <c r="O122" s="94">
        <f t="shared" si="2"/>
        <v>0</v>
      </c>
      <c r="P122" s="94">
        <f t="shared" si="3"/>
        <v>0</v>
      </c>
      <c r="Q122" s="94">
        <f t="shared" si="4"/>
        <v>0</v>
      </c>
      <c r="R122" s="94">
        <f t="shared" si="5"/>
        <v>0</v>
      </c>
      <c r="S122" s="96">
        <f t="shared" si="6"/>
        <v>0</v>
      </c>
      <c r="U122" s="7">
        <f t="shared" si="7"/>
        <v>9.662</v>
      </c>
    </row>
    <row r="123">
      <c r="A123" s="94">
        <f>Comparacao!F124</f>
        <v>53316.5763</v>
      </c>
      <c r="B123" s="84" t="s">
        <v>204</v>
      </c>
      <c r="C123" s="3" t="s">
        <v>21</v>
      </c>
      <c r="D123" s="3">
        <v>5.0</v>
      </c>
      <c r="E123" s="3">
        <v>53726.392124</v>
      </c>
      <c r="F123" s="3">
        <v>53316.576303</v>
      </c>
      <c r="G123" s="3">
        <v>53316.576303</v>
      </c>
      <c r="H123" s="3">
        <v>53316.576303</v>
      </c>
      <c r="I123" s="3">
        <v>53488.800655</v>
      </c>
      <c r="J123" s="3">
        <v>53316.576303</v>
      </c>
      <c r="K123" s="3">
        <v>53432.984338</v>
      </c>
      <c r="L123" s="3">
        <v>37.4</v>
      </c>
      <c r="M123" s="3">
        <v>102.493</v>
      </c>
      <c r="N123" s="94">
        <f t="shared" si="1"/>
        <v>0.7686461686</v>
      </c>
      <c r="O123" s="94">
        <f t="shared" si="2"/>
        <v>0</v>
      </c>
      <c r="P123" s="94">
        <f t="shared" si="3"/>
        <v>0</v>
      </c>
      <c r="Q123" s="94">
        <f t="shared" si="4"/>
        <v>0</v>
      </c>
      <c r="R123" s="94">
        <f t="shared" si="5"/>
        <v>0.3230221517</v>
      </c>
      <c r="S123" s="96">
        <f t="shared" si="6"/>
        <v>0.2183336641</v>
      </c>
      <c r="U123" s="7">
        <f t="shared" si="7"/>
        <v>37.4</v>
      </c>
    </row>
    <row r="124">
      <c r="A124" s="94">
        <f>Comparacao!F125</f>
        <v>66563.13171</v>
      </c>
      <c r="B124" s="84" t="s">
        <v>205</v>
      </c>
      <c r="C124" s="3" t="s">
        <v>21</v>
      </c>
      <c r="D124" s="3">
        <v>5.0</v>
      </c>
      <c r="E124" s="3">
        <v>66600.038704</v>
      </c>
      <c r="F124" s="3">
        <v>66601.735783</v>
      </c>
      <c r="G124" s="3">
        <v>66963.395122</v>
      </c>
      <c r="H124" s="3">
        <v>66600.038704</v>
      </c>
      <c r="I124" s="3">
        <v>66563.131708</v>
      </c>
      <c r="J124" s="3">
        <v>66563.131708</v>
      </c>
      <c r="K124" s="3">
        <v>66665.668004</v>
      </c>
      <c r="L124" s="3">
        <v>78.891</v>
      </c>
      <c r="M124" s="3">
        <v>103.669</v>
      </c>
      <c r="N124" s="94">
        <f t="shared" si="1"/>
        <v>0.05544660393</v>
      </c>
      <c r="O124" s="94">
        <f t="shared" si="2"/>
        <v>0.05799618198</v>
      </c>
      <c r="P124" s="94">
        <f t="shared" si="3"/>
        <v>0.6013289996</v>
      </c>
      <c r="Q124" s="94">
        <f t="shared" si="4"/>
        <v>0.05544660393</v>
      </c>
      <c r="R124" s="94">
        <f t="shared" si="5"/>
        <v>0</v>
      </c>
      <c r="S124" s="96">
        <f t="shared" si="6"/>
        <v>0.1540436779</v>
      </c>
      <c r="U124" s="7">
        <f t="shared" si="7"/>
        <v>78.891</v>
      </c>
    </row>
    <row r="125">
      <c r="A125" s="94">
        <f>Comparacao!F126</f>
        <v>77561.11803</v>
      </c>
      <c r="B125" s="84" t="s">
        <v>206</v>
      </c>
      <c r="C125" s="3" t="s">
        <v>21</v>
      </c>
      <c r="D125" s="3">
        <v>5.0</v>
      </c>
      <c r="E125" s="3">
        <v>77561.118025</v>
      </c>
      <c r="F125" s="3">
        <v>77561.118025</v>
      </c>
      <c r="G125" s="3">
        <v>77561.118025</v>
      </c>
      <c r="H125" s="3">
        <v>77561.118025</v>
      </c>
      <c r="I125" s="3">
        <v>77561.118025</v>
      </c>
      <c r="J125" s="3">
        <v>77561.118025</v>
      </c>
      <c r="K125" s="3">
        <v>77561.118025</v>
      </c>
      <c r="L125" s="3">
        <v>27.221</v>
      </c>
      <c r="M125" s="3">
        <v>102.796</v>
      </c>
      <c r="N125" s="94">
        <f t="shared" si="1"/>
        <v>0</v>
      </c>
      <c r="O125" s="94">
        <f t="shared" si="2"/>
        <v>0</v>
      </c>
      <c r="P125" s="94">
        <f t="shared" si="3"/>
        <v>0</v>
      </c>
      <c r="Q125" s="94">
        <f t="shared" si="4"/>
        <v>0</v>
      </c>
      <c r="R125" s="94">
        <f t="shared" si="5"/>
        <v>0</v>
      </c>
      <c r="S125" s="96">
        <f t="shared" si="6"/>
        <v>0</v>
      </c>
      <c r="U125" s="7">
        <f t="shared" si="7"/>
        <v>27.221</v>
      </c>
    </row>
    <row r="126">
      <c r="A126" s="94">
        <f>Comparacao!F127</f>
        <v>45276.75393</v>
      </c>
      <c r="B126" s="84" t="s">
        <v>207</v>
      </c>
      <c r="C126" s="3" t="s">
        <v>21</v>
      </c>
      <c r="D126" s="3">
        <v>5.0</v>
      </c>
      <c r="E126" s="3">
        <v>45614.110244</v>
      </c>
      <c r="F126" s="3">
        <v>45276.753931</v>
      </c>
      <c r="G126" s="3">
        <v>45489.545391</v>
      </c>
      <c r="H126" s="3">
        <v>45440.934934</v>
      </c>
      <c r="I126" s="3">
        <v>45407.178627</v>
      </c>
      <c r="J126" s="3">
        <v>45276.753931</v>
      </c>
      <c r="K126" s="3">
        <v>45445.704625</v>
      </c>
      <c r="L126" s="3">
        <v>58.309</v>
      </c>
      <c r="M126" s="3">
        <v>101.72</v>
      </c>
      <c r="N126" s="94">
        <f t="shared" si="1"/>
        <v>0.7450982761</v>
      </c>
      <c r="O126" s="94">
        <f t="shared" si="2"/>
        <v>0</v>
      </c>
      <c r="P126" s="94">
        <f t="shared" si="3"/>
        <v>0.4699794962</v>
      </c>
      <c r="Q126" s="94">
        <f t="shared" si="4"/>
        <v>0.3626165499</v>
      </c>
      <c r="R126" s="94">
        <f t="shared" si="5"/>
        <v>0.2880610571</v>
      </c>
      <c r="S126" s="96">
        <f t="shared" si="6"/>
        <v>0.3731510758</v>
      </c>
      <c r="U126" s="7">
        <f t="shared" si="7"/>
        <v>58.309</v>
      </c>
    </row>
    <row r="127">
      <c r="A127" s="94">
        <f>Comparacao!F128</f>
        <v>60563.51934</v>
      </c>
      <c r="B127" s="84" t="s">
        <v>208</v>
      </c>
      <c r="C127" s="3" t="s">
        <v>21</v>
      </c>
      <c r="D127" s="3">
        <v>5.0</v>
      </c>
      <c r="E127" s="3">
        <v>61409.823993</v>
      </c>
      <c r="F127" s="3">
        <v>61178.764905</v>
      </c>
      <c r="G127" s="3">
        <v>61688.125316</v>
      </c>
      <c r="H127" s="3">
        <v>61136.196074</v>
      </c>
      <c r="I127" s="3">
        <v>61372.452855</v>
      </c>
      <c r="J127" s="3">
        <v>61136.196074</v>
      </c>
      <c r="K127" s="3">
        <v>61357.072629</v>
      </c>
      <c r="L127" s="3">
        <v>64.148</v>
      </c>
      <c r="M127" s="3">
        <v>107.338</v>
      </c>
      <c r="N127" s="94">
        <f t="shared" si="1"/>
        <v>1.397383541</v>
      </c>
      <c r="O127" s="94">
        <f t="shared" si="2"/>
        <v>1.015868248</v>
      </c>
      <c r="P127" s="94">
        <f t="shared" si="3"/>
        <v>1.856903275</v>
      </c>
      <c r="Q127" s="94">
        <f t="shared" si="4"/>
        <v>0.9455803398</v>
      </c>
      <c r="R127" s="94">
        <f t="shared" si="5"/>
        <v>1.33567785</v>
      </c>
      <c r="S127" s="96">
        <f t="shared" si="6"/>
        <v>1.310282651</v>
      </c>
      <c r="U127" s="7">
        <f t="shared" si="7"/>
        <v>64.148</v>
      </c>
    </row>
    <row r="128">
      <c r="A128" s="94">
        <f>Comparacao!F129</f>
        <v>74007.85441</v>
      </c>
      <c r="B128" s="84" t="s">
        <v>209</v>
      </c>
      <c r="C128" s="3" t="s">
        <v>21</v>
      </c>
      <c r="D128" s="3">
        <v>5.0</v>
      </c>
      <c r="E128" s="3">
        <v>75202.083566</v>
      </c>
      <c r="F128" s="3">
        <v>74707.518984</v>
      </c>
      <c r="G128" s="3">
        <v>74517.118699</v>
      </c>
      <c r="H128" s="3">
        <v>74365.678275</v>
      </c>
      <c r="I128" s="3">
        <v>74633.168944</v>
      </c>
      <c r="J128" s="3">
        <v>74365.678275</v>
      </c>
      <c r="K128" s="3">
        <v>74685.113693</v>
      </c>
      <c r="L128" s="3">
        <v>42.736</v>
      </c>
      <c r="M128" s="3">
        <v>106.602</v>
      </c>
      <c r="N128" s="94">
        <f t="shared" si="1"/>
        <v>1.613651906</v>
      </c>
      <c r="O128" s="94">
        <f t="shared" si="2"/>
        <v>0.9453923189</v>
      </c>
      <c r="P128" s="94">
        <f t="shared" si="3"/>
        <v>0.6881219433</v>
      </c>
      <c r="Q128" s="94">
        <f t="shared" si="4"/>
        <v>0.483494441</v>
      </c>
      <c r="R128" s="94">
        <f t="shared" si="5"/>
        <v>0.844929955</v>
      </c>
      <c r="S128" s="96">
        <f t="shared" si="6"/>
        <v>0.9151181128</v>
      </c>
      <c r="U128" s="7">
        <f t="shared" si="7"/>
        <v>42.736</v>
      </c>
    </row>
    <row r="129">
      <c r="U129" s="7"/>
    </row>
    <row r="130">
      <c r="U130" s="7"/>
    </row>
    <row r="131">
      <c r="U131" s="7"/>
    </row>
    <row r="132">
      <c r="U132" s="7"/>
    </row>
    <row r="133">
      <c r="U133" s="7"/>
    </row>
    <row r="134">
      <c r="U134" s="7"/>
    </row>
    <row r="135">
      <c r="U135" s="7"/>
    </row>
    <row r="136">
      <c r="U136" s="7"/>
    </row>
    <row r="137">
      <c r="U137" s="7"/>
    </row>
    <row r="138">
      <c r="U138" s="7"/>
    </row>
    <row r="139">
      <c r="U139" s="7"/>
    </row>
    <row r="140">
      <c r="U140" s="7"/>
    </row>
    <row r="141">
      <c r="U141" s="7"/>
    </row>
    <row r="142">
      <c r="U142" s="7"/>
    </row>
    <row r="143">
      <c r="U143" s="7"/>
    </row>
    <row r="144">
      <c r="U144" s="7"/>
    </row>
    <row r="145">
      <c r="U145" s="7"/>
    </row>
    <row r="146">
      <c r="U146" s="7"/>
    </row>
    <row r="147">
      <c r="U147" s="7"/>
    </row>
    <row r="148">
      <c r="U148" s="7"/>
    </row>
    <row r="149">
      <c r="U149" s="7"/>
    </row>
    <row r="150">
      <c r="U150" s="7"/>
    </row>
    <row r="151">
      <c r="U151" s="7"/>
    </row>
    <row r="152">
      <c r="U152" s="7"/>
    </row>
    <row r="153">
      <c r="U153" s="7"/>
    </row>
    <row r="154">
      <c r="U154" s="7"/>
    </row>
    <row r="155">
      <c r="U155" s="7"/>
    </row>
    <row r="156">
      <c r="U156" s="7"/>
    </row>
    <row r="157">
      <c r="U157" s="7"/>
    </row>
    <row r="158">
      <c r="U158" s="7"/>
    </row>
    <row r="159">
      <c r="U159" s="7"/>
    </row>
    <row r="160">
      <c r="U160" s="7"/>
    </row>
    <row r="161">
      <c r="U161" s="7"/>
    </row>
    <row r="162">
      <c r="U162" s="7"/>
    </row>
    <row r="163">
      <c r="U163" s="7"/>
    </row>
    <row r="164">
      <c r="U164" s="7"/>
    </row>
    <row r="165">
      <c r="U165" s="7"/>
    </row>
    <row r="166">
      <c r="U166" s="7"/>
    </row>
    <row r="167">
      <c r="U167" s="7"/>
    </row>
    <row r="168">
      <c r="U168" s="7"/>
    </row>
    <row r="169">
      <c r="U169" s="7"/>
    </row>
    <row r="170">
      <c r="U170" s="7"/>
    </row>
    <row r="171">
      <c r="U171" s="7"/>
    </row>
    <row r="172">
      <c r="U172" s="7"/>
    </row>
    <row r="173">
      <c r="U173" s="7"/>
    </row>
    <row r="174">
      <c r="U174" s="7"/>
    </row>
    <row r="175">
      <c r="U175" s="7"/>
    </row>
    <row r="176">
      <c r="U176" s="7"/>
    </row>
    <row r="177">
      <c r="U177" s="7"/>
    </row>
    <row r="178">
      <c r="U178" s="7"/>
    </row>
    <row r="179">
      <c r="U179" s="7"/>
    </row>
    <row r="180">
      <c r="U180" s="7"/>
    </row>
    <row r="181">
      <c r="U181" s="7"/>
    </row>
    <row r="182">
      <c r="U182" s="7"/>
    </row>
    <row r="183">
      <c r="U183" s="7"/>
    </row>
    <row r="184">
      <c r="U184" s="7"/>
    </row>
    <row r="185">
      <c r="U185" s="7"/>
    </row>
    <row r="186">
      <c r="U186" s="7"/>
    </row>
    <row r="187">
      <c r="U187" s="7"/>
    </row>
    <row r="188">
      <c r="U188" s="7"/>
    </row>
    <row r="189">
      <c r="U189" s="7"/>
    </row>
    <row r="190">
      <c r="U190" s="7"/>
    </row>
    <row r="191">
      <c r="U191" s="7"/>
    </row>
    <row r="192">
      <c r="U192" s="7"/>
    </row>
    <row r="193">
      <c r="U193" s="7"/>
    </row>
    <row r="194">
      <c r="U194" s="7"/>
    </row>
    <row r="195">
      <c r="U195" s="7"/>
    </row>
    <row r="196">
      <c r="U196" s="7"/>
    </row>
    <row r="197">
      <c r="U197" s="7"/>
    </row>
    <row r="198">
      <c r="U198" s="7"/>
    </row>
    <row r="199">
      <c r="U199" s="7"/>
    </row>
    <row r="200">
      <c r="U200" s="7"/>
    </row>
    <row r="201">
      <c r="U201" s="7"/>
    </row>
    <row r="202">
      <c r="U202" s="7"/>
    </row>
    <row r="203">
      <c r="U203" s="7"/>
    </row>
    <row r="204">
      <c r="U204" s="7"/>
    </row>
    <row r="205">
      <c r="U205" s="7"/>
    </row>
    <row r="206">
      <c r="U206" s="7"/>
    </row>
    <row r="207">
      <c r="U207" s="7"/>
    </row>
    <row r="208">
      <c r="U208" s="7"/>
    </row>
    <row r="209">
      <c r="U209" s="7"/>
    </row>
    <row r="210">
      <c r="U210" s="7"/>
    </row>
    <row r="211">
      <c r="U211" s="7"/>
    </row>
    <row r="212">
      <c r="U212" s="7"/>
    </row>
    <row r="213">
      <c r="U213" s="7"/>
    </row>
    <row r="214">
      <c r="U214" s="7"/>
    </row>
    <row r="215">
      <c r="U215" s="7"/>
    </row>
    <row r="216">
      <c r="U216" s="7"/>
    </row>
    <row r="217">
      <c r="U217" s="7"/>
    </row>
    <row r="218">
      <c r="U218" s="7"/>
    </row>
    <row r="219">
      <c r="U219" s="7"/>
    </row>
    <row r="220">
      <c r="U220" s="7"/>
    </row>
    <row r="221">
      <c r="U221" s="7"/>
    </row>
    <row r="222">
      <c r="U222" s="7"/>
    </row>
    <row r="223">
      <c r="U223" s="7"/>
    </row>
    <row r="224">
      <c r="U224" s="7"/>
    </row>
    <row r="225">
      <c r="U225" s="7"/>
    </row>
    <row r="226">
      <c r="U226" s="7"/>
    </row>
    <row r="227">
      <c r="U227" s="7"/>
    </row>
    <row r="228">
      <c r="U228" s="7"/>
    </row>
    <row r="229">
      <c r="U229" s="7"/>
    </row>
    <row r="230">
      <c r="U230" s="7"/>
    </row>
    <row r="231">
      <c r="U231" s="7"/>
    </row>
    <row r="232">
      <c r="U232" s="7"/>
    </row>
    <row r="233">
      <c r="U233" s="7"/>
    </row>
    <row r="234">
      <c r="U234" s="7"/>
    </row>
    <row r="235">
      <c r="U235" s="7"/>
    </row>
    <row r="236">
      <c r="U236" s="7"/>
    </row>
    <row r="237">
      <c r="U237" s="7"/>
    </row>
    <row r="238">
      <c r="U238" s="7"/>
    </row>
    <row r="239">
      <c r="U239" s="7"/>
    </row>
    <row r="240">
      <c r="U240" s="7"/>
    </row>
    <row r="241">
      <c r="U241" s="7"/>
    </row>
    <row r="242">
      <c r="U242" s="7"/>
    </row>
    <row r="243">
      <c r="U243" s="7"/>
    </row>
    <row r="244">
      <c r="U244" s="7"/>
    </row>
    <row r="245">
      <c r="U245" s="7"/>
    </row>
    <row r="246">
      <c r="U246" s="7"/>
    </row>
    <row r="247">
      <c r="U247" s="7"/>
    </row>
    <row r="248">
      <c r="U248" s="7"/>
    </row>
    <row r="249">
      <c r="U249" s="7"/>
    </row>
    <row r="250">
      <c r="U250" s="7"/>
    </row>
    <row r="251">
      <c r="U251" s="7"/>
    </row>
    <row r="252">
      <c r="U252" s="7"/>
    </row>
    <row r="253">
      <c r="U253" s="7"/>
    </row>
    <row r="254">
      <c r="U254" s="7"/>
    </row>
    <row r="255">
      <c r="U255" s="7"/>
    </row>
    <row r="256">
      <c r="U256" s="7"/>
    </row>
    <row r="257">
      <c r="U257" s="7"/>
    </row>
    <row r="258">
      <c r="U258" s="7"/>
    </row>
    <row r="259">
      <c r="U259" s="7"/>
    </row>
    <row r="260">
      <c r="U260" s="7"/>
    </row>
    <row r="261">
      <c r="U261" s="7"/>
    </row>
    <row r="262">
      <c r="U262" s="7"/>
    </row>
    <row r="263">
      <c r="U263" s="7"/>
    </row>
    <row r="264">
      <c r="U264" s="7"/>
    </row>
    <row r="265">
      <c r="U265" s="7"/>
    </row>
    <row r="266">
      <c r="U266" s="7"/>
    </row>
    <row r="267">
      <c r="U267" s="7"/>
    </row>
    <row r="268">
      <c r="U268" s="7"/>
    </row>
    <row r="269">
      <c r="U269" s="7"/>
    </row>
    <row r="270">
      <c r="U270" s="7"/>
    </row>
    <row r="271">
      <c r="U271" s="7"/>
    </row>
    <row r="272">
      <c r="U272" s="7"/>
    </row>
    <row r="273">
      <c r="U273" s="7"/>
    </row>
    <row r="274">
      <c r="U274" s="7"/>
    </row>
    <row r="275">
      <c r="U275" s="7"/>
    </row>
    <row r="276">
      <c r="U276" s="7"/>
    </row>
    <row r="277">
      <c r="U277" s="7"/>
    </row>
    <row r="278">
      <c r="U278" s="7"/>
    </row>
    <row r="279">
      <c r="U279" s="7"/>
    </row>
    <row r="280">
      <c r="U280" s="7"/>
    </row>
    <row r="281">
      <c r="U281" s="7"/>
    </row>
    <row r="282">
      <c r="U282" s="7"/>
    </row>
    <row r="283">
      <c r="U283" s="7"/>
    </row>
    <row r="284">
      <c r="U284" s="7"/>
    </row>
    <row r="285">
      <c r="U285" s="7"/>
    </row>
    <row r="286">
      <c r="U286" s="7"/>
    </row>
    <row r="287">
      <c r="U287" s="7"/>
    </row>
    <row r="288">
      <c r="U288" s="7"/>
    </row>
    <row r="289">
      <c r="U289" s="7"/>
    </row>
    <row r="290">
      <c r="U290" s="7"/>
    </row>
    <row r="291">
      <c r="U291" s="7"/>
    </row>
    <row r="292">
      <c r="U292" s="7"/>
    </row>
    <row r="293">
      <c r="U293" s="7"/>
    </row>
    <row r="294">
      <c r="U294" s="7"/>
    </row>
    <row r="295">
      <c r="U295" s="7"/>
    </row>
    <row r="296">
      <c r="U296" s="7"/>
    </row>
    <row r="297">
      <c r="U297" s="7"/>
    </row>
    <row r="298">
      <c r="U298" s="7"/>
    </row>
    <row r="299">
      <c r="U299" s="7"/>
    </row>
    <row r="300">
      <c r="U300" s="7"/>
    </row>
    <row r="301">
      <c r="U301" s="7"/>
    </row>
    <row r="302">
      <c r="U302" s="7"/>
    </row>
    <row r="303">
      <c r="U303" s="7"/>
    </row>
    <row r="304">
      <c r="U304" s="7"/>
    </row>
    <row r="305">
      <c r="U305" s="7"/>
    </row>
    <row r="306">
      <c r="U306" s="7"/>
    </row>
    <row r="307">
      <c r="U307" s="7"/>
    </row>
    <row r="308">
      <c r="U308" s="7"/>
    </row>
    <row r="309">
      <c r="U309" s="7"/>
    </row>
    <row r="310">
      <c r="U310" s="7"/>
    </row>
    <row r="311">
      <c r="U311" s="7"/>
    </row>
    <row r="312">
      <c r="U312" s="7"/>
    </row>
    <row r="313">
      <c r="U313" s="7"/>
    </row>
    <row r="314">
      <c r="U314" s="7"/>
    </row>
    <row r="315">
      <c r="U315" s="7"/>
    </row>
    <row r="316">
      <c r="U316" s="7"/>
    </row>
    <row r="317">
      <c r="U317" s="7"/>
    </row>
    <row r="318">
      <c r="U318" s="7"/>
    </row>
    <row r="319">
      <c r="U319" s="7"/>
    </row>
    <row r="320">
      <c r="U320" s="7"/>
    </row>
    <row r="321">
      <c r="U321" s="7"/>
    </row>
    <row r="322">
      <c r="U322" s="7"/>
    </row>
    <row r="323">
      <c r="U323" s="7"/>
    </row>
    <row r="324">
      <c r="U324" s="7"/>
    </row>
    <row r="325">
      <c r="U325" s="7"/>
    </row>
    <row r="326">
      <c r="U326" s="7"/>
    </row>
    <row r="327">
      <c r="U327" s="7"/>
    </row>
    <row r="328">
      <c r="U328" s="7"/>
    </row>
    <row r="329">
      <c r="U329" s="7"/>
    </row>
    <row r="330">
      <c r="U330" s="7"/>
    </row>
    <row r="331">
      <c r="U331" s="7"/>
    </row>
    <row r="332">
      <c r="U332" s="7"/>
    </row>
    <row r="333">
      <c r="U333" s="7"/>
    </row>
    <row r="334">
      <c r="U334" s="7"/>
    </row>
    <row r="335">
      <c r="U335" s="7"/>
    </row>
    <row r="336">
      <c r="U336" s="7"/>
    </row>
    <row r="337">
      <c r="U337" s="7"/>
    </row>
    <row r="338">
      <c r="U338" s="7"/>
    </row>
    <row r="339">
      <c r="U339" s="7"/>
    </row>
    <row r="340">
      <c r="U340" s="7"/>
    </row>
    <row r="341">
      <c r="U341" s="7"/>
    </row>
    <row r="342">
      <c r="U342" s="7"/>
    </row>
    <row r="343">
      <c r="U343" s="7"/>
    </row>
    <row r="344">
      <c r="U344" s="7"/>
    </row>
    <row r="345">
      <c r="U345" s="7"/>
    </row>
    <row r="346">
      <c r="U346" s="7"/>
    </row>
    <row r="347">
      <c r="U347" s="7"/>
    </row>
    <row r="348">
      <c r="U348" s="7"/>
    </row>
    <row r="349">
      <c r="U349" s="7"/>
    </row>
    <row r="350">
      <c r="U350" s="7"/>
    </row>
    <row r="351">
      <c r="U351" s="7"/>
    </row>
    <row r="352">
      <c r="U352" s="7"/>
    </row>
    <row r="353">
      <c r="U353" s="7"/>
    </row>
    <row r="354">
      <c r="U354" s="7"/>
    </row>
    <row r="355">
      <c r="U355" s="7"/>
    </row>
    <row r="356">
      <c r="U356" s="7"/>
    </row>
    <row r="357">
      <c r="U357" s="7"/>
    </row>
    <row r="358">
      <c r="U358" s="7"/>
    </row>
    <row r="359">
      <c r="U359" s="7"/>
    </row>
    <row r="360">
      <c r="U360" s="7"/>
    </row>
    <row r="361">
      <c r="U361" s="7"/>
    </row>
    <row r="362">
      <c r="U362" s="7"/>
    </row>
    <row r="363">
      <c r="U363" s="7"/>
    </row>
    <row r="364">
      <c r="U364" s="7"/>
    </row>
    <row r="365">
      <c r="U365" s="7"/>
    </row>
    <row r="366">
      <c r="U366" s="7"/>
    </row>
    <row r="367">
      <c r="U367" s="7"/>
    </row>
    <row r="368">
      <c r="U368" s="7"/>
    </row>
    <row r="369">
      <c r="U369" s="7"/>
    </row>
    <row r="370">
      <c r="U370" s="7"/>
    </row>
    <row r="371">
      <c r="U371" s="7"/>
    </row>
    <row r="372">
      <c r="U372" s="7"/>
    </row>
    <row r="373">
      <c r="U373" s="7"/>
    </row>
    <row r="374">
      <c r="U374" s="7"/>
    </row>
    <row r="375">
      <c r="U375" s="7"/>
    </row>
    <row r="376">
      <c r="U376" s="7"/>
    </row>
    <row r="377">
      <c r="U377" s="7"/>
    </row>
    <row r="378">
      <c r="U378" s="7"/>
    </row>
    <row r="379">
      <c r="U379" s="7"/>
    </row>
    <row r="380">
      <c r="U380" s="7"/>
    </row>
    <row r="381">
      <c r="U381" s="7"/>
    </row>
    <row r="382">
      <c r="U382" s="7"/>
    </row>
    <row r="383">
      <c r="U383" s="7"/>
    </row>
    <row r="384">
      <c r="U384" s="7"/>
    </row>
    <row r="385">
      <c r="U385" s="7"/>
    </row>
    <row r="386">
      <c r="U386" s="7"/>
    </row>
    <row r="387">
      <c r="U387" s="7"/>
    </row>
    <row r="388">
      <c r="U388" s="7"/>
    </row>
    <row r="389">
      <c r="U389" s="7"/>
    </row>
    <row r="390">
      <c r="U390" s="7"/>
    </row>
    <row r="391">
      <c r="U391" s="7"/>
    </row>
    <row r="392">
      <c r="U392" s="7"/>
    </row>
    <row r="393">
      <c r="U393" s="7"/>
    </row>
    <row r="394">
      <c r="U394" s="7"/>
    </row>
    <row r="395">
      <c r="U395" s="7"/>
    </row>
    <row r="396">
      <c r="U396" s="7"/>
    </row>
    <row r="397">
      <c r="U397" s="7"/>
    </row>
    <row r="398">
      <c r="U398" s="7"/>
    </row>
    <row r="399">
      <c r="U399" s="7"/>
    </row>
    <row r="400">
      <c r="U400" s="7"/>
    </row>
    <row r="401">
      <c r="U401" s="7"/>
    </row>
    <row r="402">
      <c r="U402" s="7"/>
    </row>
    <row r="403">
      <c r="U403" s="7"/>
    </row>
    <row r="404">
      <c r="U404" s="7"/>
    </row>
    <row r="405">
      <c r="U405" s="7"/>
    </row>
    <row r="406">
      <c r="U406" s="7"/>
    </row>
    <row r="407">
      <c r="U407" s="7"/>
    </row>
    <row r="408">
      <c r="U408" s="7"/>
    </row>
    <row r="409">
      <c r="U409" s="7"/>
    </row>
    <row r="410">
      <c r="U410" s="7"/>
    </row>
    <row r="411">
      <c r="U411" s="7"/>
    </row>
    <row r="412">
      <c r="U412" s="7"/>
    </row>
    <row r="413">
      <c r="U413" s="7"/>
    </row>
    <row r="414">
      <c r="U414" s="7"/>
    </row>
    <row r="415">
      <c r="U415" s="7"/>
    </row>
    <row r="416">
      <c r="U416" s="7"/>
    </row>
    <row r="417">
      <c r="U417" s="7"/>
    </row>
    <row r="418">
      <c r="U418" s="7"/>
    </row>
    <row r="419">
      <c r="U419" s="7"/>
    </row>
    <row r="420">
      <c r="U420" s="7"/>
    </row>
    <row r="421">
      <c r="U421" s="7"/>
    </row>
    <row r="422">
      <c r="U422" s="7"/>
    </row>
    <row r="423">
      <c r="U423" s="7"/>
    </row>
    <row r="424">
      <c r="U424" s="7"/>
    </row>
    <row r="425">
      <c r="U425" s="7"/>
    </row>
    <row r="426">
      <c r="U426" s="7"/>
    </row>
    <row r="427">
      <c r="U427" s="7"/>
    </row>
    <row r="428">
      <c r="U428" s="7"/>
    </row>
    <row r="429">
      <c r="U429" s="7"/>
    </row>
    <row r="430">
      <c r="U430" s="7"/>
    </row>
    <row r="431">
      <c r="U431" s="7"/>
    </row>
    <row r="432">
      <c r="U432" s="7"/>
    </row>
    <row r="433">
      <c r="U433" s="7"/>
    </row>
    <row r="434">
      <c r="U434" s="7"/>
    </row>
    <row r="435">
      <c r="U435" s="7"/>
    </row>
    <row r="436">
      <c r="U436" s="7"/>
    </row>
    <row r="437">
      <c r="U437" s="7"/>
    </row>
    <row r="438">
      <c r="U438" s="7"/>
    </row>
    <row r="439">
      <c r="U439" s="7"/>
    </row>
    <row r="440">
      <c r="U440" s="7"/>
    </row>
    <row r="441">
      <c r="U441" s="7"/>
    </row>
    <row r="442">
      <c r="U442" s="7"/>
    </row>
    <row r="443">
      <c r="U443" s="7"/>
    </row>
    <row r="444">
      <c r="U444" s="7"/>
    </row>
    <row r="445">
      <c r="U445" s="7"/>
    </row>
    <row r="446">
      <c r="U446" s="7"/>
    </row>
    <row r="447">
      <c r="U447" s="7"/>
    </row>
    <row r="448">
      <c r="U448" s="7"/>
    </row>
    <row r="449">
      <c r="U449" s="7"/>
    </row>
    <row r="450">
      <c r="U450" s="7"/>
    </row>
    <row r="451">
      <c r="U451" s="7"/>
    </row>
    <row r="452">
      <c r="U452" s="7"/>
    </row>
    <row r="453">
      <c r="U453" s="7"/>
    </row>
    <row r="454">
      <c r="U454" s="7"/>
    </row>
    <row r="455">
      <c r="U455" s="7"/>
    </row>
    <row r="456">
      <c r="U456" s="7"/>
    </row>
    <row r="457">
      <c r="U457" s="7"/>
    </row>
    <row r="458">
      <c r="U458" s="7"/>
    </row>
    <row r="459">
      <c r="U459" s="7"/>
    </row>
    <row r="460">
      <c r="U460" s="7"/>
    </row>
    <row r="461">
      <c r="U461" s="7"/>
    </row>
    <row r="462">
      <c r="U462" s="7"/>
    </row>
    <row r="463">
      <c r="U463" s="7"/>
    </row>
    <row r="464">
      <c r="U464" s="7"/>
    </row>
    <row r="465">
      <c r="U465" s="7"/>
    </row>
    <row r="466">
      <c r="U466" s="7"/>
    </row>
    <row r="467">
      <c r="U467" s="7"/>
    </row>
    <row r="468">
      <c r="U468" s="7"/>
    </row>
    <row r="469">
      <c r="U469" s="7"/>
    </row>
    <row r="470">
      <c r="U470" s="7"/>
    </row>
    <row r="471">
      <c r="U471" s="7"/>
    </row>
    <row r="472">
      <c r="U472" s="7"/>
    </row>
    <row r="473">
      <c r="U473" s="7"/>
    </row>
    <row r="474">
      <c r="U474" s="7"/>
    </row>
    <row r="475">
      <c r="U475" s="7"/>
    </row>
    <row r="476">
      <c r="U476" s="7"/>
    </row>
    <row r="477">
      <c r="U477" s="7"/>
    </row>
    <row r="478">
      <c r="U478" s="7"/>
    </row>
    <row r="479">
      <c r="U479" s="7"/>
    </row>
    <row r="480">
      <c r="U480" s="7"/>
    </row>
    <row r="481">
      <c r="U481" s="7"/>
    </row>
    <row r="482">
      <c r="U482" s="7"/>
    </row>
    <row r="483">
      <c r="U483" s="7"/>
    </row>
    <row r="484">
      <c r="U484" s="7"/>
    </row>
    <row r="485">
      <c r="U485" s="7"/>
    </row>
    <row r="486">
      <c r="U486" s="7"/>
    </row>
    <row r="487">
      <c r="U487" s="7"/>
    </row>
    <row r="488">
      <c r="U488" s="7"/>
    </row>
    <row r="489">
      <c r="U489" s="7"/>
    </row>
    <row r="490">
      <c r="U490" s="7"/>
    </row>
    <row r="491">
      <c r="U491" s="7"/>
    </row>
    <row r="492">
      <c r="U492" s="7"/>
    </row>
    <row r="493">
      <c r="U493" s="7"/>
    </row>
    <row r="494">
      <c r="U494" s="7"/>
    </row>
    <row r="495">
      <c r="U495" s="7"/>
    </row>
    <row r="496">
      <c r="U496" s="7"/>
    </row>
    <row r="497">
      <c r="U497" s="7"/>
    </row>
    <row r="498">
      <c r="U498" s="7"/>
    </row>
    <row r="499">
      <c r="U499" s="7"/>
    </row>
    <row r="500">
      <c r="U500" s="7"/>
    </row>
    <row r="501">
      <c r="U501" s="7"/>
    </row>
    <row r="502">
      <c r="U502" s="7"/>
    </row>
    <row r="503">
      <c r="U503" s="7"/>
    </row>
    <row r="504">
      <c r="U504" s="7"/>
    </row>
    <row r="505">
      <c r="U505" s="7"/>
    </row>
    <row r="506">
      <c r="U506" s="7"/>
    </row>
    <row r="507">
      <c r="U507" s="7"/>
    </row>
    <row r="508">
      <c r="U508" s="7"/>
    </row>
    <row r="509">
      <c r="U509" s="7"/>
    </row>
    <row r="510">
      <c r="U510" s="7"/>
    </row>
    <row r="511">
      <c r="U511" s="7"/>
    </row>
    <row r="512">
      <c r="U512" s="7"/>
    </row>
    <row r="513">
      <c r="U513" s="7"/>
    </row>
    <row r="514">
      <c r="U514" s="7"/>
    </row>
    <row r="515">
      <c r="U515" s="7"/>
    </row>
    <row r="516">
      <c r="U516" s="7"/>
    </row>
    <row r="517">
      <c r="U517" s="7"/>
    </row>
    <row r="518">
      <c r="U518" s="7"/>
    </row>
    <row r="519">
      <c r="U519" s="7"/>
    </row>
    <row r="520">
      <c r="U520" s="7"/>
    </row>
    <row r="521">
      <c r="U521" s="7"/>
    </row>
    <row r="522">
      <c r="U522" s="7"/>
    </row>
    <row r="523">
      <c r="U523" s="7"/>
    </row>
    <row r="524">
      <c r="U524" s="7"/>
    </row>
    <row r="525">
      <c r="U525" s="7"/>
    </row>
    <row r="526">
      <c r="U526" s="7"/>
    </row>
    <row r="527">
      <c r="U527" s="7"/>
    </row>
    <row r="528">
      <c r="U528" s="7"/>
    </row>
    <row r="529">
      <c r="U529" s="7"/>
    </row>
    <row r="530">
      <c r="U530" s="7"/>
    </row>
    <row r="531">
      <c r="U531" s="7"/>
    </row>
    <row r="532">
      <c r="U532" s="7"/>
    </row>
    <row r="533">
      <c r="U533" s="7"/>
    </row>
    <row r="534">
      <c r="U534" s="7"/>
    </row>
    <row r="535">
      <c r="U535" s="7"/>
    </row>
    <row r="536">
      <c r="U536" s="7"/>
    </row>
    <row r="537">
      <c r="U537" s="7"/>
    </row>
    <row r="538">
      <c r="U538" s="7"/>
    </row>
    <row r="539">
      <c r="U539" s="7"/>
    </row>
    <row r="540">
      <c r="U540" s="7"/>
    </row>
    <row r="541">
      <c r="U541" s="7"/>
    </row>
    <row r="542">
      <c r="U542" s="7"/>
    </row>
    <row r="543">
      <c r="U543" s="7"/>
    </row>
    <row r="544">
      <c r="U544" s="7"/>
    </row>
    <row r="545">
      <c r="U545" s="7"/>
    </row>
    <row r="546">
      <c r="U546" s="7"/>
    </row>
    <row r="547">
      <c r="U547" s="7"/>
    </row>
    <row r="548">
      <c r="U548" s="7"/>
    </row>
    <row r="549">
      <c r="U549" s="7"/>
    </row>
    <row r="550">
      <c r="U550" s="7"/>
    </row>
    <row r="551">
      <c r="U551" s="7"/>
    </row>
    <row r="552">
      <c r="U552" s="7"/>
    </row>
    <row r="553">
      <c r="U553" s="7"/>
    </row>
    <row r="554">
      <c r="U554" s="7"/>
    </row>
    <row r="555">
      <c r="U555" s="7"/>
    </row>
    <row r="556">
      <c r="U556" s="7"/>
    </row>
    <row r="557">
      <c r="U557" s="7"/>
    </row>
    <row r="558">
      <c r="U558" s="7"/>
    </row>
    <row r="559">
      <c r="U559" s="7"/>
    </row>
    <row r="560">
      <c r="U560" s="7"/>
    </row>
    <row r="561">
      <c r="U561" s="7"/>
    </row>
    <row r="562">
      <c r="U562" s="7"/>
    </row>
    <row r="563">
      <c r="U563" s="7"/>
    </row>
    <row r="564">
      <c r="U564" s="7"/>
    </row>
    <row r="565">
      <c r="U565" s="7"/>
    </row>
    <row r="566">
      <c r="U566" s="7"/>
    </row>
    <row r="567">
      <c r="U567" s="7"/>
    </row>
    <row r="568">
      <c r="U568" s="7"/>
    </row>
    <row r="569">
      <c r="U569" s="7"/>
    </row>
    <row r="570">
      <c r="U570" s="7"/>
    </row>
    <row r="571">
      <c r="U571" s="7"/>
    </row>
    <row r="572">
      <c r="U572" s="7"/>
    </row>
    <row r="573">
      <c r="U573" s="7"/>
    </row>
    <row r="574">
      <c r="U574" s="7"/>
    </row>
    <row r="575">
      <c r="U575" s="7"/>
    </row>
    <row r="576">
      <c r="U576" s="7"/>
    </row>
    <row r="577">
      <c r="U577" s="7"/>
    </row>
    <row r="578">
      <c r="U578" s="7"/>
    </row>
    <row r="579">
      <c r="U579" s="7"/>
    </row>
    <row r="580">
      <c r="U580" s="7"/>
    </row>
    <row r="581">
      <c r="U581" s="7"/>
    </row>
    <row r="582">
      <c r="U582" s="7"/>
    </row>
    <row r="583">
      <c r="U583" s="7"/>
    </row>
    <row r="584">
      <c r="U584" s="7"/>
    </row>
    <row r="585">
      <c r="U585" s="7"/>
    </row>
    <row r="586">
      <c r="U586" s="7"/>
    </row>
    <row r="587">
      <c r="U587" s="7"/>
    </row>
    <row r="588">
      <c r="U588" s="7"/>
    </row>
    <row r="589">
      <c r="U589" s="7"/>
    </row>
    <row r="590">
      <c r="U590" s="7"/>
    </row>
    <row r="591">
      <c r="U591" s="7"/>
    </row>
    <row r="592">
      <c r="U592" s="7"/>
    </row>
    <row r="593">
      <c r="U593" s="7"/>
    </row>
    <row r="594">
      <c r="U594" s="7"/>
    </row>
    <row r="595">
      <c r="U595" s="7"/>
    </row>
    <row r="596">
      <c r="U596" s="7"/>
    </row>
    <row r="597">
      <c r="U597" s="7"/>
    </row>
    <row r="598">
      <c r="U598" s="7"/>
    </row>
    <row r="599">
      <c r="U599" s="7"/>
    </row>
    <row r="600">
      <c r="U600" s="7"/>
    </row>
    <row r="601">
      <c r="U601" s="7"/>
    </row>
    <row r="602">
      <c r="U602" s="7"/>
    </row>
    <row r="603">
      <c r="U603" s="7"/>
    </row>
    <row r="604">
      <c r="U604" s="7"/>
    </row>
    <row r="605">
      <c r="U605" s="7"/>
    </row>
    <row r="606">
      <c r="U606" s="7"/>
    </row>
    <row r="607">
      <c r="U607" s="7"/>
    </row>
    <row r="608">
      <c r="U608" s="7"/>
    </row>
    <row r="609">
      <c r="U609" s="7"/>
    </row>
    <row r="610">
      <c r="U610" s="7"/>
    </row>
    <row r="611">
      <c r="U611" s="7"/>
    </row>
    <row r="612">
      <c r="U612" s="7"/>
    </row>
    <row r="613">
      <c r="U613" s="7"/>
    </row>
    <row r="614">
      <c r="U614" s="7"/>
    </row>
    <row r="615">
      <c r="U615" s="7"/>
    </row>
    <row r="616">
      <c r="U616" s="7"/>
    </row>
    <row r="617">
      <c r="U617" s="7"/>
    </row>
    <row r="618">
      <c r="U618" s="7"/>
    </row>
    <row r="619">
      <c r="U619" s="7"/>
    </row>
    <row r="620">
      <c r="U620" s="7"/>
    </row>
    <row r="621">
      <c r="U621" s="7"/>
    </row>
    <row r="622">
      <c r="U622" s="7"/>
    </row>
    <row r="623">
      <c r="U623" s="7"/>
    </row>
    <row r="624">
      <c r="U624" s="7"/>
    </row>
    <row r="625">
      <c r="U625" s="7"/>
    </row>
    <row r="626">
      <c r="U626" s="7"/>
    </row>
    <row r="627">
      <c r="U627" s="7"/>
    </row>
    <row r="628">
      <c r="U628" s="7"/>
    </row>
    <row r="629">
      <c r="U629" s="7"/>
    </row>
    <row r="630">
      <c r="U630" s="7"/>
    </row>
    <row r="631">
      <c r="U631" s="7"/>
    </row>
    <row r="632">
      <c r="U632" s="7"/>
    </row>
    <row r="633">
      <c r="U633" s="7"/>
    </row>
    <row r="634">
      <c r="U634" s="7"/>
    </row>
    <row r="635">
      <c r="U635" s="7"/>
    </row>
    <row r="636">
      <c r="U636" s="7"/>
    </row>
    <row r="637">
      <c r="U637" s="7"/>
    </row>
    <row r="638">
      <c r="U638" s="7"/>
    </row>
    <row r="639">
      <c r="U639" s="7"/>
    </row>
    <row r="640">
      <c r="U640" s="7"/>
    </row>
    <row r="641">
      <c r="U641" s="7"/>
    </row>
    <row r="642">
      <c r="U642" s="7"/>
    </row>
    <row r="643">
      <c r="U643" s="7"/>
    </row>
    <row r="644">
      <c r="U644" s="7"/>
    </row>
    <row r="645">
      <c r="U645" s="7"/>
    </row>
    <row r="646">
      <c r="U646" s="7"/>
    </row>
    <row r="647">
      <c r="U647" s="7"/>
    </row>
    <row r="648">
      <c r="U648" s="7"/>
    </row>
    <row r="649">
      <c r="U649" s="7"/>
    </row>
    <row r="650">
      <c r="U650" s="7"/>
    </row>
    <row r="651">
      <c r="U651" s="7"/>
    </row>
    <row r="652">
      <c r="U652" s="7"/>
    </row>
    <row r="653">
      <c r="U653" s="7"/>
    </row>
    <row r="654">
      <c r="U654" s="7"/>
    </row>
    <row r="655">
      <c r="U655" s="7"/>
    </row>
    <row r="656">
      <c r="U656" s="7"/>
    </row>
    <row r="657">
      <c r="U657" s="7"/>
    </row>
    <row r="658">
      <c r="U658" s="7"/>
    </row>
    <row r="659">
      <c r="U659" s="7"/>
    </row>
    <row r="660">
      <c r="U660" s="7"/>
    </row>
    <row r="661">
      <c r="U661" s="7"/>
    </row>
    <row r="662">
      <c r="U662" s="7"/>
    </row>
    <row r="663">
      <c r="U663" s="7"/>
    </row>
    <row r="664">
      <c r="U664" s="7"/>
    </row>
    <row r="665">
      <c r="U665" s="7"/>
    </row>
    <row r="666">
      <c r="U666" s="7"/>
    </row>
    <row r="667">
      <c r="U667" s="7"/>
    </row>
    <row r="668">
      <c r="U668" s="7"/>
    </row>
    <row r="669">
      <c r="U669" s="7"/>
    </row>
    <row r="670">
      <c r="U670" s="7"/>
    </row>
    <row r="671">
      <c r="U671" s="7"/>
    </row>
    <row r="672">
      <c r="U672" s="7"/>
    </row>
    <row r="673">
      <c r="U673" s="7"/>
    </row>
    <row r="674">
      <c r="U674" s="7"/>
    </row>
    <row r="675">
      <c r="U675" s="7"/>
    </row>
    <row r="676">
      <c r="U676" s="7"/>
    </row>
    <row r="677">
      <c r="U677" s="7"/>
    </row>
    <row r="678">
      <c r="U678" s="7"/>
    </row>
    <row r="679">
      <c r="U679" s="7"/>
    </row>
    <row r="680">
      <c r="U680" s="7"/>
    </row>
    <row r="681">
      <c r="U681" s="7"/>
    </row>
    <row r="682">
      <c r="U682" s="7"/>
    </row>
    <row r="683">
      <c r="U683" s="7"/>
    </row>
    <row r="684">
      <c r="U684" s="7"/>
    </row>
    <row r="685">
      <c r="U685" s="7"/>
    </row>
    <row r="686">
      <c r="U686" s="7"/>
    </row>
    <row r="687">
      <c r="U687" s="7"/>
    </row>
    <row r="688">
      <c r="U688" s="7"/>
    </row>
    <row r="689">
      <c r="U689" s="7"/>
    </row>
    <row r="690">
      <c r="U690" s="7"/>
    </row>
    <row r="691">
      <c r="U691" s="7"/>
    </row>
    <row r="692">
      <c r="U692" s="7"/>
    </row>
    <row r="693">
      <c r="U693" s="7"/>
    </row>
    <row r="694">
      <c r="U694" s="7"/>
    </row>
    <row r="695">
      <c r="U695" s="7"/>
    </row>
    <row r="696">
      <c r="U696" s="7"/>
    </row>
    <row r="697">
      <c r="U697" s="7"/>
    </row>
    <row r="698">
      <c r="U698" s="7"/>
    </row>
    <row r="699">
      <c r="U699" s="7"/>
    </row>
    <row r="700">
      <c r="U700" s="7"/>
    </row>
    <row r="701">
      <c r="U701" s="7"/>
    </row>
    <row r="702">
      <c r="U702" s="7"/>
    </row>
    <row r="703">
      <c r="U703" s="7"/>
    </row>
    <row r="704">
      <c r="U704" s="7"/>
    </row>
    <row r="705">
      <c r="U705" s="7"/>
    </row>
    <row r="706">
      <c r="U706" s="7"/>
    </row>
    <row r="707">
      <c r="U707" s="7"/>
    </row>
    <row r="708">
      <c r="U708" s="7"/>
    </row>
    <row r="709">
      <c r="U709" s="7"/>
    </row>
    <row r="710">
      <c r="U710" s="7"/>
    </row>
    <row r="711">
      <c r="U711" s="7"/>
    </row>
    <row r="712">
      <c r="U712" s="7"/>
    </row>
    <row r="713">
      <c r="U713" s="7"/>
    </row>
    <row r="714">
      <c r="U714" s="7"/>
    </row>
    <row r="715">
      <c r="U715" s="7"/>
    </row>
    <row r="716">
      <c r="U716" s="7"/>
    </row>
    <row r="717">
      <c r="U717" s="7"/>
    </row>
    <row r="718">
      <c r="U718" s="7"/>
    </row>
    <row r="719">
      <c r="U719" s="7"/>
    </row>
    <row r="720">
      <c r="U720" s="7"/>
    </row>
    <row r="721">
      <c r="U721" s="7"/>
    </row>
    <row r="722">
      <c r="U722" s="7"/>
    </row>
    <row r="723">
      <c r="U723" s="7"/>
    </row>
    <row r="724">
      <c r="U724" s="7"/>
    </row>
    <row r="725">
      <c r="U725" s="7"/>
    </row>
    <row r="726">
      <c r="U726" s="7"/>
    </row>
    <row r="727">
      <c r="U727" s="7"/>
    </row>
    <row r="728">
      <c r="U728" s="7"/>
    </row>
    <row r="729">
      <c r="U729" s="7"/>
    </row>
    <row r="730">
      <c r="U730" s="7"/>
    </row>
    <row r="731">
      <c r="U731" s="7"/>
    </row>
    <row r="732">
      <c r="U732" s="7"/>
    </row>
    <row r="733">
      <c r="U733" s="7"/>
    </row>
    <row r="734">
      <c r="U734" s="7"/>
    </row>
    <row r="735">
      <c r="U735" s="7"/>
    </row>
    <row r="736">
      <c r="U736" s="7"/>
    </row>
    <row r="737">
      <c r="U737" s="7"/>
    </row>
    <row r="738">
      <c r="U738" s="7"/>
    </row>
    <row r="739">
      <c r="U739" s="7"/>
    </row>
    <row r="740">
      <c r="U740" s="7"/>
    </row>
    <row r="741">
      <c r="U741" s="7"/>
    </row>
    <row r="742">
      <c r="U742" s="7"/>
    </row>
    <row r="743">
      <c r="U743" s="7"/>
    </row>
    <row r="744">
      <c r="U744" s="7"/>
    </row>
    <row r="745">
      <c r="U745" s="7"/>
    </row>
    <row r="746">
      <c r="U746" s="7"/>
    </row>
    <row r="747">
      <c r="U747" s="7"/>
    </row>
    <row r="748">
      <c r="U748" s="7"/>
    </row>
    <row r="749">
      <c r="U749" s="7"/>
    </row>
    <row r="750">
      <c r="U750" s="7"/>
    </row>
    <row r="751">
      <c r="U751" s="7"/>
    </row>
    <row r="752">
      <c r="U752" s="7"/>
    </row>
    <row r="753">
      <c r="U753" s="7"/>
    </row>
    <row r="754">
      <c r="U754" s="7"/>
    </row>
    <row r="755">
      <c r="U755" s="7"/>
    </row>
    <row r="756">
      <c r="U756" s="7"/>
    </row>
    <row r="757">
      <c r="U757" s="7"/>
    </row>
    <row r="758">
      <c r="U758" s="7"/>
    </row>
    <row r="759">
      <c r="U759" s="7"/>
    </row>
    <row r="760">
      <c r="U760" s="7"/>
    </row>
    <row r="761">
      <c r="U761" s="7"/>
    </row>
    <row r="762">
      <c r="U762" s="7"/>
    </row>
    <row r="763">
      <c r="U763" s="7"/>
    </row>
    <row r="764">
      <c r="U764" s="7"/>
    </row>
    <row r="765">
      <c r="U765" s="7"/>
    </row>
    <row r="766">
      <c r="U766" s="7"/>
    </row>
    <row r="767">
      <c r="U767" s="7"/>
    </row>
    <row r="768">
      <c r="U768" s="7"/>
    </row>
    <row r="769">
      <c r="U769" s="7"/>
    </row>
    <row r="770">
      <c r="U770" s="7"/>
    </row>
    <row r="771">
      <c r="U771" s="7"/>
    </row>
    <row r="772">
      <c r="U772" s="7"/>
    </row>
    <row r="773">
      <c r="U773" s="7"/>
    </row>
    <row r="774">
      <c r="U774" s="7"/>
    </row>
    <row r="775">
      <c r="U775" s="7"/>
    </row>
    <row r="776">
      <c r="U776" s="7"/>
    </row>
    <row r="777">
      <c r="U777" s="7"/>
    </row>
    <row r="778">
      <c r="U778" s="7"/>
    </row>
    <row r="779">
      <c r="U779" s="7"/>
    </row>
    <row r="780">
      <c r="U780" s="7"/>
    </row>
    <row r="781">
      <c r="U781" s="7"/>
    </row>
    <row r="782">
      <c r="U782" s="7"/>
    </row>
    <row r="783">
      <c r="U783" s="7"/>
    </row>
    <row r="784">
      <c r="U784" s="7"/>
    </row>
    <row r="785">
      <c r="U785" s="7"/>
    </row>
    <row r="786">
      <c r="U786" s="7"/>
    </row>
    <row r="787">
      <c r="U787" s="7"/>
    </row>
    <row r="788">
      <c r="U788" s="7"/>
    </row>
    <row r="789">
      <c r="U789" s="7"/>
    </row>
    <row r="790">
      <c r="U790" s="7"/>
    </row>
    <row r="791">
      <c r="U791" s="7"/>
    </row>
    <row r="792">
      <c r="U792" s="7"/>
    </row>
    <row r="793">
      <c r="U793" s="7"/>
    </row>
    <row r="794">
      <c r="U794" s="7"/>
    </row>
    <row r="795">
      <c r="U795" s="7"/>
    </row>
    <row r="796">
      <c r="U796" s="7"/>
    </row>
    <row r="797">
      <c r="U797" s="7"/>
    </row>
    <row r="798">
      <c r="U798" s="7"/>
    </row>
    <row r="799">
      <c r="U799" s="7"/>
    </row>
    <row r="800">
      <c r="U800" s="7"/>
    </row>
    <row r="801">
      <c r="U801" s="7"/>
    </row>
    <row r="802">
      <c r="U802" s="7"/>
    </row>
    <row r="803">
      <c r="U803" s="7"/>
    </row>
    <row r="804">
      <c r="U804" s="7"/>
    </row>
    <row r="805">
      <c r="U805" s="7"/>
    </row>
    <row r="806">
      <c r="U806" s="7"/>
    </row>
    <row r="807">
      <c r="U807" s="7"/>
    </row>
    <row r="808">
      <c r="U808" s="7"/>
    </row>
    <row r="809">
      <c r="U809" s="7"/>
    </row>
    <row r="810">
      <c r="U810" s="7"/>
    </row>
    <row r="811">
      <c r="U811" s="7"/>
    </row>
    <row r="812">
      <c r="U812" s="7"/>
    </row>
    <row r="813">
      <c r="U813" s="7"/>
    </row>
    <row r="814">
      <c r="U814" s="7"/>
    </row>
    <row r="815">
      <c r="U815" s="7"/>
    </row>
    <row r="816">
      <c r="U816" s="7"/>
    </row>
    <row r="817">
      <c r="U817" s="7"/>
    </row>
    <row r="818">
      <c r="U818" s="7"/>
    </row>
    <row r="819">
      <c r="U819" s="7"/>
    </row>
    <row r="820">
      <c r="U820" s="7"/>
    </row>
    <row r="821">
      <c r="U821" s="7"/>
    </row>
    <row r="822">
      <c r="U822" s="7"/>
    </row>
    <row r="823">
      <c r="U823" s="7"/>
    </row>
    <row r="824">
      <c r="U824" s="7"/>
    </row>
    <row r="825">
      <c r="U825" s="7"/>
    </row>
    <row r="826">
      <c r="U826" s="7"/>
    </row>
    <row r="827">
      <c r="U827" s="7"/>
    </row>
    <row r="828">
      <c r="U828" s="7"/>
    </row>
    <row r="829">
      <c r="U829" s="7"/>
    </row>
    <row r="830">
      <c r="U830" s="7"/>
    </row>
    <row r="831">
      <c r="U831" s="7"/>
    </row>
    <row r="832">
      <c r="U832" s="7"/>
    </row>
    <row r="833">
      <c r="U833" s="7"/>
    </row>
    <row r="834">
      <c r="U834" s="7"/>
    </row>
    <row r="835">
      <c r="U835" s="7"/>
    </row>
    <row r="836">
      <c r="U836" s="7"/>
    </row>
    <row r="837">
      <c r="U837" s="7"/>
    </row>
    <row r="838">
      <c r="U838" s="7"/>
    </row>
    <row r="839">
      <c r="U839" s="7"/>
    </row>
    <row r="840">
      <c r="U840" s="7"/>
    </row>
    <row r="841">
      <c r="U841" s="7"/>
    </row>
    <row r="842">
      <c r="U842" s="7"/>
    </row>
    <row r="843">
      <c r="U843" s="7"/>
    </row>
    <row r="844">
      <c r="U844" s="7"/>
    </row>
    <row r="845">
      <c r="U845" s="7"/>
    </row>
    <row r="846">
      <c r="U846" s="7"/>
    </row>
    <row r="847">
      <c r="U847" s="7"/>
    </row>
    <row r="848">
      <c r="U848" s="7"/>
    </row>
    <row r="849">
      <c r="U849" s="7"/>
    </row>
    <row r="850">
      <c r="U850" s="7"/>
    </row>
    <row r="851">
      <c r="U851" s="7"/>
    </row>
    <row r="852">
      <c r="U852" s="7"/>
    </row>
    <row r="853">
      <c r="U853" s="7"/>
    </row>
    <row r="854">
      <c r="U854" s="7"/>
    </row>
    <row r="855">
      <c r="U855" s="7"/>
    </row>
    <row r="856">
      <c r="U856" s="7"/>
    </row>
    <row r="857">
      <c r="U857" s="7"/>
    </row>
    <row r="858">
      <c r="U858" s="7"/>
    </row>
    <row r="859">
      <c r="U859" s="7"/>
    </row>
    <row r="860">
      <c r="U860" s="7"/>
    </row>
    <row r="861">
      <c r="U861" s="7"/>
    </row>
    <row r="862">
      <c r="U862" s="7"/>
    </row>
    <row r="863">
      <c r="U863" s="7"/>
    </row>
    <row r="864">
      <c r="U864" s="7"/>
    </row>
    <row r="865">
      <c r="U865" s="7"/>
    </row>
    <row r="866">
      <c r="U866" s="7"/>
    </row>
    <row r="867">
      <c r="U867" s="7"/>
    </row>
    <row r="868">
      <c r="U868" s="7"/>
    </row>
    <row r="869">
      <c r="U869" s="7"/>
    </row>
    <row r="870">
      <c r="U870" s="7"/>
    </row>
    <row r="871">
      <c r="U871" s="7"/>
    </row>
    <row r="872">
      <c r="U872" s="7"/>
    </row>
    <row r="873">
      <c r="U873" s="7"/>
    </row>
    <row r="874">
      <c r="U874" s="7"/>
    </row>
    <row r="875">
      <c r="U875" s="7"/>
    </row>
    <row r="876">
      <c r="U876" s="7"/>
    </row>
    <row r="877">
      <c r="U877" s="7"/>
    </row>
    <row r="878">
      <c r="U878" s="7"/>
    </row>
    <row r="879">
      <c r="U879" s="7"/>
    </row>
    <row r="880">
      <c r="U880" s="7"/>
    </row>
    <row r="881">
      <c r="U881" s="7"/>
    </row>
    <row r="882">
      <c r="U882" s="7"/>
    </row>
    <row r="883">
      <c r="U883" s="7"/>
    </row>
    <row r="884">
      <c r="U884" s="7"/>
    </row>
    <row r="885">
      <c r="U885" s="7"/>
    </row>
    <row r="886">
      <c r="U886" s="7"/>
    </row>
    <row r="887">
      <c r="U887" s="7"/>
    </row>
    <row r="888">
      <c r="U888" s="7"/>
    </row>
    <row r="889">
      <c r="U889" s="7"/>
    </row>
    <row r="890">
      <c r="U890" s="7"/>
    </row>
    <row r="891">
      <c r="U891" s="7"/>
    </row>
    <row r="892">
      <c r="U892" s="7"/>
    </row>
    <row r="893">
      <c r="U893" s="7"/>
    </row>
    <row r="894">
      <c r="U894" s="7"/>
    </row>
    <row r="895">
      <c r="U895" s="7"/>
    </row>
    <row r="896">
      <c r="U896" s="7"/>
    </row>
    <row r="897">
      <c r="U897" s="7"/>
    </row>
    <row r="898">
      <c r="U898" s="7"/>
    </row>
    <row r="899">
      <c r="U899" s="7"/>
    </row>
    <row r="900">
      <c r="U900" s="7"/>
    </row>
    <row r="901">
      <c r="U901" s="7"/>
    </row>
    <row r="902">
      <c r="U902" s="7"/>
    </row>
    <row r="903">
      <c r="U903" s="7"/>
    </row>
    <row r="904">
      <c r="U904" s="7"/>
    </row>
    <row r="905">
      <c r="U905" s="7"/>
    </row>
    <row r="906">
      <c r="U906" s="7"/>
    </row>
    <row r="907">
      <c r="U907" s="7"/>
    </row>
    <row r="908">
      <c r="U908" s="7"/>
    </row>
    <row r="909">
      <c r="U909" s="7"/>
    </row>
    <row r="910">
      <c r="U910" s="7"/>
    </row>
    <row r="911">
      <c r="U911" s="7"/>
    </row>
    <row r="912">
      <c r="U912" s="7"/>
    </row>
    <row r="913">
      <c r="U913" s="7"/>
    </row>
    <row r="914">
      <c r="U914" s="7"/>
    </row>
    <row r="915">
      <c r="U915" s="7"/>
    </row>
    <row r="916">
      <c r="U916" s="7"/>
    </row>
    <row r="917">
      <c r="U917" s="7"/>
    </row>
    <row r="918">
      <c r="U918" s="7"/>
    </row>
    <row r="919">
      <c r="U919" s="7"/>
    </row>
    <row r="920">
      <c r="U920" s="7"/>
    </row>
    <row r="921">
      <c r="U921" s="7"/>
    </row>
    <row r="922">
      <c r="U922" s="7"/>
    </row>
    <row r="923">
      <c r="U923" s="7"/>
    </row>
    <row r="924">
      <c r="U924" s="7"/>
    </row>
    <row r="925">
      <c r="U925" s="7"/>
    </row>
    <row r="926">
      <c r="U926" s="7"/>
    </row>
    <row r="927">
      <c r="U927" s="7"/>
    </row>
    <row r="928">
      <c r="U928" s="7"/>
    </row>
    <row r="929">
      <c r="U929" s="7"/>
    </row>
    <row r="930">
      <c r="U930" s="7"/>
    </row>
    <row r="931">
      <c r="U931" s="7"/>
    </row>
    <row r="932">
      <c r="U932" s="7"/>
    </row>
    <row r="933">
      <c r="U933" s="7"/>
    </row>
    <row r="934">
      <c r="U934" s="7"/>
    </row>
    <row r="935">
      <c r="U935" s="7"/>
    </row>
    <row r="936">
      <c r="U936" s="7"/>
    </row>
    <row r="937">
      <c r="U937" s="7"/>
    </row>
    <row r="938">
      <c r="U938" s="7"/>
    </row>
    <row r="939">
      <c r="U939" s="7"/>
    </row>
    <row r="940">
      <c r="U940" s="7"/>
    </row>
    <row r="941">
      <c r="U941" s="7"/>
    </row>
    <row r="942">
      <c r="U942" s="7"/>
    </row>
    <row r="943">
      <c r="U943" s="7"/>
    </row>
    <row r="944">
      <c r="U944" s="7"/>
    </row>
    <row r="945">
      <c r="U945" s="7"/>
    </row>
    <row r="946">
      <c r="U946" s="7"/>
    </row>
    <row r="947">
      <c r="U947" s="7"/>
    </row>
    <row r="948">
      <c r="U948" s="7"/>
    </row>
    <row r="949">
      <c r="U949" s="7"/>
    </row>
    <row r="950">
      <c r="U950" s="7"/>
    </row>
    <row r="951">
      <c r="U951" s="7"/>
    </row>
    <row r="952">
      <c r="U952" s="7"/>
    </row>
    <row r="953">
      <c r="U953" s="7"/>
    </row>
    <row r="954">
      <c r="U954" s="7"/>
    </row>
    <row r="955">
      <c r="U955" s="7"/>
    </row>
    <row r="956">
      <c r="U956" s="7"/>
    </row>
    <row r="957">
      <c r="U957" s="7"/>
    </row>
    <row r="958">
      <c r="U958" s="7"/>
    </row>
    <row r="959">
      <c r="U959" s="7"/>
    </row>
    <row r="960">
      <c r="U960" s="7"/>
    </row>
    <row r="961">
      <c r="U961" s="7"/>
    </row>
    <row r="962">
      <c r="U962" s="7"/>
    </row>
    <row r="963">
      <c r="U963" s="7"/>
    </row>
    <row r="964">
      <c r="U964" s="7"/>
    </row>
    <row r="965">
      <c r="U965" s="7"/>
    </row>
    <row r="966">
      <c r="U966" s="7"/>
    </row>
    <row r="967">
      <c r="U967" s="7"/>
    </row>
    <row r="968">
      <c r="U968" s="7"/>
    </row>
    <row r="969">
      <c r="U969" s="7"/>
    </row>
    <row r="970">
      <c r="U970" s="7"/>
    </row>
    <row r="971">
      <c r="U971" s="7"/>
    </row>
    <row r="972">
      <c r="U972" s="7"/>
    </row>
    <row r="973">
      <c r="U973" s="7"/>
    </row>
    <row r="974">
      <c r="U974" s="7"/>
    </row>
    <row r="975">
      <c r="U975" s="7"/>
    </row>
    <row r="976">
      <c r="U976" s="7"/>
    </row>
    <row r="977">
      <c r="U977" s="7"/>
    </row>
    <row r="978">
      <c r="U978" s="7"/>
    </row>
    <row r="979">
      <c r="U979" s="7"/>
    </row>
    <row r="980">
      <c r="U980" s="7"/>
    </row>
    <row r="981">
      <c r="U981" s="7"/>
    </row>
    <row r="982">
      <c r="U982" s="7"/>
    </row>
    <row r="983">
      <c r="U983" s="7"/>
    </row>
    <row r="984">
      <c r="U984" s="7"/>
    </row>
    <row r="985">
      <c r="U985" s="7"/>
    </row>
    <row r="986">
      <c r="U986" s="7"/>
    </row>
    <row r="987">
      <c r="U987" s="7"/>
    </row>
    <row r="988">
      <c r="U988" s="7"/>
    </row>
    <row r="989">
      <c r="U989" s="7"/>
    </row>
    <row r="990">
      <c r="U990" s="7"/>
    </row>
    <row r="991">
      <c r="U991" s="7"/>
    </row>
    <row r="992">
      <c r="U992" s="7"/>
    </row>
    <row r="993">
      <c r="U993" s="7"/>
    </row>
    <row r="994">
      <c r="U994" s="7"/>
    </row>
    <row r="995">
      <c r="U995" s="7"/>
    </row>
    <row r="996">
      <c r="U996" s="7"/>
    </row>
    <row r="997">
      <c r="U997" s="7"/>
    </row>
    <row r="998">
      <c r="U998" s="7"/>
    </row>
    <row r="999">
      <c r="U999" s="7"/>
    </row>
    <row r="1000">
      <c r="U1000" s="7"/>
    </row>
    <row r="1001">
      <c r="U1001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63"/>
    <col customWidth="1" min="3" max="13" width="8.38"/>
    <col customWidth="1" min="14" max="19" width="6.63"/>
  </cols>
  <sheetData>
    <row r="1">
      <c r="A1" s="91"/>
      <c r="B1" s="92"/>
      <c r="C1" s="92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3"/>
      <c r="U1" s="7"/>
    </row>
    <row r="2">
      <c r="A2" s="91" t="s">
        <v>76</v>
      </c>
      <c r="B2" s="92" t="s">
        <v>72</v>
      </c>
      <c r="C2" s="92" t="s">
        <v>1</v>
      </c>
      <c r="D2" s="91" t="s">
        <v>210</v>
      </c>
      <c r="E2" s="91" t="s">
        <v>211</v>
      </c>
      <c r="F2" s="91" t="s">
        <v>212</v>
      </c>
      <c r="G2" s="91" t="s">
        <v>213</v>
      </c>
      <c r="H2" s="91" t="s">
        <v>214</v>
      </c>
      <c r="I2" s="91" t="s">
        <v>215</v>
      </c>
      <c r="J2" s="91" t="s">
        <v>216</v>
      </c>
      <c r="K2" s="91" t="s">
        <v>217</v>
      </c>
      <c r="L2" s="91" t="s">
        <v>218</v>
      </c>
      <c r="M2" s="91" t="s">
        <v>219</v>
      </c>
      <c r="N2" s="91" t="s">
        <v>220</v>
      </c>
      <c r="O2" s="91" t="s">
        <v>221</v>
      </c>
      <c r="P2" s="91" t="s">
        <v>222</v>
      </c>
      <c r="Q2" s="91" t="s">
        <v>223</v>
      </c>
      <c r="R2" s="91" t="s">
        <v>224</v>
      </c>
      <c r="S2" s="93" t="s">
        <v>4</v>
      </c>
      <c r="U2" s="7" t="s">
        <v>225</v>
      </c>
    </row>
    <row r="3">
      <c r="A3" s="94">
        <f>Comparacao!F3</f>
        <v>494.523628</v>
      </c>
      <c r="B3" s="57" t="s">
        <v>82</v>
      </c>
      <c r="C3" s="40" t="s">
        <v>16</v>
      </c>
      <c r="D3" s="95">
        <v>5.0</v>
      </c>
      <c r="E3" s="95">
        <v>494.523628</v>
      </c>
      <c r="F3" s="95">
        <v>494.523628</v>
      </c>
      <c r="G3" s="95">
        <v>494.523628</v>
      </c>
      <c r="H3" s="95">
        <v>494.523628</v>
      </c>
      <c r="I3" s="95">
        <v>494.523628</v>
      </c>
      <c r="J3" s="95">
        <v>494.523628</v>
      </c>
      <c r="K3" s="95">
        <v>494.523628</v>
      </c>
      <c r="L3" s="95">
        <v>0.004</v>
      </c>
      <c r="M3" s="95">
        <v>10.003</v>
      </c>
      <c r="N3" s="94">
        <f t="shared" ref="N3:N128" si="1">((E3-A3)/A3)*100</f>
        <v>0</v>
      </c>
      <c r="O3" s="94">
        <f t="shared" ref="O3:O128" si="2">((F3-A3)/A3)*100</f>
        <v>0</v>
      </c>
      <c r="P3" s="94">
        <f t="shared" ref="P3:P128" si="3">((G3-A3)/A3)*100</f>
        <v>0</v>
      </c>
      <c r="Q3" s="94">
        <f t="shared" ref="Q3:Q128" si="4">((H3-A3)/A3)*100</f>
        <v>0</v>
      </c>
      <c r="R3" s="94">
        <f t="shared" ref="R3:R128" si="5">((I3-A3)/A3)*100</f>
        <v>0</v>
      </c>
      <c r="S3" s="96">
        <f t="shared" ref="S3:S128" si="6">AVERAGE(N3:R3)</f>
        <v>0</v>
      </c>
      <c r="U3" s="7">
        <f t="shared" ref="U3:U128" si="7">(IF(((J3-A3)/A3)*100 &lt; 1,L3,"INF"))</f>
        <v>0.004</v>
      </c>
    </row>
    <row r="4">
      <c r="A4" s="94">
        <f>Comparacao!F4</f>
        <v>612.982976</v>
      </c>
      <c r="B4" s="57" t="s">
        <v>83</v>
      </c>
      <c r="C4" s="3" t="s">
        <v>16</v>
      </c>
      <c r="D4" s="3">
        <v>5.0</v>
      </c>
      <c r="E4" s="3">
        <v>612.982976</v>
      </c>
      <c r="F4" s="3">
        <v>612.982976</v>
      </c>
      <c r="G4" s="3">
        <v>612.982976</v>
      </c>
      <c r="H4" s="3">
        <v>612.982976</v>
      </c>
      <c r="I4" s="3">
        <v>612.982976</v>
      </c>
      <c r="J4" s="3">
        <v>612.982976</v>
      </c>
      <c r="K4" s="3">
        <v>612.982976</v>
      </c>
      <c r="L4" s="3">
        <v>0.023</v>
      </c>
      <c r="M4" s="3">
        <v>10.003</v>
      </c>
      <c r="N4" s="94">
        <f t="shared" si="1"/>
        <v>0</v>
      </c>
      <c r="O4" s="94">
        <f t="shared" si="2"/>
        <v>0</v>
      </c>
      <c r="P4" s="94">
        <f t="shared" si="3"/>
        <v>0</v>
      </c>
      <c r="Q4" s="94">
        <f t="shared" si="4"/>
        <v>0</v>
      </c>
      <c r="R4" s="94">
        <f t="shared" si="5"/>
        <v>0</v>
      </c>
      <c r="S4" s="96">
        <f t="shared" si="6"/>
        <v>0</v>
      </c>
      <c r="U4" s="7">
        <f t="shared" si="7"/>
        <v>0.023</v>
      </c>
    </row>
    <row r="5">
      <c r="A5" s="94">
        <f>Comparacao!F5</f>
        <v>718.97013</v>
      </c>
      <c r="B5" s="57" t="s">
        <v>84</v>
      </c>
      <c r="C5" s="3" t="s">
        <v>16</v>
      </c>
      <c r="D5" s="3">
        <v>5.0</v>
      </c>
      <c r="E5" s="3">
        <v>718.97013</v>
      </c>
      <c r="F5" s="3">
        <v>718.97013</v>
      </c>
      <c r="G5" s="3">
        <v>718.97013</v>
      </c>
      <c r="H5" s="3">
        <v>718.97013</v>
      </c>
      <c r="I5" s="3">
        <v>718.97013</v>
      </c>
      <c r="J5" s="3">
        <v>718.97013</v>
      </c>
      <c r="K5" s="3">
        <v>718.97013</v>
      </c>
      <c r="L5" s="3">
        <v>0.028</v>
      </c>
      <c r="M5" s="3">
        <v>10.003</v>
      </c>
      <c r="N5" s="94">
        <f t="shared" si="1"/>
        <v>0</v>
      </c>
      <c r="O5" s="94">
        <f t="shared" si="2"/>
        <v>0</v>
      </c>
      <c r="P5" s="94">
        <f t="shared" si="3"/>
        <v>0</v>
      </c>
      <c r="Q5" s="94">
        <f t="shared" si="4"/>
        <v>0</v>
      </c>
      <c r="R5" s="94">
        <f t="shared" si="5"/>
        <v>0</v>
      </c>
      <c r="S5" s="96">
        <f t="shared" si="6"/>
        <v>0</v>
      </c>
      <c r="U5" s="7">
        <f t="shared" si="7"/>
        <v>0.028</v>
      </c>
    </row>
    <row r="6">
      <c r="A6" s="94">
        <f>Comparacao!F6</f>
        <v>322.924184</v>
      </c>
      <c r="B6" s="57" t="s">
        <v>85</v>
      </c>
      <c r="C6" s="3" t="s">
        <v>16</v>
      </c>
      <c r="D6" s="3">
        <v>5.0</v>
      </c>
      <c r="E6" s="3">
        <v>322.924184</v>
      </c>
      <c r="F6" s="3">
        <v>322.924184</v>
      </c>
      <c r="G6" s="3">
        <v>322.924184</v>
      </c>
      <c r="H6" s="3">
        <v>322.924184</v>
      </c>
      <c r="I6" s="3">
        <v>322.924184</v>
      </c>
      <c r="J6" s="3">
        <v>322.924184</v>
      </c>
      <c r="K6" s="3">
        <v>322.924184</v>
      </c>
      <c r="L6" s="3">
        <v>0.045</v>
      </c>
      <c r="M6" s="3">
        <v>10.007</v>
      </c>
      <c r="N6" s="94">
        <f t="shared" si="1"/>
        <v>0</v>
      </c>
      <c r="O6" s="94">
        <f t="shared" si="2"/>
        <v>0</v>
      </c>
      <c r="P6" s="94">
        <f t="shared" si="3"/>
        <v>0</v>
      </c>
      <c r="Q6" s="94">
        <f t="shared" si="4"/>
        <v>0</v>
      </c>
      <c r="R6" s="94">
        <f t="shared" si="5"/>
        <v>0</v>
      </c>
      <c r="S6" s="96">
        <f t="shared" si="6"/>
        <v>0</v>
      </c>
      <c r="U6" s="7">
        <f t="shared" si="7"/>
        <v>0.045</v>
      </c>
    </row>
    <row r="7">
      <c r="A7" s="94">
        <f>Comparacao!F7</f>
        <v>499.377429</v>
      </c>
      <c r="B7" s="57" t="s">
        <v>86</v>
      </c>
      <c r="C7" s="3" t="s">
        <v>16</v>
      </c>
      <c r="D7" s="3">
        <v>5.0</v>
      </c>
      <c r="E7" s="3">
        <v>499.377429</v>
      </c>
      <c r="F7" s="3">
        <v>499.377429</v>
      </c>
      <c r="G7" s="3">
        <v>499.377429</v>
      </c>
      <c r="H7" s="3">
        <v>499.377429</v>
      </c>
      <c r="I7" s="3">
        <v>499.377429</v>
      </c>
      <c r="J7" s="3">
        <v>499.377429</v>
      </c>
      <c r="K7" s="3">
        <v>499.377429</v>
      </c>
      <c r="L7" s="3">
        <v>0.095</v>
      </c>
      <c r="M7" s="3">
        <v>10.006</v>
      </c>
      <c r="N7" s="94">
        <f t="shared" si="1"/>
        <v>0</v>
      </c>
      <c r="O7" s="94">
        <f t="shared" si="2"/>
        <v>0</v>
      </c>
      <c r="P7" s="94">
        <f t="shared" si="3"/>
        <v>0</v>
      </c>
      <c r="Q7" s="94">
        <f t="shared" si="4"/>
        <v>0</v>
      </c>
      <c r="R7" s="94">
        <f t="shared" si="5"/>
        <v>0</v>
      </c>
      <c r="S7" s="96">
        <f t="shared" si="6"/>
        <v>0</v>
      </c>
      <c r="U7" s="7">
        <f t="shared" si="7"/>
        <v>0.095</v>
      </c>
    </row>
    <row r="8">
      <c r="A8" s="94">
        <f>Comparacao!F8</f>
        <v>667.390009</v>
      </c>
      <c r="B8" s="57" t="s">
        <v>87</v>
      </c>
      <c r="C8" s="3" t="s">
        <v>16</v>
      </c>
      <c r="D8" s="3">
        <v>5.0</v>
      </c>
      <c r="E8" s="3">
        <v>667.390009</v>
      </c>
      <c r="F8" s="3">
        <v>667.390009</v>
      </c>
      <c r="G8" s="3">
        <v>667.390009</v>
      </c>
      <c r="H8" s="3">
        <v>667.390009</v>
      </c>
      <c r="I8" s="3">
        <v>667.390009</v>
      </c>
      <c r="J8" s="3">
        <v>667.390009</v>
      </c>
      <c r="K8" s="3">
        <v>667.390009</v>
      </c>
      <c r="L8" s="3">
        <v>0.176</v>
      </c>
      <c r="M8" s="3">
        <v>10.007</v>
      </c>
      <c r="N8" s="94">
        <f t="shared" si="1"/>
        <v>0</v>
      </c>
      <c r="O8" s="94">
        <f t="shared" si="2"/>
        <v>0</v>
      </c>
      <c r="P8" s="94">
        <f t="shared" si="3"/>
        <v>0</v>
      </c>
      <c r="Q8" s="94">
        <f t="shared" si="4"/>
        <v>0</v>
      </c>
      <c r="R8" s="94">
        <f t="shared" si="5"/>
        <v>0</v>
      </c>
      <c r="S8" s="96">
        <f t="shared" si="6"/>
        <v>0</v>
      </c>
      <c r="U8" s="7">
        <f t="shared" si="7"/>
        <v>0.176</v>
      </c>
    </row>
    <row r="9">
      <c r="A9" s="94">
        <f>Comparacao!F9</f>
        <v>190.515089</v>
      </c>
      <c r="B9" s="57" t="s">
        <v>88</v>
      </c>
      <c r="C9" s="3" t="s">
        <v>16</v>
      </c>
      <c r="D9" s="3">
        <v>5.0</v>
      </c>
      <c r="E9" s="3">
        <v>190.515089</v>
      </c>
      <c r="F9" s="3">
        <v>190.515089</v>
      </c>
      <c r="G9" s="3">
        <v>190.515089</v>
      </c>
      <c r="H9" s="3">
        <v>190.515089</v>
      </c>
      <c r="I9" s="3">
        <v>190.515089</v>
      </c>
      <c r="J9" s="3">
        <v>190.515089</v>
      </c>
      <c r="K9" s="3">
        <v>190.515089</v>
      </c>
      <c r="L9" s="3">
        <v>0.152</v>
      </c>
      <c r="M9" s="3">
        <v>10.025</v>
      </c>
      <c r="N9" s="94">
        <f t="shared" si="1"/>
        <v>0</v>
      </c>
      <c r="O9" s="94">
        <f t="shared" si="2"/>
        <v>0</v>
      </c>
      <c r="P9" s="94">
        <f t="shared" si="3"/>
        <v>0</v>
      </c>
      <c r="Q9" s="94">
        <f t="shared" si="4"/>
        <v>0</v>
      </c>
      <c r="R9" s="94">
        <f t="shared" si="5"/>
        <v>0</v>
      </c>
      <c r="S9" s="96">
        <f t="shared" si="6"/>
        <v>0</v>
      </c>
      <c r="U9" s="7">
        <f t="shared" si="7"/>
        <v>0.152</v>
      </c>
    </row>
    <row r="10">
      <c r="A10" s="94">
        <f>Comparacao!F10</f>
        <v>411.828487</v>
      </c>
      <c r="B10" s="57" t="s">
        <v>89</v>
      </c>
      <c r="C10" s="3" t="s">
        <v>16</v>
      </c>
      <c r="D10" s="3">
        <v>5.0</v>
      </c>
      <c r="E10" s="3">
        <v>411.828487</v>
      </c>
      <c r="F10" s="3">
        <v>411.828487</v>
      </c>
      <c r="G10" s="3">
        <v>411.828487</v>
      </c>
      <c r="H10" s="3">
        <v>411.828487</v>
      </c>
      <c r="I10" s="3">
        <v>411.828487</v>
      </c>
      <c r="J10" s="3">
        <v>411.828487</v>
      </c>
      <c r="K10" s="3">
        <v>411.828487</v>
      </c>
      <c r="L10" s="3">
        <v>0.383</v>
      </c>
      <c r="M10" s="3">
        <v>10.023</v>
      </c>
      <c r="N10" s="94">
        <f t="shared" si="1"/>
        <v>0</v>
      </c>
      <c r="O10" s="94">
        <f t="shared" si="2"/>
        <v>0</v>
      </c>
      <c r="P10" s="94">
        <f t="shared" si="3"/>
        <v>0</v>
      </c>
      <c r="Q10" s="94">
        <f t="shared" si="4"/>
        <v>0</v>
      </c>
      <c r="R10" s="94">
        <f t="shared" si="5"/>
        <v>0</v>
      </c>
      <c r="S10" s="96">
        <f t="shared" si="6"/>
        <v>0</v>
      </c>
      <c r="U10" s="7">
        <f t="shared" si="7"/>
        <v>0.383</v>
      </c>
    </row>
    <row r="11">
      <c r="A11" s="94">
        <f>Comparacao!F11</f>
        <v>631.564979</v>
      </c>
      <c r="B11" s="57" t="s">
        <v>90</v>
      </c>
      <c r="C11" s="3" t="s">
        <v>16</v>
      </c>
      <c r="D11" s="3">
        <v>5.0</v>
      </c>
      <c r="E11" s="3">
        <v>631.564979</v>
      </c>
      <c r="F11" s="3">
        <v>631.564979</v>
      </c>
      <c r="G11" s="3">
        <v>631.564979</v>
      </c>
      <c r="H11" s="3">
        <v>631.564979</v>
      </c>
      <c r="I11" s="3">
        <v>631.564979</v>
      </c>
      <c r="J11" s="3">
        <v>631.564979</v>
      </c>
      <c r="K11" s="3">
        <v>631.564979</v>
      </c>
      <c r="L11" s="3">
        <v>0.525</v>
      </c>
      <c r="M11" s="3">
        <v>10.024</v>
      </c>
      <c r="N11" s="94">
        <f t="shared" si="1"/>
        <v>0</v>
      </c>
      <c r="O11" s="94">
        <f t="shared" si="2"/>
        <v>0</v>
      </c>
      <c r="P11" s="94">
        <f t="shared" si="3"/>
        <v>0</v>
      </c>
      <c r="Q11" s="94">
        <f t="shared" si="4"/>
        <v>0</v>
      </c>
      <c r="R11" s="94">
        <f t="shared" si="5"/>
        <v>0</v>
      </c>
      <c r="S11" s="96">
        <f t="shared" si="6"/>
        <v>0</v>
      </c>
      <c r="U11" s="7">
        <f t="shared" si="7"/>
        <v>0.525</v>
      </c>
    </row>
    <row r="12">
      <c r="A12" s="94">
        <f>Comparacao!F12</f>
        <v>1915.210508</v>
      </c>
      <c r="B12" s="57" t="s">
        <v>91</v>
      </c>
      <c r="C12" s="3" t="s">
        <v>16</v>
      </c>
      <c r="D12" s="3">
        <v>5.0</v>
      </c>
      <c r="E12" s="3">
        <v>1915.210508</v>
      </c>
      <c r="F12" s="3">
        <v>1915.210508</v>
      </c>
      <c r="G12" s="3">
        <v>1915.210508</v>
      </c>
      <c r="H12" s="3">
        <v>1915.210508</v>
      </c>
      <c r="I12" s="3">
        <v>1915.210508</v>
      </c>
      <c r="J12" s="3">
        <v>1915.210508</v>
      </c>
      <c r="K12" s="3">
        <v>1915.210508</v>
      </c>
      <c r="L12" s="3">
        <v>0.041</v>
      </c>
      <c r="M12" s="3">
        <v>15.006</v>
      </c>
      <c r="N12" s="94">
        <f t="shared" si="1"/>
        <v>0</v>
      </c>
      <c r="O12" s="94">
        <f t="shared" si="2"/>
        <v>0</v>
      </c>
      <c r="P12" s="94">
        <f t="shared" si="3"/>
        <v>0</v>
      </c>
      <c r="Q12" s="94">
        <f t="shared" si="4"/>
        <v>0</v>
      </c>
      <c r="R12" s="94">
        <f t="shared" si="5"/>
        <v>0</v>
      </c>
      <c r="S12" s="96">
        <f t="shared" si="6"/>
        <v>0</v>
      </c>
      <c r="U12" s="7">
        <f t="shared" si="7"/>
        <v>0.041</v>
      </c>
    </row>
    <row r="13">
      <c r="A13" s="94">
        <f>Comparacao!F13</f>
        <v>2324.397834</v>
      </c>
      <c r="B13" s="57" t="s">
        <v>92</v>
      </c>
      <c r="C13" s="3" t="s">
        <v>16</v>
      </c>
      <c r="D13" s="3">
        <v>5.0</v>
      </c>
      <c r="E13" s="3">
        <v>2324.397834</v>
      </c>
      <c r="F13" s="3">
        <v>2324.397834</v>
      </c>
      <c r="G13" s="3">
        <v>2324.397834</v>
      </c>
      <c r="H13" s="3">
        <v>2324.397834</v>
      </c>
      <c r="I13" s="3">
        <v>2324.397834</v>
      </c>
      <c r="J13" s="3">
        <v>2324.397834</v>
      </c>
      <c r="K13" s="3">
        <v>2324.397834</v>
      </c>
      <c r="L13" s="3">
        <v>1.501</v>
      </c>
      <c r="M13" s="3">
        <v>15.006</v>
      </c>
      <c r="N13" s="94">
        <f t="shared" si="1"/>
        <v>0</v>
      </c>
      <c r="O13" s="94">
        <f t="shared" si="2"/>
        <v>0</v>
      </c>
      <c r="P13" s="94">
        <f t="shared" si="3"/>
        <v>0</v>
      </c>
      <c r="Q13" s="94">
        <f t="shared" si="4"/>
        <v>0</v>
      </c>
      <c r="R13" s="94">
        <f t="shared" si="5"/>
        <v>0</v>
      </c>
      <c r="S13" s="96">
        <f t="shared" si="6"/>
        <v>0</v>
      </c>
      <c r="U13" s="7">
        <f t="shared" si="7"/>
        <v>1.501</v>
      </c>
    </row>
    <row r="14">
      <c r="A14" s="94">
        <f>Comparacao!F14</f>
        <v>2666.094409</v>
      </c>
      <c r="B14" s="57" t="s">
        <v>93</v>
      </c>
      <c r="C14" s="3" t="s">
        <v>16</v>
      </c>
      <c r="D14" s="3">
        <v>5.0</v>
      </c>
      <c r="E14" s="3">
        <v>2666.094409</v>
      </c>
      <c r="F14" s="3">
        <v>2666.094409</v>
      </c>
      <c r="G14" s="3">
        <v>2666.094409</v>
      </c>
      <c r="H14" s="3">
        <v>2666.094409</v>
      </c>
      <c r="I14" s="3">
        <v>2666.094409</v>
      </c>
      <c r="J14" s="3">
        <v>2666.094409</v>
      </c>
      <c r="K14" s="3">
        <v>2666.094409</v>
      </c>
      <c r="L14" s="3">
        <v>1.012</v>
      </c>
      <c r="M14" s="3">
        <v>15.006</v>
      </c>
      <c r="N14" s="94">
        <f t="shared" si="1"/>
        <v>0</v>
      </c>
      <c r="O14" s="94">
        <f t="shared" si="2"/>
        <v>0</v>
      </c>
      <c r="P14" s="94">
        <f t="shared" si="3"/>
        <v>0</v>
      </c>
      <c r="Q14" s="94">
        <f t="shared" si="4"/>
        <v>0</v>
      </c>
      <c r="R14" s="94">
        <f t="shared" si="5"/>
        <v>0</v>
      </c>
      <c r="S14" s="96">
        <f t="shared" si="6"/>
        <v>0</v>
      </c>
      <c r="U14" s="7">
        <f t="shared" si="7"/>
        <v>1.012</v>
      </c>
    </row>
    <row r="15">
      <c r="A15" s="94">
        <f>Comparacao!F15</f>
        <v>1299.636874</v>
      </c>
      <c r="B15" s="57" t="s">
        <v>94</v>
      </c>
      <c r="C15" s="3" t="s">
        <v>16</v>
      </c>
      <c r="D15" s="3">
        <v>5.0</v>
      </c>
      <c r="E15" s="3">
        <v>1299.636874</v>
      </c>
      <c r="F15" s="3">
        <v>1299.636874</v>
      </c>
      <c r="G15" s="3">
        <v>1299.636874</v>
      </c>
      <c r="H15" s="3">
        <v>1299.636874</v>
      </c>
      <c r="I15" s="3">
        <v>1299.636874</v>
      </c>
      <c r="J15" s="3">
        <v>1299.636874</v>
      </c>
      <c r="K15" s="3">
        <v>1299.636874</v>
      </c>
      <c r="L15" s="3">
        <v>0.437</v>
      </c>
      <c r="M15" s="3">
        <v>15.012</v>
      </c>
      <c r="N15" s="94">
        <f t="shared" si="1"/>
        <v>0</v>
      </c>
      <c r="O15" s="94">
        <f t="shared" si="2"/>
        <v>0</v>
      </c>
      <c r="P15" s="94">
        <f t="shared" si="3"/>
        <v>0</v>
      </c>
      <c r="Q15" s="94">
        <f t="shared" si="4"/>
        <v>0</v>
      </c>
      <c r="R15" s="94">
        <f t="shared" si="5"/>
        <v>0</v>
      </c>
      <c r="S15" s="96">
        <f t="shared" si="6"/>
        <v>0</v>
      </c>
      <c r="U15" s="7">
        <f t="shared" si="7"/>
        <v>0.437</v>
      </c>
    </row>
    <row r="16">
      <c r="A16" s="94">
        <f>Comparacao!F16</f>
        <v>1935.079566</v>
      </c>
      <c r="B16" s="57" t="s">
        <v>95</v>
      </c>
      <c r="C16" s="3" t="s">
        <v>16</v>
      </c>
      <c r="D16" s="3">
        <v>5.0</v>
      </c>
      <c r="E16" s="3">
        <v>1935.079566</v>
      </c>
      <c r="F16" s="3">
        <v>1935.079566</v>
      </c>
      <c r="G16" s="3">
        <v>1935.079566</v>
      </c>
      <c r="H16" s="3">
        <v>1935.079566</v>
      </c>
      <c r="I16" s="3">
        <v>1935.079566</v>
      </c>
      <c r="J16" s="3">
        <v>1935.079566</v>
      </c>
      <c r="K16" s="3">
        <v>1935.079566</v>
      </c>
      <c r="L16" s="3">
        <v>1.962</v>
      </c>
      <c r="M16" s="3">
        <v>15.017</v>
      </c>
      <c r="N16" s="94">
        <f t="shared" si="1"/>
        <v>0</v>
      </c>
      <c r="O16" s="94">
        <f t="shared" si="2"/>
        <v>0</v>
      </c>
      <c r="P16" s="94">
        <f t="shared" si="3"/>
        <v>0</v>
      </c>
      <c r="Q16" s="94">
        <f t="shared" si="4"/>
        <v>0</v>
      </c>
      <c r="R16" s="94">
        <f t="shared" si="5"/>
        <v>0</v>
      </c>
      <c r="S16" s="96">
        <f t="shared" si="6"/>
        <v>0</v>
      </c>
      <c r="U16" s="7">
        <f t="shared" si="7"/>
        <v>1.962</v>
      </c>
    </row>
    <row r="17">
      <c r="A17" s="94">
        <f>Comparacao!F17</f>
        <v>2454.200477</v>
      </c>
      <c r="B17" s="57" t="s">
        <v>96</v>
      </c>
      <c r="C17" s="3" t="s">
        <v>16</v>
      </c>
      <c r="D17" s="3">
        <v>5.0</v>
      </c>
      <c r="E17" s="3">
        <v>2454.200477</v>
      </c>
      <c r="F17" s="3">
        <v>2473.035221</v>
      </c>
      <c r="G17" s="3">
        <v>2454.200477</v>
      </c>
      <c r="H17" s="3">
        <v>2454.200477</v>
      </c>
      <c r="I17" s="3">
        <v>2454.200477</v>
      </c>
      <c r="J17" s="3">
        <v>2454.200477</v>
      </c>
      <c r="K17" s="3">
        <v>2457.967426</v>
      </c>
      <c r="L17" s="3">
        <v>7.09</v>
      </c>
      <c r="M17" s="3">
        <v>15.019</v>
      </c>
      <c r="N17" s="94">
        <f t="shared" si="1"/>
        <v>0</v>
      </c>
      <c r="O17" s="94">
        <f t="shared" si="2"/>
        <v>0.7674492845</v>
      </c>
      <c r="P17" s="94">
        <f t="shared" si="3"/>
        <v>0</v>
      </c>
      <c r="Q17" s="94">
        <f t="shared" si="4"/>
        <v>0</v>
      </c>
      <c r="R17" s="94">
        <f t="shared" si="5"/>
        <v>0</v>
      </c>
      <c r="S17" s="96">
        <f t="shared" si="6"/>
        <v>0.1534898569</v>
      </c>
      <c r="U17" s="7">
        <f t="shared" si="7"/>
        <v>7.09</v>
      </c>
    </row>
    <row r="18">
      <c r="A18" s="94">
        <f>Comparacao!F18</f>
        <v>876.360788</v>
      </c>
      <c r="B18" s="57" t="s">
        <v>97</v>
      </c>
      <c r="C18" s="3" t="s">
        <v>16</v>
      </c>
      <c r="D18" s="3">
        <v>5.0</v>
      </c>
      <c r="E18" s="3">
        <v>876.360788</v>
      </c>
      <c r="F18" s="3">
        <v>876.360788</v>
      </c>
      <c r="G18" s="3">
        <v>876.360788</v>
      </c>
      <c r="H18" s="3">
        <v>876.360788</v>
      </c>
      <c r="I18" s="3">
        <v>876.360788</v>
      </c>
      <c r="J18" s="3">
        <v>876.360788</v>
      </c>
      <c r="K18" s="3">
        <v>876.360788</v>
      </c>
      <c r="L18" s="3">
        <v>0.735</v>
      </c>
      <c r="M18" s="3">
        <v>15.051</v>
      </c>
      <c r="N18" s="94">
        <f t="shared" si="1"/>
        <v>0</v>
      </c>
      <c r="O18" s="94">
        <f t="shared" si="2"/>
        <v>0</v>
      </c>
      <c r="P18" s="94">
        <f t="shared" si="3"/>
        <v>0</v>
      </c>
      <c r="Q18" s="94">
        <f t="shared" si="4"/>
        <v>0</v>
      </c>
      <c r="R18" s="94">
        <f t="shared" si="5"/>
        <v>0</v>
      </c>
      <c r="S18" s="96">
        <f t="shared" si="6"/>
        <v>0</v>
      </c>
      <c r="U18" s="7">
        <f t="shared" si="7"/>
        <v>0.735</v>
      </c>
    </row>
    <row r="19">
      <c r="A19" s="94">
        <f>Comparacao!F19</f>
        <v>1590.303262</v>
      </c>
      <c r="B19" s="57" t="s">
        <v>98</v>
      </c>
      <c r="C19" s="3" t="s">
        <v>16</v>
      </c>
      <c r="D19" s="3">
        <v>5.0</v>
      </c>
      <c r="E19" s="3">
        <v>1590.303262</v>
      </c>
      <c r="F19" s="3">
        <v>1590.303262</v>
      </c>
      <c r="G19" s="3">
        <v>1590.303262</v>
      </c>
      <c r="H19" s="3">
        <v>1590.303262</v>
      </c>
      <c r="I19" s="3">
        <v>1590.303262</v>
      </c>
      <c r="J19" s="3">
        <v>1590.303262</v>
      </c>
      <c r="K19" s="3">
        <v>1590.303262</v>
      </c>
      <c r="L19" s="3">
        <v>4.003</v>
      </c>
      <c r="M19" s="3">
        <v>15.05</v>
      </c>
      <c r="N19" s="94">
        <f t="shared" si="1"/>
        <v>0</v>
      </c>
      <c r="O19" s="94">
        <f t="shared" si="2"/>
        <v>0</v>
      </c>
      <c r="P19" s="94">
        <f t="shared" si="3"/>
        <v>0</v>
      </c>
      <c r="Q19" s="94">
        <f t="shared" si="4"/>
        <v>0</v>
      </c>
      <c r="R19" s="94">
        <f t="shared" si="5"/>
        <v>0</v>
      </c>
      <c r="S19" s="96">
        <f t="shared" si="6"/>
        <v>0</v>
      </c>
      <c r="U19" s="7">
        <f t="shared" si="7"/>
        <v>4.003</v>
      </c>
    </row>
    <row r="20">
      <c r="A20" s="94">
        <f>Comparacao!F20</f>
        <v>2250.292347</v>
      </c>
      <c r="B20" s="57" t="s">
        <v>99</v>
      </c>
      <c r="C20" s="3" t="s">
        <v>16</v>
      </c>
      <c r="D20" s="3">
        <v>5.0</v>
      </c>
      <c r="E20" s="3">
        <v>2250.292347</v>
      </c>
      <c r="F20" s="3">
        <v>2274.314516</v>
      </c>
      <c r="G20" s="3">
        <v>2274.314516</v>
      </c>
      <c r="H20" s="3">
        <v>2250.292347</v>
      </c>
      <c r="I20" s="3">
        <v>2250.292347</v>
      </c>
      <c r="J20" s="3">
        <v>2250.292347</v>
      </c>
      <c r="K20" s="3">
        <v>2259.901215</v>
      </c>
      <c r="L20" s="3">
        <v>8.717</v>
      </c>
      <c r="M20" s="3">
        <v>15.053</v>
      </c>
      <c r="N20" s="94">
        <f t="shared" si="1"/>
        <v>0</v>
      </c>
      <c r="O20" s="94">
        <f t="shared" si="2"/>
        <v>1.067513251</v>
      </c>
      <c r="P20" s="94">
        <f t="shared" si="3"/>
        <v>1.067513251</v>
      </c>
      <c r="Q20" s="94">
        <f t="shared" si="4"/>
        <v>0</v>
      </c>
      <c r="R20" s="94">
        <f t="shared" si="5"/>
        <v>0</v>
      </c>
      <c r="S20" s="96">
        <f t="shared" si="6"/>
        <v>0.4270053006</v>
      </c>
      <c r="U20" s="7">
        <f t="shared" si="7"/>
        <v>8.717</v>
      </c>
    </row>
    <row r="21">
      <c r="A21" s="94">
        <f>Comparacao!F21</f>
        <v>4170.149331</v>
      </c>
      <c r="B21" s="57" t="s">
        <v>100</v>
      </c>
      <c r="C21" s="3" t="s">
        <v>16</v>
      </c>
      <c r="D21" s="3">
        <v>5.0</v>
      </c>
      <c r="E21" s="3">
        <v>4170.149331</v>
      </c>
      <c r="F21" s="3">
        <v>4170.149331</v>
      </c>
      <c r="G21" s="3">
        <v>4170.149331</v>
      </c>
      <c r="H21" s="3">
        <v>4170.149331</v>
      </c>
      <c r="I21" s="3">
        <v>4170.149331</v>
      </c>
      <c r="J21" s="3">
        <v>4170.149331</v>
      </c>
      <c r="K21" s="3">
        <v>4170.149331</v>
      </c>
      <c r="L21" s="3">
        <v>0.412</v>
      </c>
      <c r="M21" s="3">
        <v>20.021</v>
      </c>
      <c r="N21" s="94">
        <f t="shared" si="1"/>
        <v>0</v>
      </c>
      <c r="O21" s="94">
        <f t="shared" si="2"/>
        <v>0</v>
      </c>
      <c r="P21" s="94">
        <f t="shared" si="3"/>
        <v>0</v>
      </c>
      <c r="Q21" s="94">
        <f t="shared" si="4"/>
        <v>0</v>
      </c>
      <c r="R21" s="94">
        <f t="shared" si="5"/>
        <v>0</v>
      </c>
      <c r="S21" s="96">
        <f t="shared" si="6"/>
        <v>0</v>
      </c>
      <c r="U21" s="7">
        <f t="shared" si="7"/>
        <v>0.412</v>
      </c>
    </row>
    <row r="22">
      <c r="A22" s="94">
        <f>Comparacao!F22</f>
        <v>5234.939466</v>
      </c>
      <c r="B22" s="57" t="s">
        <v>101</v>
      </c>
      <c r="C22" s="3" t="s">
        <v>16</v>
      </c>
      <c r="D22" s="3">
        <v>5.0</v>
      </c>
      <c r="E22" s="3">
        <v>5234.939466</v>
      </c>
      <c r="F22" s="3">
        <v>5234.939466</v>
      </c>
      <c r="G22" s="3">
        <v>5234.939466</v>
      </c>
      <c r="H22" s="3">
        <v>5234.939466</v>
      </c>
      <c r="I22" s="3">
        <v>5234.939466</v>
      </c>
      <c r="J22" s="3">
        <v>5234.939466</v>
      </c>
      <c r="K22" s="3">
        <v>5234.939466</v>
      </c>
      <c r="L22" s="3">
        <v>0.228</v>
      </c>
      <c r="M22" s="3">
        <v>20.012</v>
      </c>
      <c r="N22" s="94">
        <f t="shared" si="1"/>
        <v>0</v>
      </c>
      <c r="O22" s="94">
        <f t="shared" si="2"/>
        <v>0</v>
      </c>
      <c r="P22" s="94">
        <f t="shared" si="3"/>
        <v>0</v>
      </c>
      <c r="Q22" s="94">
        <f t="shared" si="4"/>
        <v>0</v>
      </c>
      <c r="R22" s="94">
        <f t="shared" si="5"/>
        <v>0</v>
      </c>
      <c r="S22" s="96">
        <f t="shared" si="6"/>
        <v>0</v>
      </c>
      <c r="U22" s="7">
        <f t="shared" si="7"/>
        <v>0.228</v>
      </c>
    </row>
    <row r="23">
      <c r="A23" s="94">
        <f>Comparacao!F23</f>
        <v>6279.350578</v>
      </c>
      <c r="B23" s="57" t="s">
        <v>102</v>
      </c>
      <c r="C23" s="3" t="s">
        <v>16</v>
      </c>
      <c r="D23" s="3">
        <v>5.0</v>
      </c>
      <c r="E23" s="3">
        <v>6279.350578</v>
      </c>
      <c r="F23" s="3">
        <v>6279.350578</v>
      </c>
      <c r="G23" s="3">
        <v>6279.350578</v>
      </c>
      <c r="H23" s="3">
        <v>6279.350578</v>
      </c>
      <c r="I23" s="3">
        <v>6279.350578</v>
      </c>
      <c r="J23" s="3">
        <v>6279.350578</v>
      </c>
      <c r="K23" s="3">
        <v>6279.350578</v>
      </c>
      <c r="L23" s="3">
        <v>3.838</v>
      </c>
      <c r="M23" s="3">
        <v>20.015</v>
      </c>
      <c r="N23" s="94">
        <f t="shared" si="1"/>
        <v>0</v>
      </c>
      <c r="O23" s="94">
        <f t="shared" si="2"/>
        <v>0</v>
      </c>
      <c r="P23" s="94">
        <f t="shared" si="3"/>
        <v>0</v>
      </c>
      <c r="Q23" s="94">
        <f t="shared" si="4"/>
        <v>0</v>
      </c>
      <c r="R23" s="94">
        <f t="shared" si="5"/>
        <v>0</v>
      </c>
      <c r="S23" s="96">
        <f t="shared" si="6"/>
        <v>0</v>
      </c>
      <c r="U23" s="7">
        <f t="shared" si="7"/>
        <v>3.838</v>
      </c>
    </row>
    <row r="24">
      <c r="A24" s="94">
        <f>Comparacao!F24</f>
        <v>2808.683987</v>
      </c>
      <c r="B24" s="57" t="s">
        <v>103</v>
      </c>
      <c r="C24" s="3" t="s">
        <v>16</v>
      </c>
      <c r="D24" s="3">
        <v>5.0</v>
      </c>
      <c r="E24" s="3">
        <v>2808.683987</v>
      </c>
      <c r="F24" s="3">
        <v>2808.683987</v>
      </c>
      <c r="G24" s="3">
        <v>2808.683987</v>
      </c>
      <c r="H24" s="3">
        <v>2808.683987</v>
      </c>
      <c r="I24" s="3">
        <v>2808.683987</v>
      </c>
      <c r="J24" s="3">
        <v>2808.683987</v>
      </c>
      <c r="K24" s="3">
        <v>2808.683987</v>
      </c>
      <c r="L24" s="3">
        <v>0.999</v>
      </c>
      <c r="M24" s="3">
        <v>20.027</v>
      </c>
      <c r="N24" s="94">
        <f t="shared" si="1"/>
        <v>0</v>
      </c>
      <c r="O24" s="94">
        <f t="shared" si="2"/>
        <v>0</v>
      </c>
      <c r="P24" s="94">
        <f t="shared" si="3"/>
        <v>0</v>
      </c>
      <c r="Q24" s="94">
        <f t="shared" si="4"/>
        <v>0</v>
      </c>
      <c r="R24" s="94">
        <f t="shared" si="5"/>
        <v>0</v>
      </c>
      <c r="S24" s="96">
        <f t="shared" si="6"/>
        <v>0</v>
      </c>
      <c r="U24" s="7">
        <f t="shared" si="7"/>
        <v>0.999</v>
      </c>
    </row>
    <row r="25">
      <c r="A25" s="94">
        <f>Comparacao!F25</f>
        <v>4384.30908</v>
      </c>
      <c r="B25" s="57" t="s">
        <v>104</v>
      </c>
      <c r="C25" s="3" t="s">
        <v>16</v>
      </c>
      <c r="D25" s="3">
        <v>5.0</v>
      </c>
      <c r="E25" s="3">
        <v>4384.30908</v>
      </c>
      <c r="F25" s="3">
        <v>4408.449118</v>
      </c>
      <c r="G25" s="3">
        <v>4386.653513</v>
      </c>
      <c r="H25" s="3">
        <v>4384.30908</v>
      </c>
      <c r="I25" s="3">
        <v>4384.30908</v>
      </c>
      <c r="J25" s="3">
        <v>4384.30908</v>
      </c>
      <c r="K25" s="3">
        <v>4389.605974</v>
      </c>
      <c r="L25" s="3">
        <v>5.816</v>
      </c>
      <c r="M25" s="3">
        <v>20.026</v>
      </c>
      <c r="N25" s="94">
        <f t="shared" si="1"/>
        <v>0</v>
      </c>
      <c r="O25" s="94">
        <f t="shared" si="2"/>
        <v>0.5506007346</v>
      </c>
      <c r="P25" s="94">
        <f t="shared" si="3"/>
        <v>0.05347326015</v>
      </c>
      <c r="Q25" s="94">
        <f t="shared" si="4"/>
        <v>0</v>
      </c>
      <c r="R25" s="94">
        <f t="shared" si="5"/>
        <v>0</v>
      </c>
      <c r="S25" s="96">
        <f t="shared" si="6"/>
        <v>0.1208147989</v>
      </c>
      <c r="U25" s="7">
        <f t="shared" si="7"/>
        <v>5.816</v>
      </c>
    </row>
    <row r="26">
      <c r="A26" s="94">
        <f>Comparacao!F26</f>
        <v>5663.540901</v>
      </c>
      <c r="B26" s="57" t="s">
        <v>105</v>
      </c>
      <c r="C26" s="3" t="s">
        <v>16</v>
      </c>
      <c r="D26" s="3">
        <v>5.0</v>
      </c>
      <c r="E26" s="3">
        <v>5663.621806</v>
      </c>
      <c r="F26" s="3">
        <v>5663.540901</v>
      </c>
      <c r="G26" s="3">
        <v>5663.540901</v>
      </c>
      <c r="H26" s="3">
        <v>5663.540901</v>
      </c>
      <c r="I26" s="3">
        <v>5663.540901</v>
      </c>
      <c r="J26" s="3">
        <v>5663.540901</v>
      </c>
      <c r="K26" s="3">
        <v>5663.557082</v>
      </c>
      <c r="L26" s="3">
        <v>9.486</v>
      </c>
      <c r="M26" s="3">
        <v>20.028</v>
      </c>
      <c r="N26" s="94">
        <f t="shared" si="1"/>
        <v>0.001428523276</v>
      </c>
      <c r="O26" s="94">
        <f t="shared" si="2"/>
        <v>0</v>
      </c>
      <c r="P26" s="94">
        <f t="shared" si="3"/>
        <v>0</v>
      </c>
      <c r="Q26" s="94">
        <f t="shared" si="4"/>
        <v>0</v>
      </c>
      <c r="R26" s="94">
        <f t="shared" si="5"/>
        <v>0</v>
      </c>
      <c r="S26" s="96">
        <f t="shared" si="6"/>
        <v>0.0002857046551</v>
      </c>
      <c r="U26" s="7">
        <f t="shared" si="7"/>
        <v>9.486</v>
      </c>
    </row>
    <row r="27">
      <c r="A27" s="94">
        <f>Comparacao!F27</f>
        <v>2057.028423</v>
      </c>
      <c r="B27" s="57" t="s">
        <v>106</v>
      </c>
      <c r="C27" s="3" t="s">
        <v>16</v>
      </c>
      <c r="D27" s="3">
        <v>5.0</v>
      </c>
      <c r="E27" s="3">
        <v>2057.028423</v>
      </c>
      <c r="F27" s="3">
        <v>2057.028423</v>
      </c>
      <c r="G27" s="3">
        <v>2057.028423</v>
      </c>
      <c r="H27" s="3">
        <v>2057.028423</v>
      </c>
      <c r="I27" s="3">
        <v>2057.028423</v>
      </c>
      <c r="J27" s="3">
        <v>2057.028423</v>
      </c>
      <c r="K27" s="3">
        <v>2057.028423</v>
      </c>
      <c r="L27" s="3">
        <v>3.816</v>
      </c>
      <c r="M27" s="3">
        <v>20.055</v>
      </c>
      <c r="N27" s="94">
        <f t="shared" si="1"/>
        <v>0</v>
      </c>
      <c r="O27" s="94">
        <f t="shared" si="2"/>
        <v>0</v>
      </c>
      <c r="P27" s="94">
        <f t="shared" si="3"/>
        <v>0</v>
      </c>
      <c r="Q27" s="94">
        <f t="shared" si="4"/>
        <v>0</v>
      </c>
      <c r="R27" s="94">
        <f t="shared" si="5"/>
        <v>0</v>
      </c>
      <c r="S27" s="96">
        <f t="shared" si="6"/>
        <v>0</v>
      </c>
      <c r="U27" s="7">
        <f t="shared" si="7"/>
        <v>3.816</v>
      </c>
    </row>
    <row r="28">
      <c r="A28" s="94">
        <f>Comparacao!F28</f>
        <v>3700.179852</v>
      </c>
      <c r="B28" s="57" t="s">
        <v>107</v>
      </c>
      <c r="C28" s="3" t="s">
        <v>16</v>
      </c>
      <c r="D28" s="3">
        <v>5.0</v>
      </c>
      <c r="E28" s="3">
        <v>3701.31167</v>
      </c>
      <c r="F28" s="3">
        <v>3701.31167</v>
      </c>
      <c r="G28" s="3">
        <v>3701.31167</v>
      </c>
      <c r="H28" s="3">
        <v>3701.31167</v>
      </c>
      <c r="I28" s="3">
        <v>3701.31167</v>
      </c>
      <c r="J28" s="3">
        <v>3701.31167</v>
      </c>
      <c r="K28" s="3">
        <v>3701.31167</v>
      </c>
      <c r="L28" s="3">
        <v>1.158</v>
      </c>
      <c r="M28" s="3">
        <v>20.04</v>
      </c>
      <c r="N28" s="94">
        <f t="shared" si="1"/>
        <v>0.03058818883</v>
      </c>
      <c r="O28" s="94">
        <f t="shared" si="2"/>
        <v>0.03058818883</v>
      </c>
      <c r="P28" s="94">
        <f t="shared" si="3"/>
        <v>0.03058818883</v>
      </c>
      <c r="Q28" s="94">
        <f t="shared" si="4"/>
        <v>0.03058818883</v>
      </c>
      <c r="R28" s="94">
        <f t="shared" si="5"/>
        <v>0.03058818883</v>
      </c>
      <c r="S28" s="96">
        <f t="shared" si="6"/>
        <v>0.03058818883</v>
      </c>
      <c r="U28" s="7">
        <f t="shared" si="7"/>
        <v>1.158</v>
      </c>
    </row>
    <row r="29">
      <c r="A29" s="94">
        <f>Comparacao!F29</f>
        <v>5269.275543</v>
      </c>
      <c r="B29" s="57" t="s">
        <v>108</v>
      </c>
      <c r="C29" s="3" t="s">
        <v>16</v>
      </c>
      <c r="D29" s="3">
        <v>5.0</v>
      </c>
      <c r="E29" s="3">
        <v>5291.635364</v>
      </c>
      <c r="F29" s="3">
        <v>5269.275543</v>
      </c>
      <c r="G29" s="3">
        <v>5319.865544</v>
      </c>
      <c r="H29" s="3">
        <v>5291.635364</v>
      </c>
      <c r="I29" s="3">
        <v>5291.635364</v>
      </c>
      <c r="J29" s="3">
        <v>5269.275543</v>
      </c>
      <c r="K29" s="3">
        <v>5292.809436</v>
      </c>
      <c r="L29" s="3">
        <v>4.939</v>
      </c>
      <c r="M29" s="3">
        <v>20.04</v>
      </c>
      <c r="N29" s="94">
        <f t="shared" si="1"/>
        <v>0.4243433621</v>
      </c>
      <c r="O29" s="94">
        <f t="shared" si="2"/>
        <v>0</v>
      </c>
      <c r="P29" s="94">
        <f t="shared" si="3"/>
        <v>0.9600940506</v>
      </c>
      <c r="Q29" s="94">
        <f t="shared" si="4"/>
        <v>0.4243433621</v>
      </c>
      <c r="R29" s="94">
        <f t="shared" si="5"/>
        <v>0.4243433621</v>
      </c>
      <c r="S29" s="96">
        <f t="shared" si="6"/>
        <v>0.4466248274</v>
      </c>
      <c r="T29" s="3"/>
      <c r="U29" s="7">
        <f t="shared" si="7"/>
        <v>4.939</v>
      </c>
      <c r="V29" s="3"/>
      <c r="W29" s="3"/>
      <c r="X29" s="3"/>
      <c r="Y29" s="3"/>
      <c r="Z29" s="3"/>
      <c r="AA29" s="3"/>
      <c r="AB29" s="3"/>
      <c r="AC29" s="3"/>
    </row>
    <row r="30">
      <c r="A30" s="94">
        <f>Comparacao!F30</f>
        <v>6554.649532</v>
      </c>
      <c r="B30" s="57" t="s">
        <v>110</v>
      </c>
      <c r="C30" s="3" t="s">
        <v>16</v>
      </c>
      <c r="D30" s="3">
        <v>5.0</v>
      </c>
      <c r="E30" s="3">
        <v>6554.649532</v>
      </c>
      <c r="F30" s="3">
        <v>6554.649532</v>
      </c>
      <c r="G30" s="3">
        <v>6554.649532</v>
      </c>
      <c r="H30" s="3">
        <v>6554.649532</v>
      </c>
      <c r="I30" s="3">
        <v>6554.649532</v>
      </c>
      <c r="J30" s="3">
        <v>6554.649532</v>
      </c>
      <c r="K30" s="3">
        <v>6554.649532</v>
      </c>
      <c r="L30" s="3">
        <v>0.146</v>
      </c>
      <c r="M30" s="3">
        <v>25.016</v>
      </c>
      <c r="N30" s="94">
        <f t="shared" si="1"/>
        <v>0</v>
      </c>
      <c r="O30" s="94">
        <f t="shared" si="2"/>
        <v>0</v>
      </c>
      <c r="P30" s="94">
        <f t="shared" si="3"/>
        <v>0</v>
      </c>
      <c r="Q30" s="94">
        <f t="shared" si="4"/>
        <v>0</v>
      </c>
      <c r="R30" s="94">
        <f t="shared" si="5"/>
        <v>0</v>
      </c>
      <c r="S30" s="96">
        <f t="shared" si="6"/>
        <v>0</v>
      </c>
      <c r="U30" s="7">
        <f t="shared" si="7"/>
        <v>0.146</v>
      </c>
    </row>
    <row r="31">
      <c r="A31" s="94">
        <f>Comparacao!F31</f>
        <v>8274.004686</v>
      </c>
      <c r="B31" s="57" t="s">
        <v>111</v>
      </c>
      <c r="C31" s="3" t="s">
        <v>16</v>
      </c>
      <c r="D31" s="3">
        <v>5.0</v>
      </c>
      <c r="E31" s="3">
        <v>8274.004686</v>
      </c>
      <c r="F31" s="3">
        <v>8274.004686</v>
      </c>
      <c r="G31" s="3">
        <v>8274.004686</v>
      </c>
      <c r="H31" s="3">
        <v>8274.004686</v>
      </c>
      <c r="I31" s="3">
        <v>8274.004686</v>
      </c>
      <c r="J31" s="3">
        <v>8274.004686</v>
      </c>
      <c r="K31" s="3">
        <v>8274.004686</v>
      </c>
      <c r="L31" s="3">
        <v>0.093</v>
      </c>
      <c r="M31" s="3">
        <v>25.016</v>
      </c>
      <c r="N31" s="94">
        <f t="shared" si="1"/>
        <v>0</v>
      </c>
      <c r="O31" s="94">
        <f t="shared" si="2"/>
        <v>0</v>
      </c>
      <c r="P31" s="94">
        <f t="shared" si="3"/>
        <v>0</v>
      </c>
      <c r="Q31" s="94">
        <f t="shared" si="4"/>
        <v>0</v>
      </c>
      <c r="R31" s="94">
        <f t="shared" si="5"/>
        <v>0</v>
      </c>
      <c r="S31" s="96">
        <f t="shared" si="6"/>
        <v>0</v>
      </c>
      <c r="U31" s="7">
        <f t="shared" si="7"/>
        <v>0.093</v>
      </c>
    </row>
    <row r="32">
      <c r="A32" s="94">
        <f>Comparacao!F32</f>
        <v>9923.900207</v>
      </c>
      <c r="B32" s="57" t="s">
        <v>112</v>
      </c>
      <c r="C32" s="3" t="s">
        <v>16</v>
      </c>
      <c r="D32" s="3">
        <v>5.0</v>
      </c>
      <c r="E32" s="3">
        <v>9923.900207</v>
      </c>
      <c r="F32" s="3">
        <v>9923.900207</v>
      </c>
      <c r="G32" s="3">
        <v>9923.900207</v>
      </c>
      <c r="H32" s="3">
        <v>9923.900207</v>
      </c>
      <c r="I32" s="3">
        <v>9923.900207</v>
      </c>
      <c r="J32" s="3">
        <v>9923.900207</v>
      </c>
      <c r="K32" s="3">
        <v>9923.900207</v>
      </c>
      <c r="L32" s="3">
        <v>0.628</v>
      </c>
      <c r="M32" s="3">
        <v>25.017</v>
      </c>
      <c r="N32" s="94">
        <f t="shared" si="1"/>
        <v>0</v>
      </c>
      <c r="O32" s="94">
        <f t="shared" si="2"/>
        <v>0</v>
      </c>
      <c r="P32" s="94">
        <f t="shared" si="3"/>
        <v>0</v>
      </c>
      <c r="Q32" s="94">
        <f t="shared" si="4"/>
        <v>0</v>
      </c>
      <c r="R32" s="94">
        <f t="shared" si="5"/>
        <v>0</v>
      </c>
      <c r="S32" s="96">
        <f t="shared" si="6"/>
        <v>0</v>
      </c>
      <c r="U32" s="7">
        <f t="shared" si="7"/>
        <v>0.628</v>
      </c>
    </row>
    <row r="33">
      <c r="A33" s="94">
        <f>Comparacao!F33</f>
        <v>4791.052432</v>
      </c>
      <c r="B33" s="57" t="s">
        <v>113</v>
      </c>
      <c r="C33" s="3" t="s">
        <v>16</v>
      </c>
      <c r="D33" s="3">
        <v>5.0</v>
      </c>
      <c r="E33" s="3">
        <v>4791.052432</v>
      </c>
      <c r="F33" s="3">
        <v>4791.052432</v>
      </c>
      <c r="G33" s="3">
        <v>4791.052432</v>
      </c>
      <c r="H33" s="3">
        <v>4791.052432</v>
      </c>
      <c r="I33" s="3">
        <v>4791.052432</v>
      </c>
      <c r="J33" s="3">
        <v>4791.052432</v>
      </c>
      <c r="K33" s="3">
        <v>4791.052432</v>
      </c>
      <c r="L33" s="3">
        <v>0.968</v>
      </c>
      <c r="M33" s="3">
        <v>25.026</v>
      </c>
      <c r="N33" s="94">
        <f t="shared" si="1"/>
        <v>0</v>
      </c>
      <c r="O33" s="94">
        <f t="shared" si="2"/>
        <v>0</v>
      </c>
      <c r="P33" s="94">
        <f t="shared" si="3"/>
        <v>0</v>
      </c>
      <c r="Q33" s="94">
        <f t="shared" si="4"/>
        <v>0</v>
      </c>
      <c r="R33" s="94">
        <f t="shared" si="5"/>
        <v>0</v>
      </c>
      <c r="S33" s="96">
        <f t="shared" si="6"/>
        <v>0</v>
      </c>
      <c r="U33" s="7">
        <f t="shared" si="7"/>
        <v>0.968</v>
      </c>
    </row>
    <row r="34">
      <c r="A34" s="94">
        <f>Comparacao!F34</f>
        <v>7190.739067</v>
      </c>
      <c r="B34" s="57" t="s">
        <v>114</v>
      </c>
      <c r="C34" s="3" t="s">
        <v>16</v>
      </c>
      <c r="D34" s="3">
        <v>5.0</v>
      </c>
      <c r="E34" s="3">
        <v>7190.739067</v>
      </c>
      <c r="F34" s="3">
        <v>7190.739067</v>
      </c>
      <c r="G34" s="3">
        <v>7190.739067</v>
      </c>
      <c r="H34" s="3">
        <v>7190.739067</v>
      </c>
      <c r="I34" s="3">
        <v>7190.739067</v>
      </c>
      <c r="J34" s="3">
        <v>7190.739067</v>
      </c>
      <c r="K34" s="3">
        <v>7190.739067</v>
      </c>
      <c r="L34" s="3">
        <v>5.365</v>
      </c>
      <c r="M34" s="3">
        <v>25.026</v>
      </c>
      <c r="N34" s="94">
        <f t="shared" si="1"/>
        <v>0</v>
      </c>
      <c r="O34" s="94">
        <f t="shared" si="2"/>
        <v>0</v>
      </c>
      <c r="P34" s="94">
        <f t="shared" si="3"/>
        <v>0</v>
      </c>
      <c r="Q34" s="94">
        <f t="shared" si="4"/>
        <v>0</v>
      </c>
      <c r="R34" s="94">
        <f t="shared" si="5"/>
        <v>0</v>
      </c>
      <c r="S34" s="96">
        <f t="shared" si="6"/>
        <v>0</v>
      </c>
      <c r="U34" s="7">
        <f t="shared" si="7"/>
        <v>5.365</v>
      </c>
    </row>
    <row r="35">
      <c r="A35" s="94">
        <f>Comparacao!F35</f>
        <v>9173.349882</v>
      </c>
      <c r="B35" s="57" t="s">
        <v>115</v>
      </c>
      <c r="C35" s="3" t="s">
        <v>16</v>
      </c>
      <c r="D35" s="3">
        <v>5.0</v>
      </c>
      <c r="E35" s="3">
        <v>9173.349882</v>
      </c>
      <c r="F35" s="3">
        <v>9173.349882</v>
      </c>
      <c r="G35" s="3">
        <v>9173.349882</v>
      </c>
      <c r="H35" s="3">
        <v>9173.349882</v>
      </c>
      <c r="I35" s="3">
        <v>9173.349882</v>
      </c>
      <c r="J35" s="3">
        <v>9173.349882</v>
      </c>
      <c r="K35" s="3">
        <v>9173.349882</v>
      </c>
      <c r="L35" s="3">
        <v>5.826</v>
      </c>
      <c r="M35" s="3">
        <v>25.025</v>
      </c>
      <c r="N35" s="94">
        <f t="shared" si="1"/>
        <v>0</v>
      </c>
      <c r="O35" s="94">
        <f t="shared" si="2"/>
        <v>0</v>
      </c>
      <c r="P35" s="94">
        <f t="shared" si="3"/>
        <v>0</v>
      </c>
      <c r="Q35" s="94">
        <f t="shared" si="4"/>
        <v>0</v>
      </c>
      <c r="R35" s="94">
        <f t="shared" si="5"/>
        <v>0</v>
      </c>
      <c r="S35" s="96">
        <f t="shared" si="6"/>
        <v>0</v>
      </c>
      <c r="U35" s="7">
        <f t="shared" si="7"/>
        <v>5.826</v>
      </c>
    </row>
    <row r="36">
      <c r="A36" s="94">
        <f>Comparacao!F36</f>
        <v>3752.853912</v>
      </c>
      <c r="B36" s="57" t="s">
        <v>116</v>
      </c>
      <c r="C36" s="3" t="s">
        <v>16</v>
      </c>
      <c r="D36" s="3">
        <v>5.0</v>
      </c>
      <c r="E36" s="3">
        <v>3814.82269</v>
      </c>
      <c r="F36" s="3">
        <v>3785.432738</v>
      </c>
      <c r="G36" s="3">
        <v>3814.82269</v>
      </c>
      <c r="H36" s="3">
        <v>3814.82269</v>
      </c>
      <c r="I36" s="3">
        <v>3814.82269</v>
      </c>
      <c r="J36" s="3">
        <v>3785.432738</v>
      </c>
      <c r="K36" s="3">
        <v>3808.944699</v>
      </c>
      <c r="L36" s="3">
        <v>10.359</v>
      </c>
      <c r="M36" s="3">
        <v>25.076</v>
      </c>
      <c r="N36" s="94">
        <f t="shared" si="1"/>
        <v>1.651244079</v>
      </c>
      <c r="O36" s="94">
        <f t="shared" si="2"/>
        <v>0.8681080256</v>
      </c>
      <c r="P36" s="94">
        <f t="shared" si="3"/>
        <v>1.651244079</v>
      </c>
      <c r="Q36" s="94">
        <f t="shared" si="4"/>
        <v>1.651244079</v>
      </c>
      <c r="R36" s="94">
        <f t="shared" si="5"/>
        <v>1.651244079</v>
      </c>
      <c r="S36" s="96">
        <f t="shared" si="6"/>
        <v>1.494616868</v>
      </c>
      <c r="U36" s="7">
        <f t="shared" si="7"/>
        <v>10.359</v>
      </c>
    </row>
    <row r="37">
      <c r="A37" s="94">
        <f>Comparacao!F37</f>
        <v>6264.086171</v>
      </c>
      <c r="B37" s="57" t="s">
        <v>117</v>
      </c>
      <c r="C37" s="3" t="s">
        <v>16</v>
      </c>
      <c r="D37" s="3">
        <v>5.0</v>
      </c>
      <c r="E37" s="3">
        <v>6281.152408</v>
      </c>
      <c r="F37" s="3">
        <v>6279.846153</v>
      </c>
      <c r="G37" s="3">
        <v>6267.520488</v>
      </c>
      <c r="H37" s="3">
        <v>6276.411835</v>
      </c>
      <c r="I37" s="3">
        <v>6264.086171</v>
      </c>
      <c r="J37" s="3">
        <v>6264.086171</v>
      </c>
      <c r="K37" s="3">
        <v>6273.803411</v>
      </c>
      <c r="L37" s="3">
        <v>12.097</v>
      </c>
      <c r="M37" s="3">
        <v>25.083</v>
      </c>
      <c r="N37" s="94">
        <f t="shared" si="1"/>
        <v>0.2724457572</v>
      </c>
      <c r="O37" s="94">
        <f t="shared" si="2"/>
        <v>0.2515926756</v>
      </c>
      <c r="P37" s="94">
        <f t="shared" si="3"/>
        <v>0.05482550697</v>
      </c>
      <c r="Q37" s="94">
        <f t="shared" si="4"/>
        <v>0.1967671527</v>
      </c>
      <c r="R37" s="94">
        <f t="shared" si="5"/>
        <v>0</v>
      </c>
      <c r="S37" s="96">
        <f t="shared" si="6"/>
        <v>0.1551262185</v>
      </c>
      <c r="U37" s="7">
        <f t="shared" si="7"/>
        <v>12.097</v>
      </c>
    </row>
    <row r="38">
      <c r="A38" s="94">
        <f>Comparacao!F38</f>
        <v>8674.684243</v>
      </c>
      <c r="B38" s="57" t="s">
        <v>119</v>
      </c>
      <c r="C38" s="3" t="s">
        <v>16</v>
      </c>
      <c r="D38" s="3">
        <v>5.0</v>
      </c>
      <c r="E38" s="3">
        <v>8706.426766</v>
      </c>
      <c r="F38" s="3">
        <v>8674.684243</v>
      </c>
      <c r="G38" s="3">
        <v>8715.168278</v>
      </c>
      <c r="H38" s="3">
        <v>8682.962174</v>
      </c>
      <c r="I38" s="3">
        <v>8696.11684</v>
      </c>
      <c r="J38" s="3">
        <v>8674.684243</v>
      </c>
      <c r="K38" s="3">
        <v>8695.07166</v>
      </c>
      <c r="L38" s="3">
        <v>15.326</v>
      </c>
      <c r="M38" s="3">
        <v>25.119</v>
      </c>
      <c r="N38" s="94">
        <f t="shared" si="1"/>
        <v>0.3659213651</v>
      </c>
      <c r="O38" s="94">
        <f t="shared" si="2"/>
        <v>0</v>
      </c>
      <c r="P38" s="94">
        <f t="shared" si="3"/>
        <v>0.4666917419</v>
      </c>
      <c r="Q38" s="94">
        <f t="shared" si="4"/>
        <v>0.09542630911</v>
      </c>
      <c r="R38" s="94">
        <f t="shared" si="5"/>
        <v>0.2470706299</v>
      </c>
      <c r="S38" s="96">
        <f t="shared" si="6"/>
        <v>0.2350220092</v>
      </c>
      <c r="U38" s="7">
        <f t="shared" si="7"/>
        <v>15.326</v>
      </c>
    </row>
    <row r="39">
      <c r="A39" s="94">
        <f>Comparacao!F39</f>
        <v>52541.03391</v>
      </c>
      <c r="B39" s="57" t="s">
        <v>120</v>
      </c>
      <c r="C39" s="3" t="s">
        <v>16</v>
      </c>
      <c r="D39" s="3">
        <v>5.0</v>
      </c>
      <c r="E39" s="3">
        <v>52541.03391</v>
      </c>
      <c r="F39" s="3">
        <v>52541.03391</v>
      </c>
      <c r="G39" s="3">
        <v>52541.03391</v>
      </c>
      <c r="H39" s="3">
        <v>52541.03391</v>
      </c>
      <c r="I39" s="3">
        <v>52541.03391</v>
      </c>
      <c r="J39" s="3">
        <v>52541.03391</v>
      </c>
      <c r="K39" s="3">
        <v>52541.03391</v>
      </c>
      <c r="L39" s="3">
        <v>0.562</v>
      </c>
      <c r="M39" s="3">
        <v>10.008</v>
      </c>
      <c r="N39" s="94">
        <f t="shared" si="1"/>
        <v>0</v>
      </c>
      <c r="O39" s="94">
        <f t="shared" si="2"/>
        <v>0</v>
      </c>
      <c r="P39" s="94">
        <f t="shared" si="3"/>
        <v>0</v>
      </c>
      <c r="Q39" s="94">
        <f t="shared" si="4"/>
        <v>0</v>
      </c>
      <c r="R39" s="94">
        <f t="shared" si="5"/>
        <v>0</v>
      </c>
      <c r="S39" s="96">
        <f t="shared" si="6"/>
        <v>0</v>
      </c>
      <c r="U39" s="7">
        <f t="shared" si="7"/>
        <v>0.562</v>
      </c>
    </row>
    <row r="40">
      <c r="A40" s="94">
        <f>Comparacao!F40</f>
        <v>63166.88072</v>
      </c>
      <c r="B40" s="57" t="s">
        <v>121</v>
      </c>
      <c r="C40" s="3" t="s">
        <v>16</v>
      </c>
      <c r="D40" s="3">
        <v>5.0</v>
      </c>
      <c r="E40" s="3">
        <v>63166.880717</v>
      </c>
      <c r="F40" s="3">
        <v>63166.880717</v>
      </c>
      <c r="G40" s="3">
        <v>63166.880717</v>
      </c>
      <c r="H40" s="3">
        <v>63166.880717</v>
      </c>
      <c r="I40" s="3">
        <v>63166.880717</v>
      </c>
      <c r="J40" s="3">
        <v>63166.880717</v>
      </c>
      <c r="K40" s="3">
        <v>63166.880717</v>
      </c>
      <c r="L40" s="3">
        <v>0.344</v>
      </c>
      <c r="M40" s="3">
        <v>10.007</v>
      </c>
      <c r="N40" s="94">
        <f t="shared" si="1"/>
        <v>0</v>
      </c>
      <c r="O40" s="94">
        <f t="shared" si="2"/>
        <v>0</v>
      </c>
      <c r="P40" s="94">
        <f t="shared" si="3"/>
        <v>0</v>
      </c>
      <c r="Q40" s="94">
        <f t="shared" si="4"/>
        <v>0</v>
      </c>
      <c r="R40" s="94">
        <f t="shared" si="5"/>
        <v>0</v>
      </c>
      <c r="S40" s="96">
        <f t="shared" si="6"/>
        <v>0</v>
      </c>
      <c r="U40" s="7">
        <f t="shared" si="7"/>
        <v>0.344</v>
      </c>
    </row>
    <row r="41">
      <c r="A41" s="94">
        <f>Comparacao!F41</f>
        <v>72640.83324</v>
      </c>
      <c r="B41" s="57" t="s">
        <v>122</v>
      </c>
      <c r="C41" s="3" t="s">
        <v>16</v>
      </c>
      <c r="D41" s="3">
        <v>5.0</v>
      </c>
      <c r="E41" s="3">
        <v>72640.833236</v>
      </c>
      <c r="F41" s="3">
        <v>72640.833236</v>
      </c>
      <c r="G41" s="3">
        <v>72640.833236</v>
      </c>
      <c r="H41" s="3">
        <v>72640.833236</v>
      </c>
      <c r="I41" s="3">
        <v>72640.833236</v>
      </c>
      <c r="J41" s="3">
        <v>72640.833236</v>
      </c>
      <c r="K41" s="3">
        <v>72640.833236</v>
      </c>
      <c r="L41" s="3">
        <v>0.094</v>
      </c>
      <c r="M41" s="3">
        <v>10.007</v>
      </c>
      <c r="N41" s="94">
        <f t="shared" si="1"/>
        <v>0</v>
      </c>
      <c r="O41" s="94">
        <f t="shared" si="2"/>
        <v>0</v>
      </c>
      <c r="P41" s="94">
        <f t="shared" si="3"/>
        <v>0</v>
      </c>
      <c r="Q41" s="94">
        <f t="shared" si="4"/>
        <v>0</v>
      </c>
      <c r="R41" s="94">
        <f t="shared" si="5"/>
        <v>0</v>
      </c>
      <c r="S41" s="96">
        <f t="shared" si="6"/>
        <v>0</v>
      </c>
      <c r="U41" s="7">
        <f t="shared" si="7"/>
        <v>0.094</v>
      </c>
    </row>
    <row r="42">
      <c r="A42" s="94">
        <f>Comparacao!F42</f>
        <v>34340.0114</v>
      </c>
      <c r="B42" s="57" t="s">
        <v>123</v>
      </c>
      <c r="C42" s="3" t="s">
        <v>16</v>
      </c>
      <c r="D42" s="3">
        <v>5.0</v>
      </c>
      <c r="E42" s="3">
        <v>34340.011402</v>
      </c>
      <c r="F42" s="3">
        <v>34340.011402</v>
      </c>
      <c r="G42" s="3">
        <v>34340.011402</v>
      </c>
      <c r="H42" s="3">
        <v>34340.011402</v>
      </c>
      <c r="I42" s="3">
        <v>34340.011402</v>
      </c>
      <c r="J42" s="3">
        <v>34340.011402</v>
      </c>
      <c r="K42" s="3">
        <v>34340.011402</v>
      </c>
      <c r="L42" s="3">
        <v>0.046</v>
      </c>
      <c r="M42" s="3">
        <v>10.013</v>
      </c>
      <c r="N42" s="94">
        <f t="shared" si="1"/>
        <v>0</v>
      </c>
      <c r="O42" s="94">
        <f t="shared" si="2"/>
        <v>0</v>
      </c>
      <c r="P42" s="94">
        <f t="shared" si="3"/>
        <v>0</v>
      </c>
      <c r="Q42" s="94">
        <f t="shared" si="4"/>
        <v>0</v>
      </c>
      <c r="R42" s="94">
        <f t="shared" si="5"/>
        <v>0</v>
      </c>
      <c r="S42" s="96">
        <f t="shared" si="6"/>
        <v>0</v>
      </c>
      <c r="U42" s="7">
        <f t="shared" si="7"/>
        <v>0.046</v>
      </c>
    </row>
    <row r="43">
      <c r="A43" s="94">
        <f>Comparacao!F43</f>
        <v>49418.78451</v>
      </c>
      <c r="B43" s="57" t="s">
        <v>124</v>
      </c>
      <c r="C43" s="3" t="s">
        <v>16</v>
      </c>
      <c r="D43" s="3">
        <v>5.0</v>
      </c>
      <c r="E43" s="3">
        <v>49418.784512</v>
      </c>
      <c r="F43" s="3">
        <v>49418.784512</v>
      </c>
      <c r="G43" s="3">
        <v>49418.784512</v>
      </c>
      <c r="H43" s="3">
        <v>49418.784512</v>
      </c>
      <c r="I43" s="3">
        <v>49418.784512</v>
      </c>
      <c r="J43" s="3">
        <v>49418.784512</v>
      </c>
      <c r="K43" s="3">
        <v>49418.784512</v>
      </c>
      <c r="L43" s="3">
        <v>0.559</v>
      </c>
      <c r="M43" s="3">
        <v>10.013</v>
      </c>
      <c r="N43" s="94">
        <f t="shared" si="1"/>
        <v>0</v>
      </c>
      <c r="O43" s="94">
        <f t="shared" si="2"/>
        <v>0</v>
      </c>
      <c r="P43" s="94">
        <f t="shared" si="3"/>
        <v>0</v>
      </c>
      <c r="Q43" s="94">
        <f t="shared" si="4"/>
        <v>0</v>
      </c>
      <c r="R43" s="94">
        <f t="shared" si="5"/>
        <v>0</v>
      </c>
      <c r="S43" s="96">
        <f t="shared" si="6"/>
        <v>0</v>
      </c>
      <c r="U43" s="7">
        <f t="shared" si="7"/>
        <v>0.559</v>
      </c>
    </row>
    <row r="44">
      <c r="A44" s="94">
        <f>Comparacao!F44</f>
        <v>64013.26217</v>
      </c>
      <c r="B44" s="57" t="s">
        <v>125</v>
      </c>
      <c r="C44" s="3" t="s">
        <v>16</v>
      </c>
      <c r="D44" s="3">
        <v>5.0</v>
      </c>
      <c r="E44" s="3">
        <v>64013.262167</v>
      </c>
      <c r="F44" s="3">
        <v>64013.262167</v>
      </c>
      <c r="G44" s="3">
        <v>64013.262167</v>
      </c>
      <c r="H44" s="3">
        <v>64013.262167</v>
      </c>
      <c r="I44" s="3">
        <v>64013.262167</v>
      </c>
      <c r="J44" s="3">
        <v>64013.262167</v>
      </c>
      <c r="K44" s="3">
        <v>64013.262167</v>
      </c>
      <c r="L44" s="3">
        <v>0.571</v>
      </c>
      <c r="M44" s="3">
        <v>10.014</v>
      </c>
      <c r="N44" s="94">
        <f t="shared" si="1"/>
        <v>0</v>
      </c>
      <c r="O44" s="94">
        <f t="shared" si="2"/>
        <v>0</v>
      </c>
      <c r="P44" s="94">
        <f t="shared" si="3"/>
        <v>0</v>
      </c>
      <c r="Q44" s="94">
        <f t="shared" si="4"/>
        <v>0</v>
      </c>
      <c r="R44" s="94">
        <f t="shared" si="5"/>
        <v>0</v>
      </c>
      <c r="S44" s="96">
        <f t="shared" si="6"/>
        <v>0</v>
      </c>
      <c r="U44" s="7">
        <f t="shared" si="7"/>
        <v>0.571</v>
      </c>
    </row>
    <row r="45">
      <c r="A45" s="94">
        <f>Comparacao!F45</f>
        <v>20513.40615</v>
      </c>
      <c r="B45" s="57" t="s">
        <v>126</v>
      </c>
      <c r="C45" s="3" t="s">
        <v>16</v>
      </c>
      <c r="D45" s="3">
        <v>5.0</v>
      </c>
      <c r="E45" s="3">
        <v>20513.406145</v>
      </c>
      <c r="F45" s="3">
        <v>20513.406145</v>
      </c>
      <c r="G45" s="3">
        <v>20513.406145</v>
      </c>
      <c r="H45" s="3">
        <v>20513.406145</v>
      </c>
      <c r="I45" s="3">
        <v>20513.406145</v>
      </c>
      <c r="J45" s="3">
        <v>20513.406145</v>
      </c>
      <c r="K45" s="3">
        <v>20513.406145</v>
      </c>
      <c r="L45" s="3">
        <v>1.903</v>
      </c>
      <c r="M45" s="3">
        <v>10.045</v>
      </c>
      <c r="N45" s="94">
        <f t="shared" si="1"/>
        <v>0</v>
      </c>
      <c r="O45" s="94">
        <f t="shared" si="2"/>
        <v>0</v>
      </c>
      <c r="P45" s="94">
        <f t="shared" si="3"/>
        <v>0</v>
      </c>
      <c r="Q45" s="94">
        <f t="shared" si="4"/>
        <v>0</v>
      </c>
      <c r="R45" s="94">
        <f t="shared" si="5"/>
        <v>0</v>
      </c>
      <c r="S45" s="96">
        <f t="shared" si="6"/>
        <v>0</v>
      </c>
      <c r="U45" s="7">
        <f t="shared" si="7"/>
        <v>1.903</v>
      </c>
    </row>
    <row r="46">
      <c r="A46" s="94">
        <f>Comparacao!F46</f>
        <v>39288.18853</v>
      </c>
      <c r="B46" s="57" t="s">
        <v>127</v>
      </c>
      <c r="C46" s="3" t="s">
        <v>16</v>
      </c>
      <c r="D46" s="3">
        <v>5.0</v>
      </c>
      <c r="E46" s="3">
        <v>39288.18853</v>
      </c>
      <c r="F46" s="3">
        <v>39288.18853</v>
      </c>
      <c r="G46" s="3">
        <v>39288.18853</v>
      </c>
      <c r="H46" s="3">
        <v>39288.18853</v>
      </c>
      <c r="I46" s="3">
        <v>39288.18853</v>
      </c>
      <c r="J46" s="3">
        <v>39288.18853</v>
      </c>
      <c r="K46" s="3">
        <v>39288.18853</v>
      </c>
      <c r="L46" s="3">
        <v>3.891</v>
      </c>
      <c r="M46" s="3">
        <v>10.054</v>
      </c>
      <c r="N46" s="94">
        <f t="shared" si="1"/>
        <v>0</v>
      </c>
      <c r="O46" s="94">
        <f t="shared" si="2"/>
        <v>0</v>
      </c>
      <c r="P46" s="94">
        <f t="shared" si="3"/>
        <v>0</v>
      </c>
      <c r="Q46" s="94">
        <f t="shared" si="4"/>
        <v>0</v>
      </c>
      <c r="R46" s="94">
        <f t="shared" si="5"/>
        <v>0</v>
      </c>
      <c r="S46" s="96">
        <f t="shared" si="6"/>
        <v>0</v>
      </c>
      <c r="U46" s="7">
        <f t="shared" si="7"/>
        <v>3.891</v>
      </c>
    </row>
    <row r="47">
      <c r="A47" s="94">
        <f>Comparacao!F47</f>
        <v>57953.44807</v>
      </c>
      <c r="B47" s="57" t="s">
        <v>128</v>
      </c>
      <c r="C47" s="3" t="s">
        <v>16</v>
      </c>
      <c r="D47" s="3">
        <v>5.0</v>
      </c>
      <c r="E47" s="3">
        <v>57953.448068</v>
      </c>
      <c r="F47" s="3">
        <v>57953.448068</v>
      </c>
      <c r="G47" s="3">
        <v>57953.448068</v>
      </c>
      <c r="H47" s="3">
        <v>57953.448068</v>
      </c>
      <c r="I47" s="3">
        <v>57953.448068</v>
      </c>
      <c r="J47" s="3">
        <v>57953.448068</v>
      </c>
      <c r="K47" s="3">
        <v>57953.448068</v>
      </c>
      <c r="L47" s="3">
        <v>3.874</v>
      </c>
      <c r="M47" s="3">
        <v>10.038</v>
      </c>
      <c r="N47" s="94">
        <f t="shared" si="1"/>
        <v>0</v>
      </c>
      <c r="O47" s="94">
        <f t="shared" si="2"/>
        <v>0</v>
      </c>
      <c r="P47" s="94">
        <f t="shared" si="3"/>
        <v>0</v>
      </c>
      <c r="Q47" s="94">
        <f t="shared" si="4"/>
        <v>0</v>
      </c>
      <c r="R47" s="94">
        <f t="shared" si="5"/>
        <v>0</v>
      </c>
      <c r="S47" s="96">
        <f t="shared" si="6"/>
        <v>0</v>
      </c>
      <c r="U47" s="7">
        <f t="shared" si="7"/>
        <v>3.874</v>
      </c>
    </row>
    <row r="48">
      <c r="A48" s="94">
        <f>Comparacao!F48</f>
        <v>58761.18402</v>
      </c>
      <c r="B48" s="57" t="s">
        <v>129</v>
      </c>
      <c r="C48" s="3" t="s">
        <v>16</v>
      </c>
      <c r="D48" s="3">
        <v>5.0</v>
      </c>
      <c r="E48" s="3">
        <v>58761.184024</v>
      </c>
      <c r="F48" s="3">
        <v>58761.184024</v>
      </c>
      <c r="G48" s="3">
        <v>58761.184024</v>
      </c>
      <c r="H48" s="3">
        <v>58761.184024</v>
      </c>
      <c r="I48" s="3">
        <v>58761.184024</v>
      </c>
      <c r="J48" s="3">
        <v>58761.184024</v>
      </c>
      <c r="K48" s="3">
        <v>58761.184024</v>
      </c>
      <c r="L48" s="3">
        <v>0.706</v>
      </c>
      <c r="M48" s="3">
        <v>20.017</v>
      </c>
      <c r="N48" s="94">
        <f t="shared" si="1"/>
        <v>0</v>
      </c>
      <c r="O48" s="94">
        <f t="shared" si="2"/>
        <v>0</v>
      </c>
      <c r="P48" s="94">
        <f t="shared" si="3"/>
        <v>0</v>
      </c>
      <c r="Q48" s="94">
        <f t="shared" si="4"/>
        <v>0</v>
      </c>
      <c r="R48" s="94">
        <f t="shared" si="5"/>
        <v>0</v>
      </c>
      <c r="S48" s="96">
        <f t="shared" si="6"/>
        <v>0</v>
      </c>
      <c r="U48" s="7">
        <f t="shared" si="7"/>
        <v>0.706</v>
      </c>
    </row>
    <row r="49">
      <c r="A49" s="94">
        <f>Comparacao!F49</f>
        <v>69515.95302</v>
      </c>
      <c r="B49" s="57" t="s">
        <v>130</v>
      </c>
      <c r="C49" s="3" t="s">
        <v>16</v>
      </c>
      <c r="D49" s="3">
        <v>5.0</v>
      </c>
      <c r="E49" s="3">
        <v>69515.953022</v>
      </c>
      <c r="F49" s="3">
        <v>69515.953022</v>
      </c>
      <c r="G49" s="3">
        <v>69515.953022</v>
      </c>
      <c r="H49" s="3">
        <v>69515.953022</v>
      </c>
      <c r="I49" s="3">
        <v>69515.953022</v>
      </c>
      <c r="J49" s="3">
        <v>69515.953022</v>
      </c>
      <c r="K49" s="3">
        <v>69515.953022</v>
      </c>
      <c r="L49" s="3">
        <v>2.97</v>
      </c>
      <c r="M49" s="3">
        <v>20.018</v>
      </c>
      <c r="N49" s="94">
        <f t="shared" si="1"/>
        <v>0</v>
      </c>
      <c r="O49" s="94">
        <f t="shared" si="2"/>
        <v>0</v>
      </c>
      <c r="P49" s="94">
        <f t="shared" si="3"/>
        <v>0</v>
      </c>
      <c r="Q49" s="94">
        <f t="shared" si="4"/>
        <v>0</v>
      </c>
      <c r="R49" s="94">
        <f t="shared" si="5"/>
        <v>0</v>
      </c>
      <c r="S49" s="96">
        <f t="shared" si="6"/>
        <v>0</v>
      </c>
      <c r="U49" s="7">
        <f t="shared" si="7"/>
        <v>2.97</v>
      </c>
    </row>
    <row r="50">
      <c r="A50" s="94">
        <f>Comparacao!F50</f>
        <v>78177.62524</v>
      </c>
      <c r="B50" s="57" t="s">
        <v>131</v>
      </c>
      <c r="C50" s="3" t="s">
        <v>16</v>
      </c>
      <c r="D50" s="3">
        <v>5.0</v>
      </c>
      <c r="E50" s="3">
        <v>78177.625239</v>
      </c>
      <c r="F50" s="3">
        <v>78177.625239</v>
      </c>
      <c r="G50" s="3">
        <v>78177.625239</v>
      </c>
      <c r="H50" s="3">
        <v>78177.625239</v>
      </c>
      <c r="I50" s="3">
        <v>78177.625239</v>
      </c>
      <c r="J50" s="3">
        <v>78177.625239</v>
      </c>
      <c r="K50" s="3">
        <v>78177.625239</v>
      </c>
      <c r="L50" s="3">
        <v>1.574</v>
      </c>
      <c r="M50" s="3">
        <v>20.018</v>
      </c>
      <c r="N50" s="94">
        <f t="shared" si="1"/>
        <v>0</v>
      </c>
      <c r="O50" s="94">
        <f t="shared" si="2"/>
        <v>0</v>
      </c>
      <c r="P50" s="94">
        <f t="shared" si="3"/>
        <v>0</v>
      </c>
      <c r="Q50" s="94">
        <f t="shared" si="4"/>
        <v>0</v>
      </c>
      <c r="R50" s="94">
        <f t="shared" si="5"/>
        <v>0</v>
      </c>
      <c r="S50" s="96">
        <f t="shared" si="6"/>
        <v>0</v>
      </c>
      <c r="U50" s="7">
        <f t="shared" si="7"/>
        <v>1.574</v>
      </c>
    </row>
    <row r="51">
      <c r="A51" s="94">
        <f>Comparacao!F51</f>
        <v>46480.36408</v>
      </c>
      <c r="B51" s="57" t="s">
        <v>132</v>
      </c>
      <c r="C51" s="3" t="s">
        <v>16</v>
      </c>
      <c r="D51" s="3">
        <v>5.0</v>
      </c>
      <c r="E51" s="3">
        <v>46650.305945</v>
      </c>
      <c r="F51" s="3">
        <v>46480.364079</v>
      </c>
      <c r="G51" s="3">
        <v>46480.364079</v>
      </c>
      <c r="H51" s="3">
        <v>46571.348437</v>
      </c>
      <c r="I51" s="3">
        <v>46571.348437</v>
      </c>
      <c r="J51" s="3">
        <v>46480.364079</v>
      </c>
      <c r="K51" s="3">
        <v>46550.746196</v>
      </c>
      <c r="L51" s="3">
        <v>10.687</v>
      </c>
      <c r="M51" s="3">
        <v>20.029</v>
      </c>
      <c r="N51" s="94">
        <f t="shared" si="1"/>
        <v>0.3656207721</v>
      </c>
      <c r="O51" s="94">
        <f t="shared" si="2"/>
        <v>0</v>
      </c>
      <c r="P51" s="94">
        <f t="shared" si="3"/>
        <v>0</v>
      </c>
      <c r="Q51" s="94">
        <f t="shared" si="4"/>
        <v>0.195747946</v>
      </c>
      <c r="R51" s="94">
        <f t="shared" si="5"/>
        <v>0.195747946</v>
      </c>
      <c r="S51" s="96">
        <f t="shared" si="6"/>
        <v>0.1514233328</v>
      </c>
      <c r="U51" s="7">
        <f t="shared" si="7"/>
        <v>10.687</v>
      </c>
    </row>
    <row r="52">
      <c r="A52" s="94">
        <f>Comparacao!F52</f>
        <v>61061.40791</v>
      </c>
      <c r="B52" s="57" t="s">
        <v>133</v>
      </c>
      <c r="C52" s="3" t="s">
        <v>16</v>
      </c>
      <c r="D52" s="3">
        <v>5.0</v>
      </c>
      <c r="E52" s="3">
        <v>61061.407905</v>
      </c>
      <c r="F52" s="3">
        <v>61141.165969</v>
      </c>
      <c r="G52" s="3">
        <v>61141.165969</v>
      </c>
      <c r="H52" s="3">
        <v>61141.165969</v>
      </c>
      <c r="I52" s="3">
        <v>61061.407905</v>
      </c>
      <c r="J52" s="3">
        <v>61061.407905</v>
      </c>
      <c r="K52" s="3">
        <v>61109.262743</v>
      </c>
      <c r="L52" s="3">
        <v>10.05</v>
      </c>
      <c r="M52" s="3">
        <v>20.028</v>
      </c>
      <c r="N52" s="94">
        <f t="shared" si="1"/>
        <v>0</v>
      </c>
      <c r="O52" s="94">
        <f t="shared" si="2"/>
        <v>0.1306194317</v>
      </c>
      <c r="P52" s="94">
        <f t="shared" si="3"/>
        <v>0.1306194317</v>
      </c>
      <c r="Q52" s="94">
        <f t="shared" si="4"/>
        <v>0.1306194317</v>
      </c>
      <c r="R52" s="94">
        <f t="shared" si="5"/>
        <v>0</v>
      </c>
      <c r="S52" s="96">
        <f t="shared" si="6"/>
        <v>0.07837165903</v>
      </c>
      <c r="U52" s="7">
        <f t="shared" si="7"/>
        <v>10.05</v>
      </c>
    </row>
    <row r="53">
      <c r="A53" s="94">
        <f>Comparacao!F53</f>
        <v>73592.96771</v>
      </c>
      <c r="B53" s="57" t="s">
        <v>134</v>
      </c>
      <c r="C53" s="3" t="s">
        <v>16</v>
      </c>
      <c r="D53" s="3">
        <v>5.0</v>
      </c>
      <c r="E53" s="3">
        <v>73644.16125</v>
      </c>
      <c r="F53" s="3">
        <v>73592.96771</v>
      </c>
      <c r="G53" s="3">
        <v>73644.16125</v>
      </c>
      <c r="H53" s="3">
        <v>73644.16125</v>
      </c>
      <c r="I53" s="3">
        <v>73592.96771</v>
      </c>
      <c r="J53" s="3">
        <v>73592.96771</v>
      </c>
      <c r="K53" s="3">
        <v>73623.683834</v>
      </c>
      <c r="L53" s="3">
        <v>7.745</v>
      </c>
      <c r="M53" s="3">
        <v>20.026</v>
      </c>
      <c r="N53" s="94">
        <f t="shared" si="1"/>
        <v>0.06956308679</v>
      </c>
      <c r="O53" s="94">
        <f t="shared" si="2"/>
        <v>0</v>
      </c>
      <c r="P53" s="94">
        <f t="shared" si="3"/>
        <v>0.06956308679</v>
      </c>
      <c r="Q53" s="94">
        <f t="shared" si="4"/>
        <v>0.06956308679</v>
      </c>
      <c r="R53" s="94">
        <f t="shared" si="5"/>
        <v>0</v>
      </c>
      <c r="S53" s="96">
        <f t="shared" si="6"/>
        <v>0.04173785207</v>
      </c>
      <c r="U53" s="7">
        <f t="shared" si="7"/>
        <v>7.745</v>
      </c>
    </row>
    <row r="54">
      <c r="A54" s="94">
        <f>Comparacao!F54</f>
        <v>35296.98564</v>
      </c>
      <c r="B54" s="57" t="s">
        <v>135</v>
      </c>
      <c r="C54" s="3" t="s">
        <v>16</v>
      </c>
      <c r="D54" s="3">
        <v>5.0</v>
      </c>
      <c r="E54" s="3">
        <v>35296.985641</v>
      </c>
      <c r="F54" s="3">
        <v>35296.985641</v>
      </c>
      <c r="G54" s="3">
        <v>35296.985641</v>
      </c>
      <c r="H54" s="3">
        <v>35296.985641</v>
      </c>
      <c r="I54" s="3">
        <v>35296.985641</v>
      </c>
      <c r="J54" s="3">
        <v>35296.985641</v>
      </c>
      <c r="K54" s="3">
        <v>35296.985641</v>
      </c>
      <c r="L54" s="3">
        <v>1.394</v>
      </c>
      <c r="M54" s="3">
        <v>20.068</v>
      </c>
      <c r="N54" s="94">
        <f t="shared" si="1"/>
        <v>0</v>
      </c>
      <c r="O54" s="94">
        <f t="shared" si="2"/>
        <v>0</v>
      </c>
      <c r="P54" s="94">
        <f t="shared" si="3"/>
        <v>0</v>
      </c>
      <c r="Q54" s="94">
        <f t="shared" si="4"/>
        <v>0</v>
      </c>
      <c r="R54" s="94">
        <f t="shared" si="5"/>
        <v>0</v>
      </c>
      <c r="S54" s="96">
        <f t="shared" si="6"/>
        <v>0</v>
      </c>
      <c r="U54" s="7">
        <f t="shared" si="7"/>
        <v>1.394</v>
      </c>
    </row>
    <row r="55">
      <c r="A55" s="94">
        <f>Comparacao!F55</f>
        <v>52294.28417</v>
      </c>
      <c r="B55" s="57" t="s">
        <v>136</v>
      </c>
      <c r="C55" s="3" t="s">
        <v>16</v>
      </c>
      <c r="D55" s="3">
        <v>5.0</v>
      </c>
      <c r="E55" s="3">
        <v>52294.284172</v>
      </c>
      <c r="F55" s="3">
        <v>52294.284172</v>
      </c>
      <c r="G55" s="3">
        <v>52294.284172</v>
      </c>
      <c r="H55" s="3">
        <v>52294.284172</v>
      </c>
      <c r="I55" s="3">
        <v>52294.284172</v>
      </c>
      <c r="J55" s="3">
        <v>52294.284172</v>
      </c>
      <c r="K55" s="3">
        <v>52294.284172</v>
      </c>
      <c r="L55" s="3">
        <v>4.121</v>
      </c>
      <c r="M55" s="3">
        <v>20.067</v>
      </c>
      <c r="N55" s="94">
        <f t="shared" si="1"/>
        <v>0</v>
      </c>
      <c r="O55" s="94">
        <f t="shared" si="2"/>
        <v>0</v>
      </c>
      <c r="P55" s="94">
        <f t="shared" si="3"/>
        <v>0</v>
      </c>
      <c r="Q55" s="94">
        <f t="shared" si="4"/>
        <v>0</v>
      </c>
      <c r="R55" s="94">
        <f t="shared" si="5"/>
        <v>0</v>
      </c>
      <c r="S55" s="96">
        <f t="shared" si="6"/>
        <v>0</v>
      </c>
      <c r="U55" s="7">
        <f t="shared" si="7"/>
        <v>4.121</v>
      </c>
    </row>
    <row r="56">
      <c r="A56" s="94">
        <f>Comparacao!F56</f>
        <v>68272.78251</v>
      </c>
      <c r="B56" s="57" t="s">
        <v>137</v>
      </c>
      <c r="C56" s="3" t="s">
        <v>16</v>
      </c>
      <c r="D56" s="3">
        <v>5.0</v>
      </c>
      <c r="E56" s="3">
        <v>68272.782509</v>
      </c>
      <c r="F56" s="3">
        <v>68272.782509</v>
      </c>
      <c r="G56" s="3">
        <v>68272.782509</v>
      </c>
      <c r="H56" s="3">
        <v>68272.782509</v>
      </c>
      <c r="I56" s="3">
        <v>68272.782509</v>
      </c>
      <c r="J56" s="3">
        <v>68272.782509</v>
      </c>
      <c r="K56" s="3">
        <v>68272.782509</v>
      </c>
      <c r="L56" s="3">
        <v>10.148</v>
      </c>
      <c r="M56" s="3">
        <v>20.065</v>
      </c>
      <c r="N56" s="94">
        <f t="shared" si="1"/>
        <v>0</v>
      </c>
      <c r="O56" s="94">
        <f t="shared" si="2"/>
        <v>0</v>
      </c>
      <c r="P56" s="94">
        <f t="shared" si="3"/>
        <v>0</v>
      </c>
      <c r="Q56" s="94">
        <f t="shared" si="4"/>
        <v>0</v>
      </c>
      <c r="R56" s="94">
        <f t="shared" si="5"/>
        <v>0</v>
      </c>
      <c r="S56" s="96">
        <f t="shared" si="6"/>
        <v>0</v>
      </c>
      <c r="U56" s="7">
        <f t="shared" si="7"/>
        <v>10.148</v>
      </c>
    </row>
    <row r="57">
      <c r="A57" s="94">
        <f>Comparacao!F57</f>
        <v>60602.2938</v>
      </c>
      <c r="B57" s="57" t="s">
        <v>138</v>
      </c>
      <c r="C57" s="3" t="s">
        <v>16</v>
      </c>
      <c r="D57" s="3">
        <v>5.0</v>
      </c>
      <c r="E57" s="3">
        <v>60602.293799</v>
      </c>
      <c r="F57" s="3">
        <v>60602.293799</v>
      </c>
      <c r="G57" s="3">
        <v>60602.293799</v>
      </c>
      <c r="H57" s="3">
        <v>60602.293799</v>
      </c>
      <c r="I57" s="3">
        <v>60602.293799</v>
      </c>
      <c r="J57" s="3">
        <v>60602.293799</v>
      </c>
      <c r="K57" s="3">
        <v>60602.293799</v>
      </c>
      <c r="L57" s="3">
        <v>2.896</v>
      </c>
      <c r="M57" s="3">
        <v>25.028</v>
      </c>
      <c r="N57" s="94">
        <f t="shared" si="1"/>
        <v>0</v>
      </c>
      <c r="O57" s="94">
        <f t="shared" si="2"/>
        <v>0</v>
      </c>
      <c r="P57" s="94">
        <f t="shared" si="3"/>
        <v>0</v>
      </c>
      <c r="Q57" s="94">
        <f t="shared" si="4"/>
        <v>0</v>
      </c>
      <c r="R57" s="94">
        <f t="shared" si="5"/>
        <v>0</v>
      </c>
      <c r="S57" s="96">
        <f t="shared" si="6"/>
        <v>0</v>
      </c>
      <c r="U57" s="7">
        <f t="shared" si="7"/>
        <v>2.896</v>
      </c>
    </row>
    <row r="58">
      <c r="A58" s="94">
        <f>Comparacao!F58</f>
        <v>70130.92139</v>
      </c>
      <c r="B58" s="57" t="s">
        <v>139</v>
      </c>
      <c r="C58" s="3" t="s">
        <v>16</v>
      </c>
      <c r="D58" s="3">
        <v>5.0</v>
      </c>
      <c r="E58" s="3">
        <v>70130.921387</v>
      </c>
      <c r="F58" s="3">
        <v>70130.921387</v>
      </c>
      <c r="G58" s="3">
        <v>70130.921387</v>
      </c>
      <c r="H58" s="3">
        <v>70130.921387</v>
      </c>
      <c r="I58" s="3">
        <v>71194.849875</v>
      </c>
      <c r="J58" s="3">
        <v>70130.921387</v>
      </c>
      <c r="K58" s="3">
        <v>70343.707084</v>
      </c>
      <c r="L58" s="3">
        <v>1.11</v>
      </c>
      <c r="M58" s="3">
        <v>25.029</v>
      </c>
      <c r="N58" s="94">
        <f t="shared" si="1"/>
        <v>0</v>
      </c>
      <c r="O58" s="94">
        <f t="shared" si="2"/>
        <v>0</v>
      </c>
      <c r="P58" s="94">
        <f t="shared" si="3"/>
        <v>0</v>
      </c>
      <c r="Q58" s="94">
        <f t="shared" si="4"/>
        <v>0</v>
      </c>
      <c r="R58" s="94">
        <f t="shared" si="5"/>
        <v>1.517060473</v>
      </c>
      <c r="S58" s="96">
        <f t="shared" si="6"/>
        <v>0.3034120947</v>
      </c>
      <c r="U58" s="7">
        <f t="shared" si="7"/>
        <v>1.11</v>
      </c>
    </row>
    <row r="59">
      <c r="A59" s="94">
        <f>Comparacao!F59</f>
        <v>79442.48278</v>
      </c>
      <c r="B59" s="57" t="s">
        <v>140</v>
      </c>
      <c r="C59" s="3" t="s">
        <v>16</v>
      </c>
      <c r="D59" s="3">
        <v>5.0</v>
      </c>
      <c r="E59" s="3">
        <v>79442.482779</v>
      </c>
      <c r="F59" s="3">
        <v>79442.482779</v>
      </c>
      <c r="G59" s="3">
        <v>79442.482779</v>
      </c>
      <c r="H59" s="3">
        <v>79442.482779</v>
      </c>
      <c r="I59" s="3">
        <v>79442.482779</v>
      </c>
      <c r="J59" s="3">
        <v>79442.482779</v>
      </c>
      <c r="K59" s="3">
        <v>79442.482779</v>
      </c>
      <c r="L59" s="3">
        <v>1.828</v>
      </c>
      <c r="M59" s="3">
        <v>25.021</v>
      </c>
      <c r="N59" s="94">
        <f t="shared" si="1"/>
        <v>0</v>
      </c>
      <c r="O59" s="94">
        <f t="shared" si="2"/>
        <v>0</v>
      </c>
      <c r="P59" s="94">
        <f t="shared" si="3"/>
        <v>0</v>
      </c>
      <c r="Q59" s="94">
        <f t="shared" si="4"/>
        <v>0</v>
      </c>
      <c r="R59" s="94">
        <f t="shared" si="5"/>
        <v>0</v>
      </c>
      <c r="S59" s="96">
        <f t="shared" si="6"/>
        <v>0</v>
      </c>
      <c r="U59" s="7">
        <f t="shared" si="7"/>
        <v>1.828</v>
      </c>
    </row>
    <row r="60">
      <c r="A60" s="94">
        <f>Comparacao!F60</f>
        <v>47432.69653</v>
      </c>
      <c r="B60" s="57" t="s">
        <v>141</v>
      </c>
      <c r="C60" s="3" t="s">
        <v>16</v>
      </c>
      <c r="D60" s="3">
        <v>5.0</v>
      </c>
      <c r="E60" s="3">
        <v>47432.696534</v>
      </c>
      <c r="F60" s="3">
        <v>47432.696534</v>
      </c>
      <c r="G60" s="3">
        <v>47432.696534</v>
      </c>
      <c r="H60" s="3">
        <v>47432.696534</v>
      </c>
      <c r="I60" s="3">
        <v>47432.696534</v>
      </c>
      <c r="J60" s="3">
        <v>47432.696534</v>
      </c>
      <c r="K60" s="3">
        <v>47432.696534</v>
      </c>
      <c r="L60" s="3">
        <v>2.792</v>
      </c>
      <c r="M60" s="3">
        <v>25.04</v>
      </c>
      <c r="N60" s="94">
        <f t="shared" si="1"/>
        <v>0</v>
      </c>
      <c r="O60" s="94">
        <f t="shared" si="2"/>
        <v>0</v>
      </c>
      <c r="P60" s="94">
        <f t="shared" si="3"/>
        <v>0</v>
      </c>
      <c r="Q60" s="94">
        <f t="shared" si="4"/>
        <v>0</v>
      </c>
      <c r="R60" s="94">
        <f t="shared" si="5"/>
        <v>0</v>
      </c>
      <c r="S60" s="96">
        <f t="shared" si="6"/>
        <v>0</v>
      </c>
      <c r="U60" s="7">
        <f t="shared" si="7"/>
        <v>2.792</v>
      </c>
    </row>
    <row r="61">
      <c r="A61" s="94">
        <f>Comparacao!F61</f>
        <v>61046.70046</v>
      </c>
      <c r="B61" s="57" t="s">
        <v>142</v>
      </c>
      <c r="C61" s="3" t="s">
        <v>16</v>
      </c>
      <c r="D61" s="3">
        <v>5.0</v>
      </c>
      <c r="E61" s="3">
        <v>61046.700464</v>
      </c>
      <c r="F61" s="3">
        <v>61046.700464</v>
      </c>
      <c r="G61" s="3">
        <v>61046.700464</v>
      </c>
      <c r="H61" s="3">
        <v>61046.700464</v>
      </c>
      <c r="I61" s="3">
        <v>61046.700464</v>
      </c>
      <c r="J61" s="3">
        <v>61046.700464</v>
      </c>
      <c r="K61" s="3">
        <v>61046.700464</v>
      </c>
      <c r="L61" s="3">
        <v>7.35</v>
      </c>
      <c r="M61" s="3">
        <v>25.044</v>
      </c>
      <c r="N61" s="94">
        <f t="shared" si="1"/>
        <v>0</v>
      </c>
      <c r="O61" s="94">
        <f t="shared" si="2"/>
        <v>0</v>
      </c>
      <c r="P61" s="94">
        <f t="shared" si="3"/>
        <v>0</v>
      </c>
      <c r="Q61" s="94">
        <f t="shared" si="4"/>
        <v>0</v>
      </c>
      <c r="R61" s="94">
        <f t="shared" si="5"/>
        <v>0</v>
      </c>
      <c r="S61" s="96">
        <f t="shared" si="6"/>
        <v>0</v>
      </c>
      <c r="U61" s="7">
        <f t="shared" si="7"/>
        <v>7.35</v>
      </c>
    </row>
    <row r="62">
      <c r="A62" s="94">
        <f>Comparacao!F62</f>
        <v>73569.91019</v>
      </c>
      <c r="B62" s="57" t="s">
        <v>143</v>
      </c>
      <c r="C62" s="3" t="s">
        <v>16</v>
      </c>
      <c r="D62" s="3">
        <v>5.0</v>
      </c>
      <c r="E62" s="3">
        <v>73569.910193</v>
      </c>
      <c r="F62" s="3">
        <v>73569.910193</v>
      </c>
      <c r="G62" s="3">
        <v>73948.644345</v>
      </c>
      <c r="H62" s="3">
        <v>73948.644345</v>
      </c>
      <c r="I62" s="3">
        <v>73569.910193</v>
      </c>
      <c r="J62" s="3">
        <v>73569.910193</v>
      </c>
      <c r="K62" s="3">
        <v>73721.403854</v>
      </c>
      <c r="L62" s="3">
        <v>5.276</v>
      </c>
      <c r="M62" s="3">
        <v>25.045</v>
      </c>
      <c r="N62" s="94">
        <f t="shared" si="1"/>
        <v>0</v>
      </c>
      <c r="O62" s="94">
        <f t="shared" si="2"/>
        <v>0</v>
      </c>
      <c r="P62" s="94">
        <f t="shared" si="3"/>
        <v>0.5147949087</v>
      </c>
      <c r="Q62" s="94">
        <f t="shared" si="4"/>
        <v>0.5147949087</v>
      </c>
      <c r="R62" s="94">
        <f t="shared" si="5"/>
        <v>0</v>
      </c>
      <c r="S62" s="96">
        <f t="shared" si="6"/>
        <v>0.2059179635</v>
      </c>
      <c r="U62" s="7">
        <f t="shared" si="7"/>
        <v>5.276</v>
      </c>
    </row>
    <row r="63">
      <c r="A63" s="94">
        <f>Comparacao!F63</f>
        <v>37295.68534</v>
      </c>
      <c r="B63" s="57" t="s">
        <v>144</v>
      </c>
      <c r="C63" s="3" t="s">
        <v>16</v>
      </c>
      <c r="D63" s="3">
        <v>5.0</v>
      </c>
      <c r="E63" s="3">
        <v>37986.736806</v>
      </c>
      <c r="F63" s="3">
        <v>37735.057922</v>
      </c>
      <c r="G63" s="3">
        <v>37531.381787</v>
      </c>
      <c r="H63" s="3">
        <v>37313.886773</v>
      </c>
      <c r="I63" s="3">
        <v>37679.589583</v>
      </c>
      <c r="J63" s="3">
        <v>37313.886773</v>
      </c>
      <c r="K63" s="3">
        <v>37649.330574</v>
      </c>
      <c r="L63" s="3">
        <v>17.291</v>
      </c>
      <c r="M63" s="3">
        <v>25.129</v>
      </c>
      <c r="N63" s="94">
        <f t="shared" si="1"/>
        <v>1.85289922</v>
      </c>
      <c r="O63" s="94">
        <f t="shared" si="2"/>
        <v>1.178078845</v>
      </c>
      <c r="P63" s="94">
        <f t="shared" si="3"/>
        <v>0.6319670542</v>
      </c>
      <c r="Q63" s="94">
        <f t="shared" si="4"/>
        <v>0.04880304473</v>
      </c>
      <c r="R63" s="94">
        <f t="shared" si="5"/>
        <v>1.029352957</v>
      </c>
      <c r="S63" s="96">
        <f t="shared" si="6"/>
        <v>0.9482202243</v>
      </c>
      <c r="U63" s="7">
        <f t="shared" si="7"/>
        <v>17.291</v>
      </c>
    </row>
    <row r="64">
      <c r="A64" s="94">
        <f>Comparacao!F64</f>
        <v>54043.74332</v>
      </c>
      <c r="B64" s="57" t="s">
        <v>145</v>
      </c>
      <c r="C64" s="3" t="s">
        <v>16</v>
      </c>
      <c r="D64" s="3">
        <v>5.0</v>
      </c>
      <c r="E64" s="3">
        <v>54318.79869</v>
      </c>
      <c r="F64" s="3">
        <v>54318.79869</v>
      </c>
      <c r="G64" s="3">
        <v>54204.983033</v>
      </c>
      <c r="H64" s="3">
        <v>54204.983033</v>
      </c>
      <c r="I64" s="3">
        <v>54318.79869</v>
      </c>
      <c r="J64" s="3">
        <v>54204.983033</v>
      </c>
      <c r="K64" s="3">
        <v>54273.272427</v>
      </c>
      <c r="L64" s="3">
        <v>9.464</v>
      </c>
      <c r="M64" s="3">
        <v>25.12</v>
      </c>
      <c r="N64" s="94">
        <f t="shared" si="1"/>
        <v>0.5089495103</v>
      </c>
      <c r="O64" s="94">
        <f t="shared" si="2"/>
        <v>0.5089495103</v>
      </c>
      <c r="P64" s="94">
        <f t="shared" si="3"/>
        <v>0.2983503734</v>
      </c>
      <c r="Q64" s="94">
        <f t="shared" si="4"/>
        <v>0.2983503734</v>
      </c>
      <c r="R64" s="94">
        <f t="shared" si="5"/>
        <v>0.5089495103</v>
      </c>
      <c r="S64" s="96">
        <f t="shared" si="6"/>
        <v>0.4247098555</v>
      </c>
      <c r="U64" s="7">
        <f t="shared" si="7"/>
        <v>9.464</v>
      </c>
    </row>
    <row r="65">
      <c r="A65" s="94">
        <f>Comparacao!F65</f>
        <v>69429.76978</v>
      </c>
      <c r="B65" s="57" t="s">
        <v>146</v>
      </c>
      <c r="C65" s="3" t="s">
        <v>16</v>
      </c>
      <c r="D65" s="3">
        <v>5.0</v>
      </c>
      <c r="E65" s="3">
        <v>69890.629303</v>
      </c>
      <c r="F65" s="3">
        <v>70056.892433</v>
      </c>
      <c r="G65" s="3">
        <v>69431.069292</v>
      </c>
      <c r="H65" s="3">
        <v>69885.61872</v>
      </c>
      <c r="I65" s="3">
        <v>69951.127158</v>
      </c>
      <c r="J65" s="3">
        <v>69431.069292</v>
      </c>
      <c r="K65" s="3">
        <v>69843.067381</v>
      </c>
      <c r="L65" s="3">
        <v>11.692</v>
      </c>
      <c r="M65" s="3">
        <v>25.104</v>
      </c>
      <c r="N65" s="94">
        <f t="shared" si="1"/>
        <v>0.6637779838</v>
      </c>
      <c r="O65" s="94">
        <f t="shared" si="2"/>
        <v>0.9032474946</v>
      </c>
      <c r="P65" s="94">
        <f t="shared" si="3"/>
        <v>0.001871697118</v>
      </c>
      <c r="Q65" s="94">
        <f t="shared" si="4"/>
        <v>0.6565612193</v>
      </c>
      <c r="R65" s="94">
        <f t="shared" si="5"/>
        <v>0.750913308</v>
      </c>
      <c r="S65" s="96">
        <f t="shared" si="6"/>
        <v>0.5952743406</v>
      </c>
      <c r="U65" s="7">
        <f t="shared" si="7"/>
        <v>11.692</v>
      </c>
    </row>
    <row r="66">
      <c r="A66" s="94">
        <f>Comparacao!F67</f>
        <v>62543.74248</v>
      </c>
      <c r="B66" s="57" t="s">
        <v>147</v>
      </c>
      <c r="C66" s="3" t="s">
        <v>16</v>
      </c>
      <c r="D66" s="3">
        <v>5.0</v>
      </c>
      <c r="E66" s="3">
        <v>62543.742476</v>
      </c>
      <c r="F66" s="3">
        <v>62543.742476</v>
      </c>
      <c r="G66" s="3">
        <v>62543.742476</v>
      </c>
      <c r="H66" s="3">
        <v>62543.742476</v>
      </c>
      <c r="I66" s="3">
        <v>62543.742476</v>
      </c>
      <c r="J66" s="3">
        <v>62543.742476</v>
      </c>
      <c r="K66" s="3">
        <v>62543.742476</v>
      </c>
      <c r="L66" s="3">
        <v>1.159</v>
      </c>
      <c r="M66" s="3">
        <v>40.065</v>
      </c>
      <c r="N66" s="94">
        <f t="shared" si="1"/>
        <v>0</v>
      </c>
      <c r="O66" s="94">
        <f t="shared" si="2"/>
        <v>0</v>
      </c>
      <c r="P66" s="94">
        <f t="shared" si="3"/>
        <v>0</v>
      </c>
      <c r="Q66" s="94">
        <f t="shared" si="4"/>
        <v>0</v>
      </c>
      <c r="R66" s="94">
        <f t="shared" si="5"/>
        <v>0</v>
      </c>
      <c r="S66" s="96">
        <f t="shared" si="6"/>
        <v>0</v>
      </c>
      <c r="U66" s="7">
        <f t="shared" si="7"/>
        <v>1.159</v>
      </c>
    </row>
    <row r="67">
      <c r="A67" s="94">
        <f>Comparacao!F68</f>
        <v>72383.23552</v>
      </c>
      <c r="B67" s="57" t="s">
        <v>148</v>
      </c>
      <c r="C67" s="3" t="s">
        <v>16</v>
      </c>
      <c r="D67" s="3">
        <v>5.0</v>
      </c>
      <c r="E67" s="3">
        <v>72383.235515</v>
      </c>
      <c r="F67" s="3">
        <v>72383.235515</v>
      </c>
      <c r="G67" s="3">
        <v>72383.235515</v>
      </c>
      <c r="H67" s="3">
        <v>72383.235515</v>
      </c>
      <c r="I67" s="3">
        <v>72383.235515</v>
      </c>
      <c r="J67" s="3">
        <v>72383.235515</v>
      </c>
      <c r="K67" s="3">
        <v>72383.235515</v>
      </c>
      <c r="L67" s="3">
        <v>1.598</v>
      </c>
      <c r="M67" s="3">
        <v>40.047</v>
      </c>
      <c r="N67" s="94">
        <f t="shared" si="1"/>
        <v>0</v>
      </c>
      <c r="O67" s="94">
        <f t="shared" si="2"/>
        <v>0</v>
      </c>
      <c r="P67" s="94">
        <f t="shared" si="3"/>
        <v>0</v>
      </c>
      <c r="Q67" s="94">
        <f t="shared" si="4"/>
        <v>0</v>
      </c>
      <c r="R67" s="94">
        <f t="shared" si="5"/>
        <v>0</v>
      </c>
      <c r="S67" s="96">
        <f t="shared" si="6"/>
        <v>0</v>
      </c>
      <c r="U67" s="7">
        <f t="shared" si="7"/>
        <v>1.598</v>
      </c>
    </row>
    <row r="68">
      <c r="A68" s="94">
        <f>Comparacao!F69</f>
        <v>80724.80533</v>
      </c>
      <c r="B68" s="57" t="s">
        <v>149</v>
      </c>
      <c r="C68" s="3" t="s">
        <v>16</v>
      </c>
      <c r="D68" s="3">
        <v>5.0</v>
      </c>
      <c r="E68" s="3">
        <v>80724.805329</v>
      </c>
      <c r="F68" s="3">
        <v>80724.805329</v>
      </c>
      <c r="G68" s="3">
        <v>80724.805329</v>
      </c>
      <c r="H68" s="3">
        <v>80724.805329</v>
      </c>
      <c r="I68" s="3">
        <v>80724.805329</v>
      </c>
      <c r="J68" s="3">
        <v>80724.805329</v>
      </c>
      <c r="K68" s="3">
        <v>80724.805329</v>
      </c>
      <c r="L68" s="3">
        <v>3.656</v>
      </c>
      <c r="M68" s="3">
        <v>40.059</v>
      </c>
      <c r="N68" s="94">
        <f t="shared" si="1"/>
        <v>0</v>
      </c>
      <c r="O68" s="94">
        <f t="shared" si="2"/>
        <v>0</v>
      </c>
      <c r="P68" s="94">
        <f t="shared" si="3"/>
        <v>0</v>
      </c>
      <c r="Q68" s="94">
        <f t="shared" si="4"/>
        <v>0</v>
      </c>
      <c r="R68" s="94">
        <f t="shared" si="5"/>
        <v>0</v>
      </c>
      <c r="S68" s="96">
        <f t="shared" si="6"/>
        <v>0</v>
      </c>
      <c r="U68" s="7">
        <f t="shared" si="7"/>
        <v>3.656</v>
      </c>
    </row>
    <row r="69">
      <c r="A69" s="94">
        <f>Comparacao!F70</f>
        <v>52599.83737</v>
      </c>
      <c r="B69" s="57" t="s">
        <v>150</v>
      </c>
      <c r="C69" s="3" t="s">
        <v>16</v>
      </c>
      <c r="D69" s="3">
        <v>5.0</v>
      </c>
      <c r="E69" s="3">
        <v>52667.698109</v>
      </c>
      <c r="F69" s="3">
        <v>52599.83737</v>
      </c>
      <c r="G69" s="3">
        <v>52799.016346</v>
      </c>
      <c r="H69" s="3">
        <v>52667.698109</v>
      </c>
      <c r="I69" s="3">
        <v>52599.83737</v>
      </c>
      <c r="J69" s="3">
        <v>52599.83737</v>
      </c>
      <c r="K69" s="3">
        <v>52666.817461</v>
      </c>
      <c r="L69" s="3">
        <v>15.318</v>
      </c>
      <c r="M69" s="3">
        <v>40.071</v>
      </c>
      <c r="N69" s="94">
        <f t="shared" si="1"/>
        <v>0.1290132107</v>
      </c>
      <c r="O69" s="94">
        <f t="shared" si="2"/>
        <v>0</v>
      </c>
      <c r="P69" s="94">
        <f t="shared" si="3"/>
        <v>0.3786684255</v>
      </c>
      <c r="Q69" s="94">
        <f t="shared" si="4"/>
        <v>0.1290132107</v>
      </c>
      <c r="R69" s="94">
        <f t="shared" si="5"/>
        <v>0</v>
      </c>
      <c r="S69" s="96">
        <f t="shared" si="6"/>
        <v>0.1273389694</v>
      </c>
      <c r="U69" s="7">
        <f t="shared" si="7"/>
        <v>15.318</v>
      </c>
    </row>
    <row r="70">
      <c r="A70" s="94">
        <f>Comparacao!F71</f>
        <v>65289.36695</v>
      </c>
      <c r="B70" s="57" t="s">
        <v>151</v>
      </c>
      <c r="C70" s="3" t="s">
        <v>16</v>
      </c>
      <c r="D70" s="3">
        <v>5.0</v>
      </c>
      <c r="E70" s="3">
        <v>65837.268165</v>
      </c>
      <c r="F70" s="3">
        <v>65499.150617</v>
      </c>
      <c r="G70" s="3">
        <v>66151.710502</v>
      </c>
      <c r="H70" s="3">
        <v>66250.965051</v>
      </c>
      <c r="I70" s="3">
        <v>66015.02857</v>
      </c>
      <c r="J70" s="3">
        <v>65499.150617</v>
      </c>
      <c r="K70" s="3">
        <v>65950.824581</v>
      </c>
      <c r="L70" s="3">
        <v>18.87</v>
      </c>
      <c r="M70" s="3">
        <v>40.137</v>
      </c>
      <c r="N70" s="94">
        <f t="shared" si="1"/>
        <v>0.8391890527</v>
      </c>
      <c r="O70" s="94">
        <f t="shared" si="2"/>
        <v>0.3213136868</v>
      </c>
      <c r="P70" s="94">
        <f t="shared" si="3"/>
        <v>1.320802448</v>
      </c>
      <c r="Q70" s="94">
        <f t="shared" si="4"/>
        <v>1.472824981</v>
      </c>
      <c r="R70" s="94">
        <f t="shared" si="5"/>
        <v>1.111454528</v>
      </c>
      <c r="S70" s="96">
        <f t="shared" si="6"/>
        <v>1.013116939</v>
      </c>
      <c r="U70" s="7">
        <f t="shared" si="7"/>
        <v>18.87</v>
      </c>
    </row>
    <row r="71">
      <c r="A71" s="94">
        <f>Comparacao!F72</f>
        <v>76385.21727</v>
      </c>
      <c r="B71" s="57" t="s">
        <v>152</v>
      </c>
      <c r="C71" s="3" t="s">
        <v>16</v>
      </c>
      <c r="D71" s="3">
        <v>5.0</v>
      </c>
      <c r="E71" s="3">
        <v>76667.875284</v>
      </c>
      <c r="F71" s="3">
        <v>76732.345629</v>
      </c>
      <c r="G71" s="3">
        <v>76818.206762</v>
      </c>
      <c r="H71" s="3">
        <v>76732.345629</v>
      </c>
      <c r="I71" s="3">
        <v>76385.217271</v>
      </c>
      <c r="J71" s="3">
        <v>76385.217271</v>
      </c>
      <c r="K71" s="3">
        <v>76667.198115</v>
      </c>
      <c r="L71" s="3">
        <v>29.808</v>
      </c>
      <c r="M71" s="3">
        <v>40.084</v>
      </c>
      <c r="N71" s="94">
        <f t="shared" si="1"/>
        <v>0.3700428212</v>
      </c>
      <c r="O71" s="94">
        <f t="shared" si="2"/>
        <v>0.4544444205</v>
      </c>
      <c r="P71" s="94">
        <f t="shared" si="3"/>
        <v>0.5668498519</v>
      </c>
      <c r="Q71" s="94">
        <f t="shared" si="4"/>
        <v>0.4544444205</v>
      </c>
      <c r="R71" s="94">
        <f t="shared" si="5"/>
        <v>0</v>
      </c>
      <c r="S71" s="96">
        <f t="shared" si="6"/>
        <v>0.3691563028</v>
      </c>
      <c r="U71" s="7">
        <f t="shared" si="7"/>
        <v>29.808</v>
      </c>
    </row>
    <row r="72">
      <c r="A72" s="94">
        <f>Comparacao!F73</f>
        <v>43526.47936</v>
      </c>
      <c r="B72" s="57" t="s">
        <v>153</v>
      </c>
      <c r="C72" s="3" t="s">
        <v>16</v>
      </c>
      <c r="D72" s="3">
        <v>5.0</v>
      </c>
      <c r="E72" s="3">
        <v>44003.030943</v>
      </c>
      <c r="F72" s="3">
        <v>43820.464651</v>
      </c>
      <c r="G72" s="3">
        <v>44104.198461</v>
      </c>
      <c r="H72" s="3">
        <v>43767.929285</v>
      </c>
      <c r="I72" s="3">
        <v>43531.00917</v>
      </c>
      <c r="J72" s="3">
        <v>43531.00917</v>
      </c>
      <c r="K72" s="3">
        <v>43845.326502</v>
      </c>
      <c r="L72" s="3">
        <v>17.553</v>
      </c>
      <c r="M72" s="3">
        <v>40.146</v>
      </c>
      <c r="N72" s="94">
        <f t="shared" si="1"/>
        <v>1.094854413</v>
      </c>
      <c r="O72" s="94">
        <f t="shared" si="2"/>
        <v>0.6754171077</v>
      </c>
      <c r="P72" s="94">
        <f t="shared" si="3"/>
        <v>1.327281936</v>
      </c>
      <c r="Q72" s="94">
        <f t="shared" si="4"/>
        <v>0.5547196225</v>
      </c>
      <c r="R72" s="94">
        <f t="shared" si="5"/>
        <v>0.01040701446</v>
      </c>
      <c r="S72" s="96">
        <f t="shared" si="6"/>
        <v>0.7325360187</v>
      </c>
      <c r="U72" s="7">
        <f t="shared" si="7"/>
        <v>17.553</v>
      </c>
    </row>
    <row r="73">
      <c r="A73" s="94">
        <f>Comparacao!F74</f>
        <v>58864.8479</v>
      </c>
      <c r="B73" s="57" t="s">
        <v>154</v>
      </c>
      <c r="C73" s="3" t="s">
        <v>16</v>
      </c>
      <c r="D73" s="3">
        <v>5.0</v>
      </c>
      <c r="E73" s="3">
        <v>59771.477951</v>
      </c>
      <c r="F73" s="3">
        <v>60223.668173</v>
      </c>
      <c r="G73" s="3">
        <v>59908.523176</v>
      </c>
      <c r="H73" s="3">
        <v>60130.510799</v>
      </c>
      <c r="I73" s="3">
        <v>59309.101261</v>
      </c>
      <c r="J73" s="3">
        <v>59309.101261</v>
      </c>
      <c r="K73" s="3">
        <v>59868.656272</v>
      </c>
      <c r="L73" s="3">
        <v>8.829</v>
      </c>
      <c r="M73" s="3">
        <v>40.178</v>
      </c>
      <c r="N73" s="94">
        <f t="shared" si="1"/>
        <v>1.540189236</v>
      </c>
      <c r="O73" s="94">
        <f t="shared" si="2"/>
        <v>2.30837303</v>
      </c>
      <c r="P73" s="94">
        <f t="shared" si="3"/>
        <v>1.773002587</v>
      </c>
      <c r="Q73" s="94">
        <f t="shared" si="4"/>
        <v>2.150116656</v>
      </c>
      <c r="R73" s="94">
        <f t="shared" si="5"/>
        <v>0.7547006012</v>
      </c>
      <c r="S73" s="96">
        <f t="shared" si="6"/>
        <v>1.705276422</v>
      </c>
      <c r="U73" s="7">
        <f t="shared" si="7"/>
        <v>8.829</v>
      </c>
    </row>
    <row r="74">
      <c r="A74" s="94">
        <f>Comparacao!F75</f>
        <v>72967.35151</v>
      </c>
      <c r="B74" s="57" t="s">
        <v>155</v>
      </c>
      <c r="C74" s="3" t="s">
        <v>16</v>
      </c>
      <c r="D74" s="3">
        <v>5.0</v>
      </c>
      <c r="E74" s="3">
        <v>73492.937173</v>
      </c>
      <c r="F74" s="3">
        <v>73340.999732</v>
      </c>
      <c r="G74" s="3">
        <v>73547.594031</v>
      </c>
      <c r="H74" s="3">
        <v>73192.254925</v>
      </c>
      <c r="I74" s="3">
        <v>73521.086271</v>
      </c>
      <c r="J74" s="3">
        <v>73192.254925</v>
      </c>
      <c r="K74" s="3">
        <v>73418.974426</v>
      </c>
      <c r="L74" s="3">
        <v>17.463</v>
      </c>
      <c r="M74" s="3">
        <v>40.258</v>
      </c>
      <c r="N74" s="94">
        <f t="shared" si="1"/>
        <v>0.7203025095</v>
      </c>
      <c r="O74" s="94">
        <f t="shared" si="2"/>
        <v>0.5120759014</v>
      </c>
      <c r="P74" s="94">
        <f t="shared" si="3"/>
        <v>0.7952084186</v>
      </c>
      <c r="Q74" s="94">
        <f t="shared" si="4"/>
        <v>0.3082247215</v>
      </c>
      <c r="R74" s="94">
        <f t="shared" si="5"/>
        <v>0.7588801711</v>
      </c>
      <c r="S74" s="96">
        <f t="shared" si="6"/>
        <v>0.6189383444</v>
      </c>
      <c r="U74" s="7">
        <f t="shared" si="7"/>
        <v>17.463</v>
      </c>
    </row>
    <row r="75">
      <c r="A75" s="94">
        <f>Comparacao!F76</f>
        <v>62504.25486</v>
      </c>
      <c r="B75" s="57" t="s">
        <v>156</v>
      </c>
      <c r="C75" s="3" t="s">
        <v>16</v>
      </c>
      <c r="D75" s="3">
        <v>5.0</v>
      </c>
      <c r="E75" s="3">
        <v>62504.254855</v>
      </c>
      <c r="F75" s="3">
        <v>62504.254855</v>
      </c>
      <c r="G75" s="3">
        <v>62504.254855</v>
      </c>
      <c r="H75" s="3">
        <v>62504.254855</v>
      </c>
      <c r="I75" s="3">
        <v>62504.254855</v>
      </c>
      <c r="J75" s="3">
        <v>62504.254855</v>
      </c>
      <c r="K75" s="3">
        <v>62504.254855</v>
      </c>
      <c r="L75" s="3">
        <v>9.044</v>
      </c>
      <c r="M75" s="3">
        <v>50.176</v>
      </c>
      <c r="N75" s="94">
        <f t="shared" si="1"/>
        <v>0</v>
      </c>
      <c r="O75" s="94">
        <f t="shared" si="2"/>
        <v>0</v>
      </c>
      <c r="P75" s="94">
        <f t="shared" si="3"/>
        <v>0</v>
      </c>
      <c r="Q75" s="94">
        <f t="shared" si="4"/>
        <v>0</v>
      </c>
      <c r="R75" s="94">
        <f t="shared" si="5"/>
        <v>0</v>
      </c>
      <c r="S75" s="96">
        <f t="shared" si="6"/>
        <v>0</v>
      </c>
      <c r="U75" s="7">
        <f t="shared" si="7"/>
        <v>9.044</v>
      </c>
    </row>
    <row r="76">
      <c r="A76" s="94">
        <f>Comparacao!F77</f>
        <v>72891.23178</v>
      </c>
      <c r="B76" s="57" t="s">
        <v>157</v>
      </c>
      <c r="C76" s="3" t="s">
        <v>16</v>
      </c>
      <c r="D76" s="3">
        <v>5.0</v>
      </c>
      <c r="E76" s="3">
        <v>72891.231776</v>
      </c>
      <c r="F76" s="3">
        <v>72891.231776</v>
      </c>
      <c r="G76" s="3">
        <v>72891.231776</v>
      </c>
      <c r="H76" s="3">
        <v>72891.231776</v>
      </c>
      <c r="I76" s="3">
        <v>72891.231776</v>
      </c>
      <c r="J76" s="3">
        <v>72891.231776</v>
      </c>
      <c r="K76" s="3">
        <v>72891.231776</v>
      </c>
      <c r="L76" s="3">
        <v>20.166</v>
      </c>
      <c r="M76" s="3">
        <v>50.186</v>
      </c>
      <c r="N76" s="94">
        <f t="shared" si="1"/>
        <v>0</v>
      </c>
      <c r="O76" s="94">
        <f t="shared" si="2"/>
        <v>0</v>
      </c>
      <c r="P76" s="94">
        <f t="shared" si="3"/>
        <v>0</v>
      </c>
      <c r="Q76" s="94">
        <f t="shared" si="4"/>
        <v>0</v>
      </c>
      <c r="R76" s="94">
        <f t="shared" si="5"/>
        <v>0</v>
      </c>
      <c r="S76" s="96">
        <f t="shared" si="6"/>
        <v>0</v>
      </c>
      <c r="U76" s="7">
        <f t="shared" si="7"/>
        <v>20.166</v>
      </c>
    </row>
    <row r="77">
      <c r="A77" s="94">
        <f>Comparacao!F78</f>
        <v>80719.82137</v>
      </c>
      <c r="B77" s="57" t="s">
        <v>158</v>
      </c>
      <c r="C77" s="3" t="s">
        <v>16</v>
      </c>
      <c r="D77" s="3">
        <v>5.0</v>
      </c>
      <c r="E77" s="3">
        <v>80719.821369</v>
      </c>
      <c r="F77" s="3">
        <v>80719.821369</v>
      </c>
      <c r="G77" s="3">
        <v>80719.821369</v>
      </c>
      <c r="H77" s="3">
        <v>80719.821369</v>
      </c>
      <c r="I77" s="3">
        <v>80719.821369</v>
      </c>
      <c r="J77" s="3">
        <v>80719.821369</v>
      </c>
      <c r="K77" s="3">
        <v>80719.821369</v>
      </c>
      <c r="L77" s="3">
        <v>6.655</v>
      </c>
      <c r="M77" s="3">
        <v>50.123</v>
      </c>
      <c r="N77" s="94">
        <f t="shared" si="1"/>
        <v>0</v>
      </c>
      <c r="O77" s="94">
        <f t="shared" si="2"/>
        <v>0</v>
      </c>
      <c r="P77" s="94">
        <f t="shared" si="3"/>
        <v>0</v>
      </c>
      <c r="Q77" s="94">
        <f t="shared" si="4"/>
        <v>0</v>
      </c>
      <c r="R77" s="94">
        <f t="shared" si="5"/>
        <v>0</v>
      </c>
      <c r="S77" s="96">
        <f t="shared" si="6"/>
        <v>0</v>
      </c>
      <c r="U77" s="7">
        <f t="shared" si="7"/>
        <v>6.655</v>
      </c>
    </row>
    <row r="78">
      <c r="A78" s="94">
        <f>Comparacao!F79</f>
        <v>51799.17196</v>
      </c>
      <c r="B78" s="57" t="s">
        <v>159</v>
      </c>
      <c r="C78" s="3" t="s">
        <v>16</v>
      </c>
      <c r="D78" s="3">
        <v>5.0</v>
      </c>
      <c r="E78" s="3">
        <v>51799.171958</v>
      </c>
      <c r="F78" s="3">
        <v>51799.171958</v>
      </c>
      <c r="G78" s="3">
        <v>53747.447888</v>
      </c>
      <c r="H78" s="3">
        <v>51799.171958</v>
      </c>
      <c r="I78" s="3">
        <v>51874.645844</v>
      </c>
      <c r="J78" s="3">
        <v>51799.171958</v>
      </c>
      <c r="K78" s="3">
        <v>52203.921921</v>
      </c>
      <c r="L78" s="3">
        <v>14.557</v>
      </c>
      <c r="M78" s="3">
        <v>50.122</v>
      </c>
      <c r="N78" s="94">
        <f t="shared" si="1"/>
        <v>0</v>
      </c>
      <c r="O78" s="94">
        <f t="shared" si="2"/>
        <v>0</v>
      </c>
      <c r="P78" s="94">
        <f t="shared" si="3"/>
        <v>3.761210568</v>
      </c>
      <c r="Q78" s="94">
        <f t="shared" si="4"/>
        <v>0</v>
      </c>
      <c r="R78" s="94">
        <f t="shared" si="5"/>
        <v>0.1457048118</v>
      </c>
      <c r="S78" s="96">
        <f t="shared" si="6"/>
        <v>0.781383076</v>
      </c>
      <c r="U78" s="7">
        <f t="shared" si="7"/>
        <v>14.557</v>
      </c>
    </row>
    <row r="79">
      <c r="A79" s="94">
        <f>Comparacao!F80</f>
        <v>65199.07175</v>
      </c>
      <c r="B79" s="57" t="s">
        <v>160</v>
      </c>
      <c r="C79" s="3" t="s">
        <v>16</v>
      </c>
      <c r="D79" s="3">
        <v>5.0</v>
      </c>
      <c r="E79" s="3">
        <v>65679.93785</v>
      </c>
      <c r="F79" s="3">
        <v>66185.956839</v>
      </c>
      <c r="G79" s="3">
        <v>65199.071748</v>
      </c>
      <c r="H79" s="3">
        <v>65199.071748</v>
      </c>
      <c r="I79" s="3">
        <v>65199.071748</v>
      </c>
      <c r="J79" s="3">
        <v>65199.071748</v>
      </c>
      <c r="K79" s="3">
        <v>65492.621987</v>
      </c>
      <c r="L79" s="3">
        <v>35.73</v>
      </c>
      <c r="M79" s="3">
        <v>50.146</v>
      </c>
      <c r="N79" s="94">
        <f t="shared" si="1"/>
        <v>0.7375351966</v>
      </c>
      <c r="O79" s="94">
        <f t="shared" si="2"/>
        <v>1.51364899</v>
      </c>
      <c r="P79" s="94">
        <f t="shared" si="3"/>
        <v>0</v>
      </c>
      <c r="Q79" s="94">
        <f t="shared" si="4"/>
        <v>0</v>
      </c>
      <c r="R79" s="94">
        <f t="shared" si="5"/>
        <v>0</v>
      </c>
      <c r="S79" s="96">
        <f t="shared" si="6"/>
        <v>0.4502368373</v>
      </c>
      <c r="U79" s="7">
        <f t="shared" si="7"/>
        <v>35.73</v>
      </c>
    </row>
    <row r="80">
      <c r="A80" s="94">
        <f>Comparacao!F81</f>
        <v>76491.33415</v>
      </c>
      <c r="B80" s="57" t="s">
        <v>161</v>
      </c>
      <c r="C80" s="3" t="s">
        <v>16</v>
      </c>
      <c r="D80" s="3">
        <v>5.0</v>
      </c>
      <c r="E80" s="3">
        <v>76491.33415</v>
      </c>
      <c r="F80" s="3">
        <v>76892.383301</v>
      </c>
      <c r="G80" s="3">
        <v>76605.743177</v>
      </c>
      <c r="H80" s="3">
        <v>76491.33415</v>
      </c>
      <c r="I80" s="3">
        <v>76491.33415</v>
      </c>
      <c r="J80" s="3">
        <v>76491.33415</v>
      </c>
      <c r="K80" s="3">
        <v>76594.425786</v>
      </c>
      <c r="L80" s="3">
        <v>32.775</v>
      </c>
      <c r="M80" s="3">
        <v>50.145</v>
      </c>
      <c r="N80" s="94">
        <f t="shared" si="1"/>
        <v>0</v>
      </c>
      <c r="O80" s="94">
        <f t="shared" si="2"/>
        <v>0.5243066492</v>
      </c>
      <c r="P80" s="94">
        <f t="shared" si="3"/>
        <v>0.149571227</v>
      </c>
      <c r="Q80" s="94">
        <f t="shared" si="4"/>
        <v>0</v>
      </c>
      <c r="R80" s="94">
        <f t="shared" si="5"/>
        <v>0</v>
      </c>
      <c r="S80" s="96">
        <f t="shared" si="6"/>
        <v>0.1347755752</v>
      </c>
      <c r="U80" s="7">
        <f t="shared" si="7"/>
        <v>32.775</v>
      </c>
    </row>
    <row r="81">
      <c r="A81" s="94">
        <f>Comparacao!F82</f>
        <v>43765.06478</v>
      </c>
      <c r="B81" s="57" t="s">
        <v>162</v>
      </c>
      <c r="C81" s="3" t="s">
        <v>16</v>
      </c>
      <c r="D81" s="3">
        <v>5.0</v>
      </c>
      <c r="E81" s="3">
        <v>44214.807068</v>
      </c>
      <c r="F81" s="3">
        <v>43788.200176</v>
      </c>
      <c r="G81" s="3">
        <v>43856.61942</v>
      </c>
      <c r="H81" s="3">
        <v>43852.945051</v>
      </c>
      <c r="I81" s="3">
        <v>43814.965266</v>
      </c>
      <c r="J81" s="3">
        <v>43788.200176</v>
      </c>
      <c r="K81" s="3">
        <v>43905.507396</v>
      </c>
      <c r="L81" s="3">
        <v>33.416</v>
      </c>
      <c r="M81" s="3">
        <v>50.193</v>
      </c>
      <c r="N81" s="94">
        <f t="shared" si="1"/>
        <v>1.027628517</v>
      </c>
      <c r="O81" s="94">
        <f t="shared" si="2"/>
        <v>0.05286269794</v>
      </c>
      <c r="P81" s="94">
        <f t="shared" si="3"/>
        <v>0.20919571</v>
      </c>
      <c r="Q81" s="94">
        <f t="shared" si="4"/>
        <v>0.2008000432</v>
      </c>
      <c r="R81" s="94">
        <f t="shared" si="5"/>
        <v>0.1140189881</v>
      </c>
      <c r="S81" s="96">
        <f t="shared" si="6"/>
        <v>0.3209011912</v>
      </c>
      <c r="U81" s="7">
        <f t="shared" si="7"/>
        <v>33.416</v>
      </c>
    </row>
    <row r="82">
      <c r="A82" s="94">
        <f>Comparacao!F83</f>
        <v>58909.0999</v>
      </c>
      <c r="B82" s="57" t="s">
        <v>163</v>
      </c>
      <c r="C82" s="3" t="s">
        <v>16</v>
      </c>
      <c r="D82" s="3">
        <v>5.0</v>
      </c>
      <c r="E82" s="3">
        <v>60125.029818</v>
      </c>
      <c r="F82" s="3">
        <v>58910.894099</v>
      </c>
      <c r="G82" s="3">
        <v>59530.708194</v>
      </c>
      <c r="H82" s="3">
        <v>59557.795414</v>
      </c>
      <c r="I82" s="3">
        <v>59458.27052</v>
      </c>
      <c r="J82" s="3">
        <v>58910.894099</v>
      </c>
      <c r="K82" s="3">
        <v>59516.539609</v>
      </c>
      <c r="L82" s="3">
        <v>17.432</v>
      </c>
      <c r="M82" s="3">
        <v>50.228</v>
      </c>
      <c r="N82" s="94">
        <f t="shared" si="1"/>
        <v>2.064078249</v>
      </c>
      <c r="O82" s="94">
        <f t="shared" si="2"/>
        <v>0.003045707714</v>
      </c>
      <c r="P82" s="94">
        <f t="shared" si="3"/>
        <v>1.055199103</v>
      </c>
      <c r="Q82" s="94">
        <f t="shared" si="4"/>
        <v>1.101180488</v>
      </c>
      <c r="R82" s="94">
        <f t="shared" si="5"/>
        <v>0.9322339349</v>
      </c>
      <c r="S82" s="96">
        <f t="shared" si="6"/>
        <v>1.031147497</v>
      </c>
      <c r="U82" s="7">
        <f t="shared" si="7"/>
        <v>17.432</v>
      </c>
    </row>
    <row r="83">
      <c r="A83" s="94">
        <f>Comparacao!F84</f>
        <v>72972.30247</v>
      </c>
      <c r="B83" s="57" t="s">
        <v>164</v>
      </c>
      <c r="C83" s="3" t="s">
        <v>16</v>
      </c>
      <c r="D83" s="3">
        <v>5.0</v>
      </c>
      <c r="E83" s="3">
        <v>73253.537316</v>
      </c>
      <c r="F83" s="3">
        <v>73607.524118</v>
      </c>
      <c r="G83" s="3">
        <v>73188.312088</v>
      </c>
      <c r="H83" s="3">
        <v>73371.260713</v>
      </c>
      <c r="I83" s="3">
        <v>73188.312088</v>
      </c>
      <c r="J83" s="3">
        <v>73188.312088</v>
      </c>
      <c r="K83" s="3">
        <v>73321.789265</v>
      </c>
      <c r="L83" s="3">
        <v>31.22</v>
      </c>
      <c r="M83" s="3">
        <v>50.213</v>
      </c>
      <c r="N83" s="94">
        <f t="shared" si="1"/>
        <v>0.3853994426</v>
      </c>
      <c r="O83" s="94">
        <f t="shared" si="2"/>
        <v>0.8704969249</v>
      </c>
      <c r="P83" s="94">
        <f t="shared" si="3"/>
        <v>0.2960159015</v>
      </c>
      <c r="Q83" s="94">
        <f t="shared" si="4"/>
        <v>0.5467255801</v>
      </c>
      <c r="R83" s="94">
        <f t="shared" si="5"/>
        <v>0.2960159015</v>
      </c>
      <c r="S83" s="96">
        <f t="shared" si="6"/>
        <v>0.4789307501</v>
      </c>
      <c r="U83" s="7">
        <f t="shared" si="7"/>
        <v>31.22</v>
      </c>
    </row>
    <row r="84">
      <c r="A84" s="94">
        <f>Comparacao!F85</f>
        <v>62934.47819</v>
      </c>
      <c r="B84" s="57" t="s">
        <v>165</v>
      </c>
      <c r="C84" s="3" t="s">
        <v>16</v>
      </c>
      <c r="D84" s="3">
        <v>5.0</v>
      </c>
      <c r="E84" s="3">
        <v>62934.478192</v>
      </c>
      <c r="F84" s="3">
        <v>62934.478192</v>
      </c>
      <c r="G84" s="3">
        <v>62934.478192</v>
      </c>
      <c r="H84" s="3">
        <v>62934.478192</v>
      </c>
      <c r="I84" s="3">
        <v>62934.478192</v>
      </c>
      <c r="J84" s="3">
        <v>62934.478192</v>
      </c>
      <c r="K84" s="3">
        <v>62934.478192</v>
      </c>
      <c r="L84" s="3">
        <v>11.529</v>
      </c>
      <c r="M84" s="3">
        <v>60.152</v>
      </c>
      <c r="N84" s="94">
        <f t="shared" si="1"/>
        <v>0</v>
      </c>
      <c r="O84" s="94">
        <f t="shared" si="2"/>
        <v>0</v>
      </c>
      <c r="P84" s="94">
        <f t="shared" si="3"/>
        <v>0</v>
      </c>
      <c r="Q84" s="94">
        <f t="shared" si="4"/>
        <v>0</v>
      </c>
      <c r="R84" s="94">
        <f t="shared" si="5"/>
        <v>0</v>
      </c>
      <c r="S84" s="96">
        <f t="shared" si="6"/>
        <v>0</v>
      </c>
      <c r="U84" s="7">
        <f t="shared" si="7"/>
        <v>11.529</v>
      </c>
    </row>
    <row r="85">
      <c r="A85" s="94">
        <f>Comparacao!F86</f>
        <v>73411.33017</v>
      </c>
      <c r="B85" s="57" t="s">
        <v>166</v>
      </c>
      <c r="C85" s="3" t="s">
        <v>16</v>
      </c>
      <c r="D85" s="3">
        <v>5.0</v>
      </c>
      <c r="E85" s="3">
        <v>73411.330169</v>
      </c>
      <c r="F85" s="3">
        <v>73411.330169</v>
      </c>
      <c r="G85" s="3">
        <v>73411.330169</v>
      </c>
      <c r="H85" s="3">
        <v>73411.330169</v>
      </c>
      <c r="I85" s="3">
        <v>73411.330169</v>
      </c>
      <c r="J85" s="3">
        <v>73411.330169</v>
      </c>
      <c r="K85" s="3">
        <v>73411.330169</v>
      </c>
      <c r="L85" s="3">
        <v>12.324</v>
      </c>
      <c r="M85" s="3">
        <v>60.178</v>
      </c>
      <c r="N85" s="94">
        <f t="shared" si="1"/>
        <v>0</v>
      </c>
      <c r="O85" s="94">
        <f t="shared" si="2"/>
        <v>0</v>
      </c>
      <c r="P85" s="94">
        <f t="shared" si="3"/>
        <v>0</v>
      </c>
      <c r="Q85" s="94">
        <f t="shared" si="4"/>
        <v>0</v>
      </c>
      <c r="R85" s="94">
        <f t="shared" si="5"/>
        <v>0</v>
      </c>
      <c r="S85" s="96">
        <f t="shared" si="6"/>
        <v>0</v>
      </c>
      <c r="U85" s="7">
        <f t="shared" si="7"/>
        <v>12.324</v>
      </c>
    </row>
    <row r="86">
      <c r="A86" s="94">
        <f>Comparacao!F87</f>
        <v>81528.83389</v>
      </c>
      <c r="B86" s="84" t="s">
        <v>167</v>
      </c>
      <c r="C86" s="3" t="s">
        <v>16</v>
      </c>
      <c r="D86" s="3">
        <v>5.0</v>
      </c>
      <c r="E86" s="3">
        <v>81528.833887</v>
      </c>
      <c r="F86" s="3">
        <v>81845.669769</v>
      </c>
      <c r="G86" s="3">
        <v>81528.833887</v>
      </c>
      <c r="H86" s="3">
        <v>81609.739136</v>
      </c>
      <c r="I86" s="3">
        <v>81528.833887</v>
      </c>
      <c r="J86" s="3">
        <v>81528.833887</v>
      </c>
      <c r="K86" s="3">
        <v>81608.382113</v>
      </c>
      <c r="L86" s="3">
        <v>17.289</v>
      </c>
      <c r="M86" s="3">
        <v>60.177</v>
      </c>
      <c r="N86" s="94">
        <f t="shared" si="1"/>
        <v>0</v>
      </c>
      <c r="O86" s="94">
        <f t="shared" si="2"/>
        <v>0.3886181942</v>
      </c>
      <c r="P86" s="94">
        <f t="shared" si="3"/>
        <v>0</v>
      </c>
      <c r="Q86" s="94">
        <f t="shared" si="4"/>
        <v>0.09923513577</v>
      </c>
      <c r="R86" s="94">
        <f t="shared" si="5"/>
        <v>0</v>
      </c>
      <c r="S86" s="96">
        <f t="shared" si="6"/>
        <v>0.09757066599</v>
      </c>
      <c r="U86" s="7">
        <f t="shared" si="7"/>
        <v>17.289</v>
      </c>
    </row>
    <row r="87">
      <c r="A87" s="94">
        <f>Comparacao!F88</f>
        <v>51438.23511</v>
      </c>
      <c r="B87" s="84" t="s">
        <v>168</v>
      </c>
      <c r="C87" s="3" t="s">
        <v>16</v>
      </c>
      <c r="D87" s="3">
        <v>5.0</v>
      </c>
      <c r="E87" s="3">
        <v>51438.235105</v>
      </c>
      <c r="F87" s="3">
        <v>51438.235105</v>
      </c>
      <c r="G87" s="3">
        <v>52206.492167</v>
      </c>
      <c r="H87" s="3">
        <v>51438.235105</v>
      </c>
      <c r="I87" s="3">
        <v>51512.134349</v>
      </c>
      <c r="J87" s="3">
        <v>51438.235105</v>
      </c>
      <c r="K87" s="3">
        <v>51606.666366</v>
      </c>
      <c r="L87" s="3">
        <v>37.798</v>
      </c>
      <c r="M87" s="3">
        <v>60.204</v>
      </c>
      <c r="N87" s="94">
        <f t="shared" si="1"/>
        <v>0</v>
      </c>
      <c r="O87" s="94">
        <f t="shared" si="2"/>
        <v>0</v>
      </c>
      <c r="P87" s="94">
        <f t="shared" si="3"/>
        <v>1.49355253</v>
      </c>
      <c r="Q87" s="94">
        <f t="shared" si="4"/>
        <v>0</v>
      </c>
      <c r="R87" s="94">
        <f t="shared" si="5"/>
        <v>0.1436659789</v>
      </c>
      <c r="S87" s="96">
        <f t="shared" si="6"/>
        <v>0.3274437019</v>
      </c>
      <c r="U87" s="7">
        <f t="shared" si="7"/>
        <v>37.798</v>
      </c>
    </row>
    <row r="88">
      <c r="A88" s="94">
        <f>Comparacao!F89</f>
        <v>65508.08398</v>
      </c>
      <c r="B88" s="84" t="s">
        <v>169</v>
      </c>
      <c r="C88" s="3" t="s">
        <v>16</v>
      </c>
      <c r="D88" s="3">
        <v>5.0</v>
      </c>
      <c r="E88" s="3">
        <v>66111.093429</v>
      </c>
      <c r="F88" s="3">
        <v>65775.352262</v>
      </c>
      <c r="G88" s="3">
        <v>65508.083982</v>
      </c>
      <c r="H88" s="3">
        <v>66111.093429</v>
      </c>
      <c r="I88" s="3">
        <v>66111.093429</v>
      </c>
      <c r="J88" s="3">
        <v>65508.083982</v>
      </c>
      <c r="K88" s="3">
        <v>65923.343306</v>
      </c>
      <c r="L88" s="3">
        <v>11.619</v>
      </c>
      <c r="M88" s="3">
        <v>60.171</v>
      </c>
      <c r="N88" s="94">
        <f t="shared" si="1"/>
        <v>0.9205115008</v>
      </c>
      <c r="O88" s="94">
        <f t="shared" si="2"/>
        <v>0.4079928213</v>
      </c>
      <c r="P88" s="94">
        <f t="shared" si="3"/>
        <v>0</v>
      </c>
      <c r="Q88" s="94">
        <f t="shared" si="4"/>
        <v>0.9205115008</v>
      </c>
      <c r="R88" s="94">
        <f t="shared" si="5"/>
        <v>0.9205115008</v>
      </c>
      <c r="S88" s="96">
        <f t="shared" si="6"/>
        <v>0.6339054647</v>
      </c>
      <c r="U88" s="7">
        <f t="shared" si="7"/>
        <v>11.619</v>
      </c>
    </row>
    <row r="89">
      <c r="A89" s="94">
        <f>Comparacao!F90</f>
        <v>77046.45847</v>
      </c>
      <c r="B89" s="84" t="s">
        <v>170</v>
      </c>
      <c r="C89" s="3" t="s">
        <v>16</v>
      </c>
      <c r="D89" s="3">
        <v>5.0</v>
      </c>
      <c r="E89" s="3">
        <v>77338.960519</v>
      </c>
      <c r="F89" s="3">
        <v>77338.960519</v>
      </c>
      <c r="G89" s="3">
        <v>77199.881197</v>
      </c>
      <c r="H89" s="3">
        <v>77046.458473</v>
      </c>
      <c r="I89" s="3">
        <v>77338.960519</v>
      </c>
      <c r="J89" s="3">
        <v>77046.458473</v>
      </c>
      <c r="K89" s="3">
        <v>77252.644245</v>
      </c>
      <c r="L89" s="3">
        <v>17.368</v>
      </c>
      <c r="M89" s="3">
        <v>60.227</v>
      </c>
      <c r="N89" s="94">
        <f t="shared" si="1"/>
        <v>0.3796437264</v>
      </c>
      <c r="O89" s="94">
        <f t="shared" si="2"/>
        <v>0.3796437264</v>
      </c>
      <c r="P89" s="94">
        <f t="shared" si="3"/>
        <v>0.1991301444</v>
      </c>
      <c r="Q89" s="94">
        <f t="shared" si="4"/>
        <v>0</v>
      </c>
      <c r="R89" s="94">
        <f t="shared" si="5"/>
        <v>0.3796437264</v>
      </c>
      <c r="S89" s="96">
        <f t="shared" si="6"/>
        <v>0.2676122647</v>
      </c>
      <c r="U89" s="7">
        <f t="shared" si="7"/>
        <v>17.368</v>
      </c>
    </row>
    <row r="90">
      <c r="A90" s="94">
        <f>Comparacao!F91</f>
        <v>43715.69785</v>
      </c>
      <c r="B90" s="84" t="s">
        <v>171</v>
      </c>
      <c r="C90" s="3" t="s">
        <v>16</v>
      </c>
      <c r="D90" s="3">
        <v>5.0</v>
      </c>
      <c r="E90" s="3">
        <v>43825.54975</v>
      </c>
      <c r="F90" s="3">
        <v>43810.796727</v>
      </c>
      <c r="G90" s="3">
        <v>43719.363636</v>
      </c>
      <c r="H90" s="3">
        <v>43810.796727</v>
      </c>
      <c r="I90" s="3">
        <v>43774.706991</v>
      </c>
      <c r="J90" s="3">
        <v>43719.363636</v>
      </c>
      <c r="K90" s="3">
        <v>43788.242766</v>
      </c>
      <c r="L90" s="3">
        <v>16.537</v>
      </c>
      <c r="M90" s="3">
        <v>60.459</v>
      </c>
      <c r="N90" s="94">
        <f t="shared" si="1"/>
        <v>0.2512870809</v>
      </c>
      <c r="O90" s="94">
        <f t="shared" si="2"/>
        <v>0.2175394256</v>
      </c>
      <c r="P90" s="94">
        <f t="shared" si="3"/>
        <v>0.008385516371</v>
      </c>
      <c r="Q90" s="94">
        <f t="shared" si="4"/>
        <v>0.2175394256</v>
      </c>
      <c r="R90" s="94">
        <f t="shared" si="5"/>
        <v>0.1349838729</v>
      </c>
      <c r="S90" s="96">
        <f t="shared" si="6"/>
        <v>0.1659470643</v>
      </c>
      <c r="U90" s="7">
        <f t="shared" si="7"/>
        <v>16.537</v>
      </c>
    </row>
    <row r="91">
      <c r="A91" s="94">
        <f>Comparacao!F92</f>
        <v>59268.74829</v>
      </c>
      <c r="B91" s="84" t="s">
        <v>172</v>
      </c>
      <c r="C91" s="3" t="s">
        <v>16</v>
      </c>
      <c r="D91" s="3">
        <v>5.0</v>
      </c>
      <c r="E91" s="3">
        <v>60170.48128</v>
      </c>
      <c r="F91" s="3">
        <v>59361.610333</v>
      </c>
      <c r="G91" s="3">
        <v>59623.766615</v>
      </c>
      <c r="H91" s="3">
        <v>59671.608197</v>
      </c>
      <c r="I91" s="3">
        <v>60051.884842</v>
      </c>
      <c r="J91" s="3">
        <v>59361.610333</v>
      </c>
      <c r="K91" s="3">
        <v>59775.870253</v>
      </c>
      <c r="L91" s="3">
        <v>41.207</v>
      </c>
      <c r="M91" s="3">
        <v>60.516</v>
      </c>
      <c r="N91" s="94">
        <f t="shared" si="1"/>
        <v>1.521430805</v>
      </c>
      <c r="O91" s="94">
        <f t="shared" si="2"/>
        <v>0.1566796156</v>
      </c>
      <c r="P91" s="94">
        <f t="shared" si="3"/>
        <v>0.5989975143</v>
      </c>
      <c r="Q91" s="94">
        <f t="shared" si="4"/>
        <v>0.6797172585</v>
      </c>
      <c r="R91" s="94">
        <f t="shared" si="5"/>
        <v>1.321331357</v>
      </c>
      <c r="S91" s="96">
        <f t="shared" si="6"/>
        <v>0.85563131</v>
      </c>
      <c r="U91" s="7">
        <f t="shared" si="7"/>
        <v>41.207</v>
      </c>
    </row>
    <row r="92">
      <c r="A92" s="94">
        <f>Comparacao!F93</f>
        <v>73196.93742</v>
      </c>
      <c r="B92" s="84" t="s">
        <v>173</v>
      </c>
      <c r="C92" s="3" t="s">
        <v>16</v>
      </c>
      <c r="D92" s="3">
        <v>5.0</v>
      </c>
      <c r="E92" s="3">
        <v>73303.65224</v>
      </c>
      <c r="F92" s="3">
        <v>73526.950419</v>
      </c>
      <c r="G92" s="3">
        <v>73457.551904</v>
      </c>
      <c r="H92" s="3">
        <v>73361.042024</v>
      </c>
      <c r="I92" s="3">
        <v>73855.952846</v>
      </c>
      <c r="J92" s="3">
        <v>73303.65224</v>
      </c>
      <c r="K92" s="3">
        <v>73501.029887</v>
      </c>
      <c r="L92" s="3">
        <v>35.307</v>
      </c>
      <c r="M92" s="3">
        <v>60.674</v>
      </c>
      <c r="N92" s="94">
        <f t="shared" si="1"/>
        <v>0.1457913688</v>
      </c>
      <c r="O92" s="94">
        <f t="shared" si="2"/>
        <v>0.4508562894</v>
      </c>
      <c r="P92" s="94">
        <f t="shared" si="3"/>
        <v>0.3560456082</v>
      </c>
      <c r="Q92" s="94">
        <f t="shared" si="4"/>
        <v>0.2241959934</v>
      </c>
      <c r="R92" s="94">
        <f t="shared" si="5"/>
        <v>0.9003319622</v>
      </c>
      <c r="S92" s="96">
        <f t="shared" si="6"/>
        <v>0.4154442444</v>
      </c>
      <c r="U92" s="7">
        <f t="shared" si="7"/>
        <v>35.307</v>
      </c>
    </row>
    <row r="93">
      <c r="A93" s="94">
        <f>Comparacao!F94</f>
        <v>63341.09987</v>
      </c>
      <c r="B93" s="84" t="s">
        <v>174</v>
      </c>
      <c r="C93" s="3" t="s">
        <v>16</v>
      </c>
      <c r="D93" s="3">
        <v>5.0</v>
      </c>
      <c r="E93" s="3">
        <v>63341.09987</v>
      </c>
      <c r="F93" s="3">
        <v>63341.09987</v>
      </c>
      <c r="G93" s="3">
        <v>63341.09987</v>
      </c>
      <c r="H93" s="3">
        <v>63341.09987</v>
      </c>
      <c r="I93" s="3">
        <v>63341.09987</v>
      </c>
      <c r="J93" s="3">
        <v>63341.09987</v>
      </c>
      <c r="K93" s="3">
        <v>63341.09987</v>
      </c>
      <c r="L93" s="3">
        <v>6.727</v>
      </c>
      <c r="M93" s="3">
        <v>70.473</v>
      </c>
      <c r="N93" s="94">
        <f t="shared" si="1"/>
        <v>0</v>
      </c>
      <c r="O93" s="94">
        <f t="shared" si="2"/>
        <v>0</v>
      </c>
      <c r="P93" s="94">
        <f t="shared" si="3"/>
        <v>0</v>
      </c>
      <c r="Q93" s="94">
        <f t="shared" si="4"/>
        <v>0</v>
      </c>
      <c r="R93" s="94">
        <f t="shared" si="5"/>
        <v>0</v>
      </c>
      <c r="S93" s="96">
        <f t="shared" si="6"/>
        <v>0</v>
      </c>
      <c r="U93" s="7">
        <f t="shared" si="7"/>
        <v>6.727</v>
      </c>
    </row>
    <row r="94">
      <c r="A94" s="94">
        <f>Comparacao!F95</f>
        <v>73497.75771</v>
      </c>
      <c r="B94" s="84" t="s">
        <v>175</v>
      </c>
      <c r="C94" s="3" t="s">
        <v>16</v>
      </c>
      <c r="D94" s="3">
        <v>5.0</v>
      </c>
      <c r="E94" s="3">
        <v>73497.757707</v>
      </c>
      <c r="F94" s="3">
        <v>73497.757707</v>
      </c>
      <c r="G94" s="3">
        <v>73497.757707</v>
      </c>
      <c r="H94" s="3">
        <v>73497.757707</v>
      </c>
      <c r="I94" s="3">
        <v>73497.757707</v>
      </c>
      <c r="J94" s="3">
        <v>73497.757707</v>
      </c>
      <c r="K94" s="3">
        <v>73497.757707</v>
      </c>
      <c r="L94" s="3">
        <v>20.068</v>
      </c>
      <c r="M94" s="3">
        <v>70.463</v>
      </c>
      <c r="N94" s="94">
        <f t="shared" si="1"/>
        <v>0</v>
      </c>
      <c r="O94" s="94">
        <f t="shared" si="2"/>
        <v>0</v>
      </c>
      <c r="P94" s="94">
        <f t="shared" si="3"/>
        <v>0</v>
      </c>
      <c r="Q94" s="94">
        <f t="shared" si="4"/>
        <v>0</v>
      </c>
      <c r="R94" s="94">
        <f t="shared" si="5"/>
        <v>0</v>
      </c>
      <c r="S94" s="96">
        <f t="shared" si="6"/>
        <v>0</v>
      </c>
      <c r="U94" s="7">
        <f t="shared" si="7"/>
        <v>20.068</v>
      </c>
    </row>
    <row r="95">
      <c r="A95" s="94">
        <f>Comparacao!F96</f>
        <v>81681.80993</v>
      </c>
      <c r="B95" s="84" t="s">
        <v>176</v>
      </c>
      <c r="C95" s="3" t="s">
        <v>16</v>
      </c>
      <c r="D95" s="3">
        <v>5.0</v>
      </c>
      <c r="E95" s="3">
        <v>81681.809931</v>
      </c>
      <c r="F95" s="3">
        <v>81681.809931</v>
      </c>
      <c r="G95" s="3">
        <v>81681.809931</v>
      </c>
      <c r="H95" s="3">
        <v>81686.457466</v>
      </c>
      <c r="I95" s="3">
        <v>81681.809931</v>
      </c>
      <c r="J95" s="3">
        <v>81681.809931</v>
      </c>
      <c r="K95" s="3">
        <v>81682.739438</v>
      </c>
      <c r="L95" s="3">
        <v>47.371</v>
      </c>
      <c r="M95" s="3">
        <v>70.583</v>
      </c>
      <c r="N95" s="94">
        <f t="shared" si="1"/>
        <v>0</v>
      </c>
      <c r="O95" s="94">
        <f t="shared" si="2"/>
        <v>0</v>
      </c>
      <c r="P95" s="94">
        <f t="shared" si="3"/>
        <v>0</v>
      </c>
      <c r="Q95" s="94">
        <f t="shared" si="4"/>
        <v>0.005689804136</v>
      </c>
      <c r="R95" s="94">
        <f t="shared" si="5"/>
        <v>0</v>
      </c>
      <c r="S95" s="96">
        <f t="shared" si="6"/>
        <v>0.001137960827</v>
      </c>
      <c r="U95" s="7">
        <f t="shared" si="7"/>
        <v>47.371</v>
      </c>
    </row>
    <row r="96">
      <c r="A96" s="94">
        <f>Comparacao!F97</f>
        <v>52978.14225</v>
      </c>
      <c r="B96" s="84" t="s">
        <v>177</v>
      </c>
      <c r="C96" s="3" t="s">
        <v>16</v>
      </c>
      <c r="D96" s="3">
        <v>5.0</v>
      </c>
      <c r="E96" s="3">
        <v>53630.5556</v>
      </c>
      <c r="F96" s="3">
        <v>53297.853386</v>
      </c>
      <c r="G96" s="3">
        <v>54791.050412</v>
      </c>
      <c r="H96" s="3">
        <v>53297.853386</v>
      </c>
      <c r="I96" s="3">
        <v>53630.5556</v>
      </c>
      <c r="J96" s="3">
        <v>53297.853386</v>
      </c>
      <c r="K96" s="3">
        <v>53729.573676</v>
      </c>
      <c r="L96" s="3">
        <v>40.614</v>
      </c>
      <c r="M96" s="3">
        <v>70.519</v>
      </c>
      <c r="N96" s="94">
        <f t="shared" si="1"/>
        <v>1.231476453</v>
      </c>
      <c r="O96" s="94">
        <f t="shared" si="2"/>
        <v>0.6034774332</v>
      </c>
      <c r="P96" s="94">
        <f t="shared" si="3"/>
        <v>3.421992697</v>
      </c>
      <c r="Q96" s="94">
        <f t="shared" si="4"/>
        <v>0.6034774332</v>
      </c>
      <c r="R96" s="94">
        <f t="shared" si="5"/>
        <v>1.231476453</v>
      </c>
      <c r="S96" s="96">
        <f t="shared" si="6"/>
        <v>1.418380094</v>
      </c>
      <c r="U96" s="7">
        <f t="shared" si="7"/>
        <v>40.614</v>
      </c>
    </row>
    <row r="97">
      <c r="A97" s="94">
        <f>Comparacao!F98</f>
        <v>66159.30138</v>
      </c>
      <c r="B97" s="84" t="s">
        <v>178</v>
      </c>
      <c r="C97" s="3" t="s">
        <v>16</v>
      </c>
      <c r="D97" s="3">
        <v>5.0</v>
      </c>
      <c r="E97" s="3">
        <v>66407.874998</v>
      </c>
      <c r="F97" s="3">
        <v>67248.331673</v>
      </c>
      <c r="G97" s="3">
        <v>66748.325026</v>
      </c>
      <c r="H97" s="3">
        <v>67248.331673</v>
      </c>
      <c r="I97" s="3">
        <v>66748.325026</v>
      </c>
      <c r="J97" s="3">
        <v>66407.874998</v>
      </c>
      <c r="K97" s="3">
        <v>66880.237679</v>
      </c>
      <c r="L97" s="3">
        <v>28.124</v>
      </c>
      <c r="M97" s="3">
        <v>70.504</v>
      </c>
      <c r="N97" s="94">
        <f t="shared" si="1"/>
        <v>0.375719835</v>
      </c>
      <c r="O97" s="94">
        <f t="shared" si="2"/>
        <v>1.646072843</v>
      </c>
      <c r="P97" s="94">
        <f t="shared" si="3"/>
        <v>0.8903111637</v>
      </c>
      <c r="Q97" s="94">
        <f t="shared" si="4"/>
        <v>1.646072843</v>
      </c>
      <c r="R97" s="94">
        <f t="shared" si="5"/>
        <v>0.8903111637</v>
      </c>
      <c r="S97" s="96">
        <f t="shared" si="6"/>
        <v>1.08969757</v>
      </c>
      <c r="U97" s="7">
        <f t="shared" si="7"/>
        <v>28.124</v>
      </c>
    </row>
    <row r="98">
      <c r="A98" s="94">
        <f>Comparacao!F99</f>
        <v>77450.03782</v>
      </c>
      <c r="B98" s="84" t="s">
        <v>179</v>
      </c>
      <c r="C98" s="3" t="s">
        <v>16</v>
      </c>
      <c r="D98" s="3">
        <v>5.0</v>
      </c>
      <c r="E98" s="3">
        <v>77625.559043</v>
      </c>
      <c r="F98" s="3">
        <v>77450.03782</v>
      </c>
      <c r="G98" s="3">
        <v>77544.455406</v>
      </c>
      <c r="H98" s="3">
        <v>77557.228945</v>
      </c>
      <c r="I98" s="3">
        <v>77657.716378</v>
      </c>
      <c r="J98" s="3">
        <v>77450.03782</v>
      </c>
      <c r="K98" s="3">
        <v>77566.999518</v>
      </c>
      <c r="L98" s="3">
        <v>32.34</v>
      </c>
      <c r="M98" s="3">
        <v>70.398</v>
      </c>
      <c r="N98" s="94">
        <f t="shared" si="1"/>
        <v>0.2266250966</v>
      </c>
      <c r="O98" s="94">
        <f t="shared" si="2"/>
        <v>0</v>
      </c>
      <c r="P98" s="94">
        <f t="shared" si="3"/>
        <v>0.1219077339</v>
      </c>
      <c r="Q98" s="94">
        <f t="shared" si="4"/>
        <v>0.138400352</v>
      </c>
      <c r="R98" s="94">
        <f t="shared" si="5"/>
        <v>0.268145199</v>
      </c>
      <c r="S98" s="96">
        <f t="shared" si="6"/>
        <v>0.1510156763</v>
      </c>
      <c r="U98" s="7">
        <f t="shared" si="7"/>
        <v>32.34</v>
      </c>
    </row>
    <row r="99">
      <c r="A99" s="94">
        <f>Comparacao!F100</f>
        <v>44569.60616</v>
      </c>
      <c r="B99" s="84" t="s">
        <v>180</v>
      </c>
      <c r="C99" s="3" t="s">
        <v>16</v>
      </c>
      <c r="D99" s="3">
        <v>5.0</v>
      </c>
      <c r="E99" s="3">
        <v>45149.131924</v>
      </c>
      <c r="F99" s="3">
        <v>45117.290184</v>
      </c>
      <c r="G99" s="3">
        <v>44605.433089</v>
      </c>
      <c r="H99" s="3">
        <v>44896.644987</v>
      </c>
      <c r="I99" s="3">
        <v>45863.595234</v>
      </c>
      <c r="J99" s="3">
        <v>44605.433089</v>
      </c>
      <c r="K99" s="3">
        <v>45126.419084</v>
      </c>
      <c r="L99" s="3">
        <v>47.887</v>
      </c>
      <c r="M99" s="3">
        <v>70.416</v>
      </c>
      <c r="N99" s="94">
        <f t="shared" si="1"/>
        <v>1.300271232</v>
      </c>
      <c r="O99" s="94">
        <f t="shared" si="2"/>
        <v>1.228828509</v>
      </c>
      <c r="P99" s="94">
        <f t="shared" si="3"/>
        <v>0.08038422389</v>
      </c>
      <c r="Q99" s="94">
        <f t="shared" si="4"/>
        <v>0.7337709668</v>
      </c>
      <c r="R99" s="94">
        <f t="shared" si="5"/>
        <v>2.90329933</v>
      </c>
      <c r="S99" s="96">
        <f t="shared" si="6"/>
        <v>1.249310852</v>
      </c>
      <c r="U99" s="7">
        <f t="shared" si="7"/>
        <v>47.887</v>
      </c>
    </row>
    <row r="100">
      <c r="A100" s="94">
        <f>Comparacao!F101</f>
        <v>59903.0852</v>
      </c>
      <c r="B100" s="84" t="s">
        <v>181</v>
      </c>
      <c r="C100" s="3" t="s">
        <v>16</v>
      </c>
      <c r="D100" s="3">
        <v>5.0</v>
      </c>
      <c r="E100" s="3">
        <v>59903.085195</v>
      </c>
      <c r="F100" s="3">
        <v>60790.493934</v>
      </c>
      <c r="G100" s="3">
        <v>60814.220674</v>
      </c>
      <c r="H100" s="3">
        <v>61082.158314</v>
      </c>
      <c r="I100" s="3">
        <v>59986.169612</v>
      </c>
      <c r="J100" s="3">
        <v>59903.085195</v>
      </c>
      <c r="K100" s="3">
        <v>60515.225546</v>
      </c>
      <c r="L100" s="3">
        <v>48.25</v>
      </c>
      <c r="M100" s="3">
        <v>70.609</v>
      </c>
      <c r="N100" s="94">
        <f t="shared" si="1"/>
        <v>0</v>
      </c>
      <c r="O100" s="94">
        <f t="shared" si="2"/>
        <v>1.481407403</v>
      </c>
      <c r="P100" s="94">
        <f t="shared" si="3"/>
        <v>1.521015948</v>
      </c>
      <c r="Q100" s="94">
        <f t="shared" si="4"/>
        <v>1.968301157</v>
      </c>
      <c r="R100" s="94">
        <f t="shared" si="5"/>
        <v>0.1386980599</v>
      </c>
      <c r="S100" s="96">
        <f t="shared" si="6"/>
        <v>1.021884514</v>
      </c>
      <c r="U100" s="7">
        <f t="shared" si="7"/>
        <v>48.25</v>
      </c>
    </row>
    <row r="101">
      <c r="A101" s="94">
        <f>Comparacao!F102</f>
        <v>73651.91098</v>
      </c>
      <c r="B101" s="84" t="s">
        <v>182</v>
      </c>
      <c r="C101" s="3" t="s">
        <v>16</v>
      </c>
      <c r="D101" s="3">
        <v>5.0</v>
      </c>
      <c r="E101" s="3">
        <v>75269.724996</v>
      </c>
      <c r="F101" s="3">
        <v>74178.958719</v>
      </c>
      <c r="G101" s="3">
        <v>74754.532159</v>
      </c>
      <c r="H101" s="3">
        <v>75156.366972</v>
      </c>
      <c r="I101" s="3">
        <v>75014.68225</v>
      </c>
      <c r="J101" s="3">
        <v>74178.958719</v>
      </c>
      <c r="K101" s="3">
        <v>74874.853019</v>
      </c>
      <c r="L101" s="3">
        <v>44.005</v>
      </c>
      <c r="M101" s="3">
        <v>70.373</v>
      </c>
      <c r="N101" s="94">
        <f t="shared" si="1"/>
        <v>2.196567604</v>
      </c>
      <c r="O101" s="94">
        <f t="shared" si="2"/>
        <v>0.7155927551</v>
      </c>
      <c r="P101" s="94">
        <f t="shared" si="3"/>
        <v>1.4970707</v>
      </c>
      <c r="Q101" s="94">
        <f t="shared" si="4"/>
        <v>2.042657104</v>
      </c>
      <c r="R101" s="94">
        <f t="shared" si="5"/>
        <v>1.85028637</v>
      </c>
      <c r="S101" s="96">
        <f t="shared" si="6"/>
        <v>1.660434906</v>
      </c>
      <c r="U101" s="7">
        <f t="shared" si="7"/>
        <v>44.005</v>
      </c>
    </row>
    <row r="102">
      <c r="A102" s="94">
        <f>Comparacao!F103</f>
        <v>63412.27944</v>
      </c>
      <c r="B102" s="84" t="s">
        <v>183</v>
      </c>
      <c r="C102" s="3" t="s">
        <v>16</v>
      </c>
      <c r="D102" s="3">
        <v>5.0</v>
      </c>
      <c r="E102" s="3">
        <v>63412.279436</v>
      </c>
      <c r="F102" s="3">
        <v>63412.279436</v>
      </c>
      <c r="G102" s="3">
        <v>63412.279436</v>
      </c>
      <c r="H102" s="3">
        <v>63543.953107</v>
      </c>
      <c r="I102" s="3">
        <v>63543.953107</v>
      </c>
      <c r="J102" s="3">
        <v>63412.279436</v>
      </c>
      <c r="K102" s="3">
        <v>63464.948904</v>
      </c>
      <c r="L102" s="3">
        <v>14.725</v>
      </c>
      <c r="M102" s="3">
        <v>75.414</v>
      </c>
      <c r="N102" s="94">
        <f t="shared" si="1"/>
        <v>0</v>
      </c>
      <c r="O102" s="94">
        <f t="shared" si="2"/>
        <v>0</v>
      </c>
      <c r="P102" s="94">
        <f t="shared" si="3"/>
        <v>0</v>
      </c>
      <c r="Q102" s="94">
        <f t="shared" si="4"/>
        <v>0.2076469608</v>
      </c>
      <c r="R102" s="94">
        <f t="shared" si="5"/>
        <v>0.2076469608</v>
      </c>
      <c r="S102" s="96">
        <f t="shared" si="6"/>
        <v>0.08305878431</v>
      </c>
      <c r="U102" s="7">
        <f t="shared" si="7"/>
        <v>14.725</v>
      </c>
    </row>
    <row r="103">
      <c r="A103" s="94">
        <f>Comparacao!F104</f>
        <v>73549.66066</v>
      </c>
      <c r="B103" s="84" t="s">
        <v>184</v>
      </c>
      <c r="C103" s="3" t="s">
        <v>16</v>
      </c>
      <c r="D103" s="3">
        <v>5.0</v>
      </c>
      <c r="E103" s="3">
        <v>73549.660663</v>
      </c>
      <c r="F103" s="3">
        <v>73549.660663</v>
      </c>
      <c r="G103" s="3">
        <v>73549.660663</v>
      </c>
      <c r="H103" s="3">
        <v>73549.660663</v>
      </c>
      <c r="I103" s="3">
        <v>73549.660663</v>
      </c>
      <c r="J103" s="3">
        <v>73549.660663</v>
      </c>
      <c r="K103" s="3">
        <v>73549.660663</v>
      </c>
      <c r="L103" s="3">
        <v>20.582</v>
      </c>
      <c r="M103" s="3">
        <v>75.359</v>
      </c>
      <c r="N103" s="94">
        <f t="shared" si="1"/>
        <v>0</v>
      </c>
      <c r="O103" s="94">
        <f t="shared" si="2"/>
        <v>0</v>
      </c>
      <c r="P103" s="94">
        <f t="shared" si="3"/>
        <v>0</v>
      </c>
      <c r="Q103" s="94">
        <f t="shared" si="4"/>
        <v>0</v>
      </c>
      <c r="R103" s="94">
        <f t="shared" si="5"/>
        <v>0</v>
      </c>
      <c r="S103" s="96">
        <f t="shared" si="6"/>
        <v>0</v>
      </c>
      <c r="U103" s="7">
        <f t="shared" si="7"/>
        <v>20.582</v>
      </c>
    </row>
    <row r="104">
      <c r="A104" s="94">
        <f>Comparacao!F105</f>
        <v>81726.18867</v>
      </c>
      <c r="B104" s="84" t="s">
        <v>185</v>
      </c>
      <c r="C104" s="3" t="s">
        <v>16</v>
      </c>
      <c r="D104" s="3">
        <v>5.0</v>
      </c>
      <c r="E104" s="3">
        <v>81726.188671</v>
      </c>
      <c r="F104" s="3">
        <v>81726.188671</v>
      </c>
      <c r="G104" s="3">
        <v>81726.188671</v>
      </c>
      <c r="H104" s="3">
        <v>81726.188671</v>
      </c>
      <c r="I104" s="3">
        <v>81726.188671</v>
      </c>
      <c r="J104" s="3">
        <v>81726.188671</v>
      </c>
      <c r="K104" s="3">
        <v>81726.188671</v>
      </c>
      <c r="L104" s="3">
        <v>12.025</v>
      </c>
      <c r="M104" s="3">
        <v>75.242</v>
      </c>
      <c r="N104" s="94">
        <f t="shared" si="1"/>
        <v>0</v>
      </c>
      <c r="O104" s="94">
        <f t="shared" si="2"/>
        <v>0</v>
      </c>
      <c r="P104" s="94">
        <f t="shared" si="3"/>
        <v>0</v>
      </c>
      <c r="Q104" s="94">
        <f t="shared" si="4"/>
        <v>0</v>
      </c>
      <c r="R104" s="94">
        <f t="shared" si="5"/>
        <v>0</v>
      </c>
      <c r="S104" s="96">
        <f t="shared" si="6"/>
        <v>0</v>
      </c>
      <c r="U104" s="7">
        <f t="shared" si="7"/>
        <v>12.025</v>
      </c>
    </row>
    <row r="105">
      <c r="A105" s="94">
        <f>Comparacao!F106</f>
        <v>52943.40154</v>
      </c>
      <c r="B105" s="84" t="s">
        <v>186</v>
      </c>
      <c r="C105" s="3" t="s">
        <v>16</v>
      </c>
      <c r="D105" s="3">
        <v>5.0</v>
      </c>
      <c r="E105" s="3">
        <v>54331.478361</v>
      </c>
      <c r="F105" s="3">
        <v>53007.37971</v>
      </c>
      <c r="G105" s="3">
        <v>52943.401537</v>
      </c>
      <c r="H105" s="3">
        <v>53007.37971</v>
      </c>
      <c r="I105" s="3">
        <v>52943.401537</v>
      </c>
      <c r="J105" s="3">
        <v>52943.401537</v>
      </c>
      <c r="K105" s="3">
        <v>53246.608171</v>
      </c>
      <c r="L105" s="3">
        <v>25.261</v>
      </c>
      <c r="M105" s="3">
        <v>75.43</v>
      </c>
      <c r="N105" s="94">
        <f t="shared" si="1"/>
        <v>2.621812698</v>
      </c>
      <c r="O105" s="94">
        <f t="shared" si="2"/>
        <v>0.1208425812</v>
      </c>
      <c r="P105" s="94">
        <f t="shared" si="3"/>
        <v>0</v>
      </c>
      <c r="Q105" s="94">
        <f t="shared" si="4"/>
        <v>0.1208425812</v>
      </c>
      <c r="R105" s="94">
        <f t="shared" si="5"/>
        <v>0</v>
      </c>
      <c r="S105" s="96">
        <f t="shared" si="6"/>
        <v>0.572699572</v>
      </c>
      <c r="U105" s="7">
        <f t="shared" si="7"/>
        <v>25.261</v>
      </c>
    </row>
    <row r="106">
      <c r="A106" s="94">
        <f>Comparacao!F107</f>
        <v>66152.85735</v>
      </c>
      <c r="B106" s="84" t="s">
        <v>187</v>
      </c>
      <c r="C106" s="3" t="s">
        <v>16</v>
      </c>
      <c r="D106" s="3">
        <v>5.0</v>
      </c>
      <c r="E106" s="3">
        <v>67304.769446</v>
      </c>
      <c r="F106" s="3">
        <v>66683.507607</v>
      </c>
      <c r="G106" s="3">
        <v>67156.874051</v>
      </c>
      <c r="H106" s="3">
        <v>67304.769446</v>
      </c>
      <c r="I106" s="3">
        <v>67432.49192</v>
      </c>
      <c r="J106" s="3">
        <v>66683.507607</v>
      </c>
      <c r="K106" s="3">
        <v>67176.482494</v>
      </c>
      <c r="L106" s="3">
        <v>30.42</v>
      </c>
      <c r="M106" s="3">
        <v>75.471</v>
      </c>
      <c r="N106" s="94">
        <f t="shared" si="1"/>
        <v>1.741288495</v>
      </c>
      <c r="O106" s="94">
        <f t="shared" si="2"/>
        <v>0.8021577242</v>
      </c>
      <c r="P106" s="94">
        <f t="shared" si="3"/>
        <v>1.517722347</v>
      </c>
      <c r="Q106" s="94">
        <f t="shared" si="4"/>
        <v>1.741288495</v>
      </c>
      <c r="R106" s="94">
        <f t="shared" si="5"/>
        <v>1.934360237</v>
      </c>
      <c r="S106" s="96">
        <f t="shared" si="6"/>
        <v>1.547363459</v>
      </c>
      <c r="U106" s="7">
        <f t="shared" si="7"/>
        <v>30.42</v>
      </c>
    </row>
    <row r="107">
      <c r="A107" s="94">
        <f>Comparacao!F108</f>
        <v>77475.83505</v>
      </c>
      <c r="B107" s="84" t="s">
        <v>188</v>
      </c>
      <c r="C107" s="3" t="s">
        <v>16</v>
      </c>
      <c r="D107" s="3">
        <v>5.0</v>
      </c>
      <c r="E107" s="3">
        <v>78319.356534</v>
      </c>
      <c r="F107" s="3">
        <v>77624.138882</v>
      </c>
      <c r="G107" s="3">
        <v>78777.617643</v>
      </c>
      <c r="H107" s="3">
        <v>78116.122417</v>
      </c>
      <c r="I107" s="3">
        <v>77611.365343</v>
      </c>
      <c r="J107" s="3">
        <v>77611.365343</v>
      </c>
      <c r="K107" s="3">
        <v>78089.720164</v>
      </c>
      <c r="L107" s="3">
        <v>45.34</v>
      </c>
      <c r="M107" s="3">
        <v>75.409</v>
      </c>
      <c r="N107" s="94">
        <f t="shared" si="1"/>
        <v>1.088754299</v>
      </c>
      <c r="O107" s="94">
        <f t="shared" si="2"/>
        <v>0.1914194702</v>
      </c>
      <c r="P107" s="94">
        <f t="shared" si="3"/>
        <v>1.680243386</v>
      </c>
      <c r="Q107" s="94">
        <f t="shared" si="4"/>
        <v>0.8264349363</v>
      </c>
      <c r="R107" s="94">
        <f t="shared" si="5"/>
        <v>0.1749323436</v>
      </c>
      <c r="S107" s="96">
        <f t="shared" si="6"/>
        <v>0.792356887</v>
      </c>
      <c r="U107" s="7">
        <f t="shared" si="7"/>
        <v>45.34</v>
      </c>
    </row>
    <row r="108">
      <c r="A108" s="94">
        <f>Comparacao!F109</f>
        <v>44983.99854</v>
      </c>
      <c r="B108" s="84" t="s">
        <v>189</v>
      </c>
      <c r="C108" s="3" t="s">
        <v>16</v>
      </c>
      <c r="D108" s="3">
        <v>5.0</v>
      </c>
      <c r="E108" s="3">
        <v>45401.496952</v>
      </c>
      <c r="F108" s="3">
        <v>45201.476678</v>
      </c>
      <c r="G108" s="3">
        <v>45425.235652</v>
      </c>
      <c r="H108" s="3">
        <v>45201.476678</v>
      </c>
      <c r="I108" s="3">
        <v>45820.575085</v>
      </c>
      <c r="J108" s="3">
        <v>45201.476678</v>
      </c>
      <c r="K108" s="3">
        <v>45410.052209</v>
      </c>
      <c r="L108" s="3">
        <v>45.494</v>
      </c>
      <c r="M108" s="3">
        <v>75.567</v>
      </c>
      <c r="N108" s="94">
        <f t="shared" si="1"/>
        <v>0.9281042784</v>
      </c>
      <c r="O108" s="94">
        <f t="shared" si="2"/>
        <v>0.4834566692</v>
      </c>
      <c r="P108" s="94">
        <f t="shared" si="3"/>
        <v>0.9808757099</v>
      </c>
      <c r="Q108" s="94">
        <f t="shared" si="4"/>
        <v>0.4834566692</v>
      </c>
      <c r="R108" s="94">
        <f t="shared" si="5"/>
        <v>1.85972029</v>
      </c>
      <c r="S108" s="96">
        <f t="shared" si="6"/>
        <v>0.9471227233</v>
      </c>
      <c r="U108" s="7">
        <f t="shared" si="7"/>
        <v>45.494</v>
      </c>
    </row>
    <row r="109">
      <c r="A109" s="94">
        <f>Comparacao!F110</f>
        <v>60220.6622</v>
      </c>
      <c r="B109" s="84" t="s">
        <v>190</v>
      </c>
      <c r="C109" s="3" t="s">
        <v>16</v>
      </c>
      <c r="D109" s="3">
        <v>5.0</v>
      </c>
      <c r="E109" s="3">
        <v>61376.727866</v>
      </c>
      <c r="F109" s="3">
        <v>61495.533508</v>
      </c>
      <c r="G109" s="3">
        <v>61310.495733</v>
      </c>
      <c r="H109" s="3">
        <v>61634.522131</v>
      </c>
      <c r="I109" s="3">
        <v>60961.427417</v>
      </c>
      <c r="J109" s="3">
        <v>60961.427417</v>
      </c>
      <c r="K109" s="3">
        <v>61355.741331</v>
      </c>
      <c r="L109" s="3">
        <v>38.982</v>
      </c>
      <c r="M109" s="3">
        <v>75.705</v>
      </c>
      <c r="N109" s="94">
        <f t="shared" si="1"/>
        <v>1.919715971</v>
      </c>
      <c r="O109" s="94">
        <f t="shared" si="2"/>
        <v>2.116999823</v>
      </c>
      <c r="P109" s="94">
        <f t="shared" si="3"/>
        <v>1.809733565</v>
      </c>
      <c r="Q109" s="94">
        <f t="shared" si="4"/>
        <v>2.347798718</v>
      </c>
      <c r="R109" s="94">
        <f t="shared" si="5"/>
        <v>1.230084815</v>
      </c>
      <c r="S109" s="96">
        <f t="shared" si="6"/>
        <v>1.884866578</v>
      </c>
      <c r="U109" s="7" t="str">
        <f t="shared" si="7"/>
        <v>INF</v>
      </c>
    </row>
    <row r="110">
      <c r="A110" s="94">
        <f>Comparacao!F111</f>
        <v>73858.29968</v>
      </c>
      <c r="B110" s="84" t="s">
        <v>191</v>
      </c>
      <c r="C110" s="3" t="s">
        <v>16</v>
      </c>
      <c r="D110" s="3">
        <v>5.0</v>
      </c>
      <c r="E110" s="3">
        <v>75089.266988</v>
      </c>
      <c r="F110" s="3">
        <v>74579.763567</v>
      </c>
      <c r="G110" s="3">
        <v>74754.750781</v>
      </c>
      <c r="H110" s="3">
        <v>75241.831105</v>
      </c>
      <c r="I110" s="3">
        <v>75343.200532</v>
      </c>
      <c r="J110" s="3">
        <v>74579.763567</v>
      </c>
      <c r="K110" s="3">
        <v>75001.762595</v>
      </c>
      <c r="L110" s="3">
        <v>39.479</v>
      </c>
      <c r="M110" s="3">
        <v>75.551</v>
      </c>
      <c r="N110" s="94">
        <f t="shared" si="1"/>
        <v>1.666660767</v>
      </c>
      <c r="O110" s="94">
        <f t="shared" si="2"/>
        <v>0.9768216789</v>
      </c>
      <c r="P110" s="94">
        <f t="shared" si="3"/>
        <v>1.213744563</v>
      </c>
      <c r="Q110" s="94">
        <f t="shared" si="4"/>
        <v>1.873224034</v>
      </c>
      <c r="R110" s="94">
        <f t="shared" si="5"/>
        <v>2.010472559</v>
      </c>
      <c r="S110" s="96">
        <f t="shared" si="6"/>
        <v>1.548184721</v>
      </c>
      <c r="U110" s="7">
        <f t="shared" si="7"/>
        <v>39.479</v>
      </c>
    </row>
    <row r="111">
      <c r="A111" s="94">
        <f>Comparacao!F112</f>
        <v>63270.89322</v>
      </c>
      <c r="B111" s="84" t="s">
        <v>192</v>
      </c>
      <c r="C111" s="3" t="s">
        <v>16</v>
      </c>
      <c r="D111" s="3">
        <v>5.0</v>
      </c>
      <c r="E111" s="3">
        <v>63270.893215</v>
      </c>
      <c r="F111" s="3">
        <v>63270.893215</v>
      </c>
      <c r="G111" s="3">
        <v>63270.893215</v>
      </c>
      <c r="H111" s="3">
        <v>63354.240706</v>
      </c>
      <c r="I111" s="3">
        <v>63270.893215</v>
      </c>
      <c r="J111" s="3">
        <v>63270.893215</v>
      </c>
      <c r="K111" s="3">
        <v>63287.562713</v>
      </c>
      <c r="L111" s="3">
        <v>20.199</v>
      </c>
      <c r="M111" s="3">
        <v>90.819</v>
      </c>
      <c r="N111" s="94">
        <f t="shared" si="1"/>
        <v>0</v>
      </c>
      <c r="O111" s="94">
        <f t="shared" si="2"/>
        <v>0</v>
      </c>
      <c r="P111" s="94">
        <f t="shared" si="3"/>
        <v>0</v>
      </c>
      <c r="Q111" s="94">
        <f t="shared" si="4"/>
        <v>0.1317311749</v>
      </c>
      <c r="R111" s="94">
        <f t="shared" si="5"/>
        <v>0</v>
      </c>
      <c r="S111" s="96">
        <f t="shared" si="6"/>
        <v>0.02634623498</v>
      </c>
      <c r="U111" s="7">
        <f t="shared" si="7"/>
        <v>20.199</v>
      </c>
    </row>
    <row r="112">
      <c r="A112" s="94">
        <f>Comparacao!F113</f>
        <v>73259.89414</v>
      </c>
      <c r="B112" s="84" t="s">
        <v>193</v>
      </c>
      <c r="C112" s="3" t="s">
        <v>16</v>
      </c>
      <c r="D112" s="3">
        <v>5.0</v>
      </c>
      <c r="E112" s="3">
        <v>73259.894138</v>
      </c>
      <c r="F112" s="3">
        <v>73259.894138</v>
      </c>
      <c r="G112" s="3">
        <v>73259.894138</v>
      </c>
      <c r="H112" s="3">
        <v>73259.894138</v>
      </c>
      <c r="I112" s="3">
        <v>73259.894138</v>
      </c>
      <c r="J112" s="3">
        <v>73259.894138</v>
      </c>
      <c r="K112" s="3">
        <v>73259.894138</v>
      </c>
      <c r="L112" s="3">
        <v>47.141</v>
      </c>
      <c r="M112" s="3">
        <v>91.242</v>
      </c>
      <c r="N112" s="94">
        <f t="shared" si="1"/>
        <v>0</v>
      </c>
      <c r="O112" s="94">
        <f t="shared" si="2"/>
        <v>0</v>
      </c>
      <c r="P112" s="94">
        <f t="shared" si="3"/>
        <v>0</v>
      </c>
      <c r="Q112" s="94">
        <f t="shared" si="4"/>
        <v>0</v>
      </c>
      <c r="R112" s="94">
        <f t="shared" si="5"/>
        <v>0</v>
      </c>
      <c r="S112" s="96">
        <f t="shared" si="6"/>
        <v>0</v>
      </c>
      <c r="U112" s="7">
        <f t="shared" si="7"/>
        <v>47.141</v>
      </c>
    </row>
    <row r="113">
      <c r="A113" s="94">
        <f>Comparacao!F114</f>
        <v>81404.03489</v>
      </c>
      <c r="B113" s="84" t="s">
        <v>194</v>
      </c>
      <c r="C113" s="3" t="s">
        <v>16</v>
      </c>
      <c r="D113" s="3">
        <v>5.0</v>
      </c>
      <c r="E113" s="3">
        <v>81404.034887</v>
      </c>
      <c r="F113" s="3">
        <v>81404.034887</v>
      </c>
      <c r="G113" s="3">
        <v>81404.034887</v>
      </c>
      <c r="H113" s="3">
        <v>81404.034887</v>
      </c>
      <c r="I113" s="3">
        <v>81404.034887</v>
      </c>
      <c r="J113" s="3">
        <v>81404.034887</v>
      </c>
      <c r="K113" s="3">
        <v>81404.034887</v>
      </c>
      <c r="L113" s="3">
        <v>40.935</v>
      </c>
      <c r="M113" s="3">
        <v>91.412</v>
      </c>
      <c r="N113" s="94">
        <f t="shared" si="1"/>
        <v>0</v>
      </c>
      <c r="O113" s="94">
        <f t="shared" si="2"/>
        <v>0</v>
      </c>
      <c r="P113" s="94">
        <f t="shared" si="3"/>
        <v>0</v>
      </c>
      <c r="Q113" s="94">
        <f t="shared" si="4"/>
        <v>0</v>
      </c>
      <c r="R113" s="94">
        <f t="shared" si="5"/>
        <v>0</v>
      </c>
      <c r="S113" s="96">
        <f t="shared" si="6"/>
        <v>0</v>
      </c>
      <c r="U113" s="7">
        <f t="shared" si="7"/>
        <v>40.935</v>
      </c>
    </row>
    <row r="114">
      <c r="A114" s="94">
        <f>Comparacao!F115</f>
        <v>52883.49737</v>
      </c>
      <c r="B114" s="84" t="s">
        <v>195</v>
      </c>
      <c r="C114" s="3" t="s">
        <v>16</v>
      </c>
      <c r="D114" s="3">
        <v>5.0</v>
      </c>
      <c r="E114" s="3">
        <v>52883.497367</v>
      </c>
      <c r="F114" s="3">
        <v>53209.070146</v>
      </c>
      <c r="G114" s="3">
        <v>53714.483597</v>
      </c>
      <c r="H114" s="3">
        <v>54127.911486</v>
      </c>
      <c r="I114" s="3">
        <v>53757.550717</v>
      </c>
      <c r="J114" s="3">
        <v>52883.497367</v>
      </c>
      <c r="K114" s="3">
        <v>53538.502662</v>
      </c>
      <c r="L114" s="3">
        <v>73.058</v>
      </c>
      <c r="M114" s="3">
        <v>90.592</v>
      </c>
      <c r="N114" s="94">
        <f t="shared" si="1"/>
        <v>0</v>
      </c>
      <c r="O114" s="94">
        <f t="shared" si="2"/>
        <v>0.6156415427</v>
      </c>
      <c r="P114" s="94">
        <f t="shared" si="3"/>
        <v>1.571352636</v>
      </c>
      <c r="Q114" s="94">
        <f t="shared" si="4"/>
        <v>2.353123717</v>
      </c>
      <c r="R114" s="94">
        <f t="shared" si="5"/>
        <v>1.652790367</v>
      </c>
      <c r="S114" s="96">
        <f t="shared" si="6"/>
        <v>1.238581653</v>
      </c>
      <c r="U114" s="7">
        <f t="shared" si="7"/>
        <v>73.058</v>
      </c>
    </row>
    <row r="115">
      <c r="A115" s="94">
        <f>Comparacao!F116</f>
        <v>66170.44605</v>
      </c>
      <c r="B115" s="84" t="s">
        <v>196</v>
      </c>
      <c r="C115" s="3" t="s">
        <v>16</v>
      </c>
      <c r="D115" s="3">
        <v>5.0</v>
      </c>
      <c r="E115" s="3">
        <v>67274.964001</v>
      </c>
      <c r="F115" s="3">
        <v>67274.964001</v>
      </c>
      <c r="G115" s="3">
        <v>67294.95503</v>
      </c>
      <c r="H115" s="3">
        <v>67377.126246</v>
      </c>
      <c r="I115" s="3">
        <v>67274.964001</v>
      </c>
      <c r="J115" s="3">
        <v>67274.964001</v>
      </c>
      <c r="K115" s="3">
        <v>67299.394656</v>
      </c>
      <c r="L115" s="3">
        <v>46.615</v>
      </c>
      <c r="M115" s="3">
        <v>90.882</v>
      </c>
      <c r="N115" s="94">
        <f t="shared" si="1"/>
        <v>1.669201305</v>
      </c>
      <c r="O115" s="94">
        <f t="shared" si="2"/>
        <v>1.669201305</v>
      </c>
      <c r="P115" s="94">
        <f t="shared" si="3"/>
        <v>1.699412721</v>
      </c>
      <c r="Q115" s="94">
        <f t="shared" si="4"/>
        <v>1.823593864</v>
      </c>
      <c r="R115" s="94">
        <f t="shared" si="5"/>
        <v>1.669201305</v>
      </c>
      <c r="S115" s="96">
        <f t="shared" si="6"/>
        <v>1.7061221</v>
      </c>
      <c r="U115" s="7" t="str">
        <f t="shared" si="7"/>
        <v>INF</v>
      </c>
    </row>
    <row r="116">
      <c r="A116" s="94">
        <f>Comparacao!F117</f>
        <v>77383.09886</v>
      </c>
      <c r="B116" s="84" t="s">
        <v>197</v>
      </c>
      <c r="C116" s="3" t="s">
        <v>16</v>
      </c>
      <c r="D116" s="3">
        <v>5.0</v>
      </c>
      <c r="E116" s="3">
        <v>77408.3574</v>
      </c>
      <c r="F116" s="3">
        <v>78960.786663</v>
      </c>
      <c r="G116" s="3">
        <v>78204.047015</v>
      </c>
      <c r="H116" s="3">
        <v>77576.154787</v>
      </c>
      <c r="I116" s="3">
        <v>77408.3574</v>
      </c>
      <c r="J116" s="3">
        <v>77408.3574</v>
      </c>
      <c r="K116" s="3">
        <v>77911.540653</v>
      </c>
      <c r="L116" s="3">
        <v>33.784</v>
      </c>
      <c r="M116" s="3">
        <v>90.815</v>
      </c>
      <c r="N116" s="94">
        <f t="shared" si="1"/>
        <v>0.03264089494</v>
      </c>
      <c r="O116" s="94">
        <f t="shared" si="2"/>
        <v>2.038801524</v>
      </c>
      <c r="P116" s="94">
        <f t="shared" si="3"/>
        <v>1.060888182</v>
      </c>
      <c r="Q116" s="94">
        <f t="shared" si="4"/>
        <v>0.249480734</v>
      </c>
      <c r="R116" s="94">
        <f t="shared" si="5"/>
        <v>0.03264089494</v>
      </c>
      <c r="S116" s="96">
        <f t="shared" si="6"/>
        <v>0.6828904461</v>
      </c>
      <c r="U116" s="7">
        <f t="shared" si="7"/>
        <v>33.784</v>
      </c>
    </row>
    <row r="117">
      <c r="A117" s="94">
        <f>Comparacao!F118</f>
        <v>44944.49871</v>
      </c>
      <c r="B117" s="84" t="s">
        <v>198</v>
      </c>
      <c r="C117" s="3" t="s">
        <v>16</v>
      </c>
      <c r="D117" s="3">
        <v>5.0</v>
      </c>
      <c r="E117" s="3">
        <v>46430.141499</v>
      </c>
      <c r="F117" s="3">
        <v>45206.132834</v>
      </c>
      <c r="G117" s="3">
        <v>45061.009242</v>
      </c>
      <c r="H117" s="3">
        <v>45163.190568</v>
      </c>
      <c r="I117" s="3">
        <v>45923.649809</v>
      </c>
      <c r="J117" s="3">
        <v>45061.009242</v>
      </c>
      <c r="K117" s="3">
        <v>45556.82479</v>
      </c>
      <c r="L117" s="3">
        <v>52.026</v>
      </c>
      <c r="M117" s="3">
        <v>92.007</v>
      </c>
      <c r="N117" s="94">
        <f t="shared" si="1"/>
        <v>3.305505309</v>
      </c>
      <c r="O117" s="94">
        <f t="shared" si="2"/>
        <v>0.5821271424</v>
      </c>
      <c r="P117" s="94">
        <f t="shared" si="3"/>
        <v>0.2592320247</v>
      </c>
      <c r="Q117" s="94">
        <f t="shared" si="4"/>
        <v>0.4865820429</v>
      </c>
      <c r="R117" s="94">
        <f t="shared" si="5"/>
        <v>2.178578311</v>
      </c>
      <c r="S117" s="96">
        <f t="shared" si="6"/>
        <v>1.362404966</v>
      </c>
      <c r="U117" s="7">
        <f t="shared" si="7"/>
        <v>52.026</v>
      </c>
    </row>
    <row r="118">
      <c r="A118" s="94">
        <f>Comparacao!F119</f>
        <v>60243.61874</v>
      </c>
      <c r="B118" s="84" t="s">
        <v>199</v>
      </c>
      <c r="C118" s="3" t="s">
        <v>16</v>
      </c>
      <c r="D118" s="3">
        <v>5.0</v>
      </c>
      <c r="E118" s="3">
        <v>61340.253398</v>
      </c>
      <c r="F118" s="3">
        <v>61932.712613</v>
      </c>
      <c r="G118" s="3">
        <v>61340.498089</v>
      </c>
      <c r="H118" s="3">
        <v>60658.000185</v>
      </c>
      <c r="I118" s="3">
        <v>60839.81666</v>
      </c>
      <c r="J118" s="3">
        <v>60658.000185</v>
      </c>
      <c r="K118" s="3">
        <v>61222.256189</v>
      </c>
      <c r="L118" s="3">
        <v>73.056</v>
      </c>
      <c r="M118" s="3">
        <v>91.164</v>
      </c>
      <c r="N118" s="94">
        <f t="shared" si="1"/>
        <v>1.820333312</v>
      </c>
      <c r="O118" s="94">
        <f t="shared" si="2"/>
        <v>2.803772267</v>
      </c>
      <c r="P118" s="94">
        <f t="shared" si="3"/>
        <v>1.820739481</v>
      </c>
      <c r="Q118" s="94">
        <f t="shared" si="4"/>
        <v>0.6878428881</v>
      </c>
      <c r="R118" s="94">
        <f t="shared" si="5"/>
        <v>0.9896449358</v>
      </c>
      <c r="S118" s="96">
        <f t="shared" si="6"/>
        <v>1.624466577</v>
      </c>
      <c r="U118" s="7">
        <f t="shared" si="7"/>
        <v>73.056</v>
      </c>
    </row>
    <row r="119">
      <c r="A119" s="94">
        <f>Comparacao!F120</f>
        <v>73775.48245</v>
      </c>
      <c r="B119" s="84" t="s">
        <v>200</v>
      </c>
      <c r="C119" s="3" t="s">
        <v>16</v>
      </c>
      <c r="D119" s="3">
        <v>5.0</v>
      </c>
      <c r="E119" s="3">
        <v>75224.940218</v>
      </c>
      <c r="F119" s="3">
        <v>75077.717413</v>
      </c>
      <c r="G119" s="3">
        <v>74812.567601</v>
      </c>
      <c r="H119" s="3">
        <v>75139.550196</v>
      </c>
      <c r="I119" s="3">
        <v>74779.640931</v>
      </c>
      <c r="J119" s="3">
        <v>74779.640931</v>
      </c>
      <c r="K119" s="3">
        <v>75006.883272</v>
      </c>
      <c r="L119" s="3">
        <v>63.112</v>
      </c>
      <c r="M119" s="3">
        <v>91.581</v>
      </c>
      <c r="N119" s="94">
        <f t="shared" si="1"/>
        <v>1.964687618</v>
      </c>
      <c r="O119" s="94">
        <f t="shared" si="2"/>
        <v>1.765132427</v>
      </c>
      <c r="P119" s="94">
        <f t="shared" si="3"/>
        <v>1.40573144</v>
      </c>
      <c r="Q119" s="94">
        <f t="shared" si="4"/>
        <v>1.84894453</v>
      </c>
      <c r="R119" s="94">
        <f t="shared" si="5"/>
        <v>1.361100529</v>
      </c>
      <c r="S119" s="96">
        <f t="shared" si="6"/>
        <v>1.669119309</v>
      </c>
      <c r="U119" s="7" t="str">
        <f t="shared" si="7"/>
        <v>INF</v>
      </c>
    </row>
    <row r="120">
      <c r="A120" s="94">
        <f>Comparacao!F121</f>
        <v>63442.50571</v>
      </c>
      <c r="B120" s="84" t="s">
        <v>201</v>
      </c>
      <c r="C120" s="3" t="s">
        <v>16</v>
      </c>
      <c r="D120" s="3">
        <v>5.0</v>
      </c>
      <c r="E120" s="3">
        <v>63442.505707</v>
      </c>
      <c r="F120" s="3">
        <v>63442.505707</v>
      </c>
      <c r="G120" s="3">
        <v>63442.505707</v>
      </c>
      <c r="H120" s="3">
        <v>63442.505707</v>
      </c>
      <c r="I120" s="3">
        <v>63525.853197</v>
      </c>
      <c r="J120" s="3">
        <v>63442.505707</v>
      </c>
      <c r="K120" s="3">
        <v>63459.175205</v>
      </c>
      <c r="L120" s="3">
        <v>33.548</v>
      </c>
      <c r="M120" s="3">
        <v>101.241</v>
      </c>
      <c r="N120" s="94">
        <f t="shared" si="1"/>
        <v>0</v>
      </c>
      <c r="O120" s="94">
        <f t="shared" si="2"/>
        <v>0</v>
      </c>
      <c r="P120" s="94">
        <f t="shared" si="3"/>
        <v>0</v>
      </c>
      <c r="Q120" s="94">
        <f t="shared" si="4"/>
        <v>0</v>
      </c>
      <c r="R120" s="94">
        <f t="shared" si="5"/>
        <v>0.1313748394</v>
      </c>
      <c r="S120" s="96">
        <f t="shared" si="6"/>
        <v>0.02627496789</v>
      </c>
      <c r="U120" s="7">
        <f t="shared" si="7"/>
        <v>33.548</v>
      </c>
    </row>
    <row r="121">
      <c r="A121" s="94">
        <f>Comparacao!F122</f>
        <v>73415.91173</v>
      </c>
      <c r="B121" s="84" t="s">
        <v>202</v>
      </c>
      <c r="C121" s="3" t="s">
        <v>16</v>
      </c>
      <c r="D121" s="3">
        <v>5.0</v>
      </c>
      <c r="E121" s="3">
        <v>73415.911731</v>
      </c>
      <c r="F121" s="3">
        <v>73415.911731</v>
      </c>
      <c r="G121" s="3">
        <v>73415.911731</v>
      </c>
      <c r="H121" s="3">
        <v>74482.133588</v>
      </c>
      <c r="I121" s="3">
        <v>74254.454971</v>
      </c>
      <c r="J121" s="3">
        <v>73415.911731</v>
      </c>
      <c r="K121" s="3">
        <v>73796.86475</v>
      </c>
      <c r="L121" s="3">
        <v>29.589</v>
      </c>
      <c r="M121" s="3">
        <v>101.38</v>
      </c>
      <c r="N121" s="94">
        <f t="shared" si="1"/>
        <v>0</v>
      </c>
      <c r="O121" s="94">
        <f t="shared" si="2"/>
        <v>0</v>
      </c>
      <c r="P121" s="94">
        <f t="shared" si="3"/>
        <v>0</v>
      </c>
      <c r="Q121" s="94">
        <f t="shared" si="4"/>
        <v>1.452303502</v>
      </c>
      <c r="R121" s="94">
        <f t="shared" si="5"/>
        <v>1.142181879</v>
      </c>
      <c r="S121" s="96">
        <f t="shared" si="6"/>
        <v>0.5188970761</v>
      </c>
      <c r="U121" s="7">
        <f t="shared" si="7"/>
        <v>29.589</v>
      </c>
    </row>
    <row r="122">
      <c r="A122" s="94">
        <f>Comparacao!F123</f>
        <v>81473.21432</v>
      </c>
      <c r="B122" s="84" t="s">
        <v>203</v>
      </c>
      <c r="C122" s="3" t="s">
        <v>16</v>
      </c>
      <c r="D122" s="3">
        <v>5.0</v>
      </c>
      <c r="E122" s="3">
        <v>81473.214321</v>
      </c>
      <c r="F122" s="3">
        <v>81990.764526</v>
      </c>
      <c r="G122" s="3">
        <v>82452.160227</v>
      </c>
      <c r="H122" s="3">
        <v>81473.214321</v>
      </c>
      <c r="I122" s="3">
        <v>82452.160227</v>
      </c>
      <c r="J122" s="3">
        <v>81473.214321</v>
      </c>
      <c r="K122" s="3">
        <v>81968.302724</v>
      </c>
      <c r="L122" s="3">
        <v>42.735</v>
      </c>
      <c r="M122" s="3">
        <v>101.304</v>
      </c>
      <c r="N122" s="94">
        <f t="shared" si="1"/>
        <v>0</v>
      </c>
      <c r="O122" s="94">
        <f t="shared" si="2"/>
        <v>0.6352397034</v>
      </c>
      <c r="P122" s="94">
        <f t="shared" si="3"/>
        <v>1.201555522</v>
      </c>
      <c r="Q122" s="94">
        <f t="shared" si="4"/>
        <v>0</v>
      </c>
      <c r="R122" s="94">
        <f t="shared" si="5"/>
        <v>1.201555522</v>
      </c>
      <c r="S122" s="96">
        <f t="shared" si="6"/>
        <v>0.6076701497</v>
      </c>
      <c r="U122" s="7">
        <f t="shared" si="7"/>
        <v>42.735</v>
      </c>
    </row>
    <row r="123">
      <c r="A123" s="94">
        <f>Comparacao!F124</f>
        <v>53316.5763</v>
      </c>
      <c r="B123" s="84" t="s">
        <v>204</v>
      </c>
      <c r="C123" s="3" t="s">
        <v>16</v>
      </c>
      <c r="D123" s="3">
        <v>5.0</v>
      </c>
      <c r="E123" s="3">
        <v>54391.732401</v>
      </c>
      <c r="F123" s="3">
        <v>54331.681583</v>
      </c>
      <c r="G123" s="3">
        <v>53316.576303</v>
      </c>
      <c r="H123" s="3">
        <v>53316.576303</v>
      </c>
      <c r="I123" s="3">
        <v>53316.576303</v>
      </c>
      <c r="J123" s="3">
        <v>53316.576303</v>
      </c>
      <c r="K123" s="3">
        <v>53734.628579</v>
      </c>
      <c r="L123" s="3">
        <v>12.975</v>
      </c>
      <c r="M123" s="3">
        <v>101.977</v>
      </c>
      <c r="N123" s="94">
        <f t="shared" si="1"/>
        <v>2.016551273</v>
      </c>
      <c r="O123" s="94">
        <f t="shared" si="2"/>
        <v>1.903920601</v>
      </c>
      <c r="P123" s="94">
        <f t="shared" si="3"/>
        <v>0</v>
      </c>
      <c r="Q123" s="94">
        <f t="shared" si="4"/>
        <v>0</v>
      </c>
      <c r="R123" s="94">
        <f t="shared" si="5"/>
        <v>0</v>
      </c>
      <c r="S123" s="96">
        <f t="shared" si="6"/>
        <v>0.7840943747</v>
      </c>
      <c r="U123" s="7">
        <f t="shared" si="7"/>
        <v>12.975</v>
      </c>
    </row>
    <row r="124">
      <c r="A124" s="94">
        <f>Comparacao!F125</f>
        <v>66563.13171</v>
      </c>
      <c r="B124" s="84" t="s">
        <v>205</v>
      </c>
      <c r="C124" s="3" t="s">
        <v>16</v>
      </c>
      <c r="D124" s="3">
        <v>5.0</v>
      </c>
      <c r="E124" s="3">
        <v>67515.410066</v>
      </c>
      <c r="F124" s="3">
        <v>67496.011764</v>
      </c>
      <c r="G124" s="3">
        <v>67496.011764</v>
      </c>
      <c r="H124" s="3">
        <v>66600.038704</v>
      </c>
      <c r="I124" s="3">
        <v>67881.043038</v>
      </c>
      <c r="J124" s="3">
        <v>66600.038704</v>
      </c>
      <c r="K124" s="3">
        <v>67397.703067</v>
      </c>
      <c r="L124" s="3">
        <v>48.782</v>
      </c>
      <c r="M124" s="3">
        <v>101.122</v>
      </c>
      <c r="N124" s="94">
        <f t="shared" si="1"/>
        <v>1.430639355</v>
      </c>
      <c r="O124" s="94">
        <f t="shared" si="2"/>
        <v>1.401496642</v>
      </c>
      <c r="P124" s="94">
        <f t="shared" si="3"/>
        <v>1.401496642</v>
      </c>
      <c r="Q124" s="94">
        <f t="shared" si="4"/>
        <v>0.05544660393</v>
      </c>
      <c r="R124" s="94">
        <f t="shared" si="5"/>
        <v>1.979941893</v>
      </c>
      <c r="S124" s="96">
        <f t="shared" si="6"/>
        <v>1.253804227</v>
      </c>
      <c r="U124" s="7">
        <f t="shared" si="7"/>
        <v>48.782</v>
      </c>
    </row>
    <row r="125">
      <c r="A125" s="94">
        <f>Comparacao!F126</f>
        <v>77561.11803</v>
      </c>
      <c r="B125" s="84" t="s">
        <v>206</v>
      </c>
      <c r="C125" s="3" t="s">
        <v>16</v>
      </c>
      <c r="D125" s="3">
        <v>5.0</v>
      </c>
      <c r="E125" s="3">
        <v>79114.812661</v>
      </c>
      <c r="F125" s="3">
        <v>79778.404344</v>
      </c>
      <c r="G125" s="3">
        <v>78928.124359</v>
      </c>
      <c r="H125" s="3">
        <v>79023.347531</v>
      </c>
      <c r="I125" s="3">
        <v>77567.208187</v>
      </c>
      <c r="J125" s="3">
        <v>77567.208187</v>
      </c>
      <c r="K125" s="3">
        <v>78882.379416</v>
      </c>
      <c r="L125" s="3">
        <v>46.143</v>
      </c>
      <c r="M125" s="3">
        <v>101.917</v>
      </c>
      <c r="N125" s="94">
        <f t="shared" si="1"/>
        <v>2.003187519</v>
      </c>
      <c r="O125" s="94">
        <f t="shared" si="2"/>
        <v>2.858760131</v>
      </c>
      <c r="P125" s="94">
        <f t="shared" si="3"/>
        <v>1.762489207</v>
      </c>
      <c r="Q125" s="94">
        <f t="shared" si="4"/>
        <v>1.885260996</v>
      </c>
      <c r="R125" s="94">
        <f t="shared" si="5"/>
        <v>0.007852081243</v>
      </c>
      <c r="S125" s="96">
        <f t="shared" si="6"/>
        <v>1.703509987</v>
      </c>
      <c r="U125" s="7">
        <f t="shared" si="7"/>
        <v>46.143</v>
      </c>
    </row>
    <row r="126">
      <c r="A126" s="94">
        <f>Comparacao!F127</f>
        <v>45276.75393</v>
      </c>
      <c r="B126" s="84" t="s">
        <v>207</v>
      </c>
      <c r="C126" s="3" t="s">
        <v>16</v>
      </c>
      <c r="D126" s="3">
        <v>5.0</v>
      </c>
      <c r="E126" s="3">
        <v>45521.776395</v>
      </c>
      <c r="F126" s="3">
        <v>47153.197783</v>
      </c>
      <c r="G126" s="3">
        <v>45308.520903</v>
      </c>
      <c r="H126" s="3">
        <v>45400.127717</v>
      </c>
      <c r="I126" s="3">
        <v>46797.7783</v>
      </c>
      <c r="J126" s="3">
        <v>45308.520903</v>
      </c>
      <c r="K126" s="3">
        <v>46036.28022</v>
      </c>
      <c r="L126" s="3">
        <v>49.36</v>
      </c>
      <c r="M126" s="3">
        <v>101.272</v>
      </c>
      <c r="N126" s="94">
        <f t="shared" si="1"/>
        <v>0.5411661454</v>
      </c>
      <c r="O126" s="94">
        <f t="shared" si="2"/>
        <v>4.144386885</v>
      </c>
      <c r="P126" s="94">
        <f t="shared" si="3"/>
        <v>0.0701617701</v>
      </c>
      <c r="Q126" s="94">
        <f t="shared" si="4"/>
        <v>0.272488143</v>
      </c>
      <c r="R126" s="94">
        <f t="shared" si="5"/>
        <v>3.359393589</v>
      </c>
      <c r="S126" s="96">
        <f t="shared" si="6"/>
        <v>1.677519307</v>
      </c>
      <c r="U126" s="7">
        <f t="shared" si="7"/>
        <v>49.36</v>
      </c>
    </row>
    <row r="127">
      <c r="A127" s="94">
        <f>Comparacao!F128</f>
        <v>60563.51934</v>
      </c>
      <c r="B127" s="84" t="s">
        <v>208</v>
      </c>
      <c r="C127" s="3" t="s">
        <v>16</v>
      </c>
      <c r="D127" s="3">
        <v>5.0</v>
      </c>
      <c r="E127" s="3">
        <v>61320.257524</v>
      </c>
      <c r="F127" s="3">
        <v>63962.424972</v>
      </c>
      <c r="G127" s="3">
        <v>62057.036086</v>
      </c>
      <c r="H127" s="3">
        <v>63367.213344</v>
      </c>
      <c r="I127" s="3">
        <v>61945.154528</v>
      </c>
      <c r="J127" s="3">
        <v>61320.257524</v>
      </c>
      <c r="K127" s="3">
        <v>62530.417291</v>
      </c>
      <c r="L127" s="3">
        <v>31.28</v>
      </c>
      <c r="M127" s="3">
        <v>102.569</v>
      </c>
      <c r="N127" s="94">
        <f t="shared" si="1"/>
        <v>1.249495059</v>
      </c>
      <c r="O127" s="94">
        <f t="shared" si="2"/>
        <v>5.612133619</v>
      </c>
      <c r="P127" s="94">
        <f t="shared" si="3"/>
        <v>2.466033613</v>
      </c>
      <c r="Q127" s="94">
        <f t="shared" si="4"/>
        <v>4.629344583</v>
      </c>
      <c r="R127" s="94">
        <f t="shared" si="5"/>
        <v>2.281299371</v>
      </c>
      <c r="S127" s="96">
        <f t="shared" si="6"/>
        <v>3.247661249</v>
      </c>
      <c r="U127" s="7" t="str">
        <f t="shared" si="7"/>
        <v>INF</v>
      </c>
    </row>
    <row r="128">
      <c r="A128" s="94">
        <f>Comparacao!F129</f>
        <v>74007.85441</v>
      </c>
      <c r="B128" s="84" t="s">
        <v>209</v>
      </c>
      <c r="C128" s="3" t="s">
        <v>16</v>
      </c>
      <c r="D128" s="3">
        <v>5.0</v>
      </c>
      <c r="E128" s="3">
        <v>75199.166796</v>
      </c>
      <c r="F128" s="3">
        <v>76202.497932</v>
      </c>
      <c r="G128" s="3">
        <v>76016.689233</v>
      </c>
      <c r="H128" s="3">
        <v>76036.475051</v>
      </c>
      <c r="I128" s="3">
        <v>74602.274367</v>
      </c>
      <c r="J128" s="3">
        <v>74602.274367</v>
      </c>
      <c r="K128" s="3">
        <v>75611.420676</v>
      </c>
      <c r="L128" s="3">
        <v>45.689</v>
      </c>
      <c r="M128" s="3">
        <v>101.869</v>
      </c>
      <c r="N128" s="94">
        <f t="shared" si="1"/>
        <v>1.609710743</v>
      </c>
      <c r="O128" s="94">
        <f t="shared" si="2"/>
        <v>2.965419733</v>
      </c>
      <c r="P128" s="94">
        <f t="shared" si="3"/>
        <v>2.714353545</v>
      </c>
      <c r="Q128" s="94">
        <f t="shared" si="4"/>
        <v>2.741088299</v>
      </c>
      <c r="R128" s="94">
        <f t="shared" si="5"/>
        <v>0.8031849575</v>
      </c>
      <c r="S128" s="96">
        <f t="shared" si="6"/>
        <v>2.166751456</v>
      </c>
      <c r="U128" s="7">
        <f t="shared" si="7"/>
        <v>45.689</v>
      </c>
    </row>
    <row r="129">
      <c r="U129" s="7"/>
    </row>
    <row r="130">
      <c r="U130" s="7"/>
    </row>
    <row r="131">
      <c r="U131" s="7"/>
    </row>
    <row r="132">
      <c r="U132" s="7"/>
    </row>
    <row r="133">
      <c r="U133" s="7"/>
    </row>
    <row r="134">
      <c r="U134" s="7"/>
    </row>
    <row r="135">
      <c r="U135" s="7"/>
    </row>
    <row r="136">
      <c r="U136" s="7"/>
    </row>
    <row r="137">
      <c r="U137" s="7"/>
    </row>
    <row r="138">
      <c r="U138" s="7"/>
    </row>
    <row r="139">
      <c r="U139" s="7"/>
    </row>
    <row r="140">
      <c r="U140" s="7"/>
    </row>
    <row r="141">
      <c r="U141" s="7"/>
    </row>
    <row r="142">
      <c r="U142" s="7"/>
    </row>
    <row r="143">
      <c r="U143" s="7"/>
    </row>
    <row r="144">
      <c r="U144" s="7"/>
    </row>
    <row r="145">
      <c r="U145" s="7"/>
    </row>
    <row r="146">
      <c r="U146" s="7"/>
    </row>
    <row r="147">
      <c r="U147" s="7"/>
    </row>
    <row r="148">
      <c r="U148" s="7"/>
    </row>
    <row r="149">
      <c r="U149" s="7"/>
    </row>
    <row r="150">
      <c r="U150" s="7"/>
    </row>
    <row r="151">
      <c r="U151" s="7"/>
    </row>
    <row r="152">
      <c r="U152" s="7"/>
    </row>
    <row r="153">
      <c r="U153" s="7"/>
    </row>
    <row r="154">
      <c r="U154" s="7"/>
    </row>
    <row r="155">
      <c r="U155" s="7"/>
    </row>
    <row r="156">
      <c r="U156" s="7"/>
    </row>
    <row r="157">
      <c r="U157" s="7"/>
    </row>
    <row r="158">
      <c r="U158" s="7"/>
    </row>
    <row r="159">
      <c r="U159" s="7"/>
    </row>
    <row r="160">
      <c r="U160" s="7"/>
    </row>
    <row r="161">
      <c r="U161" s="7"/>
    </row>
    <row r="162">
      <c r="U162" s="7"/>
    </row>
    <row r="163">
      <c r="U163" s="7"/>
    </row>
    <row r="164">
      <c r="U164" s="7"/>
    </row>
    <row r="165">
      <c r="U165" s="7"/>
    </row>
    <row r="166">
      <c r="U166" s="7"/>
    </row>
    <row r="167">
      <c r="U167" s="7"/>
    </row>
    <row r="168">
      <c r="U168" s="7"/>
    </row>
    <row r="169">
      <c r="U169" s="7"/>
    </row>
    <row r="170">
      <c r="U170" s="7"/>
    </row>
    <row r="171">
      <c r="U171" s="7"/>
    </row>
    <row r="172">
      <c r="U172" s="7"/>
    </row>
    <row r="173">
      <c r="U173" s="7"/>
    </row>
    <row r="174">
      <c r="U174" s="7"/>
    </row>
    <row r="175">
      <c r="U175" s="7"/>
    </row>
    <row r="176">
      <c r="U176" s="7"/>
    </row>
    <row r="177">
      <c r="U177" s="7"/>
    </row>
    <row r="178">
      <c r="U178" s="7"/>
    </row>
    <row r="179">
      <c r="U179" s="7"/>
    </row>
    <row r="180">
      <c r="U180" s="7"/>
    </row>
    <row r="181">
      <c r="U181" s="7"/>
    </row>
    <row r="182">
      <c r="U182" s="7"/>
    </row>
    <row r="183">
      <c r="U183" s="7"/>
    </row>
    <row r="184">
      <c r="U184" s="7"/>
    </row>
    <row r="185">
      <c r="U185" s="7"/>
    </row>
    <row r="186">
      <c r="U186" s="7"/>
    </row>
    <row r="187">
      <c r="U187" s="7"/>
    </row>
    <row r="188">
      <c r="U188" s="7"/>
    </row>
    <row r="189">
      <c r="U189" s="7"/>
    </row>
    <row r="190">
      <c r="U190" s="7"/>
    </row>
    <row r="191">
      <c r="U191" s="7"/>
    </row>
    <row r="192">
      <c r="U192" s="7"/>
    </row>
    <row r="193">
      <c r="U193" s="7"/>
    </row>
    <row r="194">
      <c r="U194" s="7"/>
    </row>
    <row r="195">
      <c r="U195" s="7"/>
    </row>
    <row r="196">
      <c r="U196" s="7"/>
    </row>
    <row r="197">
      <c r="U197" s="7"/>
    </row>
    <row r="198">
      <c r="U198" s="7"/>
    </row>
    <row r="199">
      <c r="U199" s="7"/>
    </row>
    <row r="200">
      <c r="U200" s="7"/>
    </row>
    <row r="201">
      <c r="U201" s="7"/>
    </row>
    <row r="202">
      <c r="U202" s="7"/>
    </row>
    <row r="203">
      <c r="U203" s="7"/>
    </row>
    <row r="204">
      <c r="U204" s="7"/>
    </row>
    <row r="205">
      <c r="U205" s="7"/>
    </row>
    <row r="206">
      <c r="U206" s="7"/>
    </row>
    <row r="207">
      <c r="U207" s="7"/>
    </row>
    <row r="208">
      <c r="U208" s="7"/>
    </row>
    <row r="209">
      <c r="U209" s="7"/>
    </row>
    <row r="210">
      <c r="U210" s="7"/>
    </row>
    <row r="211">
      <c r="U211" s="7"/>
    </row>
    <row r="212">
      <c r="U212" s="7"/>
    </row>
    <row r="213">
      <c r="U213" s="7"/>
    </row>
    <row r="214">
      <c r="U214" s="7"/>
    </row>
    <row r="215">
      <c r="U215" s="7"/>
    </row>
    <row r="216">
      <c r="U216" s="7"/>
    </row>
    <row r="217">
      <c r="U217" s="7"/>
    </row>
    <row r="218">
      <c r="U218" s="7"/>
    </row>
    <row r="219">
      <c r="U219" s="7"/>
    </row>
    <row r="220">
      <c r="U220" s="7"/>
    </row>
    <row r="221">
      <c r="U221" s="7"/>
    </row>
    <row r="222">
      <c r="U222" s="7"/>
    </row>
    <row r="223">
      <c r="U223" s="7"/>
    </row>
    <row r="224">
      <c r="U224" s="7"/>
    </row>
    <row r="225">
      <c r="U225" s="7"/>
    </row>
    <row r="226">
      <c r="U226" s="7"/>
    </row>
    <row r="227">
      <c r="U227" s="7"/>
    </row>
    <row r="228">
      <c r="U228" s="7"/>
    </row>
    <row r="229">
      <c r="U229" s="7"/>
    </row>
    <row r="230">
      <c r="U230" s="7"/>
    </row>
    <row r="231">
      <c r="U231" s="7"/>
    </row>
    <row r="232">
      <c r="U232" s="7"/>
    </row>
    <row r="233">
      <c r="U233" s="7"/>
    </row>
    <row r="234">
      <c r="U234" s="7"/>
    </row>
    <row r="235">
      <c r="U235" s="7"/>
    </row>
    <row r="236">
      <c r="U236" s="7"/>
    </row>
    <row r="237">
      <c r="U237" s="7"/>
    </row>
    <row r="238">
      <c r="U238" s="7"/>
    </row>
    <row r="239">
      <c r="U239" s="7"/>
    </row>
    <row r="240">
      <c r="U240" s="7"/>
    </row>
    <row r="241">
      <c r="U241" s="7"/>
    </row>
    <row r="242">
      <c r="U242" s="7"/>
    </row>
    <row r="243">
      <c r="U243" s="7"/>
    </row>
    <row r="244">
      <c r="U244" s="7"/>
    </row>
    <row r="245">
      <c r="U245" s="7"/>
    </row>
    <row r="246">
      <c r="U246" s="7"/>
    </row>
    <row r="247">
      <c r="U247" s="7"/>
    </row>
    <row r="248">
      <c r="U248" s="7"/>
    </row>
    <row r="249">
      <c r="U249" s="7"/>
    </row>
    <row r="250">
      <c r="U250" s="7"/>
    </row>
    <row r="251">
      <c r="U251" s="7"/>
    </row>
    <row r="252">
      <c r="U252" s="7"/>
    </row>
    <row r="253">
      <c r="U253" s="7"/>
    </row>
    <row r="254">
      <c r="U254" s="7"/>
    </row>
    <row r="255">
      <c r="U255" s="7"/>
    </row>
    <row r="256">
      <c r="U256" s="7"/>
    </row>
    <row r="257">
      <c r="U257" s="7"/>
    </row>
    <row r="258">
      <c r="U258" s="7"/>
    </row>
    <row r="259">
      <c r="U259" s="7"/>
    </row>
    <row r="260">
      <c r="U260" s="7"/>
    </row>
    <row r="261">
      <c r="U261" s="7"/>
    </row>
    <row r="262">
      <c r="U262" s="7"/>
    </row>
    <row r="263">
      <c r="U263" s="7"/>
    </row>
    <row r="264">
      <c r="U264" s="7"/>
    </row>
    <row r="265">
      <c r="U265" s="7"/>
    </row>
    <row r="266">
      <c r="U266" s="7"/>
    </row>
    <row r="267">
      <c r="U267" s="7"/>
    </row>
    <row r="268">
      <c r="U268" s="7"/>
    </row>
    <row r="269">
      <c r="U269" s="7"/>
    </row>
    <row r="270">
      <c r="U270" s="7"/>
    </row>
    <row r="271">
      <c r="U271" s="7"/>
    </row>
    <row r="272">
      <c r="U272" s="7"/>
    </row>
    <row r="273">
      <c r="U273" s="7"/>
    </row>
    <row r="274">
      <c r="U274" s="7"/>
    </row>
    <row r="275">
      <c r="U275" s="7"/>
    </row>
    <row r="276">
      <c r="U276" s="7"/>
    </row>
    <row r="277">
      <c r="U277" s="7"/>
    </row>
    <row r="278">
      <c r="U278" s="7"/>
    </row>
    <row r="279">
      <c r="U279" s="7"/>
    </row>
    <row r="280">
      <c r="U280" s="7"/>
    </row>
    <row r="281">
      <c r="U281" s="7"/>
    </row>
    <row r="282">
      <c r="U282" s="7"/>
    </row>
    <row r="283">
      <c r="U283" s="7"/>
    </row>
    <row r="284">
      <c r="U284" s="7"/>
    </row>
    <row r="285">
      <c r="U285" s="7"/>
    </row>
    <row r="286">
      <c r="U286" s="7"/>
    </row>
    <row r="287">
      <c r="U287" s="7"/>
    </row>
    <row r="288">
      <c r="U288" s="7"/>
    </row>
    <row r="289">
      <c r="U289" s="7"/>
    </row>
    <row r="290">
      <c r="U290" s="7"/>
    </row>
    <row r="291">
      <c r="U291" s="7"/>
    </row>
    <row r="292">
      <c r="U292" s="7"/>
    </row>
    <row r="293">
      <c r="U293" s="7"/>
    </row>
    <row r="294">
      <c r="U294" s="7"/>
    </row>
    <row r="295">
      <c r="U295" s="7"/>
    </row>
    <row r="296">
      <c r="U296" s="7"/>
    </row>
    <row r="297">
      <c r="U297" s="7"/>
    </row>
    <row r="298">
      <c r="U298" s="7"/>
    </row>
    <row r="299">
      <c r="U299" s="7"/>
    </row>
    <row r="300">
      <c r="U300" s="7"/>
    </row>
    <row r="301">
      <c r="U301" s="7"/>
    </row>
    <row r="302">
      <c r="U302" s="7"/>
    </row>
    <row r="303">
      <c r="U303" s="7"/>
    </row>
    <row r="304">
      <c r="U304" s="7"/>
    </row>
    <row r="305">
      <c r="U305" s="7"/>
    </row>
    <row r="306">
      <c r="U306" s="7"/>
    </row>
    <row r="307">
      <c r="U307" s="7"/>
    </row>
    <row r="308">
      <c r="U308" s="7"/>
    </row>
    <row r="309">
      <c r="U309" s="7"/>
    </row>
    <row r="310">
      <c r="U310" s="7"/>
    </row>
    <row r="311">
      <c r="U311" s="7"/>
    </row>
    <row r="312">
      <c r="U312" s="7"/>
    </row>
    <row r="313">
      <c r="U313" s="7"/>
    </row>
    <row r="314">
      <c r="U314" s="7"/>
    </row>
    <row r="315">
      <c r="U315" s="7"/>
    </row>
    <row r="316">
      <c r="U316" s="7"/>
    </row>
    <row r="317">
      <c r="U317" s="7"/>
    </row>
    <row r="318">
      <c r="U318" s="7"/>
    </row>
    <row r="319">
      <c r="U319" s="7"/>
    </row>
    <row r="320">
      <c r="U320" s="7"/>
    </row>
    <row r="321">
      <c r="U321" s="7"/>
    </row>
    <row r="322">
      <c r="U322" s="7"/>
    </row>
    <row r="323">
      <c r="U323" s="7"/>
    </row>
    <row r="324">
      <c r="U324" s="7"/>
    </row>
    <row r="325">
      <c r="U325" s="7"/>
    </row>
    <row r="326">
      <c r="U326" s="7"/>
    </row>
    <row r="327">
      <c r="U327" s="7"/>
    </row>
    <row r="328">
      <c r="U328" s="7"/>
    </row>
    <row r="329">
      <c r="U329" s="7"/>
    </row>
    <row r="330">
      <c r="U330" s="7"/>
    </row>
    <row r="331">
      <c r="U331" s="7"/>
    </row>
    <row r="332">
      <c r="U332" s="7"/>
    </row>
    <row r="333">
      <c r="U333" s="7"/>
    </row>
    <row r="334">
      <c r="U334" s="7"/>
    </row>
    <row r="335">
      <c r="U335" s="7"/>
    </row>
    <row r="336">
      <c r="U336" s="7"/>
    </row>
    <row r="337">
      <c r="U337" s="7"/>
    </row>
    <row r="338">
      <c r="U338" s="7"/>
    </row>
    <row r="339">
      <c r="U339" s="7"/>
    </row>
    <row r="340">
      <c r="U340" s="7"/>
    </row>
    <row r="341">
      <c r="U341" s="7"/>
    </row>
    <row r="342">
      <c r="U342" s="7"/>
    </row>
    <row r="343">
      <c r="U343" s="7"/>
    </row>
    <row r="344">
      <c r="U344" s="7"/>
    </row>
    <row r="345">
      <c r="U345" s="7"/>
    </row>
    <row r="346">
      <c r="U346" s="7"/>
    </row>
    <row r="347">
      <c r="U347" s="7"/>
    </row>
    <row r="348">
      <c r="U348" s="7"/>
    </row>
    <row r="349">
      <c r="U349" s="7"/>
    </row>
    <row r="350">
      <c r="U350" s="7"/>
    </row>
    <row r="351">
      <c r="U351" s="7"/>
    </row>
    <row r="352">
      <c r="U352" s="7"/>
    </row>
    <row r="353">
      <c r="U353" s="7"/>
    </row>
    <row r="354">
      <c r="U354" s="7"/>
    </row>
    <row r="355">
      <c r="U355" s="7"/>
    </row>
    <row r="356">
      <c r="U356" s="7"/>
    </row>
    <row r="357">
      <c r="U357" s="7"/>
    </row>
    <row r="358">
      <c r="U358" s="7"/>
    </row>
    <row r="359">
      <c r="U359" s="7"/>
    </row>
    <row r="360">
      <c r="U360" s="7"/>
    </row>
    <row r="361">
      <c r="U361" s="7"/>
    </row>
    <row r="362">
      <c r="U362" s="7"/>
    </row>
    <row r="363">
      <c r="U363" s="7"/>
    </row>
    <row r="364">
      <c r="U364" s="7"/>
    </row>
    <row r="365">
      <c r="U365" s="7"/>
    </row>
    <row r="366">
      <c r="U366" s="7"/>
    </row>
    <row r="367">
      <c r="U367" s="7"/>
    </row>
    <row r="368">
      <c r="U368" s="7"/>
    </row>
    <row r="369">
      <c r="U369" s="7"/>
    </row>
    <row r="370">
      <c r="U370" s="7"/>
    </row>
    <row r="371">
      <c r="U371" s="7"/>
    </row>
    <row r="372">
      <c r="U372" s="7"/>
    </row>
    <row r="373">
      <c r="U373" s="7"/>
    </row>
    <row r="374">
      <c r="U374" s="7"/>
    </row>
    <row r="375">
      <c r="U375" s="7"/>
    </row>
    <row r="376">
      <c r="U376" s="7"/>
    </row>
    <row r="377">
      <c r="U377" s="7"/>
    </row>
    <row r="378">
      <c r="U378" s="7"/>
    </row>
    <row r="379">
      <c r="U379" s="7"/>
    </row>
    <row r="380">
      <c r="U380" s="7"/>
    </row>
    <row r="381">
      <c r="U381" s="7"/>
    </row>
    <row r="382">
      <c r="U382" s="7"/>
    </row>
    <row r="383">
      <c r="U383" s="7"/>
    </row>
    <row r="384">
      <c r="U384" s="7"/>
    </row>
    <row r="385">
      <c r="U385" s="7"/>
    </row>
    <row r="386">
      <c r="U386" s="7"/>
    </row>
    <row r="387">
      <c r="U387" s="7"/>
    </row>
    <row r="388">
      <c r="U388" s="7"/>
    </row>
    <row r="389">
      <c r="U389" s="7"/>
    </row>
    <row r="390">
      <c r="U390" s="7"/>
    </row>
    <row r="391">
      <c r="U391" s="7"/>
    </row>
    <row r="392">
      <c r="U392" s="7"/>
    </row>
    <row r="393">
      <c r="U393" s="7"/>
    </row>
    <row r="394">
      <c r="U394" s="7"/>
    </row>
    <row r="395">
      <c r="U395" s="7"/>
    </row>
    <row r="396">
      <c r="U396" s="7"/>
    </row>
    <row r="397">
      <c r="U397" s="7"/>
    </row>
    <row r="398">
      <c r="U398" s="7"/>
    </row>
    <row r="399">
      <c r="U399" s="7"/>
    </row>
    <row r="400">
      <c r="U400" s="7"/>
    </row>
    <row r="401">
      <c r="U401" s="7"/>
    </row>
    <row r="402">
      <c r="U402" s="7"/>
    </row>
    <row r="403">
      <c r="U403" s="7"/>
    </row>
    <row r="404">
      <c r="U404" s="7"/>
    </row>
    <row r="405">
      <c r="U405" s="7"/>
    </row>
    <row r="406">
      <c r="U406" s="7"/>
    </row>
    <row r="407">
      <c r="U407" s="7"/>
    </row>
    <row r="408">
      <c r="U408" s="7"/>
    </row>
    <row r="409">
      <c r="U409" s="7"/>
    </row>
    <row r="410">
      <c r="U410" s="7"/>
    </row>
    <row r="411">
      <c r="U411" s="7"/>
    </row>
    <row r="412">
      <c r="U412" s="7"/>
    </row>
    <row r="413">
      <c r="U413" s="7"/>
    </row>
    <row r="414">
      <c r="U414" s="7"/>
    </row>
    <row r="415">
      <c r="U415" s="7"/>
    </row>
    <row r="416">
      <c r="U416" s="7"/>
    </row>
    <row r="417">
      <c r="U417" s="7"/>
    </row>
    <row r="418">
      <c r="U418" s="7"/>
    </row>
    <row r="419">
      <c r="U419" s="7"/>
    </row>
    <row r="420">
      <c r="U420" s="7"/>
    </row>
    <row r="421">
      <c r="U421" s="7"/>
    </row>
    <row r="422">
      <c r="U422" s="7"/>
    </row>
    <row r="423">
      <c r="U423" s="7"/>
    </row>
    <row r="424">
      <c r="U424" s="7"/>
    </row>
    <row r="425">
      <c r="U425" s="7"/>
    </row>
    <row r="426">
      <c r="U426" s="7"/>
    </row>
    <row r="427">
      <c r="U427" s="7"/>
    </row>
    <row r="428">
      <c r="U428" s="7"/>
    </row>
    <row r="429">
      <c r="U429" s="7"/>
    </row>
    <row r="430">
      <c r="U430" s="7"/>
    </row>
    <row r="431">
      <c r="U431" s="7"/>
    </row>
    <row r="432">
      <c r="U432" s="7"/>
    </row>
    <row r="433">
      <c r="U433" s="7"/>
    </row>
    <row r="434">
      <c r="U434" s="7"/>
    </row>
    <row r="435">
      <c r="U435" s="7"/>
    </row>
    <row r="436">
      <c r="U436" s="7"/>
    </row>
    <row r="437">
      <c r="U437" s="7"/>
    </row>
    <row r="438">
      <c r="U438" s="7"/>
    </row>
    <row r="439">
      <c r="U439" s="7"/>
    </row>
    <row r="440">
      <c r="U440" s="7"/>
    </row>
    <row r="441">
      <c r="U441" s="7"/>
    </row>
    <row r="442">
      <c r="U442" s="7"/>
    </row>
    <row r="443">
      <c r="U443" s="7"/>
    </row>
    <row r="444">
      <c r="U444" s="7"/>
    </row>
    <row r="445">
      <c r="U445" s="7"/>
    </row>
    <row r="446">
      <c r="U446" s="7"/>
    </row>
    <row r="447">
      <c r="U447" s="7"/>
    </row>
    <row r="448">
      <c r="U448" s="7"/>
    </row>
    <row r="449">
      <c r="U449" s="7"/>
    </row>
    <row r="450">
      <c r="U450" s="7"/>
    </row>
    <row r="451">
      <c r="U451" s="7"/>
    </row>
    <row r="452">
      <c r="U452" s="7"/>
    </row>
    <row r="453">
      <c r="U453" s="7"/>
    </row>
    <row r="454">
      <c r="U454" s="7"/>
    </row>
    <row r="455">
      <c r="U455" s="7"/>
    </row>
    <row r="456">
      <c r="U456" s="7"/>
    </row>
    <row r="457">
      <c r="U457" s="7"/>
    </row>
    <row r="458">
      <c r="U458" s="7"/>
    </row>
    <row r="459">
      <c r="U459" s="7"/>
    </row>
    <row r="460">
      <c r="U460" s="7"/>
    </row>
    <row r="461">
      <c r="U461" s="7"/>
    </row>
    <row r="462">
      <c r="U462" s="7"/>
    </row>
    <row r="463">
      <c r="U463" s="7"/>
    </row>
    <row r="464">
      <c r="U464" s="7"/>
    </row>
    <row r="465">
      <c r="U465" s="7"/>
    </row>
    <row r="466">
      <c r="U466" s="7"/>
    </row>
    <row r="467">
      <c r="U467" s="7"/>
    </row>
    <row r="468">
      <c r="U468" s="7"/>
    </row>
    <row r="469">
      <c r="U469" s="7"/>
    </row>
    <row r="470">
      <c r="U470" s="7"/>
    </row>
    <row r="471">
      <c r="U471" s="7"/>
    </row>
    <row r="472">
      <c r="U472" s="7"/>
    </row>
    <row r="473">
      <c r="U473" s="7"/>
    </row>
    <row r="474">
      <c r="U474" s="7"/>
    </row>
    <row r="475">
      <c r="U475" s="7"/>
    </row>
    <row r="476">
      <c r="U476" s="7"/>
    </row>
    <row r="477">
      <c r="U477" s="7"/>
    </row>
    <row r="478">
      <c r="U478" s="7"/>
    </row>
    <row r="479">
      <c r="U479" s="7"/>
    </row>
    <row r="480">
      <c r="U480" s="7"/>
    </row>
    <row r="481">
      <c r="U481" s="7"/>
    </row>
    <row r="482">
      <c r="U482" s="7"/>
    </row>
    <row r="483">
      <c r="U483" s="7"/>
    </row>
    <row r="484">
      <c r="U484" s="7"/>
    </row>
    <row r="485">
      <c r="U485" s="7"/>
    </row>
    <row r="486">
      <c r="U486" s="7"/>
    </row>
    <row r="487">
      <c r="U487" s="7"/>
    </row>
    <row r="488">
      <c r="U488" s="7"/>
    </row>
    <row r="489">
      <c r="U489" s="7"/>
    </row>
    <row r="490">
      <c r="U490" s="7"/>
    </row>
    <row r="491">
      <c r="U491" s="7"/>
    </row>
    <row r="492">
      <c r="U492" s="7"/>
    </row>
    <row r="493">
      <c r="U493" s="7"/>
    </row>
    <row r="494">
      <c r="U494" s="7"/>
    </row>
    <row r="495">
      <c r="U495" s="7"/>
    </row>
    <row r="496">
      <c r="U496" s="7"/>
    </row>
    <row r="497">
      <c r="U497" s="7"/>
    </row>
    <row r="498">
      <c r="U498" s="7"/>
    </row>
    <row r="499">
      <c r="U499" s="7"/>
    </row>
    <row r="500">
      <c r="U500" s="7"/>
    </row>
    <row r="501">
      <c r="U501" s="7"/>
    </row>
    <row r="502">
      <c r="U502" s="7"/>
    </row>
    <row r="503">
      <c r="U503" s="7"/>
    </row>
    <row r="504">
      <c r="U504" s="7"/>
    </row>
    <row r="505">
      <c r="U505" s="7"/>
    </row>
    <row r="506">
      <c r="U506" s="7"/>
    </row>
    <row r="507">
      <c r="U507" s="7"/>
    </row>
    <row r="508">
      <c r="U508" s="7"/>
    </row>
    <row r="509">
      <c r="U509" s="7"/>
    </row>
    <row r="510">
      <c r="U510" s="7"/>
    </row>
    <row r="511">
      <c r="U511" s="7"/>
    </row>
    <row r="512">
      <c r="U512" s="7"/>
    </row>
    <row r="513">
      <c r="U513" s="7"/>
    </row>
    <row r="514">
      <c r="U514" s="7"/>
    </row>
    <row r="515">
      <c r="U515" s="7"/>
    </row>
    <row r="516">
      <c r="U516" s="7"/>
    </row>
    <row r="517">
      <c r="U517" s="7"/>
    </row>
    <row r="518">
      <c r="U518" s="7"/>
    </row>
    <row r="519">
      <c r="U519" s="7"/>
    </row>
    <row r="520">
      <c r="U520" s="7"/>
    </row>
    <row r="521">
      <c r="U521" s="7"/>
    </row>
    <row r="522">
      <c r="U522" s="7"/>
    </row>
    <row r="523">
      <c r="U523" s="7"/>
    </row>
    <row r="524">
      <c r="U524" s="7"/>
    </row>
    <row r="525">
      <c r="U525" s="7"/>
    </row>
    <row r="526">
      <c r="U526" s="7"/>
    </row>
    <row r="527">
      <c r="U527" s="7"/>
    </row>
    <row r="528">
      <c r="U528" s="7"/>
    </row>
    <row r="529">
      <c r="U529" s="7"/>
    </row>
    <row r="530">
      <c r="U530" s="7"/>
    </row>
    <row r="531">
      <c r="U531" s="7"/>
    </row>
    <row r="532">
      <c r="U532" s="7"/>
    </row>
    <row r="533">
      <c r="U533" s="7"/>
    </row>
    <row r="534">
      <c r="U534" s="7"/>
    </row>
    <row r="535">
      <c r="U535" s="7"/>
    </row>
    <row r="536">
      <c r="U536" s="7"/>
    </row>
    <row r="537">
      <c r="U537" s="7"/>
    </row>
    <row r="538">
      <c r="U538" s="7"/>
    </row>
    <row r="539">
      <c r="U539" s="7"/>
    </row>
    <row r="540">
      <c r="U540" s="7"/>
    </row>
    <row r="541">
      <c r="U541" s="7"/>
    </row>
    <row r="542">
      <c r="U542" s="7"/>
    </row>
    <row r="543">
      <c r="U543" s="7"/>
    </row>
    <row r="544">
      <c r="U544" s="7"/>
    </row>
    <row r="545">
      <c r="U545" s="7"/>
    </row>
    <row r="546">
      <c r="U546" s="7"/>
    </row>
    <row r="547">
      <c r="U547" s="7"/>
    </row>
    <row r="548">
      <c r="U548" s="7"/>
    </row>
    <row r="549">
      <c r="U549" s="7"/>
    </row>
    <row r="550">
      <c r="U550" s="7"/>
    </row>
    <row r="551">
      <c r="U551" s="7"/>
    </row>
    <row r="552">
      <c r="U552" s="7"/>
    </row>
    <row r="553">
      <c r="U553" s="7"/>
    </row>
    <row r="554">
      <c r="U554" s="7"/>
    </row>
    <row r="555">
      <c r="U555" s="7"/>
    </row>
    <row r="556">
      <c r="U556" s="7"/>
    </row>
    <row r="557">
      <c r="U557" s="7"/>
    </row>
    <row r="558">
      <c r="U558" s="7"/>
    </row>
    <row r="559">
      <c r="U559" s="7"/>
    </row>
    <row r="560">
      <c r="U560" s="7"/>
    </row>
    <row r="561">
      <c r="U561" s="7"/>
    </row>
    <row r="562">
      <c r="U562" s="7"/>
    </row>
    <row r="563">
      <c r="U563" s="7"/>
    </row>
    <row r="564">
      <c r="U564" s="7"/>
    </row>
    <row r="565">
      <c r="U565" s="7"/>
    </row>
    <row r="566">
      <c r="U566" s="7"/>
    </row>
    <row r="567">
      <c r="U567" s="7"/>
    </row>
    <row r="568">
      <c r="U568" s="7"/>
    </row>
    <row r="569">
      <c r="U569" s="7"/>
    </row>
    <row r="570">
      <c r="U570" s="7"/>
    </row>
    <row r="571">
      <c r="U571" s="7"/>
    </row>
    <row r="572">
      <c r="U572" s="7"/>
    </row>
    <row r="573">
      <c r="U573" s="7"/>
    </row>
    <row r="574">
      <c r="U574" s="7"/>
    </row>
    <row r="575">
      <c r="U575" s="7"/>
    </row>
    <row r="576">
      <c r="U576" s="7"/>
    </row>
    <row r="577">
      <c r="U577" s="7"/>
    </row>
    <row r="578">
      <c r="U578" s="7"/>
    </row>
    <row r="579">
      <c r="U579" s="7"/>
    </row>
    <row r="580">
      <c r="U580" s="7"/>
    </row>
    <row r="581">
      <c r="U581" s="7"/>
    </row>
    <row r="582">
      <c r="U582" s="7"/>
    </row>
    <row r="583">
      <c r="U583" s="7"/>
    </row>
    <row r="584">
      <c r="U584" s="7"/>
    </row>
    <row r="585">
      <c r="U585" s="7"/>
    </row>
    <row r="586">
      <c r="U586" s="7"/>
    </row>
    <row r="587">
      <c r="U587" s="7"/>
    </row>
    <row r="588">
      <c r="U588" s="7"/>
    </row>
    <row r="589">
      <c r="U589" s="7"/>
    </row>
    <row r="590">
      <c r="U590" s="7"/>
    </row>
    <row r="591">
      <c r="U591" s="7"/>
    </row>
    <row r="592">
      <c r="U592" s="7"/>
    </row>
    <row r="593">
      <c r="U593" s="7"/>
    </row>
    <row r="594">
      <c r="U594" s="7"/>
    </row>
    <row r="595">
      <c r="U595" s="7"/>
    </row>
    <row r="596">
      <c r="U596" s="7"/>
    </row>
    <row r="597">
      <c r="U597" s="7"/>
    </row>
    <row r="598">
      <c r="U598" s="7"/>
    </row>
    <row r="599">
      <c r="U599" s="7"/>
    </row>
    <row r="600">
      <c r="U600" s="7"/>
    </row>
    <row r="601">
      <c r="U601" s="7"/>
    </row>
    <row r="602">
      <c r="U602" s="7"/>
    </row>
    <row r="603">
      <c r="U603" s="7"/>
    </row>
    <row r="604">
      <c r="U604" s="7"/>
    </row>
    <row r="605">
      <c r="U605" s="7"/>
    </row>
    <row r="606">
      <c r="U606" s="7"/>
    </row>
    <row r="607">
      <c r="U607" s="7"/>
    </row>
    <row r="608">
      <c r="U608" s="7"/>
    </row>
    <row r="609">
      <c r="U609" s="7"/>
    </row>
    <row r="610">
      <c r="U610" s="7"/>
    </row>
    <row r="611">
      <c r="U611" s="7"/>
    </row>
    <row r="612">
      <c r="U612" s="7"/>
    </row>
    <row r="613">
      <c r="U613" s="7"/>
    </row>
    <row r="614">
      <c r="U614" s="7"/>
    </row>
    <row r="615">
      <c r="U615" s="7"/>
    </row>
    <row r="616">
      <c r="U616" s="7"/>
    </row>
    <row r="617">
      <c r="U617" s="7"/>
    </row>
    <row r="618">
      <c r="U618" s="7"/>
    </row>
    <row r="619">
      <c r="U619" s="7"/>
    </row>
    <row r="620">
      <c r="U620" s="7"/>
    </row>
    <row r="621">
      <c r="U621" s="7"/>
    </row>
    <row r="622">
      <c r="U622" s="7"/>
    </row>
    <row r="623">
      <c r="U623" s="7"/>
    </row>
    <row r="624">
      <c r="U624" s="7"/>
    </row>
    <row r="625">
      <c r="U625" s="7"/>
    </row>
    <row r="626">
      <c r="U626" s="7"/>
    </row>
    <row r="627">
      <c r="U627" s="7"/>
    </row>
    <row r="628">
      <c r="U628" s="7"/>
    </row>
    <row r="629">
      <c r="U629" s="7"/>
    </row>
    <row r="630">
      <c r="U630" s="7"/>
    </row>
    <row r="631">
      <c r="U631" s="7"/>
    </row>
    <row r="632">
      <c r="U632" s="7"/>
    </row>
    <row r="633">
      <c r="U633" s="7"/>
    </row>
    <row r="634">
      <c r="U634" s="7"/>
    </row>
    <row r="635">
      <c r="U635" s="7"/>
    </row>
    <row r="636">
      <c r="U636" s="7"/>
    </row>
    <row r="637">
      <c r="U637" s="7"/>
    </row>
    <row r="638">
      <c r="U638" s="7"/>
    </row>
    <row r="639">
      <c r="U639" s="7"/>
    </row>
    <row r="640">
      <c r="U640" s="7"/>
    </row>
    <row r="641">
      <c r="U641" s="7"/>
    </row>
    <row r="642">
      <c r="U642" s="7"/>
    </row>
    <row r="643">
      <c r="U643" s="7"/>
    </row>
    <row r="644">
      <c r="U644" s="7"/>
    </row>
    <row r="645">
      <c r="U645" s="7"/>
    </row>
    <row r="646">
      <c r="U646" s="7"/>
    </row>
    <row r="647">
      <c r="U647" s="7"/>
    </row>
    <row r="648">
      <c r="U648" s="7"/>
    </row>
    <row r="649">
      <c r="U649" s="7"/>
    </row>
    <row r="650">
      <c r="U650" s="7"/>
    </row>
    <row r="651">
      <c r="U651" s="7"/>
    </row>
    <row r="652">
      <c r="U652" s="7"/>
    </row>
    <row r="653">
      <c r="U653" s="7"/>
    </row>
    <row r="654">
      <c r="U654" s="7"/>
    </row>
    <row r="655">
      <c r="U655" s="7"/>
    </row>
    <row r="656">
      <c r="U656" s="7"/>
    </row>
    <row r="657">
      <c r="U657" s="7"/>
    </row>
    <row r="658">
      <c r="U658" s="7"/>
    </row>
    <row r="659">
      <c r="U659" s="7"/>
    </row>
    <row r="660">
      <c r="U660" s="7"/>
    </row>
    <row r="661">
      <c r="U661" s="7"/>
    </row>
    <row r="662">
      <c r="U662" s="7"/>
    </row>
    <row r="663">
      <c r="U663" s="7"/>
    </row>
    <row r="664">
      <c r="U664" s="7"/>
    </row>
    <row r="665">
      <c r="U665" s="7"/>
    </row>
    <row r="666">
      <c r="U666" s="7"/>
    </row>
    <row r="667">
      <c r="U667" s="7"/>
    </row>
    <row r="668">
      <c r="U668" s="7"/>
    </row>
    <row r="669">
      <c r="U669" s="7"/>
    </row>
    <row r="670">
      <c r="U670" s="7"/>
    </row>
    <row r="671">
      <c r="U671" s="7"/>
    </row>
    <row r="672">
      <c r="U672" s="7"/>
    </row>
    <row r="673">
      <c r="U673" s="7"/>
    </row>
    <row r="674">
      <c r="U674" s="7"/>
    </row>
    <row r="675">
      <c r="U675" s="7"/>
    </row>
    <row r="676">
      <c r="U676" s="7"/>
    </row>
    <row r="677">
      <c r="U677" s="7"/>
    </row>
    <row r="678">
      <c r="U678" s="7"/>
    </row>
    <row r="679">
      <c r="U679" s="7"/>
    </row>
    <row r="680">
      <c r="U680" s="7"/>
    </row>
    <row r="681">
      <c r="U681" s="7"/>
    </row>
    <row r="682">
      <c r="U682" s="7"/>
    </row>
    <row r="683">
      <c r="U683" s="7"/>
    </row>
    <row r="684">
      <c r="U684" s="7"/>
    </row>
    <row r="685">
      <c r="U685" s="7"/>
    </row>
    <row r="686">
      <c r="U686" s="7"/>
    </row>
    <row r="687">
      <c r="U687" s="7"/>
    </row>
    <row r="688">
      <c r="U688" s="7"/>
    </row>
    <row r="689">
      <c r="U689" s="7"/>
    </row>
    <row r="690">
      <c r="U690" s="7"/>
    </row>
    <row r="691">
      <c r="U691" s="7"/>
    </row>
    <row r="692">
      <c r="U692" s="7"/>
    </row>
    <row r="693">
      <c r="U693" s="7"/>
    </row>
    <row r="694">
      <c r="U694" s="7"/>
    </row>
    <row r="695">
      <c r="U695" s="7"/>
    </row>
    <row r="696">
      <c r="U696" s="7"/>
    </row>
    <row r="697">
      <c r="U697" s="7"/>
    </row>
    <row r="698">
      <c r="U698" s="7"/>
    </row>
    <row r="699">
      <c r="U699" s="7"/>
    </row>
    <row r="700">
      <c r="U700" s="7"/>
    </row>
    <row r="701">
      <c r="U701" s="7"/>
    </row>
    <row r="702">
      <c r="U702" s="7"/>
    </row>
    <row r="703">
      <c r="U703" s="7"/>
    </row>
    <row r="704">
      <c r="U704" s="7"/>
    </row>
    <row r="705">
      <c r="U705" s="7"/>
    </row>
    <row r="706">
      <c r="U706" s="7"/>
    </row>
    <row r="707">
      <c r="U707" s="7"/>
    </row>
    <row r="708">
      <c r="U708" s="7"/>
    </row>
    <row r="709">
      <c r="U709" s="7"/>
    </row>
    <row r="710">
      <c r="U710" s="7"/>
    </row>
    <row r="711">
      <c r="U711" s="7"/>
    </row>
    <row r="712">
      <c r="U712" s="7"/>
    </row>
    <row r="713">
      <c r="U713" s="7"/>
    </row>
    <row r="714">
      <c r="U714" s="7"/>
    </row>
    <row r="715">
      <c r="U715" s="7"/>
    </row>
    <row r="716">
      <c r="U716" s="7"/>
    </row>
    <row r="717">
      <c r="U717" s="7"/>
    </row>
    <row r="718">
      <c r="U718" s="7"/>
    </row>
    <row r="719">
      <c r="U719" s="7"/>
    </row>
    <row r="720">
      <c r="U720" s="7"/>
    </row>
    <row r="721">
      <c r="U721" s="7"/>
    </row>
    <row r="722">
      <c r="U722" s="7"/>
    </row>
    <row r="723">
      <c r="U723" s="7"/>
    </row>
    <row r="724">
      <c r="U724" s="7"/>
    </row>
    <row r="725">
      <c r="U725" s="7"/>
    </row>
    <row r="726">
      <c r="U726" s="7"/>
    </row>
    <row r="727">
      <c r="U727" s="7"/>
    </row>
    <row r="728">
      <c r="U728" s="7"/>
    </row>
    <row r="729">
      <c r="U729" s="7"/>
    </row>
    <row r="730">
      <c r="U730" s="7"/>
    </row>
    <row r="731">
      <c r="U731" s="7"/>
    </row>
    <row r="732">
      <c r="U732" s="7"/>
    </row>
    <row r="733">
      <c r="U733" s="7"/>
    </row>
    <row r="734">
      <c r="U734" s="7"/>
    </row>
    <row r="735">
      <c r="U735" s="7"/>
    </row>
    <row r="736">
      <c r="U736" s="7"/>
    </row>
    <row r="737">
      <c r="U737" s="7"/>
    </row>
    <row r="738">
      <c r="U738" s="7"/>
    </row>
    <row r="739">
      <c r="U739" s="7"/>
    </row>
    <row r="740">
      <c r="U740" s="7"/>
    </row>
    <row r="741">
      <c r="U741" s="7"/>
    </row>
    <row r="742">
      <c r="U742" s="7"/>
    </row>
    <row r="743">
      <c r="U743" s="7"/>
    </row>
    <row r="744">
      <c r="U744" s="7"/>
    </row>
    <row r="745">
      <c r="U745" s="7"/>
    </row>
    <row r="746">
      <c r="U746" s="7"/>
    </row>
    <row r="747">
      <c r="U747" s="7"/>
    </row>
    <row r="748">
      <c r="U748" s="7"/>
    </row>
    <row r="749">
      <c r="U749" s="7"/>
    </row>
    <row r="750">
      <c r="U750" s="7"/>
    </row>
    <row r="751">
      <c r="U751" s="7"/>
    </row>
    <row r="752">
      <c r="U752" s="7"/>
    </row>
    <row r="753">
      <c r="U753" s="7"/>
    </row>
    <row r="754">
      <c r="U754" s="7"/>
    </row>
    <row r="755">
      <c r="U755" s="7"/>
    </row>
    <row r="756">
      <c r="U756" s="7"/>
    </row>
    <row r="757">
      <c r="U757" s="7"/>
    </row>
    <row r="758">
      <c r="U758" s="7"/>
    </row>
    <row r="759">
      <c r="U759" s="7"/>
    </row>
    <row r="760">
      <c r="U760" s="7"/>
    </row>
    <row r="761">
      <c r="U761" s="7"/>
    </row>
    <row r="762">
      <c r="U762" s="7"/>
    </row>
    <row r="763">
      <c r="U763" s="7"/>
    </row>
    <row r="764">
      <c r="U764" s="7"/>
    </row>
    <row r="765">
      <c r="U765" s="7"/>
    </row>
    <row r="766">
      <c r="U766" s="7"/>
    </row>
    <row r="767">
      <c r="U767" s="7"/>
    </row>
    <row r="768">
      <c r="U768" s="7"/>
    </row>
    <row r="769">
      <c r="U769" s="7"/>
    </row>
    <row r="770">
      <c r="U770" s="7"/>
    </row>
    <row r="771">
      <c r="U771" s="7"/>
    </row>
    <row r="772">
      <c r="U772" s="7"/>
    </row>
    <row r="773">
      <c r="U773" s="7"/>
    </row>
    <row r="774">
      <c r="U774" s="7"/>
    </row>
    <row r="775">
      <c r="U775" s="7"/>
    </row>
    <row r="776">
      <c r="U776" s="7"/>
    </row>
    <row r="777">
      <c r="U777" s="7"/>
    </row>
    <row r="778">
      <c r="U778" s="7"/>
    </row>
    <row r="779">
      <c r="U779" s="7"/>
    </row>
    <row r="780">
      <c r="U780" s="7"/>
    </row>
    <row r="781">
      <c r="U781" s="7"/>
    </row>
    <row r="782">
      <c r="U782" s="7"/>
    </row>
    <row r="783">
      <c r="U783" s="7"/>
    </row>
    <row r="784">
      <c r="U784" s="7"/>
    </row>
    <row r="785">
      <c r="U785" s="7"/>
    </row>
    <row r="786">
      <c r="U786" s="7"/>
    </row>
    <row r="787">
      <c r="U787" s="7"/>
    </row>
    <row r="788">
      <c r="U788" s="7"/>
    </row>
    <row r="789">
      <c r="U789" s="7"/>
    </row>
    <row r="790">
      <c r="U790" s="7"/>
    </row>
    <row r="791">
      <c r="U791" s="7"/>
    </row>
    <row r="792">
      <c r="U792" s="7"/>
    </row>
    <row r="793">
      <c r="U793" s="7"/>
    </row>
    <row r="794">
      <c r="U794" s="7"/>
    </row>
    <row r="795">
      <c r="U795" s="7"/>
    </row>
    <row r="796">
      <c r="U796" s="7"/>
    </row>
    <row r="797">
      <c r="U797" s="7"/>
    </row>
    <row r="798">
      <c r="U798" s="7"/>
    </row>
    <row r="799">
      <c r="U799" s="7"/>
    </row>
    <row r="800">
      <c r="U800" s="7"/>
    </row>
    <row r="801">
      <c r="U801" s="7"/>
    </row>
    <row r="802">
      <c r="U802" s="7"/>
    </row>
    <row r="803">
      <c r="U803" s="7"/>
    </row>
    <row r="804">
      <c r="U804" s="7"/>
    </row>
    <row r="805">
      <c r="U805" s="7"/>
    </row>
    <row r="806">
      <c r="U806" s="7"/>
    </row>
    <row r="807">
      <c r="U807" s="7"/>
    </row>
    <row r="808">
      <c r="U808" s="7"/>
    </row>
    <row r="809">
      <c r="U809" s="7"/>
    </row>
    <row r="810">
      <c r="U810" s="7"/>
    </row>
    <row r="811">
      <c r="U811" s="7"/>
    </row>
    <row r="812">
      <c r="U812" s="7"/>
    </row>
    <row r="813">
      <c r="U813" s="7"/>
    </row>
    <row r="814">
      <c r="U814" s="7"/>
    </row>
    <row r="815">
      <c r="U815" s="7"/>
    </row>
    <row r="816">
      <c r="U816" s="7"/>
    </row>
    <row r="817">
      <c r="U817" s="7"/>
    </row>
    <row r="818">
      <c r="U818" s="7"/>
    </row>
    <row r="819">
      <c r="U819" s="7"/>
    </row>
    <row r="820">
      <c r="U820" s="7"/>
    </row>
    <row r="821">
      <c r="U821" s="7"/>
    </row>
    <row r="822">
      <c r="U822" s="7"/>
    </row>
    <row r="823">
      <c r="U823" s="7"/>
    </row>
    <row r="824">
      <c r="U824" s="7"/>
    </row>
    <row r="825">
      <c r="U825" s="7"/>
    </row>
    <row r="826">
      <c r="U826" s="7"/>
    </row>
    <row r="827">
      <c r="U827" s="7"/>
    </row>
    <row r="828">
      <c r="U828" s="7"/>
    </row>
    <row r="829">
      <c r="U829" s="7"/>
    </row>
    <row r="830">
      <c r="U830" s="7"/>
    </row>
    <row r="831">
      <c r="U831" s="7"/>
    </row>
    <row r="832">
      <c r="U832" s="7"/>
    </row>
    <row r="833">
      <c r="U833" s="7"/>
    </row>
    <row r="834">
      <c r="U834" s="7"/>
    </row>
    <row r="835">
      <c r="U835" s="7"/>
    </row>
    <row r="836">
      <c r="U836" s="7"/>
    </row>
    <row r="837">
      <c r="U837" s="7"/>
    </row>
    <row r="838">
      <c r="U838" s="7"/>
    </row>
    <row r="839">
      <c r="U839" s="7"/>
    </row>
    <row r="840">
      <c r="U840" s="7"/>
    </row>
    <row r="841">
      <c r="U841" s="7"/>
    </row>
    <row r="842">
      <c r="U842" s="7"/>
    </row>
    <row r="843">
      <c r="U843" s="7"/>
    </row>
    <row r="844">
      <c r="U844" s="7"/>
    </row>
    <row r="845">
      <c r="U845" s="7"/>
    </row>
    <row r="846">
      <c r="U846" s="7"/>
    </row>
    <row r="847">
      <c r="U847" s="7"/>
    </row>
    <row r="848">
      <c r="U848" s="7"/>
    </row>
    <row r="849">
      <c r="U849" s="7"/>
    </row>
    <row r="850">
      <c r="U850" s="7"/>
    </row>
    <row r="851">
      <c r="U851" s="7"/>
    </row>
    <row r="852">
      <c r="U852" s="7"/>
    </row>
    <row r="853">
      <c r="U853" s="7"/>
    </row>
    <row r="854">
      <c r="U854" s="7"/>
    </row>
    <row r="855">
      <c r="U855" s="7"/>
    </row>
    <row r="856">
      <c r="U856" s="7"/>
    </row>
    <row r="857">
      <c r="U857" s="7"/>
    </row>
    <row r="858">
      <c r="U858" s="7"/>
    </row>
    <row r="859">
      <c r="U859" s="7"/>
    </row>
    <row r="860">
      <c r="U860" s="7"/>
    </row>
    <row r="861">
      <c r="U861" s="7"/>
    </row>
    <row r="862">
      <c r="U862" s="7"/>
    </row>
    <row r="863">
      <c r="U863" s="7"/>
    </row>
    <row r="864">
      <c r="U864" s="7"/>
    </row>
    <row r="865">
      <c r="U865" s="7"/>
    </row>
    <row r="866">
      <c r="U866" s="7"/>
    </row>
    <row r="867">
      <c r="U867" s="7"/>
    </row>
    <row r="868">
      <c r="U868" s="7"/>
    </row>
    <row r="869">
      <c r="U869" s="7"/>
    </row>
    <row r="870">
      <c r="U870" s="7"/>
    </row>
    <row r="871">
      <c r="U871" s="7"/>
    </row>
    <row r="872">
      <c r="U872" s="7"/>
    </row>
    <row r="873">
      <c r="U873" s="7"/>
    </row>
    <row r="874">
      <c r="U874" s="7"/>
    </row>
    <row r="875">
      <c r="U875" s="7"/>
    </row>
    <row r="876">
      <c r="U876" s="7"/>
    </row>
    <row r="877">
      <c r="U877" s="7"/>
    </row>
    <row r="878">
      <c r="U878" s="7"/>
    </row>
    <row r="879">
      <c r="U879" s="7"/>
    </row>
    <row r="880">
      <c r="U880" s="7"/>
    </row>
    <row r="881">
      <c r="U881" s="7"/>
    </row>
    <row r="882">
      <c r="U882" s="7"/>
    </row>
    <row r="883">
      <c r="U883" s="7"/>
    </row>
    <row r="884">
      <c r="U884" s="7"/>
    </row>
    <row r="885">
      <c r="U885" s="7"/>
    </row>
    <row r="886">
      <c r="U886" s="7"/>
    </row>
    <row r="887">
      <c r="U887" s="7"/>
    </row>
    <row r="888">
      <c r="U888" s="7"/>
    </row>
    <row r="889">
      <c r="U889" s="7"/>
    </row>
    <row r="890">
      <c r="U890" s="7"/>
    </row>
    <row r="891">
      <c r="U891" s="7"/>
    </row>
    <row r="892">
      <c r="U892" s="7"/>
    </row>
    <row r="893">
      <c r="U893" s="7"/>
    </row>
    <row r="894">
      <c r="U894" s="7"/>
    </row>
    <row r="895">
      <c r="U895" s="7"/>
    </row>
    <row r="896">
      <c r="U896" s="7"/>
    </row>
    <row r="897">
      <c r="U897" s="7"/>
    </row>
    <row r="898">
      <c r="U898" s="7"/>
    </row>
    <row r="899">
      <c r="U899" s="7"/>
    </row>
    <row r="900">
      <c r="U900" s="7"/>
    </row>
    <row r="901">
      <c r="U901" s="7"/>
    </row>
    <row r="902">
      <c r="U902" s="7"/>
    </row>
    <row r="903">
      <c r="U903" s="7"/>
    </row>
    <row r="904">
      <c r="U904" s="7"/>
    </row>
    <row r="905">
      <c r="U905" s="7"/>
    </row>
    <row r="906">
      <c r="U906" s="7"/>
    </row>
    <row r="907">
      <c r="U907" s="7"/>
    </row>
    <row r="908">
      <c r="U908" s="7"/>
    </row>
    <row r="909">
      <c r="U909" s="7"/>
    </row>
    <row r="910">
      <c r="U910" s="7"/>
    </row>
    <row r="911">
      <c r="U911" s="7"/>
    </row>
    <row r="912">
      <c r="U912" s="7"/>
    </row>
    <row r="913">
      <c r="U913" s="7"/>
    </row>
    <row r="914">
      <c r="U914" s="7"/>
    </row>
    <row r="915">
      <c r="U915" s="7"/>
    </row>
    <row r="916">
      <c r="U916" s="7"/>
    </row>
    <row r="917">
      <c r="U917" s="7"/>
    </row>
    <row r="918">
      <c r="U918" s="7"/>
    </row>
    <row r="919">
      <c r="U919" s="7"/>
    </row>
    <row r="920">
      <c r="U920" s="7"/>
    </row>
    <row r="921">
      <c r="U921" s="7"/>
    </row>
    <row r="922">
      <c r="U922" s="7"/>
    </row>
    <row r="923">
      <c r="U923" s="7"/>
    </row>
    <row r="924">
      <c r="U924" s="7"/>
    </row>
    <row r="925">
      <c r="U925" s="7"/>
    </row>
    <row r="926">
      <c r="U926" s="7"/>
    </row>
    <row r="927">
      <c r="U927" s="7"/>
    </row>
    <row r="928">
      <c r="U928" s="7"/>
    </row>
    <row r="929">
      <c r="U929" s="7"/>
    </row>
    <row r="930">
      <c r="U930" s="7"/>
    </row>
    <row r="931">
      <c r="U931" s="7"/>
    </row>
    <row r="932">
      <c r="U932" s="7"/>
    </row>
    <row r="933">
      <c r="U933" s="7"/>
    </row>
    <row r="934">
      <c r="U934" s="7"/>
    </row>
    <row r="935">
      <c r="U935" s="7"/>
    </row>
    <row r="936">
      <c r="U936" s="7"/>
    </row>
    <row r="937">
      <c r="U937" s="7"/>
    </row>
    <row r="938">
      <c r="U938" s="7"/>
    </row>
    <row r="939">
      <c r="U939" s="7"/>
    </row>
    <row r="940">
      <c r="U940" s="7"/>
    </row>
    <row r="941">
      <c r="U941" s="7"/>
    </row>
    <row r="942">
      <c r="U942" s="7"/>
    </row>
    <row r="943">
      <c r="U943" s="7"/>
    </row>
    <row r="944">
      <c r="U944" s="7"/>
    </row>
    <row r="945">
      <c r="U945" s="7"/>
    </row>
    <row r="946">
      <c r="U946" s="7"/>
    </row>
    <row r="947">
      <c r="U947" s="7"/>
    </row>
    <row r="948">
      <c r="U948" s="7"/>
    </row>
    <row r="949">
      <c r="U949" s="7"/>
    </row>
    <row r="950">
      <c r="U950" s="7"/>
    </row>
    <row r="951">
      <c r="U951" s="7"/>
    </row>
    <row r="952">
      <c r="U952" s="7"/>
    </row>
    <row r="953">
      <c r="U953" s="7"/>
    </row>
    <row r="954">
      <c r="U954" s="7"/>
    </row>
    <row r="955">
      <c r="U955" s="7"/>
    </row>
    <row r="956">
      <c r="U956" s="7"/>
    </row>
    <row r="957">
      <c r="U957" s="7"/>
    </row>
    <row r="958">
      <c r="U958" s="7"/>
    </row>
    <row r="959">
      <c r="U959" s="7"/>
    </row>
    <row r="960">
      <c r="U960" s="7"/>
    </row>
    <row r="961">
      <c r="U961" s="7"/>
    </row>
    <row r="962">
      <c r="U962" s="7"/>
    </row>
    <row r="963">
      <c r="U963" s="7"/>
    </row>
    <row r="964">
      <c r="U964" s="7"/>
    </row>
    <row r="965">
      <c r="U965" s="7"/>
    </row>
    <row r="966">
      <c r="U966" s="7"/>
    </row>
    <row r="967">
      <c r="U967" s="7"/>
    </row>
    <row r="968">
      <c r="U968" s="7"/>
    </row>
    <row r="969">
      <c r="U969" s="7"/>
    </row>
    <row r="970">
      <c r="U970" s="7"/>
    </row>
    <row r="971">
      <c r="U971" s="7"/>
    </row>
    <row r="972">
      <c r="U972" s="7"/>
    </row>
    <row r="973">
      <c r="U973" s="7"/>
    </row>
    <row r="974">
      <c r="U974" s="7"/>
    </row>
    <row r="975">
      <c r="U975" s="7"/>
    </row>
    <row r="976">
      <c r="U976" s="7"/>
    </row>
    <row r="977">
      <c r="U977" s="7"/>
    </row>
    <row r="978">
      <c r="U978" s="7"/>
    </row>
    <row r="979">
      <c r="U979" s="7"/>
    </row>
    <row r="980">
      <c r="U980" s="7"/>
    </row>
    <row r="981">
      <c r="U981" s="7"/>
    </row>
    <row r="982">
      <c r="U982" s="7"/>
    </row>
    <row r="983">
      <c r="U983" s="7"/>
    </row>
    <row r="984">
      <c r="U984" s="7"/>
    </row>
    <row r="985">
      <c r="U985" s="7"/>
    </row>
    <row r="986">
      <c r="U986" s="7"/>
    </row>
    <row r="987">
      <c r="U987" s="7"/>
    </row>
    <row r="988">
      <c r="U988" s="7"/>
    </row>
    <row r="989">
      <c r="U989" s="7"/>
    </row>
    <row r="990">
      <c r="U990" s="7"/>
    </row>
    <row r="991">
      <c r="U991" s="7"/>
    </row>
    <row r="992">
      <c r="U992" s="7"/>
    </row>
    <row r="993">
      <c r="U993" s="7"/>
    </row>
    <row r="994">
      <c r="U994" s="7"/>
    </row>
    <row r="995">
      <c r="U995" s="7"/>
    </row>
    <row r="996">
      <c r="U996" s="7"/>
    </row>
    <row r="997">
      <c r="U997" s="7"/>
    </row>
    <row r="998">
      <c r="U998" s="7"/>
    </row>
    <row r="999">
      <c r="U999" s="7"/>
    </row>
    <row r="1000">
      <c r="U1000" s="7"/>
    </row>
    <row r="1001">
      <c r="U1001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63"/>
    <col customWidth="1" min="3" max="13" width="8.38"/>
    <col customWidth="1" min="14" max="19" width="6.63"/>
  </cols>
  <sheetData>
    <row r="1">
      <c r="A1" s="91"/>
      <c r="B1" s="92"/>
      <c r="C1" s="92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3"/>
      <c r="U1" s="7"/>
    </row>
    <row r="2">
      <c r="A2" s="91" t="s">
        <v>76</v>
      </c>
      <c r="B2" s="92" t="s">
        <v>72</v>
      </c>
      <c r="C2" s="92" t="s">
        <v>1</v>
      </c>
      <c r="D2" s="91" t="s">
        <v>210</v>
      </c>
      <c r="E2" s="91" t="s">
        <v>211</v>
      </c>
      <c r="F2" s="91" t="s">
        <v>212</v>
      </c>
      <c r="G2" s="91" t="s">
        <v>213</v>
      </c>
      <c r="H2" s="91" t="s">
        <v>214</v>
      </c>
      <c r="I2" s="91" t="s">
        <v>215</v>
      </c>
      <c r="J2" s="91" t="s">
        <v>216</v>
      </c>
      <c r="K2" s="91" t="s">
        <v>217</v>
      </c>
      <c r="L2" s="91" t="s">
        <v>218</v>
      </c>
      <c r="M2" s="91" t="s">
        <v>219</v>
      </c>
      <c r="N2" s="91" t="s">
        <v>220</v>
      </c>
      <c r="O2" s="91" t="s">
        <v>221</v>
      </c>
      <c r="P2" s="91" t="s">
        <v>222</v>
      </c>
      <c r="Q2" s="91" t="s">
        <v>223</v>
      </c>
      <c r="R2" s="91" t="s">
        <v>224</v>
      </c>
      <c r="S2" s="93" t="s">
        <v>4</v>
      </c>
      <c r="U2" s="7" t="s">
        <v>225</v>
      </c>
    </row>
    <row r="3">
      <c r="A3" s="94">
        <f>Comparacao!F3</f>
        <v>494.523628</v>
      </c>
      <c r="B3" s="57" t="s">
        <v>82</v>
      </c>
      <c r="C3" s="40" t="s">
        <v>226</v>
      </c>
      <c r="D3" s="95">
        <v>5.0</v>
      </c>
      <c r="E3" s="95">
        <v>494.523628</v>
      </c>
      <c r="F3" s="95">
        <v>494.523628</v>
      </c>
      <c r="G3" s="95">
        <v>494.523628</v>
      </c>
      <c r="H3" s="95">
        <v>494.523628</v>
      </c>
      <c r="I3" s="95">
        <v>494.523628</v>
      </c>
      <c r="J3" s="95">
        <v>494.523628</v>
      </c>
      <c r="K3" s="95">
        <v>494.523628</v>
      </c>
      <c r="L3" s="95">
        <v>0.031</v>
      </c>
      <c r="M3" s="95">
        <v>10.016</v>
      </c>
      <c r="N3" s="94">
        <f t="shared" ref="N3:N128" si="1">((E3-A3)/A3)*100</f>
        <v>0</v>
      </c>
      <c r="O3" s="94">
        <f t="shared" ref="O3:O128" si="2">((F3-A3)/A3)*100</f>
        <v>0</v>
      </c>
      <c r="P3" s="94">
        <f t="shared" ref="P3:P128" si="3">((G3-A3)/A3)*100</f>
        <v>0</v>
      </c>
      <c r="Q3" s="94">
        <f t="shared" ref="Q3:Q128" si="4">((H3-A3)/A3)*100</f>
        <v>0</v>
      </c>
      <c r="R3" s="94">
        <f t="shared" ref="R3:R128" si="5">((I3-A3)/A3)*100</f>
        <v>0</v>
      </c>
      <c r="S3" s="96">
        <f t="shared" ref="S3:S128" si="6">AVERAGE(N3:R3)</f>
        <v>0</v>
      </c>
      <c r="U3" s="7">
        <f t="shared" ref="U3:U128" si="7">(IF(((J3-A3)/A3)*100 &lt; 1,L3,"INF"))</f>
        <v>0.031</v>
      </c>
    </row>
    <row r="4">
      <c r="A4" s="94">
        <f>Comparacao!F4</f>
        <v>612.982976</v>
      </c>
      <c r="B4" s="57" t="s">
        <v>83</v>
      </c>
      <c r="C4" s="3" t="s">
        <v>226</v>
      </c>
      <c r="D4" s="3">
        <v>5.0</v>
      </c>
      <c r="E4" s="3">
        <v>612.982976</v>
      </c>
      <c r="F4" s="3">
        <v>612.982976</v>
      </c>
      <c r="G4" s="3">
        <v>612.982976</v>
      </c>
      <c r="H4" s="3">
        <v>612.982976</v>
      </c>
      <c r="I4" s="3">
        <v>612.982976</v>
      </c>
      <c r="J4" s="3">
        <v>612.982976</v>
      </c>
      <c r="K4" s="3">
        <v>612.982976</v>
      </c>
      <c r="L4" s="3">
        <v>0.029</v>
      </c>
      <c r="M4" s="3">
        <v>10.009</v>
      </c>
      <c r="N4" s="94">
        <f t="shared" si="1"/>
        <v>0</v>
      </c>
      <c r="O4" s="94">
        <f t="shared" si="2"/>
        <v>0</v>
      </c>
      <c r="P4" s="94">
        <f t="shared" si="3"/>
        <v>0</v>
      </c>
      <c r="Q4" s="94">
        <f t="shared" si="4"/>
        <v>0</v>
      </c>
      <c r="R4" s="94">
        <f t="shared" si="5"/>
        <v>0</v>
      </c>
      <c r="S4" s="96">
        <f t="shared" si="6"/>
        <v>0</v>
      </c>
      <c r="U4" s="7">
        <f t="shared" si="7"/>
        <v>0.029</v>
      </c>
    </row>
    <row r="5">
      <c r="A5" s="94">
        <f>Comparacao!F5</f>
        <v>718.97013</v>
      </c>
      <c r="B5" s="57" t="s">
        <v>84</v>
      </c>
      <c r="C5" s="3" t="s">
        <v>226</v>
      </c>
      <c r="D5" s="3">
        <v>5.0</v>
      </c>
      <c r="E5" s="3">
        <v>718.97013</v>
      </c>
      <c r="F5" s="3">
        <v>718.97013</v>
      </c>
      <c r="G5" s="3">
        <v>718.97013</v>
      </c>
      <c r="H5" s="3">
        <v>718.97013</v>
      </c>
      <c r="I5" s="3">
        <v>718.97013</v>
      </c>
      <c r="J5" s="3">
        <v>718.97013</v>
      </c>
      <c r="K5" s="3">
        <v>718.97013</v>
      </c>
      <c r="L5" s="3">
        <v>0.017</v>
      </c>
      <c r="M5" s="3">
        <v>10.01</v>
      </c>
      <c r="N5" s="94">
        <f t="shared" si="1"/>
        <v>0</v>
      </c>
      <c r="O5" s="94">
        <f t="shared" si="2"/>
        <v>0</v>
      </c>
      <c r="P5" s="94">
        <f t="shared" si="3"/>
        <v>0</v>
      </c>
      <c r="Q5" s="94">
        <f t="shared" si="4"/>
        <v>0</v>
      </c>
      <c r="R5" s="94">
        <f t="shared" si="5"/>
        <v>0</v>
      </c>
      <c r="S5" s="96">
        <f t="shared" si="6"/>
        <v>0</v>
      </c>
      <c r="U5" s="7">
        <f t="shared" si="7"/>
        <v>0.017</v>
      </c>
    </row>
    <row r="6">
      <c r="A6" s="94">
        <f>Comparacao!F6</f>
        <v>322.924184</v>
      </c>
      <c r="B6" s="57" t="s">
        <v>85</v>
      </c>
      <c r="C6" s="3" t="s">
        <v>226</v>
      </c>
      <c r="D6" s="3">
        <v>5.0</v>
      </c>
      <c r="E6" s="3">
        <v>322.924184</v>
      </c>
      <c r="F6" s="3">
        <v>322.924184</v>
      </c>
      <c r="G6" s="3">
        <v>322.924184</v>
      </c>
      <c r="H6" s="3">
        <v>322.924184</v>
      </c>
      <c r="I6" s="3">
        <v>322.924184</v>
      </c>
      <c r="J6" s="3">
        <v>322.924184</v>
      </c>
      <c r="K6" s="3">
        <v>322.924184</v>
      </c>
      <c r="L6" s="3">
        <v>0.176</v>
      </c>
      <c r="M6" s="3">
        <v>10.019</v>
      </c>
      <c r="N6" s="94">
        <f t="shared" si="1"/>
        <v>0</v>
      </c>
      <c r="O6" s="94">
        <f t="shared" si="2"/>
        <v>0</v>
      </c>
      <c r="P6" s="94">
        <f t="shared" si="3"/>
        <v>0</v>
      </c>
      <c r="Q6" s="94">
        <f t="shared" si="4"/>
        <v>0</v>
      </c>
      <c r="R6" s="94">
        <f t="shared" si="5"/>
        <v>0</v>
      </c>
      <c r="S6" s="96">
        <f t="shared" si="6"/>
        <v>0</v>
      </c>
      <c r="U6" s="7">
        <f t="shared" si="7"/>
        <v>0.176</v>
      </c>
    </row>
    <row r="7">
      <c r="A7" s="94">
        <f>Comparacao!F7</f>
        <v>499.377429</v>
      </c>
      <c r="B7" s="57" t="s">
        <v>86</v>
      </c>
      <c r="C7" s="3" t="s">
        <v>226</v>
      </c>
      <c r="D7" s="3">
        <v>5.0</v>
      </c>
      <c r="E7" s="3">
        <v>499.377429</v>
      </c>
      <c r="F7" s="3">
        <v>499.377429</v>
      </c>
      <c r="G7" s="3">
        <v>499.377429</v>
      </c>
      <c r="H7" s="3">
        <v>499.377429</v>
      </c>
      <c r="I7" s="3">
        <v>499.377429</v>
      </c>
      <c r="J7" s="3">
        <v>499.377429</v>
      </c>
      <c r="K7" s="3">
        <v>499.377429</v>
      </c>
      <c r="L7" s="3">
        <v>0.55</v>
      </c>
      <c r="M7" s="3">
        <v>10.023</v>
      </c>
      <c r="N7" s="94">
        <f t="shared" si="1"/>
        <v>0</v>
      </c>
      <c r="O7" s="94">
        <f t="shared" si="2"/>
        <v>0</v>
      </c>
      <c r="P7" s="94">
        <f t="shared" si="3"/>
        <v>0</v>
      </c>
      <c r="Q7" s="94">
        <f t="shared" si="4"/>
        <v>0</v>
      </c>
      <c r="R7" s="94">
        <f t="shared" si="5"/>
        <v>0</v>
      </c>
      <c r="S7" s="96">
        <f t="shared" si="6"/>
        <v>0</v>
      </c>
      <c r="U7" s="7">
        <f t="shared" si="7"/>
        <v>0.55</v>
      </c>
    </row>
    <row r="8">
      <c r="A8" s="94">
        <f>Comparacao!F8</f>
        <v>667.390009</v>
      </c>
      <c r="B8" s="57" t="s">
        <v>87</v>
      </c>
      <c r="C8" s="3" t="s">
        <v>226</v>
      </c>
      <c r="D8" s="3">
        <v>5.0</v>
      </c>
      <c r="E8" s="3">
        <v>667.390009</v>
      </c>
      <c r="F8" s="3">
        <v>667.390009</v>
      </c>
      <c r="G8" s="3">
        <v>667.390009</v>
      </c>
      <c r="H8" s="3">
        <v>667.390009</v>
      </c>
      <c r="I8" s="3">
        <v>667.390009</v>
      </c>
      <c r="J8" s="3">
        <v>667.390009</v>
      </c>
      <c r="K8" s="3">
        <v>667.390009</v>
      </c>
      <c r="L8" s="3">
        <v>0.062</v>
      </c>
      <c r="M8" s="3">
        <v>10.024</v>
      </c>
      <c r="N8" s="94">
        <f t="shared" si="1"/>
        <v>0</v>
      </c>
      <c r="O8" s="94">
        <f t="shared" si="2"/>
        <v>0</v>
      </c>
      <c r="P8" s="94">
        <f t="shared" si="3"/>
        <v>0</v>
      </c>
      <c r="Q8" s="94">
        <f t="shared" si="4"/>
        <v>0</v>
      </c>
      <c r="R8" s="94">
        <f t="shared" si="5"/>
        <v>0</v>
      </c>
      <c r="S8" s="96">
        <f t="shared" si="6"/>
        <v>0</v>
      </c>
      <c r="U8" s="7">
        <f t="shared" si="7"/>
        <v>0.062</v>
      </c>
    </row>
    <row r="9">
      <c r="A9" s="94">
        <f>Comparacao!F9</f>
        <v>190.515089</v>
      </c>
      <c r="B9" s="57" t="s">
        <v>88</v>
      </c>
      <c r="C9" s="3" t="s">
        <v>226</v>
      </c>
      <c r="D9" s="3">
        <v>5.0</v>
      </c>
      <c r="E9" s="3">
        <v>190.515089</v>
      </c>
      <c r="F9" s="3">
        <v>190.515089</v>
      </c>
      <c r="G9" s="3">
        <v>190.515089</v>
      </c>
      <c r="H9" s="3">
        <v>190.515089</v>
      </c>
      <c r="I9" s="3">
        <v>190.515089</v>
      </c>
      <c r="J9" s="3">
        <v>190.515089</v>
      </c>
      <c r="K9" s="3">
        <v>190.515089</v>
      </c>
      <c r="L9" s="3">
        <v>0.781</v>
      </c>
      <c r="M9" s="3">
        <v>10.047</v>
      </c>
      <c r="N9" s="94">
        <f t="shared" si="1"/>
        <v>0</v>
      </c>
      <c r="O9" s="94">
        <f t="shared" si="2"/>
        <v>0</v>
      </c>
      <c r="P9" s="94">
        <f t="shared" si="3"/>
        <v>0</v>
      </c>
      <c r="Q9" s="94">
        <f t="shared" si="4"/>
        <v>0</v>
      </c>
      <c r="R9" s="94">
        <f t="shared" si="5"/>
        <v>0</v>
      </c>
      <c r="S9" s="96">
        <f t="shared" si="6"/>
        <v>0</v>
      </c>
      <c r="U9" s="7">
        <f t="shared" si="7"/>
        <v>0.781</v>
      </c>
    </row>
    <row r="10">
      <c r="A10" s="94">
        <f>Comparacao!F10</f>
        <v>411.828487</v>
      </c>
      <c r="B10" s="57" t="s">
        <v>89</v>
      </c>
      <c r="C10" s="3" t="s">
        <v>226</v>
      </c>
      <c r="D10" s="3">
        <v>5.0</v>
      </c>
      <c r="E10" s="3">
        <v>411.828487</v>
      </c>
      <c r="F10" s="3">
        <v>411.828487</v>
      </c>
      <c r="G10" s="3">
        <v>411.828487</v>
      </c>
      <c r="H10" s="3">
        <v>411.828487</v>
      </c>
      <c r="I10" s="3">
        <v>411.828487</v>
      </c>
      <c r="J10" s="3">
        <v>411.828487</v>
      </c>
      <c r="K10" s="3">
        <v>411.828487</v>
      </c>
      <c r="L10" s="3">
        <v>1.742</v>
      </c>
      <c r="M10" s="3">
        <v>10.061</v>
      </c>
      <c r="N10" s="94">
        <f t="shared" si="1"/>
        <v>0</v>
      </c>
      <c r="O10" s="94">
        <f t="shared" si="2"/>
        <v>0</v>
      </c>
      <c r="P10" s="94">
        <f t="shared" si="3"/>
        <v>0</v>
      </c>
      <c r="Q10" s="94">
        <f t="shared" si="4"/>
        <v>0</v>
      </c>
      <c r="R10" s="94">
        <f t="shared" si="5"/>
        <v>0</v>
      </c>
      <c r="S10" s="96">
        <f t="shared" si="6"/>
        <v>0</v>
      </c>
      <c r="U10" s="7">
        <f t="shared" si="7"/>
        <v>1.742</v>
      </c>
    </row>
    <row r="11">
      <c r="A11" s="94">
        <f>Comparacao!F11</f>
        <v>631.564979</v>
      </c>
      <c r="B11" s="57" t="s">
        <v>90</v>
      </c>
      <c r="C11" s="3" t="s">
        <v>226</v>
      </c>
      <c r="D11" s="3">
        <v>5.0</v>
      </c>
      <c r="E11" s="3">
        <v>631.564979</v>
      </c>
      <c r="F11" s="3">
        <v>631.564979</v>
      </c>
      <c r="G11" s="3">
        <v>631.564979</v>
      </c>
      <c r="H11" s="3">
        <v>631.564979</v>
      </c>
      <c r="I11" s="3">
        <v>631.564979</v>
      </c>
      <c r="J11" s="3">
        <v>631.564979</v>
      </c>
      <c r="K11" s="3">
        <v>631.564979</v>
      </c>
      <c r="L11" s="3">
        <v>2.264</v>
      </c>
      <c r="M11" s="3">
        <v>10.045</v>
      </c>
      <c r="N11" s="94">
        <f t="shared" si="1"/>
        <v>0</v>
      </c>
      <c r="O11" s="94">
        <f t="shared" si="2"/>
        <v>0</v>
      </c>
      <c r="P11" s="94">
        <f t="shared" si="3"/>
        <v>0</v>
      </c>
      <c r="Q11" s="94">
        <f t="shared" si="4"/>
        <v>0</v>
      </c>
      <c r="R11" s="94">
        <f t="shared" si="5"/>
        <v>0</v>
      </c>
      <c r="S11" s="96">
        <f t="shared" si="6"/>
        <v>0</v>
      </c>
      <c r="U11" s="7">
        <f t="shared" si="7"/>
        <v>2.264</v>
      </c>
    </row>
    <row r="12">
      <c r="A12" s="94">
        <f>Comparacao!F12</f>
        <v>1915.210508</v>
      </c>
      <c r="B12" s="57" t="s">
        <v>91</v>
      </c>
      <c r="C12" s="3" t="s">
        <v>226</v>
      </c>
      <c r="D12" s="3">
        <v>5.0</v>
      </c>
      <c r="E12" s="3">
        <v>1915.210508</v>
      </c>
      <c r="F12" s="3">
        <v>1915.210508</v>
      </c>
      <c r="G12" s="3">
        <v>1915.210508</v>
      </c>
      <c r="H12" s="3">
        <v>1915.210508</v>
      </c>
      <c r="I12" s="3">
        <v>1915.210508</v>
      </c>
      <c r="J12" s="3">
        <v>1915.210508</v>
      </c>
      <c r="K12" s="3">
        <v>1915.210508</v>
      </c>
      <c r="L12" s="3">
        <v>0.81</v>
      </c>
      <c r="M12" s="3">
        <v>15.018</v>
      </c>
      <c r="N12" s="94">
        <f t="shared" si="1"/>
        <v>0</v>
      </c>
      <c r="O12" s="94">
        <f t="shared" si="2"/>
        <v>0</v>
      </c>
      <c r="P12" s="94">
        <f t="shared" si="3"/>
        <v>0</v>
      </c>
      <c r="Q12" s="94">
        <f t="shared" si="4"/>
        <v>0</v>
      </c>
      <c r="R12" s="94">
        <f t="shared" si="5"/>
        <v>0</v>
      </c>
      <c r="S12" s="96">
        <f t="shared" si="6"/>
        <v>0</v>
      </c>
      <c r="U12" s="7">
        <f t="shared" si="7"/>
        <v>0.81</v>
      </c>
    </row>
    <row r="13">
      <c r="A13" s="94">
        <f>Comparacao!F13</f>
        <v>2324.397834</v>
      </c>
      <c r="B13" s="57" t="s">
        <v>92</v>
      </c>
      <c r="C13" s="3" t="s">
        <v>226</v>
      </c>
      <c r="D13" s="3">
        <v>5.0</v>
      </c>
      <c r="E13" s="3">
        <v>2324.397834</v>
      </c>
      <c r="F13" s="3">
        <v>2324.397834</v>
      </c>
      <c r="G13" s="3">
        <v>2327.982513</v>
      </c>
      <c r="H13" s="3">
        <v>2324.397834</v>
      </c>
      <c r="I13" s="3">
        <v>2324.397834</v>
      </c>
      <c r="J13" s="3">
        <v>2324.397834</v>
      </c>
      <c r="K13" s="3">
        <v>2325.11477</v>
      </c>
      <c r="L13" s="3">
        <v>1.992</v>
      </c>
      <c r="M13" s="3">
        <v>15.017</v>
      </c>
      <c r="N13" s="94">
        <f t="shared" si="1"/>
        <v>0</v>
      </c>
      <c r="O13" s="94">
        <f t="shared" si="2"/>
        <v>0</v>
      </c>
      <c r="P13" s="94">
        <f t="shared" si="3"/>
        <v>0.1542196842</v>
      </c>
      <c r="Q13" s="94">
        <f t="shared" si="4"/>
        <v>0</v>
      </c>
      <c r="R13" s="94">
        <f t="shared" si="5"/>
        <v>0</v>
      </c>
      <c r="S13" s="96">
        <f t="shared" si="6"/>
        <v>0.03084393685</v>
      </c>
      <c r="U13" s="7">
        <f t="shared" si="7"/>
        <v>1.992</v>
      </c>
    </row>
    <row r="14">
      <c r="A14" s="94">
        <f>Comparacao!F14</f>
        <v>2666.094409</v>
      </c>
      <c r="B14" s="57" t="s">
        <v>93</v>
      </c>
      <c r="C14" s="3" t="s">
        <v>226</v>
      </c>
      <c r="D14" s="3">
        <v>5.0</v>
      </c>
      <c r="E14" s="3">
        <v>2666.094409</v>
      </c>
      <c r="F14" s="3">
        <v>2666.094409</v>
      </c>
      <c r="G14" s="3">
        <v>2666.094409</v>
      </c>
      <c r="H14" s="3">
        <v>2666.094409</v>
      </c>
      <c r="I14" s="3">
        <v>2666.094409</v>
      </c>
      <c r="J14" s="3">
        <v>2666.094409</v>
      </c>
      <c r="K14" s="3">
        <v>2666.094409</v>
      </c>
      <c r="L14" s="3">
        <v>2.744</v>
      </c>
      <c r="M14" s="3">
        <v>15.022</v>
      </c>
      <c r="N14" s="94">
        <f t="shared" si="1"/>
        <v>0</v>
      </c>
      <c r="O14" s="94">
        <f t="shared" si="2"/>
        <v>0</v>
      </c>
      <c r="P14" s="94">
        <f t="shared" si="3"/>
        <v>0</v>
      </c>
      <c r="Q14" s="94">
        <f t="shared" si="4"/>
        <v>0</v>
      </c>
      <c r="R14" s="94">
        <f t="shared" si="5"/>
        <v>0</v>
      </c>
      <c r="S14" s="96">
        <f t="shared" si="6"/>
        <v>0</v>
      </c>
      <c r="U14" s="7">
        <f t="shared" si="7"/>
        <v>2.744</v>
      </c>
    </row>
    <row r="15">
      <c r="A15" s="94">
        <f>Comparacao!F15</f>
        <v>1299.636874</v>
      </c>
      <c r="B15" s="57" t="s">
        <v>94</v>
      </c>
      <c r="C15" s="3" t="s">
        <v>226</v>
      </c>
      <c r="D15" s="3">
        <v>5.0</v>
      </c>
      <c r="E15" s="3">
        <v>1299.636874</v>
      </c>
      <c r="F15" s="3">
        <v>1299.636874</v>
      </c>
      <c r="G15" s="3">
        <v>1299.636874</v>
      </c>
      <c r="H15" s="3">
        <v>1299.636874</v>
      </c>
      <c r="I15" s="3">
        <v>1299.636874</v>
      </c>
      <c r="J15" s="3">
        <v>1299.636874</v>
      </c>
      <c r="K15" s="3">
        <v>1299.636874</v>
      </c>
      <c r="L15" s="3">
        <v>1.802</v>
      </c>
      <c r="M15" s="3">
        <v>15.024</v>
      </c>
      <c r="N15" s="94">
        <f t="shared" si="1"/>
        <v>0</v>
      </c>
      <c r="O15" s="94">
        <f t="shared" si="2"/>
        <v>0</v>
      </c>
      <c r="P15" s="94">
        <f t="shared" si="3"/>
        <v>0</v>
      </c>
      <c r="Q15" s="94">
        <f t="shared" si="4"/>
        <v>0</v>
      </c>
      <c r="R15" s="94">
        <f t="shared" si="5"/>
        <v>0</v>
      </c>
      <c r="S15" s="96">
        <f t="shared" si="6"/>
        <v>0</v>
      </c>
      <c r="U15" s="7">
        <f t="shared" si="7"/>
        <v>1.802</v>
      </c>
    </row>
    <row r="16">
      <c r="A16" s="94">
        <f>Comparacao!F16</f>
        <v>1935.079566</v>
      </c>
      <c r="B16" s="57" t="s">
        <v>95</v>
      </c>
      <c r="C16" s="3" t="s">
        <v>226</v>
      </c>
      <c r="D16" s="3">
        <v>5.0</v>
      </c>
      <c r="E16" s="3">
        <v>1935.079566</v>
      </c>
      <c r="F16" s="3">
        <v>1938.664245</v>
      </c>
      <c r="G16" s="3">
        <v>1938.664245</v>
      </c>
      <c r="H16" s="3">
        <v>1935.079566</v>
      </c>
      <c r="I16" s="3">
        <v>1940.428674</v>
      </c>
      <c r="J16" s="3">
        <v>1935.079566</v>
      </c>
      <c r="K16" s="3">
        <v>1937.583259</v>
      </c>
      <c r="L16" s="3">
        <v>3.621</v>
      </c>
      <c r="M16" s="3">
        <v>15.024</v>
      </c>
      <c r="N16" s="94">
        <f t="shared" si="1"/>
        <v>0</v>
      </c>
      <c r="O16" s="94">
        <f t="shared" si="2"/>
        <v>0.1852471114</v>
      </c>
      <c r="P16" s="94">
        <f t="shared" si="3"/>
        <v>0.1852471114</v>
      </c>
      <c r="Q16" s="94">
        <f t="shared" si="4"/>
        <v>0</v>
      </c>
      <c r="R16" s="94">
        <f t="shared" si="5"/>
        <v>0.2764283234</v>
      </c>
      <c r="S16" s="96">
        <f t="shared" si="6"/>
        <v>0.1293845092</v>
      </c>
      <c r="U16" s="7">
        <f t="shared" si="7"/>
        <v>3.621</v>
      </c>
    </row>
    <row r="17">
      <c r="A17" s="94">
        <f>Comparacao!F17</f>
        <v>2454.200477</v>
      </c>
      <c r="B17" s="57" t="s">
        <v>96</v>
      </c>
      <c r="C17" s="3" t="s">
        <v>226</v>
      </c>
      <c r="D17" s="3">
        <v>5.0</v>
      </c>
      <c r="E17" s="3">
        <v>2481.514075</v>
      </c>
      <c r="F17" s="3">
        <v>2480.767158</v>
      </c>
      <c r="G17" s="3">
        <v>2480.767158</v>
      </c>
      <c r="H17" s="3">
        <v>2454.947394</v>
      </c>
      <c r="I17" s="3">
        <v>2479.744384</v>
      </c>
      <c r="J17" s="3">
        <v>2454.947394</v>
      </c>
      <c r="K17" s="3">
        <v>2475.548034</v>
      </c>
      <c r="L17" s="3">
        <v>5.574</v>
      </c>
      <c r="M17" s="3">
        <v>15.024</v>
      </c>
      <c r="N17" s="94">
        <f t="shared" si="1"/>
        <v>1.112932633</v>
      </c>
      <c r="O17" s="94">
        <f t="shared" si="2"/>
        <v>1.082498404</v>
      </c>
      <c r="P17" s="94">
        <f t="shared" si="3"/>
        <v>1.082498404</v>
      </c>
      <c r="Q17" s="94">
        <f t="shared" si="4"/>
        <v>0.03043422927</v>
      </c>
      <c r="R17" s="94">
        <f t="shared" si="5"/>
        <v>1.040823977</v>
      </c>
      <c r="S17" s="96">
        <f t="shared" si="6"/>
        <v>0.8698375296</v>
      </c>
      <c r="U17" s="7">
        <f t="shared" si="7"/>
        <v>5.574</v>
      </c>
    </row>
    <row r="18">
      <c r="A18" s="94">
        <f>Comparacao!F18</f>
        <v>876.360788</v>
      </c>
      <c r="B18" s="57" t="s">
        <v>97</v>
      </c>
      <c r="C18" s="3" t="s">
        <v>226</v>
      </c>
      <c r="D18" s="3">
        <v>5.0</v>
      </c>
      <c r="E18" s="3">
        <v>876.360788</v>
      </c>
      <c r="F18" s="3">
        <v>876.360788</v>
      </c>
      <c r="G18" s="3">
        <v>876.360788</v>
      </c>
      <c r="H18" s="3">
        <v>876.360788</v>
      </c>
      <c r="I18" s="3">
        <v>876.360788</v>
      </c>
      <c r="J18" s="3">
        <v>876.360788</v>
      </c>
      <c r="K18" s="3">
        <v>876.360788</v>
      </c>
      <c r="L18" s="3">
        <v>1.476</v>
      </c>
      <c r="M18" s="3">
        <v>15.05</v>
      </c>
      <c r="N18" s="94">
        <f t="shared" si="1"/>
        <v>0</v>
      </c>
      <c r="O18" s="94">
        <f t="shared" si="2"/>
        <v>0</v>
      </c>
      <c r="P18" s="94">
        <f t="shared" si="3"/>
        <v>0</v>
      </c>
      <c r="Q18" s="94">
        <f t="shared" si="4"/>
        <v>0</v>
      </c>
      <c r="R18" s="94">
        <f t="shared" si="5"/>
        <v>0</v>
      </c>
      <c r="S18" s="96">
        <f t="shared" si="6"/>
        <v>0</v>
      </c>
      <c r="U18" s="7">
        <f t="shared" si="7"/>
        <v>1.476</v>
      </c>
    </row>
    <row r="19">
      <c r="A19" s="94">
        <f>Comparacao!F19</f>
        <v>1590.303262</v>
      </c>
      <c r="B19" s="57" t="s">
        <v>98</v>
      </c>
      <c r="C19" s="3" t="s">
        <v>226</v>
      </c>
      <c r="D19" s="3">
        <v>5.0</v>
      </c>
      <c r="E19" s="3">
        <v>1590.303262</v>
      </c>
      <c r="F19" s="3">
        <v>1590.303262</v>
      </c>
      <c r="G19" s="3">
        <v>1590.303262</v>
      </c>
      <c r="H19" s="3">
        <v>1599.888874</v>
      </c>
      <c r="I19" s="3">
        <v>1590.303262</v>
      </c>
      <c r="J19" s="3">
        <v>1590.303262</v>
      </c>
      <c r="K19" s="3">
        <v>1592.220384</v>
      </c>
      <c r="L19" s="3">
        <v>2.718</v>
      </c>
      <c r="M19" s="3">
        <v>15.063</v>
      </c>
      <c r="N19" s="94">
        <f t="shared" si="1"/>
        <v>0</v>
      </c>
      <c r="O19" s="94">
        <f t="shared" si="2"/>
        <v>0</v>
      </c>
      <c r="P19" s="94">
        <f t="shared" si="3"/>
        <v>0</v>
      </c>
      <c r="Q19" s="94">
        <f t="shared" si="4"/>
        <v>0.6027537155</v>
      </c>
      <c r="R19" s="94">
        <f t="shared" si="5"/>
        <v>0</v>
      </c>
      <c r="S19" s="96">
        <f t="shared" si="6"/>
        <v>0.1205507431</v>
      </c>
      <c r="U19" s="7">
        <f t="shared" si="7"/>
        <v>2.718</v>
      </c>
    </row>
    <row r="20">
      <c r="A20" s="94">
        <f>Comparacao!F20</f>
        <v>2250.292347</v>
      </c>
      <c r="B20" s="57" t="s">
        <v>99</v>
      </c>
      <c r="C20" s="3" t="s">
        <v>226</v>
      </c>
      <c r="D20" s="3">
        <v>5.0</v>
      </c>
      <c r="E20" s="3">
        <v>2250.292347</v>
      </c>
      <c r="F20" s="3">
        <v>2254.853559</v>
      </c>
      <c r="G20" s="3">
        <v>2312.345191</v>
      </c>
      <c r="H20" s="3">
        <v>2281.870204</v>
      </c>
      <c r="I20" s="3">
        <v>2274.314516</v>
      </c>
      <c r="J20" s="3">
        <v>2250.292347</v>
      </c>
      <c r="K20" s="3">
        <v>2274.735163</v>
      </c>
      <c r="L20" s="3">
        <v>5.2</v>
      </c>
      <c r="M20" s="3">
        <v>15.056</v>
      </c>
      <c r="N20" s="94">
        <f t="shared" si="1"/>
        <v>0</v>
      </c>
      <c r="O20" s="94">
        <f t="shared" si="2"/>
        <v>0.2026941969</v>
      </c>
      <c r="P20" s="94">
        <f t="shared" si="3"/>
        <v>2.757545884</v>
      </c>
      <c r="Q20" s="94">
        <f t="shared" si="4"/>
        <v>1.40327798</v>
      </c>
      <c r="R20" s="94">
        <f t="shared" si="5"/>
        <v>1.067513251</v>
      </c>
      <c r="S20" s="96">
        <f t="shared" si="6"/>
        <v>1.086206263</v>
      </c>
      <c r="U20" s="7">
        <f t="shared" si="7"/>
        <v>5.2</v>
      </c>
    </row>
    <row r="21">
      <c r="A21" s="94">
        <f>Comparacao!F21</f>
        <v>4170.149331</v>
      </c>
      <c r="B21" s="57" t="s">
        <v>100</v>
      </c>
      <c r="C21" s="3" t="s">
        <v>226</v>
      </c>
      <c r="D21" s="3">
        <v>5.0</v>
      </c>
      <c r="E21" s="3">
        <v>4170.149331</v>
      </c>
      <c r="F21" s="3">
        <v>4170.149331</v>
      </c>
      <c r="G21" s="3">
        <v>4170.149331</v>
      </c>
      <c r="H21" s="3">
        <v>4170.149331</v>
      </c>
      <c r="I21" s="3">
        <v>4170.149331</v>
      </c>
      <c r="J21" s="3">
        <v>4170.149331</v>
      </c>
      <c r="K21" s="3">
        <v>4170.149331</v>
      </c>
      <c r="L21" s="3">
        <v>0.076</v>
      </c>
      <c r="M21" s="3">
        <v>20.028</v>
      </c>
      <c r="N21" s="94">
        <f t="shared" si="1"/>
        <v>0</v>
      </c>
      <c r="O21" s="94">
        <f t="shared" si="2"/>
        <v>0</v>
      </c>
      <c r="P21" s="94">
        <f t="shared" si="3"/>
        <v>0</v>
      </c>
      <c r="Q21" s="94">
        <f t="shared" si="4"/>
        <v>0</v>
      </c>
      <c r="R21" s="94">
        <f t="shared" si="5"/>
        <v>0</v>
      </c>
      <c r="S21" s="96">
        <f t="shared" si="6"/>
        <v>0</v>
      </c>
      <c r="U21" s="7">
        <f t="shared" si="7"/>
        <v>0.076</v>
      </c>
    </row>
    <row r="22">
      <c r="A22" s="94">
        <f>Comparacao!F22</f>
        <v>5234.939466</v>
      </c>
      <c r="B22" s="57" t="s">
        <v>101</v>
      </c>
      <c r="C22" s="3" t="s">
        <v>226</v>
      </c>
      <c r="D22" s="3">
        <v>5.0</v>
      </c>
      <c r="E22" s="3">
        <v>5234.939466</v>
      </c>
      <c r="F22" s="3">
        <v>5234.939466</v>
      </c>
      <c r="G22" s="3">
        <v>5234.939466</v>
      </c>
      <c r="H22" s="3">
        <v>5234.939466</v>
      </c>
      <c r="I22" s="3">
        <v>5234.939466</v>
      </c>
      <c r="J22" s="3">
        <v>5234.939466</v>
      </c>
      <c r="K22" s="3">
        <v>5234.939466</v>
      </c>
      <c r="L22" s="3">
        <v>0.945</v>
      </c>
      <c r="M22" s="3">
        <v>20.025</v>
      </c>
      <c r="N22" s="94">
        <f t="shared" si="1"/>
        <v>0</v>
      </c>
      <c r="O22" s="94">
        <f t="shared" si="2"/>
        <v>0</v>
      </c>
      <c r="P22" s="94">
        <f t="shared" si="3"/>
        <v>0</v>
      </c>
      <c r="Q22" s="94">
        <f t="shared" si="4"/>
        <v>0</v>
      </c>
      <c r="R22" s="94">
        <f t="shared" si="5"/>
        <v>0</v>
      </c>
      <c r="S22" s="96">
        <f t="shared" si="6"/>
        <v>0</v>
      </c>
      <c r="U22" s="7">
        <f t="shared" si="7"/>
        <v>0.945</v>
      </c>
    </row>
    <row r="23">
      <c r="A23" s="94">
        <f>Comparacao!F23</f>
        <v>6279.350578</v>
      </c>
      <c r="B23" s="57" t="s">
        <v>102</v>
      </c>
      <c r="C23" s="3" t="s">
        <v>226</v>
      </c>
      <c r="D23" s="3">
        <v>5.0</v>
      </c>
      <c r="E23" s="3">
        <v>6279.350578</v>
      </c>
      <c r="F23" s="3">
        <v>6329.384303</v>
      </c>
      <c r="G23" s="3">
        <v>6279.350578</v>
      </c>
      <c r="H23" s="3">
        <v>6299.729602</v>
      </c>
      <c r="I23" s="3">
        <v>6279.350578</v>
      </c>
      <c r="J23" s="3">
        <v>6279.350578</v>
      </c>
      <c r="K23" s="3">
        <v>6293.433128</v>
      </c>
      <c r="L23" s="3">
        <v>6.575</v>
      </c>
      <c r="M23" s="3">
        <v>20.028</v>
      </c>
      <c r="N23" s="94">
        <f t="shared" si="1"/>
        <v>0</v>
      </c>
      <c r="O23" s="94">
        <f t="shared" si="2"/>
        <v>0.796797764</v>
      </c>
      <c r="P23" s="94">
        <f t="shared" si="3"/>
        <v>0</v>
      </c>
      <c r="Q23" s="94">
        <f t="shared" si="4"/>
        <v>0.3245403127</v>
      </c>
      <c r="R23" s="94">
        <f t="shared" si="5"/>
        <v>0</v>
      </c>
      <c r="S23" s="96">
        <f t="shared" si="6"/>
        <v>0.2242676153</v>
      </c>
      <c r="U23" s="7">
        <f t="shared" si="7"/>
        <v>6.575</v>
      </c>
    </row>
    <row r="24">
      <c r="A24" s="94">
        <f>Comparacao!F24</f>
        <v>2808.683987</v>
      </c>
      <c r="B24" s="57" t="s">
        <v>103</v>
      </c>
      <c r="C24" s="3" t="s">
        <v>226</v>
      </c>
      <c r="D24" s="3">
        <v>5.0</v>
      </c>
      <c r="E24" s="3">
        <v>2808.683987</v>
      </c>
      <c r="F24" s="3">
        <v>2808.683987</v>
      </c>
      <c r="G24" s="3">
        <v>2808.683987</v>
      </c>
      <c r="H24" s="3">
        <v>2808.683987</v>
      </c>
      <c r="I24" s="3">
        <v>2808.683987</v>
      </c>
      <c r="J24" s="3">
        <v>2808.683987</v>
      </c>
      <c r="K24" s="3">
        <v>2808.683987</v>
      </c>
      <c r="L24" s="3">
        <v>2.264</v>
      </c>
      <c r="M24" s="3">
        <v>20.033</v>
      </c>
      <c r="N24" s="94">
        <f t="shared" si="1"/>
        <v>0</v>
      </c>
      <c r="O24" s="94">
        <f t="shared" si="2"/>
        <v>0</v>
      </c>
      <c r="P24" s="94">
        <f t="shared" si="3"/>
        <v>0</v>
      </c>
      <c r="Q24" s="94">
        <f t="shared" si="4"/>
        <v>0</v>
      </c>
      <c r="R24" s="94">
        <f t="shared" si="5"/>
        <v>0</v>
      </c>
      <c r="S24" s="96">
        <f t="shared" si="6"/>
        <v>0</v>
      </c>
      <c r="U24" s="7">
        <f t="shared" si="7"/>
        <v>2.264</v>
      </c>
    </row>
    <row r="25">
      <c r="A25" s="94">
        <f>Comparacao!F25</f>
        <v>4384.30908</v>
      </c>
      <c r="B25" s="57" t="s">
        <v>104</v>
      </c>
      <c r="C25" s="3" t="s">
        <v>226</v>
      </c>
      <c r="D25" s="3">
        <v>5.0</v>
      </c>
      <c r="E25" s="3">
        <v>4384.30908</v>
      </c>
      <c r="F25" s="3">
        <v>4384.30908</v>
      </c>
      <c r="G25" s="3">
        <v>4384.30908</v>
      </c>
      <c r="H25" s="3">
        <v>4427.628112</v>
      </c>
      <c r="I25" s="3">
        <v>4427.628112</v>
      </c>
      <c r="J25" s="3">
        <v>4384.30908</v>
      </c>
      <c r="K25" s="3">
        <v>4401.636693</v>
      </c>
      <c r="L25" s="3">
        <v>4.198</v>
      </c>
      <c r="M25" s="3">
        <v>20.026</v>
      </c>
      <c r="N25" s="94">
        <f t="shared" si="1"/>
        <v>0</v>
      </c>
      <c r="O25" s="94">
        <f t="shared" si="2"/>
        <v>0</v>
      </c>
      <c r="P25" s="94">
        <f t="shared" si="3"/>
        <v>0</v>
      </c>
      <c r="Q25" s="94">
        <f t="shared" si="4"/>
        <v>0.9880469467</v>
      </c>
      <c r="R25" s="94">
        <f t="shared" si="5"/>
        <v>0.9880469467</v>
      </c>
      <c r="S25" s="96">
        <f t="shared" si="6"/>
        <v>0.3952187787</v>
      </c>
      <c r="U25" s="7">
        <f t="shared" si="7"/>
        <v>4.198</v>
      </c>
    </row>
    <row r="26">
      <c r="A26" s="94">
        <f>Comparacao!F26</f>
        <v>5663.540901</v>
      </c>
      <c r="B26" s="57" t="s">
        <v>105</v>
      </c>
      <c r="C26" s="3" t="s">
        <v>226</v>
      </c>
      <c r="D26" s="3">
        <v>5.0</v>
      </c>
      <c r="E26" s="3">
        <v>5728.447935</v>
      </c>
      <c r="F26" s="3">
        <v>5707.988006</v>
      </c>
      <c r="G26" s="3">
        <v>5663.540901</v>
      </c>
      <c r="H26" s="3">
        <v>5663.540901</v>
      </c>
      <c r="I26" s="3">
        <v>5728.367029</v>
      </c>
      <c r="J26" s="3">
        <v>5663.540901</v>
      </c>
      <c r="K26" s="3">
        <v>5698.376954</v>
      </c>
      <c r="L26" s="3">
        <v>7.361</v>
      </c>
      <c r="M26" s="3">
        <v>20.03</v>
      </c>
      <c r="N26" s="94">
        <f t="shared" si="1"/>
        <v>1.146050415</v>
      </c>
      <c r="O26" s="94">
        <f t="shared" si="2"/>
        <v>0.7847935731</v>
      </c>
      <c r="P26" s="94">
        <f t="shared" si="3"/>
        <v>0</v>
      </c>
      <c r="Q26" s="94">
        <f t="shared" si="4"/>
        <v>0</v>
      </c>
      <c r="R26" s="94">
        <f t="shared" si="5"/>
        <v>1.144621874</v>
      </c>
      <c r="S26" s="96">
        <f t="shared" si="6"/>
        <v>0.6150931724</v>
      </c>
      <c r="U26" s="7">
        <f t="shared" si="7"/>
        <v>7.361</v>
      </c>
    </row>
    <row r="27">
      <c r="A27" s="94">
        <f>Comparacao!F27</f>
        <v>2057.028423</v>
      </c>
      <c r="B27" s="57" t="s">
        <v>106</v>
      </c>
      <c r="C27" s="3" t="s">
        <v>226</v>
      </c>
      <c r="D27" s="3">
        <v>5.0</v>
      </c>
      <c r="E27" s="3">
        <v>2057.028423</v>
      </c>
      <c r="F27" s="3">
        <v>2057.028423</v>
      </c>
      <c r="G27" s="3">
        <v>2057.028423</v>
      </c>
      <c r="H27" s="3">
        <v>2057.028423</v>
      </c>
      <c r="I27" s="3">
        <v>2057.028423</v>
      </c>
      <c r="J27" s="3">
        <v>2057.028423</v>
      </c>
      <c r="K27" s="3">
        <v>2057.028423</v>
      </c>
      <c r="L27" s="3">
        <v>8.284</v>
      </c>
      <c r="M27" s="3">
        <v>20.078</v>
      </c>
      <c r="N27" s="94">
        <f t="shared" si="1"/>
        <v>0</v>
      </c>
      <c r="O27" s="94">
        <f t="shared" si="2"/>
        <v>0</v>
      </c>
      <c r="P27" s="94">
        <f t="shared" si="3"/>
        <v>0</v>
      </c>
      <c r="Q27" s="94">
        <f t="shared" si="4"/>
        <v>0</v>
      </c>
      <c r="R27" s="94">
        <f t="shared" si="5"/>
        <v>0</v>
      </c>
      <c r="S27" s="96">
        <f t="shared" si="6"/>
        <v>0</v>
      </c>
      <c r="U27" s="7">
        <f t="shared" si="7"/>
        <v>8.284</v>
      </c>
    </row>
    <row r="28">
      <c r="A28" s="94">
        <f>Comparacao!F28</f>
        <v>3700.179852</v>
      </c>
      <c r="B28" s="57" t="s">
        <v>107</v>
      </c>
      <c r="C28" s="3" t="s">
        <v>226</v>
      </c>
      <c r="D28" s="3">
        <v>5.0</v>
      </c>
      <c r="E28" s="3">
        <v>3731.520675</v>
      </c>
      <c r="F28" s="3">
        <v>3705.809471</v>
      </c>
      <c r="G28" s="3">
        <v>3705.809471</v>
      </c>
      <c r="H28" s="3">
        <v>3705.809471</v>
      </c>
      <c r="I28" s="3">
        <v>3700.179852</v>
      </c>
      <c r="J28" s="3">
        <v>3700.179852</v>
      </c>
      <c r="K28" s="3">
        <v>3709.825788</v>
      </c>
      <c r="L28" s="3">
        <v>7.22</v>
      </c>
      <c r="M28" s="3">
        <v>20.075</v>
      </c>
      <c r="N28" s="94">
        <f t="shared" si="1"/>
        <v>0.8470080984</v>
      </c>
      <c r="O28" s="94">
        <f t="shared" si="2"/>
        <v>0.1521444693</v>
      </c>
      <c r="P28" s="94">
        <f t="shared" si="3"/>
        <v>0.1521444693</v>
      </c>
      <c r="Q28" s="94">
        <f t="shared" si="4"/>
        <v>0.1521444693</v>
      </c>
      <c r="R28" s="94">
        <f t="shared" si="5"/>
        <v>0</v>
      </c>
      <c r="S28" s="96">
        <f t="shared" si="6"/>
        <v>0.2606883013</v>
      </c>
      <c r="U28" s="7">
        <f t="shared" si="7"/>
        <v>7.22</v>
      </c>
    </row>
    <row r="29">
      <c r="A29" s="94">
        <f>Comparacao!F29</f>
        <v>5269.275543</v>
      </c>
      <c r="B29" s="57" t="s">
        <v>108</v>
      </c>
      <c r="C29" s="3" t="s">
        <v>226</v>
      </c>
      <c r="D29" s="3">
        <v>5.0</v>
      </c>
      <c r="E29" s="3">
        <v>5435.462074</v>
      </c>
      <c r="F29" s="3">
        <v>5312.899171</v>
      </c>
      <c r="G29" s="3">
        <v>5350.01179</v>
      </c>
      <c r="H29" s="3">
        <v>5312.899171</v>
      </c>
      <c r="I29" s="3">
        <v>5291.635364</v>
      </c>
      <c r="J29" s="3">
        <v>5291.635364</v>
      </c>
      <c r="K29" s="3">
        <v>5340.581514</v>
      </c>
      <c r="L29" s="3">
        <v>9.119</v>
      </c>
      <c r="M29" s="3">
        <v>20.067</v>
      </c>
      <c r="N29" s="94">
        <f t="shared" si="1"/>
        <v>3.153878169</v>
      </c>
      <c r="O29" s="94">
        <f t="shared" si="2"/>
        <v>0.8278866353</v>
      </c>
      <c r="P29" s="94">
        <f t="shared" si="3"/>
        <v>1.532207726</v>
      </c>
      <c r="Q29" s="94">
        <f t="shared" si="4"/>
        <v>0.8278866353</v>
      </c>
      <c r="R29" s="94">
        <f t="shared" si="5"/>
        <v>0.4243433621</v>
      </c>
      <c r="S29" s="96">
        <f t="shared" si="6"/>
        <v>1.353240506</v>
      </c>
      <c r="T29" s="3"/>
      <c r="U29" s="7">
        <f t="shared" si="7"/>
        <v>9.119</v>
      </c>
      <c r="V29" s="3"/>
      <c r="W29" s="3"/>
      <c r="X29" s="3"/>
      <c r="Y29" s="3"/>
      <c r="Z29" s="3"/>
      <c r="AA29" s="3"/>
      <c r="AB29" s="3"/>
      <c r="AC29" s="3"/>
    </row>
    <row r="30">
      <c r="A30" s="94">
        <f>Comparacao!F30</f>
        <v>6554.649532</v>
      </c>
      <c r="B30" s="57" t="s">
        <v>110</v>
      </c>
      <c r="C30" s="3" t="s">
        <v>226</v>
      </c>
      <c r="D30" s="3">
        <v>5.0</v>
      </c>
      <c r="E30" s="3">
        <v>6554.649532</v>
      </c>
      <c r="F30" s="3">
        <v>6554.649532</v>
      </c>
      <c r="G30" s="3">
        <v>6554.649532</v>
      </c>
      <c r="H30" s="3">
        <v>6554.649532</v>
      </c>
      <c r="I30" s="3">
        <v>6554.649532</v>
      </c>
      <c r="J30" s="3">
        <v>6554.649532</v>
      </c>
      <c r="K30" s="3">
        <v>6554.649532</v>
      </c>
      <c r="L30" s="3">
        <v>0.125</v>
      </c>
      <c r="M30" s="3">
        <v>25.029</v>
      </c>
      <c r="N30" s="94">
        <f t="shared" si="1"/>
        <v>0</v>
      </c>
      <c r="O30" s="94">
        <f t="shared" si="2"/>
        <v>0</v>
      </c>
      <c r="P30" s="94">
        <f t="shared" si="3"/>
        <v>0</v>
      </c>
      <c r="Q30" s="94">
        <f t="shared" si="4"/>
        <v>0</v>
      </c>
      <c r="R30" s="94">
        <f t="shared" si="5"/>
        <v>0</v>
      </c>
      <c r="S30" s="96">
        <f t="shared" si="6"/>
        <v>0</v>
      </c>
      <c r="U30" s="7">
        <f t="shared" si="7"/>
        <v>0.125</v>
      </c>
    </row>
    <row r="31">
      <c r="A31" s="94">
        <f>Comparacao!F31</f>
        <v>8274.004686</v>
      </c>
      <c r="B31" s="57" t="s">
        <v>111</v>
      </c>
      <c r="C31" s="3" t="s">
        <v>226</v>
      </c>
      <c r="D31" s="3">
        <v>5.0</v>
      </c>
      <c r="E31" s="3">
        <v>8274.004686</v>
      </c>
      <c r="F31" s="3">
        <v>8274.004686</v>
      </c>
      <c r="G31" s="3">
        <v>8274.004686</v>
      </c>
      <c r="H31" s="3">
        <v>8274.004686</v>
      </c>
      <c r="I31" s="3">
        <v>8274.004686</v>
      </c>
      <c r="J31" s="3">
        <v>8274.004686</v>
      </c>
      <c r="K31" s="3">
        <v>8274.004686</v>
      </c>
      <c r="L31" s="3">
        <v>0.129</v>
      </c>
      <c r="M31" s="3">
        <v>25.031</v>
      </c>
      <c r="N31" s="94">
        <f t="shared" si="1"/>
        <v>0</v>
      </c>
      <c r="O31" s="94">
        <f t="shared" si="2"/>
        <v>0</v>
      </c>
      <c r="P31" s="94">
        <f t="shared" si="3"/>
        <v>0</v>
      </c>
      <c r="Q31" s="94">
        <f t="shared" si="4"/>
        <v>0</v>
      </c>
      <c r="R31" s="94">
        <f t="shared" si="5"/>
        <v>0</v>
      </c>
      <c r="S31" s="96">
        <f t="shared" si="6"/>
        <v>0</v>
      </c>
      <c r="U31" s="7">
        <f t="shared" si="7"/>
        <v>0.129</v>
      </c>
    </row>
    <row r="32">
      <c r="A32" s="94">
        <f>Comparacao!F32</f>
        <v>9923.900207</v>
      </c>
      <c r="B32" s="57" t="s">
        <v>112</v>
      </c>
      <c r="C32" s="3" t="s">
        <v>226</v>
      </c>
      <c r="D32" s="3">
        <v>5.0</v>
      </c>
      <c r="E32" s="3">
        <v>9960.402748</v>
      </c>
      <c r="F32" s="3">
        <v>9923.900207</v>
      </c>
      <c r="G32" s="3">
        <v>9923.900207</v>
      </c>
      <c r="H32" s="3">
        <v>9923.900207</v>
      </c>
      <c r="I32" s="3">
        <v>9923.900207</v>
      </c>
      <c r="J32" s="3">
        <v>9923.900207</v>
      </c>
      <c r="K32" s="3">
        <v>9931.200715</v>
      </c>
      <c r="L32" s="3">
        <v>12.288</v>
      </c>
      <c r="M32" s="3">
        <v>25.035</v>
      </c>
      <c r="N32" s="94">
        <f t="shared" si="1"/>
        <v>0.3678245472</v>
      </c>
      <c r="O32" s="94">
        <f t="shared" si="2"/>
        <v>0</v>
      </c>
      <c r="P32" s="94">
        <f t="shared" si="3"/>
        <v>0</v>
      </c>
      <c r="Q32" s="94">
        <f t="shared" si="4"/>
        <v>0</v>
      </c>
      <c r="R32" s="94">
        <f t="shared" si="5"/>
        <v>0</v>
      </c>
      <c r="S32" s="96">
        <f t="shared" si="6"/>
        <v>0.07356490944</v>
      </c>
      <c r="U32" s="7">
        <f t="shared" si="7"/>
        <v>12.288</v>
      </c>
    </row>
    <row r="33">
      <c r="A33" s="94">
        <f>Comparacao!F33</f>
        <v>4791.052432</v>
      </c>
      <c r="B33" s="57" t="s">
        <v>113</v>
      </c>
      <c r="C33" s="3" t="s">
        <v>226</v>
      </c>
      <c r="D33" s="3">
        <v>5.0</v>
      </c>
      <c r="E33" s="3">
        <v>4791.052432</v>
      </c>
      <c r="F33" s="3">
        <v>4791.052432</v>
      </c>
      <c r="G33" s="3">
        <v>4791.052432</v>
      </c>
      <c r="H33" s="3">
        <v>4791.052432</v>
      </c>
      <c r="I33" s="3">
        <v>4791.052432</v>
      </c>
      <c r="J33" s="3">
        <v>4791.052432</v>
      </c>
      <c r="K33" s="3">
        <v>4791.052432</v>
      </c>
      <c r="L33" s="3">
        <v>11.964</v>
      </c>
      <c r="M33" s="3">
        <v>25.043</v>
      </c>
      <c r="N33" s="94">
        <f t="shared" si="1"/>
        <v>0</v>
      </c>
      <c r="O33" s="94">
        <f t="shared" si="2"/>
        <v>0</v>
      </c>
      <c r="P33" s="94">
        <f t="shared" si="3"/>
        <v>0</v>
      </c>
      <c r="Q33" s="94">
        <f t="shared" si="4"/>
        <v>0</v>
      </c>
      <c r="R33" s="94">
        <f t="shared" si="5"/>
        <v>0</v>
      </c>
      <c r="S33" s="96">
        <f t="shared" si="6"/>
        <v>0</v>
      </c>
      <c r="U33" s="7">
        <f t="shared" si="7"/>
        <v>11.964</v>
      </c>
    </row>
    <row r="34">
      <c r="A34" s="94">
        <f>Comparacao!F34</f>
        <v>7190.739067</v>
      </c>
      <c r="B34" s="57" t="s">
        <v>114</v>
      </c>
      <c r="C34" s="3" t="s">
        <v>226</v>
      </c>
      <c r="D34" s="3">
        <v>5.0</v>
      </c>
      <c r="E34" s="3">
        <v>7190.739067</v>
      </c>
      <c r="F34" s="3">
        <v>7209.756779</v>
      </c>
      <c r="G34" s="3">
        <v>7214.819255</v>
      </c>
      <c r="H34" s="3">
        <v>7214.819255</v>
      </c>
      <c r="I34" s="3">
        <v>7209.756779</v>
      </c>
      <c r="J34" s="3">
        <v>7190.739067</v>
      </c>
      <c r="K34" s="3">
        <v>7207.978227</v>
      </c>
      <c r="L34" s="3">
        <v>7.415</v>
      </c>
      <c r="M34" s="3">
        <v>25.039</v>
      </c>
      <c r="N34" s="94">
        <f t="shared" si="1"/>
        <v>0</v>
      </c>
      <c r="O34" s="94">
        <f t="shared" si="2"/>
        <v>0.2644750675</v>
      </c>
      <c r="P34" s="94">
        <f t="shared" si="3"/>
        <v>0.334877789</v>
      </c>
      <c r="Q34" s="94">
        <f t="shared" si="4"/>
        <v>0.334877789</v>
      </c>
      <c r="R34" s="94">
        <f t="shared" si="5"/>
        <v>0.2644750675</v>
      </c>
      <c r="S34" s="96">
        <f t="shared" si="6"/>
        <v>0.2397411426</v>
      </c>
      <c r="U34" s="7">
        <f t="shared" si="7"/>
        <v>7.415</v>
      </c>
    </row>
    <row r="35">
      <c r="A35" s="94">
        <f>Comparacao!F35</f>
        <v>9173.349882</v>
      </c>
      <c r="B35" s="57" t="s">
        <v>115</v>
      </c>
      <c r="C35" s="3" t="s">
        <v>226</v>
      </c>
      <c r="D35" s="3">
        <v>5.0</v>
      </c>
      <c r="E35" s="3">
        <v>9207.627101</v>
      </c>
      <c r="F35" s="3">
        <v>9207.627101</v>
      </c>
      <c r="G35" s="3">
        <v>9304.643745</v>
      </c>
      <c r="H35" s="3">
        <v>9173.349882</v>
      </c>
      <c r="I35" s="3">
        <v>9207.627101</v>
      </c>
      <c r="J35" s="3">
        <v>9173.349882</v>
      </c>
      <c r="K35" s="3">
        <v>9220.174986</v>
      </c>
      <c r="L35" s="3">
        <v>15.066</v>
      </c>
      <c r="M35" s="3">
        <v>25.043</v>
      </c>
      <c r="N35" s="94">
        <f t="shared" si="1"/>
        <v>0.3736608702</v>
      </c>
      <c r="O35" s="94">
        <f t="shared" si="2"/>
        <v>0.3736608702</v>
      </c>
      <c r="P35" s="94">
        <f t="shared" si="3"/>
        <v>1.431253192</v>
      </c>
      <c r="Q35" s="94">
        <f t="shared" si="4"/>
        <v>0</v>
      </c>
      <c r="R35" s="94">
        <f t="shared" si="5"/>
        <v>0.3736608702</v>
      </c>
      <c r="S35" s="96">
        <f t="shared" si="6"/>
        <v>0.5104471606</v>
      </c>
      <c r="U35" s="7">
        <f t="shared" si="7"/>
        <v>15.066</v>
      </c>
    </row>
    <row r="36">
      <c r="A36" s="94">
        <f>Comparacao!F36</f>
        <v>3752.853912</v>
      </c>
      <c r="B36" s="57" t="s">
        <v>116</v>
      </c>
      <c r="C36" s="3" t="s">
        <v>226</v>
      </c>
      <c r="D36" s="3">
        <v>5.0</v>
      </c>
      <c r="E36" s="3">
        <v>3785.432738</v>
      </c>
      <c r="F36" s="3">
        <v>3817.498231</v>
      </c>
      <c r="G36" s="3">
        <v>3820.685842</v>
      </c>
      <c r="H36" s="3">
        <v>3820.685842</v>
      </c>
      <c r="I36" s="3">
        <v>3820.685842</v>
      </c>
      <c r="J36" s="3">
        <v>3785.432738</v>
      </c>
      <c r="K36" s="3">
        <v>3812.997699</v>
      </c>
      <c r="L36" s="3">
        <v>12.123</v>
      </c>
      <c r="M36" s="3">
        <v>25.1</v>
      </c>
      <c r="N36" s="94">
        <f t="shared" si="1"/>
        <v>0.8681080256</v>
      </c>
      <c r="O36" s="94">
        <f t="shared" si="2"/>
        <v>1.722537581</v>
      </c>
      <c r="P36" s="94">
        <f t="shared" si="3"/>
        <v>1.807475899</v>
      </c>
      <c r="Q36" s="94">
        <f t="shared" si="4"/>
        <v>1.807475899</v>
      </c>
      <c r="R36" s="94">
        <f t="shared" si="5"/>
        <v>1.807475899</v>
      </c>
      <c r="S36" s="96">
        <f t="shared" si="6"/>
        <v>1.602614661</v>
      </c>
      <c r="U36" s="7">
        <f t="shared" si="7"/>
        <v>12.123</v>
      </c>
    </row>
    <row r="37">
      <c r="A37" s="94">
        <f>Comparacao!F37</f>
        <v>6264.086171</v>
      </c>
      <c r="B37" s="57" t="s">
        <v>117</v>
      </c>
      <c r="C37" s="3" t="s">
        <v>226</v>
      </c>
      <c r="D37" s="3">
        <v>5.0</v>
      </c>
      <c r="E37" s="3">
        <v>6282.772903</v>
      </c>
      <c r="F37" s="3">
        <v>6279.846153</v>
      </c>
      <c r="G37" s="3">
        <v>6281.152408</v>
      </c>
      <c r="H37" s="3">
        <v>6300.137688</v>
      </c>
      <c r="I37" s="3">
        <v>6282.772903</v>
      </c>
      <c r="J37" s="3">
        <v>6279.846153</v>
      </c>
      <c r="K37" s="3">
        <v>6285.336411</v>
      </c>
      <c r="L37" s="3">
        <v>11.487</v>
      </c>
      <c r="M37" s="3">
        <v>25.112</v>
      </c>
      <c r="N37" s="94">
        <f t="shared" si="1"/>
        <v>0.2983153726</v>
      </c>
      <c r="O37" s="94">
        <f t="shared" si="2"/>
        <v>0.2515926756</v>
      </c>
      <c r="P37" s="94">
        <f t="shared" si="3"/>
        <v>0.2724457572</v>
      </c>
      <c r="Q37" s="94">
        <f t="shared" si="4"/>
        <v>0.5755271562</v>
      </c>
      <c r="R37" s="94">
        <f t="shared" si="5"/>
        <v>0.2983153726</v>
      </c>
      <c r="S37" s="96">
        <f t="shared" si="6"/>
        <v>0.3392392668</v>
      </c>
      <c r="U37" s="7">
        <f t="shared" si="7"/>
        <v>11.487</v>
      </c>
    </row>
    <row r="38">
      <c r="A38" s="94">
        <f>Comparacao!F38</f>
        <v>8674.684243</v>
      </c>
      <c r="B38" s="57" t="s">
        <v>119</v>
      </c>
      <c r="C38" s="3" t="s">
        <v>226</v>
      </c>
      <c r="D38" s="3">
        <v>5.0</v>
      </c>
      <c r="E38" s="3">
        <v>8849.449709</v>
      </c>
      <c r="F38" s="3">
        <v>8702.454466</v>
      </c>
      <c r="G38" s="3">
        <v>8748.256983</v>
      </c>
      <c r="H38" s="3">
        <v>8687.667715</v>
      </c>
      <c r="I38" s="3">
        <v>8682.962174</v>
      </c>
      <c r="J38" s="3">
        <v>8682.962174</v>
      </c>
      <c r="K38" s="3">
        <v>8734.158209</v>
      </c>
      <c r="L38" s="3">
        <v>11.524</v>
      </c>
      <c r="M38" s="3">
        <v>25.118</v>
      </c>
      <c r="N38" s="94">
        <f t="shared" si="1"/>
        <v>2.014660835</v>
      </c>
      <c r="O38" s="94">
        <f t="shared" si="2"/>
        <v>0.3201294966</v>
      </c>
      <c r="P38" s="94">
        <f t="shared" si="3"/>
        <v>0.84813162</v>
      </c>
      <c r="Q38" s="94">
        <f t="shared" si="4"/>
        <v>0.1496708311</v>
      </c>
      <c r="R38" s="94">
        <f t="shared" si="5"/>
        <v>0.09542630911</v>
      </c>
      <c r="S38" s="96">
        <f t="shared" si="6"/>
        <v>0.6856038184</v>
      </c>
      <c r="U38" s="7">
        <f t="shared" si="7"/>
        <v>11.524</v>
      </c>
    </row>
    <row r="39">
      <c r="A39" s="94">
        <f>Comparacao!F39</f>
        <v>52541.03391</v>
      </c>
      <c r="B39" s="57" t="s">
        <v>120</v>
      </c>
      <c r="C39" s="3" t="s">
        <v>226</v>
      </c>
      <c r="D39" s="3">
        <v>5.0</v>
      </c>
      <c r="E39" s="3">
        <v>52541.03391</v>
      </c>
      <c r="F39" s="3">
        <v>52541.03391</v>
      </c>
      <c r="G39" s="3">
        <v>52541.03391</v>
      </c>
      <c r="H39" s="3">
        <v>52541.03391</v>
      </c>
      <c r="I39" s="3">
        <v>52541.03391</v>
      </c>
      <c r="J39" s="3">
        <v>52541.03391</v>
      </c>
      <c r="K39" s="3">
        <v>52541.03391</v>
      </c>
      <c r="L39" s="3">
        <v>0.221</v>
      </c>
      <c r="M39" s="3">
        <v>10.015</v>
      </c>
      <c r="N39" s="94">
        <f t="shared" si="1"/>
        <v>0</v>
      </c>
      <c r="O39" s="94">
        <f t="shared" si="2"/>
        <v>0</v>
      </c>
      <c r="P39" s="94">
        <f t="shared" si="3"/>
        <v>0</v>
      </c>
      <c r="Q39" s="94">
        <f t="shared" si="4"/>
        <v>0</v>
      </c>
      <c r="R39" s="94">
        <f t="shared" si="5"/>
        <v>0</v>
      </c>
      <c r="S39" s="96">
        <f t="shared" si="6"/>
        <v>0</v>
      </c>
      <c r="U39" s="7">
        <f t="shared" si="7"/>
        <v>0.221</v>
      </c>
    </row>
    <row r="40">
      <c r="A40" s="94">
        <f>Comparacao!F40</f>
        <v>63166.88072</v>
      </c>
      <c r="B40" s="57" t="s">
        <v>121</v>
      </c>
      <c r="C40" s="3" t="s">
        <v>226</v>
      </c>
      <c r="D40" s="3">
        <v>5.0</v>
      </c>
      <c r="E40" s="3">
        <v>63166.880717</v>
      </c>
      <c r="F40" s="3">
        <v>63166.880717</v>
      </c>
      <c r="G40" s="3">
        <v>63166.880717</v>
      </c>
      <c r="H40" s="3">
        <v>63166.880717</v>
      </c>
      <c r="I40" s="3">
        <v>63166.880717</v>
      </c>
      <c r="J40" s="3">
        <v>63166.880717</v>
      </c>
      <c r="K40" s="3">
        <v>63166.880717</v>
      </c>
      <c r="L40" s="3">
        <v>0.079</v>
      </c>
      <c r="M40" s="3">
        <v>10.019</v>
      </c>
      <c r="N40" s="94">
        <f t="shared" si="1"/>
        <v>0</v>
      </c>
      <c r="O40" s="94">
        <f t="shared" si="2"/>
        <v>0</v>
      </c>
      <c r="P40" s="94">
        <f t="shared" si="3"/>
        <v>0</v>
      </c>
      <c r="Q40" s="94">
        <f t="shared" si="4"/>
        <v>0</v>
      </c>
      <c r="R40" s="94">
        <f t="shared" si="5"/>
        <v>0</v>
      </c>
      <c r="S40" s="96">
        <f t="shared" si="6"/>
        <v>0</v>
      </c>
      <c r="U40" s="7">
        <f t="shared" si="7"/>
        <v>0.079</v>
      </c>
    </row>
    <row r="41">
      <c r="A41" s="94">
        <f>Comparacao!F41</f>
        <v>72640.83324</v>
      </c>
      <c r="B41" s="57" t="s">
        <v>122</v>
      </c>
      <c r="C41" s="3" t="s">
        <v>226</v>
      </c>
      <c r="D41" s="3">
        <v>5.0</v>
      </c>
      <c r="E41" s="3">
        <v>72640.833236</v>
      </c>
      <c r="F41" s="3">
        <v>72640.833236</v>
      </c>
      <c r="G41" s="3">
        <v>72640.833236</v>
      </c>
      <c r="H41" s="3">
        <v>72640.833236</v>
      </c>
      <c r="I41" s="3">
        <v>72640.833236</v>
      </c>
      <c r="J41" s="3">
        <v>72640.833236</v>
      </c>
      <c r="K41" s="3">
        <v>72640.833236</v>
      </c>
      <c r="L41" s="3">
        <v>0.037</v>
      </c>
      <c r="M41" s="3">
        <v>10.015</v>
      </c>
      <c r="N41" s="94">
        <f t="shared" si="1"/>
        <v>0</v>
      </c>
      <c r="O41" s="94">
        <f t="shared" si="2"/>
        <v>0</v>
      </c>
      <c r="P41" s="94">
        <f t="shared" si="3"/>
        <v>0</v>
      </c>
      <c r="Q41" s="94">
        <f t="shared" si="4"/>
        <v>0</v>
      </c>
      <c r="R41" s="94">
        <f t="shared" si="5"/>
        <v>0</v>
      </c>
      <c r="S41" s="96">
        <f t="shared" si="6"/>
        <v>0</v>
      </c>
      <c r="U41" s="7">
        <f t="shared" si="7"/>
        <v>0.037</v>
      </c>
    </row>
    <row r="42">
      <c r="A42" s="94">
        <f>Comparacao!F42</f>
        <v>34340.0114</v>
      </c>
      <c r="B42" s="57" t="s">
        <v>123</v>
      </c>
      <c r="C42" s="3" t="s">
        <v>226</v>
      </c>
      <c r="D42" s="3">
        <v>5.0</v>
      </c>
      <c r="E42" s="3">
        <v>34340.011402</v>
      </c>
      <c r="F42" s="3">
        <v>34340.011402</v>
      </c>
      <c r="G42" s="3">
        <v>34340.011402</v>
      </c>
      <c r="H42" s="3">
        <v>34340.011402</v>
      </c>
      <c r="I42" s="3">
        <v>34340.011402</v>
      </c>
      <c r="J42" s="3">
        <v>34340.011402</v>
      </c>
      <c r="K42" s="3">
        <v>34340.011402</v>
      </c>
      <c r="L42" s="3">
        <v>0.056</v>
      </c>
      <c r="M42" s="3">
        <v>10.02</v>
      </c>
      <c r="N42" s="94">
        <f t="shared" si="1"/>
        <v>0</v>
      </c>
      <c r="O42" s="94">
        <f t="shared" si="2"/>
        <v>0</v>
      </c>
      <c r="P42" s="94">
        <f t="shared" si="3"/>
        <v>0</v>
      </c>
      <c r="Q42" s="94">
        <f t="shared" si="4"/>
        <v>0</v>
      </c>
      <c r="R42" s="94">
        <f t="shared" si="5"/>
        <v>0</v>
      </c>
      <c r="S42" s="96">
        <f t="shared" si="6"/>
        <v>0</v>
      </c>
      <c r="U42" s="7">
        <f t="shared" si="7"/>
        <v>0.056</v>
      </c>
    </row>
    <row r="43">
      <c r="A43" s="94">
        <f>Comparacao!F43</f>
        <v>49418.78451</v>
      </c>
      <c r="B43" s="57" t="s">
        <v>124</v>
      </c>
      <c r="C43" s="3" t="s">
        <v>226</v>
      </c>
      <c r="D43" s="3">
        <v>5.0</v>
      </c>
      <c r="E43" s="3">
        <v>49418.784512</v>
      </c>
      <c r="F43" s="3">
        <v>49418.784512</v>
      </c>
      <c r="G43" s="3">
        <v>49418.784512</v>
      </c>
      <c r="H43" s="3">
        <v>49418.784512</v>
      </c>
      <c r="I43" s="3">
        <v>49418.784512</v>
      </c>
      <c r="J43" s="3">
        <v>49418.784512</v>
      </c>
      <c r="K43" s="3">
        <v>49418.784512</v>
      </c>
      <c r="L43" s="3">
        <v>1.147</v>
      </c>
      <c r="M43" s="3">
        <v>10.024</v>
      </c>
      <c r="N43" s="94">
        <f t="shared" si="1"/>
        <v>0</v>
      </c>
      <c r="O43" s="94">
        <f t="shared" si="2"/>
        <v>0</v>
      </c>
      <c r="P43" s="94">
        <f t="shared" si="3"/>
        <v>0</v>
      </c>
      <c r="Q43" s="94">
        <f t="shared" si="4"/>
        <v>0</v>
      </c>
      <c r="R43" s="94">
        <f t="shared" si="5"/>
        <v>0</v>
      </c>
      <c r="S43" s="96">
        <f t="shared" si="6"/>
        <v>0</v>
      </c>
      <c r="U43" s="7">
        <f t="shared" si="7"/>
        <v>1.147</v>
      </c>
    </row>
    <row r="44">
      <c r="A44" s="94">
        <f>Comparacao!F44</f>
        <v>64013.26217</v>
      </c>
      <c r="B44" s="57" t="s">
        <v>125</v>
      </c>
      <c r="C44" s="3" t="s">
        <v>226</v>
      </c>
      <c r="D44" s="3">
        <v>5.0</v>
      </c>
      <c r="E44" s="3">
        <v>64013.262167</v>
      </c>
      <c r="F44" s="3">
        <v>64013.262167</v>
      </c>
      <c r="G44" s="3">
        <v>64013.262167</v>
      </c>
      <c r="H44" s="3">
        <v>64013.262167</v>
      </c>
      <c r="I44" s="3">
        <v>64013.262167</v>
      </c>
      <c r="J44" s="3">
        <v>64013.262167</v>
      </c>
      <c r="K44" s="3">
        <v>64013.262167</v>
      </c>
      <c r="L44" s="3">
        <v>1.508</v>
      </c>
      <c r="M44" s="3">
        <v>10.014</v>
      </c>
      <c r="N44" s="94">
        <f t="shared" si="1"/>
        <v>0</v>
      </c>
      <c r="O44" s="94">
        <f t="shared" si="2"/>
        <v>0</v>
      </c>
      <c r="P44" s="94">
        <f t="shared" si="3"/>
        <v>0</v>
      </c>
      <c r="Q44" s="94">
        <f t="shared" si="4"/>
        <v>0</v>
      </c>
      <c r="R44" s="94">
        <f t="shared" si="5"/>
        <v>0</v>
      </c>
      <c r="S44" s="96">
        <f t="shared" si="6"/>
        <v>0</v>
      </c>
      <c r="U44" s="7">
        <f t="shared" si="7"/>
        <v>1.508</v>
      </c>
    </row>
    <row r="45">
      <c r="A45" s="94">
        <f>Comparacao!F45</f>
        <v>20513.40615</v>
      </c>
      <c r="B45" s="57" t="s">
        <v>126</v>
      </c>
      <c r="C45" s="3" t="s">
        <v>226</v>
      </c>
      <c r="D45" s="3">
        <v>5.0</v>
      </c>
      <c r="E45" s="3">
        <v>20513.406145</v>
      </c>
      <c r="F45" s="3">
        <v>20513.406145</v>
      </c>
      <c r="G45" s="3">
        <v>20513.406145</v>
      </c>
      <c r="H45" s="3">
        <v>20513.406145</v>
      </c>
      <c r="I45" s="3">
        <v>20513.406145</v>
      </c>
      <c r="J45" s="3">
        <v>20513.406145</v>
      </c>
      <c r="K45" s="3">
        <v>20513.406145</v>
      </c>
      <c r="L45" s="3">
        <v>0.304</v>
      </c>
      <c r="M45" s="3">
        <v>10.06</v>
      </c>
      <c r="N45" s="94">
        <f t="shared" si="1"/>
        <v>0</v>
      </c>
      <c r="O45" s="94">
        <f t="shared" si="2"/>
        <v>0</v>
      </c>
      <c r="P45" s="94">
        <f t="shared" si="3"/>
        <v>0</v>
      </c>
      <c r="Q45" s="94">
        <f t="shared" si="4"/>
        <v>0</v>
      </c>
      <c r="R45" s="94">
        <f t="shared" si="5"/>
        <v>0</v>
      </c>
      <c r="S45" s="96">
        <f t="shared" si="6"/>
        <v>0</v>
      </c>
      <c r="U45" s="7">
        <f t="shared" si="7"/>
        <v>0.304</v>
      </c>
    </row>
    <row r="46">
      <c r="A46" s="94">
        <f>Comparacao!F46</f>
        <v>39288.18853</v>
      </c>
      <c r="B46" s="57" t="s">
        <v>127</v>
      </c>
      <c r="C46" s="3" t="s">
        <v>226</v>
      </c>
      <c r="D46" s="3">
        <v>5.0</v>
      </c>
      <c r="E46" s="3">
        <v>39288.18853</v>
      </c>
      <c r="F46" s="3">
        <v>39288.18853</v>
      </c>
      <c r="G46" s="3">
        <v>39288.18853</v>
      </c>
      <c r="H46" s="3">
        <v>39288.18853</v>
      </c>
      <c r="I46" s="3">
        <v>39288.18853</v>
      </c>
      <c r="J46" s="3">
        <v>39288.18853</v>
      </c>
      <c r="K46" s="3">
        <v>39288.18853</v>
      </c>
      <c r="L46" s="3">
        <v>3.458</v>
      </c>
      <c r="M46" s="3">
        <v>10.067</v>
      </c>
      <c r="N46" s="94">
        <f t="shared" si="1"/>
        <v>0</v>
      </c>
      <c r="O46" s="94">
        <f t="shared" si="2"/>
        <v>0</v>
      </c>
      <c r="P46" s="94">
        <f t="shared" si="3"/>
        <v>0</v>
      </c>
      <c r="Q46" s="94">
        <f t="shared" si="4"/>
        <v>0</v>
      </c>
      <c r="R46" s="94">
        <f t="shared" si="5"/>
        <v>0</v>
      </c>
      <c r="S46" s="96">
        <f t="shared" si="6"/>
        <v>0</v>
      </c>
      <c r="U46" s="7">
        <f t="shared" si="7"/>
        <v>3.458</v>
      </c>
    </row>
    <row r="47">
      <c r="A47" s="94">
        <f>Comparacao!F47</f>
        <v>57953.44807</v>
      </c>
      <c r="B47" s="57" t="s">
        <v>128</v>
      </c>
      <c r="C47" s="3" t="s">
        <v>226</v>
      </c>
      <c r="D47" s="3">
        <v>5.0</v>
      </c>
      <c r="E47" s="3">
        <v>57953.448068</v>
      </c>
      <c r="F47" s="3">
        <v>57953.448068</v>
      </c>
      <c r="G47" s="3">
        <v>57953.448068</v>
      </c>
      <c r="H47" s="3">
        <v>57953.448068</v>
      </c>
      <c r="I47" s="3">
        <v>57953.448068</v>
      </c>
      <c r="J47" s="3">
        <v>57953.448068</v>
      </c>
      <c r="K47" s="3">
        <v>57953.448068</v>
      </c>
      <c r="L47" s="3">
        <v>2.359</v>
      </c>
      <c r="M47" s="3">
        <v>10.038</v>
      </c>
      <c r="N47" s="94">
        <f t="shared" si="1"/>
        <v>0</v>
      </c>
      <c r="O47" s="94">
        <f t="shared" si="2"/>
        <v>0</v>
      </c>
      <c r="P47" s="94">
        <f t="shared" si="3"/>
        <v>0</v>
      </c>
      <c r="Q47" s="94">
        <f t="shared" si="4"/>
        <v>0</v>
      </c>
      <c r="R47" s="94">
        <f t="shared" si="5"/>
        <v>0</v>
      </c>
      <c r="S47" s="96">
        <f t="shared" si="6"/>
        <v>0</v>
      </c>
      <c r="U47" s="7">
        <f t="shared" si="7"/>
        <v>2.359</v>
      </c>
    </row>
    <row r="48">
      <c r="A48" s="94">
        <f>Comparacao!F48</f>
        <v>58761.18402</v>
      </c>
      <c r="B48" s="57" t="s">
        <v>129</v>
      </c>
      <c r="C48" s="3" t="s">
        <v>226</v>
      </c>
      <c r="D48" s="3">
        <v>5.0</v>
      </c>
      <c r="E48" s="3">
        <v>58761.184024</v>
      </c>
      <c r="F48" s="3">
        <v>58761.184024</v>
      </c>
      <c r="G48" s="3">
        <v>58761.184024</v>
      </c>
      <c r="H48" s="3">
        <v>59283.513206</v>
      </c>
      <c r="I48" s="3">
        <v>58761.184024</v>
      </c>
      <c r="J48" s="3">
        <v>58761.184024</v>
      </c>
      <c r="K48" s="3">
        <v>58865.64986</v>
      </c>
      <c r="L48" s="3">
        <v>1.084</v>
      </c>
      <c r="M48" s="3">
        <v>20.026</v>
      </c>
      <c r="N48" s="94">
        <f t="shared" si="1"/>
        <v>0</v>
      </c>
      <c r="O48" s="94">
        <f t="shared" si="2"/>
        <v>0</v>
      </c>
      <c r="P48" s="94">
        <f t="shared" si="3"/>
        <v>0</v>
      </c>
      <c r="Q48" s="94">
        <f t="shared" si="4"/>
        <v>0.8889017311</v>
      </c>
      <c r="R48" s="94">
        <f t="shared" si="5"/>
        <v>0</v>
      </c>
      <c r="S48" s="96">
        <f t="shared" si="6"/>
        <v>0.1777803462</v>
      </c>
      <c r="U48" s="7">
        <f t="shared" si="7"/>
        <v>1.084</v>
      </c>
    </row>
    <row r="49">
      <c r="A49" s="94">
        <f>Comparacao!F49</f>
        <v>69515.95302</v>
      </c>
      <c r="B49" s="57" t="s">
        <v>130</v>
      </c>
      <c r="C49" s="3" t="s">
        <v>226</v>
      </c>
      <c r="D49" s="3">
        <v>5.0</v>
      </c>
      <c r="E49" s="3">
        <v>69515.953022</v>
      </c>
      <c r="F49" s="3">
        <v>69515.953022</v>
      </c>
      <c r="G49" s="3">
        <v>69515.953022</v>
      </c>
      <c r="H49" s="3">
        <v>69515.953022</v>
      </c>
      <c r="I49" s="3">
        <v>69515.953022</v>
      </c>
      <c r="J49" s="3">
        <v>69515.953022</v>
      </c>
      <c r="K49" s="3">
        <v>69515.953022</v>
      </c>
      <c r="L49" s="3">
        <v>0.907</v>
      </c>
      <c r="M49" s="3">
        <v>20.025</v>
      </c>
      <c r="N49" s="94">
        <f t="shared" si="1"/>
        <v>0</v>
      </c>
      <c r="O49" s="94">
        <f t="shared" si="2"/>
        <v>0</v>
      </c>
      <c r="P49" s="94">
        <f t="shared" si="3"/>
        <v>0</v>
      </c>
      <c r="Q49" s="94">
        <f t="shared" si="4"/>
        <v>0</v>
      </c>
      <c r="R49" s="94">
        <f t="shared" si="5"/>
        <v>0</v>
      </c>
      <c r="S49" s="96">
        <f t="shared" si="6"/>
        <v>0</v>
      </c>
      <c r="U49" s="7">
        <f t="shared" si="7"/>
        <v>0.907</v>
      </c>
    </row>
    <row r="50">
      <c r="A50" s="94">
        <f>Comparacao!F50</f>
        <v>78177.62524</v>
      </c>
      <c r="B50" s="57" t="s">
        <v>131</v>
      </c>
      <c r="C50" s="3" t="s">
        <v>226</v>
      </c>
      <c r="D50" s="3">
        <v>5.0</v>
      </c>
      <c r="E50" s="3">
        <v>78177.625239</v>
      </c>
      <c r="F50" s="3">
        <v>78647.406084</v>
      </c>
      <c r="G50" s="3">
        <v>78647.406084</v>
      </c>
      <c r="H50" s="3">
        <v>78177.625239</v>
      </c>
      <c r="I50" s="3">
        <v>78177.625239</v>
      </c>
      <c r="J50" s="3">
        <v>78177.625239</v>
      </c>
      <c r="K50" s="3">
        <v>78365.537577</v>
      </c>
      <c r="L50" s="3">
        <v>3.31</v>
      </c>
      <c r="M50" s="3">
        <v>20.018</v>
      </c>
      <c r="N50" s="94">
        <f t="shared" si="1"/>
        <v>0</v>
      </c>
      <c r="O50" s="94">
        <f t="shared" si="2"/>
        <v>0.6009147036</v>
      </c>
      <c r="P50" s="94">
        <f t="shared" si="3"/>
        <v>0.6009147036</v>
      </c>
      <c r="Q50" s="94">
        <f t="shared" si="4"/>
        <v>0</v>
      </c>
      <c r="R50" s="94">
        <f t="shared" si="5"/>
        <v>0</v>
      </c>
      <c r="S50" s="96">
        <f t="shared" si="6"/>
        <v>0.2403658814</v>
      </c>
      <c r="U50" s="7">
        <f t="shared" si="7"/>
        <v>3.31</v>
      </c>
    </row>
    <row r="51">
      <c r="A51" s="94">
        <f>Comparacao!F51</f>
        <v>46480.36408</v>
      </c>
      <c r="B51" s="57" t="s">
        <v>132</v>
      </c>
      <c r="C51" s="3" t="s">
        <v>226</v>
      </c>
      <c r="D51" s="3">
        <v>5.0</v>
      </c>
      <c r="E51" s="3">
        <v>47699.172506</v>
      </c>
      <c r="F51" s="3">
        <v>46650.305945</v>
      </c>
      <c r="G51" s="3">
        <v>47699.172506</v>
      </c>
      <c r="H51" s="3">
        <v>46480.364079</v>
      </c>
      <c r="I51" s="3">
        <v>46971.548746</v>
      </c>
      <c r="J51" s="3">
        <v>46480.364079</v>
      </c>
      <c r="K51" s="3">
        <v>47100.112756</v>
      </c>
      <c r="L51" s="3">
        <v>8.351</v>
      </c>
      <c r="M51" s="3">
        <v>20.032</v>
      </c>
      <c r="N51" s="94">
        <f t="shared" si="1"/>
        <v>2.622200689</v>
      </c>
      <c r="O51" s="94">
        <f t="shared" si="2"/>
        <v>0.3656207721</v>
      </c>
      <c r="P51" s="94">
        <f t="shared" si="3"/>
        <v>2.622200689</v>
      </c>
      <c r="Q51" s="94">
        <f t="shared" si="4"/>
        <v>0</v>
      </c>
      <c r="R51" s="94">
        <f t="shared" si="5"/>
        <v>1.056757357</v>
      </c>
      <c r="S51" s="96">
        <f t="shared" si="6"/>
        <v>1.333355901</v>
      </c>
      <c r="U51" s="7">
        <f t="shared" si="7"/>
        <v>8.351</v>
      </c>
    </row>
    <row r="52">
      <c r="A52" s="94">
        <f>Comparacao!F52</f>
        <v>61061.40791</v>
      </c>
      <c r="B52" s="57" t="s">
        <v>133</v>
      </c>
      <c r="C52" s="3" t="s">
        <v>226</v>
      </c>
      <c r="D52" s="3">
        <v>5.0</v>
      </c>
      <c r="E52" s="3">
        <v>61061.407905</v>
      </c>
      <c r="F52" s="3">
        <v>61616.981737</v>
      </c>
      <c r="G52" s="3">
        <v>61832.498026</v>
      </c>
      <c r="H52" s="3">
        <v>61945.215648</v>
      </c>
      <c r="I52" s="3">
        <v>61832.498026</v>
      </c>
      <c r="J52" s="3">
        <v>61061.407905</v>
      </c>
      <c r="K52" s="3">
        <v>61657.720269</v>
      </c>
      <c r="L52" s="3">
        <v>4.929</v>
      </c>
      <c r="M52" s="3">
        <v>20.035</v>
      </c>
      <c r="N52" s="94">
        <f t="shared" si="1"/>
        <v>0</v>
      </c>
      <c r="O52" s="94">
        <f t="shared" si="2"/>
        <v>0.9098608287</v>
      </c>
      <c r="P52" s="94">
        <f t="shared" si="3"/>
        <v>1.26281091</v>
      </c>
      <c r="Q52" s="94">
        <f t="shared" si="4"/>
        <v>1.447408066</v>
      </c>
      <c r="R52" s="94">
        <f t="shared" si="5"/>
        <v>1.26281091</v>
      </c>
      <c r="S52" s="96">
        <f t="shared" si="6"/>
        <v>0.976578143</v>
      </c>
      <c r="U52" s="7">
        <f t="shared" si="7"/>
        <v>4.929</v>
      </c>
    </row>
    <row r="53">
      <c r="A53" s="94">
        <f>Comparacao!F53</f>
        <v>73592.96771</v>
      </c>
      <c r="B53" s="57" t="s">
        <v>134</v>
      </c>
      <c r="C53" s="3" t="s">
        <v>226</v>
      </c>
      <c r="D53" s="3">
        <v>5.0</v>
      </c>
      <c r="E53" s="3">
        <v>73592.96771</v>
      </c>
      <c r="F53" s="3">
        <v>74384.57677</v>
      </c>
      <c r="G53" s="3">
        <v>73592.96771</v>
      </c>
      <c r="H53" s="3">
        <v>73644.911746</v>
      </c>
      <c r="I53" s="3">
        <v>74041.862844</v>
      </c>
      <c r="J53" s="3">
        <v>73592.96771</v>
      </c>
      <c r="K53" s="3">
        <v>73851.457356</v>
      </c>
      <c r="L53" s="3">
        <v>4.28</v>
      </c>
      <c r="M53" s="3">
        <v>20.039</v>
      </c>
      <c r="N53" s="94">
        <f t="shared" si="1"/>
        <v>0</v>
      </c>
      <c r="O53" s="94">
        <f t="shared" si="2"/>
        <v>1.075658564</v>
      </c>
      <c r="P53" s="94">
        <f t="shared" si="3"/>
        <v>0</v>
      </c>
      <c r="Q53" s="94">
        <f t="shared" si="4"/>
        <v>0.07058287988</v>
      </c>
      <c r="R53" s="94">
        <f t="shared" si="5"/>
        <v>0.6099701479</v>
      </c>
      <c r="S53" s="96">
        <f t="shared" si="6"/>
        <v>0.3512423184</v>
      </c>
      <c r="U53" s="7">
        <f t="shared" si="7"/>
        <v>4.28</v>
      </c>
    </row>
    <row r="54">
      <c r="A54" s="94">
        <f>Comparacao!F54</f>
        <v>35296.98564</v>
      </c>
      <c r="B54" s="57" t="s">
        <v>135</v>
      </c>
      <c r="C54" s="3" t="s">
        <v>226</v>
      </c>
      <c r="D54" s="3">
        <v>5.0</v>
      </c>
      <c r="E54" s="3">
        <v>35296.985641</v>
      </c>
      <c r="F54" s="3">
        <v>35296.985641</v>
      </c>
      <c r="G54" s="3">
        <v>35421.065349</v>
      </c>
      <c r="H54" s="3">
        <v>35296.985641</v>
      </c>
      <c r="I54" s="3">
        <v>36057.426628</v>
      </c>
      <c r="J54" s="3">
        <v>35296.985641</v>
      </c>
      <c r="K54" s="3">
        <v>35473.88978</v>
      </c>
      <c r="L54" s="3">
        <v>0.888</v>
      </c>
      <c r="M54" s="3">
        <v>20.067</v>
      </c>
      <c r="N54" s="94">
        <f t="shared" si="1"/>
        <v>0</v>
      </c>
      <c r="O54" s="94">
        <f t="shared" si="2"/>
        <v>0</v>
      </c>
      <c r="P54" s="94">
        <f t="shared" si="3"/>
        <v>0.3515306073</v>
      </c>
      <c r="Q54" s="94">
        <f t="shared" si="4"/>
        <v>0</v>
      </c>
      <c r="R54" s="94">
        <f t="shared" si="5"/>
        <v>2.15440773</v>
      </c>
      <c r="S54" s="96">
        <f t="shared" si="6"/>
        <v>0.5011876674</v>
      </c>
      <c r="U54" s="7">
        <f t="shared" si="7"/>
        <v>0.888</v>
      </c>
    </row>
    <row r="55">
      <c r="A55" s="94">
        <f>Comparacao!F55</f>
        <v>52294.28417</v>
      </c>
      <c r="B55" s="57" t="s">
        <v>136</v>
      </c>
      <c r="C55" s="3" t="s">
        <v>226</v>
      </c>
      <c r="D55" s="3">
        <v>5.0</v>
      </c>
      <c r="E55" s="3">
        <v>52294.284172</v>
      </c>
      <c r="F55" s="3">
        <v>52294.284172</v>
      </c>
      <c r="G55" s="3">
        <v>53130.244029</v>
      </c>
      <c r="H55" s="3">
        <v>53118.206242</v>
      </c>
      <c r="I55" s="3">
        <v>52294.284172</v>
      </c>
      <c r="J55" s="3">
        <v>52294.284172</v>
      </c>
      <c r="K55" s="3">
        <v>52626.260557</v>
      </c>
      <c r="L55" s="3">
        <v>7.304</v>
      </c>
      <c r="M55" s="3">
        <v>20.067</v>
      </c>
      <c r="N55" s="94">
        <f t="shared" si="1"/>
        <v>0</v>
      </c>
      <c r="O55" s="94">
        <f t="shared" si="2"/>
        <v>0</v>
      </c>
      <c r="P55" s="94">
        <f t="shared" si="3"/>
        <v>1.598568314</v>
      </c>
      <c r="Q55" s="94">
        <f t="shared" si="4"/>
        <v>1.575548997</v>
      </c>
      <c r="R55" s="94">
        <f t="shared" si="5"/>
        <v>0</v>
      </c>
      <c r="S55" s="96">
        <f t="shared" si="6"/>
        <v>0.6348234624</v>
      </c>
      <c r="U55" s="7">
        <f t="shared" si="7"/>
        <v>7.304</v>
      </c>
    </row>
    <row r="56">
      <c r="A56" s="94">
        <f>Comparacao!F56</f>
        <v>68272.78251</v>
      </c>
      <c r="B56" s="57" t="s">
        <v>137</v>
      </c>
      <c r="C56" s="3" t="s">
        <v>226</v>
      </c>
      <c r="D56" s="3">
        <v>5.0</v>
      </c>
      <c r="E56" s="3">
        <v>69454.313172</v>
      </c>
      <c r="F56" s="3">
        <v>68272.782509</v>
      </c>
      <c r="G56" s="3">
        <v>69597.388126</v>
      </c>
      <c r="H56" s="3">
        <v>68272.782509</v>
      </c>
      <c r="I56" s="3">
        <v>69411.104764</v>
      </c>
      <c r="J56" s="3">
        <v>68272.782509</v>
      </c>
      <c r="K56" s="3">
        <v>69001.674216</v>
      </c>
      <c r="L56" s="3">
        <v>4.51</v>
      </c>
      <c r="M56" s="3">
        <v>20.073</v>
      </c>
      <c r="N56" s="94">
        <f t="shared" si="1"/>
        <v>1.730602767</v>
      </c>
      <c r="O56" s="94">
        <f t="shared" si="2"/>
        <v>0</v>
      </c>
      <c r="P56" s="94">
        <f t="shared" si="3"/>
        <v>1.940166445</v>
      </c>
      <c r="Q56" s="94">
        <f t="shared" si="4"/>
        <v>0</v>
      </c>
      <c r="R56" s="94">
        <f t="shared" si="5"/>
        <v>1.66731487</v>
      </c>
      <c r="S56" s="96">
        <f t="shared" si="6"/>
        <v>1.067616816</v>
      </c>
      <c r="U56" s="7">
        <f t="shared" si="7"/>
        <v>4.51</v>
      </c>
    </row>
    <row r="57">
      <c r="A57" s="94">
        <f>Comparacao!F57</f>
        <v>60602.2938</v>
      </c>
      <c r="B57" s="57" t="s">
        <v>138</v>
      </c>
      <c r="C57" s="3" t="s">
        <v>226</v>
      </c>
      <c r="D57" s="3">
        <v>5.0</v>
      </c>
      <c r="E57" s="3">
        <v>60602.293799</v>
      </c>
      <c r="F57" s="3">
        <v>60602.293799</v>
      </c>
      <c r="G57" s="3">
        <v>60602.293799</v>
      </c>
      <c r="H57" s="3">
        <v>60602.293799</v>
      </c>
      <c r="I57" s="3">
        <v>60602.293799</v>
      </c>
      <c r="J57" s="3">
        <v>60602.293799</v>
      </c>
      <c r="K57" s="3">
        <v>60602.293799</v>
      </c>
      <c r="L57" s="3">
        <v>6.405</v>
      </c>
      <c r="M57" s="3">
        <v>25.039</v>
      </c>
      <c r="N57" s="94">
        <f t="shared" si="1"/>
        <v>0</v>
      </c>
      <c r="O57" s="94">
        <f t="shared" si="2"/>
        <v>0</v>
      </c>
      <c r="P57" s="94">
        <f t="shared" si="3"/>
        <v>0</v>
      </c>
      <c r="Q57" s="94">
        <f t="shared" si="4"/>
        <v>0</v>
      </c>
      <c r="R57" s="94">
        <f t="shared" si="5"/>
        <v>0</v>
      </c>
      <c r="S57" s="96">
        <f t="shared" si="6"/>
        <v>0</v>
      </c>
      <c r="U57" s="7">
        <f t="shared" si="7"/>
        <v>6.405</v>
      </c>
    </row>
    <row r="58">
      <c r="A58" s="94">
        <f>Comparacao!F58</f>
        <v>70130.92139</v>
      </c>
      <c r="B58" s="57" t="s">
        <v>139</v>
      </c>
      <c r="C58" s="3" t="s">
        <v>226</v>
      </c>
      <c r="D58" s="3">
        <v>5.0</v>
      </c>
      <c r="E58" s="3">
        <v>70130.921387</v>
      </c>
      <c r="F58" s="3">
        <v>71748.909501</v>
      </c>
      <c r="G58" s="3">
        <v>70130.921387</v>
      </c>
      <c r="H58" s="3">
        <v>71523.393687</v>
      </c>
      <c r="I58" s="3">
        <v>70130.921387</v>
      </c>
      <c r="J58" s="3">
        <v>70130.921387</v>
      </c>
      <c r="K58" s="3">
        <v>70733.01347</v>
      </c>
      <c r="L58" s="3">
        <v>11.023</v>
      </c>
      <c r="M58" s="3">
        <v>25.037</v>
      </c>
      <c r="N58" s="94">
        <f t="shared" si="1"/>
        <v>0</v>
      </c>
      <c r="O58" s="94">
        <f t="shared" si="2"/>
        <v>2.307096616</v>
      </c>
      <c r="P58" s="94">
        <f t="shared" si="3"/>
        <v>0</v>
      </c>
      <c r="Q58" s="94">
        <f t="shared" si="4"/>
        <v>1.98553259</v>
      </c>
      <c r="R58" s="94">
        <f t="shared" si="5"/>
        <v>0</v>
      </c>
      <c r="S58" s="96">
        <f t="shared" si="6"/>
        <v>0.8585258412</v>
      </c>
      <c r="U58" s="7">
        <f t="shared" si="7"/>
        <v>11.023</v>
      </c>
    </row>
    <row r="59">
      <c r="A59" s="94">
        <f>Comparacao!F59</f>
        <v>79442.48278</v>
      </c>
      <c r="B59" s="57" t="s">
        <v>140</v>
      </c>
      <c r="C59" s="3" t="s">
        <v>226</v>
      </c>
      <c r="D59" s="3">
        <v>5.0</v>
      </c>
      <c r="E59" s="3">
        <v>79442.482779</v>
      </c>
      <c r="F59" s="3">
        <v>79442.482779</v>
      </c>
      <c r="G59" s="3">
        <v>79887.106911</v>
      </c>
      <c r="H59" s="3">
        <v>79442.482779</v>
      </c>
      <c r="I59" s="3">
        <v>79887.106911</v>
      </c>
      <c r="J59" s="3">
        <v>79442.482779</v>
      </c>
      <c r="K59" s="3">
        <v>79620.332432</v>
      </c>
      <c r="L59" s="3">
        <v>7.638</v>
      </c>
      <c r="M59" s="3">
        <v>25.039</v>
      </c>
      <c r="N59" s="94">
        <f t="shared" si="1"/>
        <v>0</v>
      </c>
      <c r="O59" s="94">
        <f t="shared" si="2"/>
        <v>0</v>
      </c>
      <c r="P59" s="94">
        <f t="shared" si="3"/>
        <v>0.5596805594</v>
      </c>
      <c r="Q59" s="94">
        <f t="shared" si="4"/>
        <v>0</v>
      </c>
      <c r="R59" s="94">
        <f t="shared" si="5"/>
        <v>0.5596805594</v>
      </c>
      <c r="S59" s="96">
        <f t="shared" si="6"/>
        <v>0.2238722238</v>
      </c>
      <c r="U59" s="7">
        <f t="shared" si="7"/>
        <v>7.638</v>
      </c>
    </row>
    <row r="60">
      <c r="A60" s="94">
        <f>Comparacao!F60</f>
        <v>47432.69653</v>
      </c>
      <c r="B60" s="57" t="s">
        <v>141</v>
      </c>
      <c r="C60" s="3" t="s">
        <v>226</v>
      </c>
      <c r="D60" s="3">
        <v>5.0</v>
      </c>
      <c r="E60" s="3">
        <v>47432.696534</v>
      </c>
      <c r="F60" s="3">
        <v>47537.291602</v>
      </c>
      <c r="G60" s="3">
        <v>47432.696534</v>
      </c>
      <c r="H60" s="3">
        <v>47432.696534</v>
      </c>
      <c r="I60" s="3">
        <v>47537.291602</v>
      </c>
      <c r="J60" s="3">
        <v>47432.696534</v>
      </c>
      <c r="K60" s="3">
        <v>47474.534561</v>
      </c>
      <c r="L60" s="3">
        <v>6.396</v>
      </c>
      <c r="M60" s="3">
        <v>25.039</v>
      </c>
      <c r="N60" s="94">
        <f t="shared" si="1"/>
        <v>0</v>
      </c>
      <c r="O60" s="94">
        <f t="shared" si="2"/>
        <v>0.2205125908</v>
      </c>
      <c r="P60" s="94">
        <f t="shared" si="3"/>
        <v>0</v>
      </c>
      <c r="Q60" s="94">
        <f t="shared" si="4"/>
        <v>0</v>
      </c>
      <c r="R60" s="94">
        <f t="shared" si="5"/>
        <v>0.2205125908</v>
      </c>
      <c r="S60" s="96">
        <f t="shared" si="6"/>
        <v>0.08820503631</v>
      </c>
      <c r="U60" s="7">
        <f t="shared" si="7"/>
        <v>6.396</v>
      </c>
    </row>
    <row r="61">
      <c r="A61" s="94">
        <f>Comparacao!F61</f>
        <v>61046.70046</v>
      </c>
      <c r="B61" s="57" t="s">
        <v>142</v>
      </c>
      <c r="C61" s="3" t="s">
        <v>226</v>
      </c>
      <c r="D61" s="3">
        <v>5.0</v>
      </c>
      <c r="E61" s="3">
        <v>62011.973979</v>
      </c>
      <c r="F61" s="3">
        <v>61046.700464</v>
      </c>
      <c r="G61" s="3">
        <v>62533.821279</v>
      </c>
      <c r="H61" s="3">
        <v>62533.821279</v>
      </c>
      <c r="I61" s="3">
        <v>64223.217855</v>
      </c>
      <c r="J61" s="3">
        <v>61046.700464</v>
      </c>
      <c r="K61" s="3">
        <v>62469.906971</v>
      </c>
      <c r="L61" s="3">
        <v>9.725</v>
      </c>
      <c r="M61" s="3">
        <v>25.052</v>
      </c>
      <c r="N61" s="94">
        <f t="shared" si="1"/>
        <v>1.581205057</v>
      </c>
      <c r="O61" s="94">
        <f t="shared" si="2"/>
        <v>0</v>
      </c>
      <c r="P61" s="94">
        <f t="shared" si="3"/>
        <v>2.43603799</v>
      </c>
      <c r="Q61" s="94">
        <f t="shared" si="4"/>
        <v>2.43603799</v>
      </c>
      <c r="R61" s="94">
        <f t="shared" si="5"/>
        <v>5.203421916</v>
      </c>
      <c r="S61" s="96">
        <f t="shared" si="6"/>
        <v>2.331340591</v>
      </c>
      <c r="U61" s="7">
        <f t="shared" si="7"/>
        <v>9.725</v>
      </c>
    </row>
    <row r="62">
      <c r="A62" s="94">
        <f>Comparacao!F62</f>
        <v>73569.91019</v>
      </c>
      <c r="B62" s="57" t="s">
        <v>143</v>
      </c>
      <c r="C62" s="3" t="s">
        <v>226</v>
      </c>
      <c r="D62" s="3">
        <v>5.0</v>
      </c>
      <c r="E62" s="3">
        <v>74988.685027</v>
      </c>
      <c r="F62" s="3">
        <v>74198.176595</v>
      </c>
      <c r="G62" s="3">
        <v>73948.644345</v>
      </c>
      <c r="H62" s="3">
        <v>73948.644345</v>
      </c>
      <c r="I62" s="3">
        <v>73948.644345</v>
      </c>
      <c r="J62" s="3">
        <v>73948.644345</v>
      </c>
      <c r="K62" s="3">
        <v>74206.558932</v>
      </c>
      <c r="L62" s="3">
        <v>4.933</v>
      </c>
      <c r="M62" s="3">
        <v>25.069</v>
      </c>
      <c r="N62" s="94">
        <f t="shared" si="1"/>
        <v>1.928471613</v>
      </c>
      <c r="O62" s="94">
        <f t="shared" si="2"/>
        <v>0.8539719572</v>
      </c>
      <c r="P62" s="94">
        <f t="shared" si="3"/>
        <v>0.5147949087</v>
      </c>
      <c r="Q62" s="94">
        <f t="shared" si="4"/>
        <v>0.5147949087</v>
      </c>
      <c r="R62" s="94">
        <f t="shared" si="5"/>
        <v>0.5147949087</v>
      </c>
      <c r="S62" s="96">
        <f t="shared" si="6"/>
        <v>0.8653656593</v>
      </c>
      <c r="U62" s="7">
        <f t="shared" si="7"/>
        <v>4.933</v>
      </c>
    </row>
    <row r="63">
      <c r="A63" s="94">
        <f>Comparacao!F63</f>
        <v>37295.68534</v>
      </c>
      <c r="B63" s="57" t="s">
        <v>144</v>
      </c>
      <c r="C63" s="3" t="s">
        <v>226</v>
      </c>
      <c r="D63" s="3">
        <v>5.0</v>
      </c>
      <c r="E63" s="3">
        <v>37815.902083</v>
      </c>
      <c r="F63" s="3">
        <v>38196.964206</v>
      </c>
      <c r="G63" s="3">
        <v>38244.655144</v>
      </c>
      <c r="H63" s="3">
        <v>37942.811138</v>
      </c>
      <c r="I63" s="3">
        <v>37834.103512</v>
      </c>
      <c r="J63" s="3">
        <v>37815.902083</v>
      </c>
      <c r="K63" s="3">
        <v>38006.887217</v>
      </c>
      <c r="L63" s="3">
        <v>10.723</v>
      </c>
      <c r="M63" s="3">
        <v>25.108</v>
      </c>
      <c r="N63" s="94">
        <f t="shared" si="1"/>
        <v>1.394844297</v>
      </c>
      <c r="O63" s="94">
        <f t="shared" si="2"/>
        <v>2.416576756</v>
      </c>
      <c r="P63" s="94">
        <f t="shared" si="3"/>
        <v>2.54444929</v>
      </c>
      <c r="Q63" s="94">
        <f t="shared" si="4"/>
        <v>1.735122412</v>
      </c>
      <c r="R63" s="94">
        <f t="shared" si="5"/>
        <v>1.443647339</v>
      </c>
      <c r="S63" s="96">
        <f t="shared" si="6"/>
        <v>1.906928019</v>
      </c>
      <c r="U63" s="7" t="str">
        <f t="shared" si="7"/>
        <v>INF</v>
      </c>
    </row>
    <row r="64">
      <c r="A64" s="94">
        <f>Comparacao!F64</f>
        <v>54043.74332</v>
      </c>
      <c r="B64" s="57" t="s">
        <v>145</v>
      </c>
      <c r="C64" s="3" t="s">
        <v>226</v>
      </c>
      <c r="D64" s="3">
        <v>5.0</v>
      </c>
      <c r="E64" s="3">
        <v>55266.252702</v>
      </c>
      <c r="F64" s="3">
        <v>54356.452321</v>
      </c>
      <c r="G64" s="3">
        <v>54318.79869</v>
      </c>
      <c r="H64" s="3">
        <v>55302.650213</v>
      </c>
      <c r="I64" s="3">
        <v>54204.983033</v>
      </c>
      <c r="J64" s="3">
        <v>54204.983033</v>
      </c>
      <c r="K64" s="3">
        <v>54689.827392</v>
      </c>
      <c r="L64" s="3">
        <v>11.401</v>
      </c>
      <c r="M64" s="3">
        <v>25.11</v>
      </c>
      <c r="N64" s="94">
        <f t="shared" si="1"/>
        <v>2.262073838</v>
      </c>
      <c r="O64" s="94">
        <f t="shared" si="2"/>
        <v>0.5786220176</v>
      </c>
      <c r="P64" s="94">
        <f t="shared" si="3"/>
        <v>0.5089495103</v>
      </c>
      <c r="Q64" s="94">
        <f t="shared" si="4"/>
        <v>2.32942208</v>
      </c>
      <c r="R64" s="94">
        <f t="shared" si="5"/>
        <v>0.2983503734</v>
      </c>
      <c r="S64" s="96">
        <f t="shared" si="6"/>
        <v>1.195483564</v>
      </c>
      <c r="U64" s="7">
        <f t="shared" si="7"/>
        <v>11.401</v>
      </c>
    </row>
    <row r="65">
      <c r="A65" s="94">
        <f>Comparacao!F65</f>
        <v>69429.76978</v>
      </c>
      <c r="B65" s="57" t="s">
        <v>146</v>
      </c>
      <c r="C65" s="3" t="s">
        <v>226</v>
      </c>
      <c r="D65" s="3">
        <v>5.0</v>
      </c>
      <c r="E65" s="3">
        <v>70230.044012</v>
      </c>
      <c r="F65" s="3">
        <v>70064.534783</v>
      </c>
      <c r="G65" s="3">
        <v>70659.997735</v>
      </c>
      <c r="H65" s="3">
        <v>69431.069292</v>
      </c>
      <c r="I65" s="3">
        <v>70532.054278</v>
      </c>
      <c r="J65" s="3">
        <v>69431.069292</v>
      </c>
      <c r="K65" s="3">
        <v>70183.54002</v>
      </c>
      <c r="L65" s="3">
        <v>15.294</v>
      </c>
      <c r="M65" s="3">
        <v>25.116</v>
      </c>
      <c r="N65" s="94">
        <f t="shared" si="1"/>
        <v>1.152638468</v>
      </c>
      <c r="O65" s="94">
        <f t="shared" si="2"/>
        <v>0.9142548046</v>
      </c>
      <c r="P65" s="94">
        <f t="shared" si="3"/>
        <v>1.77190269</v>
      </c>
      <c r="Q65" s="94">
        <f t="shared" si="4"/>
        <v>0.001871697118</v>
      </c>
      <c r="R65" s="94">
        <f t="shared" si="5"/>
        <v>1.587625171</v>
      </c>
      <c r="S65" s="96">
        <f t="shared" si="6"/>
        <v>1.085658566</v>
      </c>
      <c r="U65" s="7">
        <f t="shared" si="7"/>
        <v>15.294</v>
      </c>
    </row>
    <row r="66">
      <c r="A66" s="94">
        <f>Comparacao!F67</f>
        <v>62543.74248</v>
      </c>
      <c r="B66" s="57" t="s">
        <v>147</v>
      </c>
      <c r="C66" s="3" t="s">
        <v>226</v>
      </c>
      <c r="D66" s="3">
        <v>5.0</v>
      </c>
      <c r="E66" s="3">
        <v>62629.567912</v>
      </c>
      <c r="F66" s="3">
        <v>62543.742476</v>
      </c>
      <c r="G66" s="3">
        <v>62543.742476</v>
      </c>
      <c r="H66" s="3">
        <v>62543.742476</v>
      </c>
      <c r="I66" s="3">
        <v>62629.567912</v>
      </c>
      <c r="J66" s="3">
        <v>62543.742476</v>
      </c>
      <c r="K66" s="3">
        <v>62578.07265</v>
      </c>
      <c r="L66" s="3">
        <v>3.725</v>
      </c>
      <c r="M66" s="3">
        <v>40.105</v>
      </c>
      <c r="N66" s="94">
        <f t="shared" si="1"/>
        <v>0.1372246569</v>
      </c>
      <c r="O66" s="94">
        <f t="shared" si="2"/>
        <v>0</v>
      </c>
      <c r="P66" s="94">
        <f t="shared" si="3"/>
        <v>0</v>
      </c>
      <c r="Q66" s="94">
        <f t="shared" si="4"/>
        <v>0</v>
      </c>
      <c r="R66" s="94">
        <f t="shared" si="5"/>
        <v>0.1372246569</v>
      </c>
      <c r="S66" s="96">
        <f t="shared" si="6"/>
        <v>0.05488986274</v>
      </c>
      <c r="U66" s="7">
        <f t="shared" si="7"/>
        <v>3.725</v>
      </c>
    </row>
    <row r="67">
      <c r="A67" s="94">
        <f>Comparacao!F68</f>
        <v>72383.23552</v>
      </c>
      <c r="B67" s="57" t="s">
        <v>148</v>
      </c>
      <c r="C67" s="3" t="s">
        <v>226</v>
      </c>
      <c r="D67" s="3">
        <v>5.0</v>
      </c>
      <c r="E67" s="3">
        <v>73139.624002</v>
      </c>
      <c r="F67" s="3">
        <v>72383.235515</v>
      </c>
      <c r="G67" s="3">
        <v>72383.235515</v>
      </c>
      <c r="H67" s="3">
        <v>73139.624002</v>
      </c>
      <c r="I67" s="3">
        <v>72383.235515</v>
      </c>
      <c r="J67" s="3">
        <v>72383.235515</v>
      </c>
      <c r="K67" s="3">
        <v>72685.79091</v>
      </c>
      <c r="L67" s="3">
        <v>1.447</v>
      </c>
      <c r="M67" s="3">
        <v>40.125</v>
      </c>
      <c r="N67" s="94">
        <f t="shared" si="1"/>
        <v>1.044977448</v>
      </c>
      <c r="O67" s="94">
        <f t="shared" si="2"/>
        <v>0</v>
      </c>
      <c r="P67" s="94">
        <f t="shared" si="3"/>
        <v>0</v>
      </c>
      <c r="Q67" s="94">
        <f t="shared" si="4"/>
        <v>1.044977448</v>
      </c>
      <c r="R67" s="94">
        <f t="shared" si="5"/>
        <v>0</v>
      </c>
      <c r="S67" s="96">
        <f t="shared" si="6"/>
        <v>0.4179909791</v>
      </c>
      <c r="U67" s="7">
        <f t="shared" si="7"/>
        <v>1.447</v>
      </c>
    </row>
    <row r="68">
      <c r="A68" s="94">
        <f>Comparacao!F69</f>
        <v>80724.80533</v>
      </c>
      <c r="B68" s="57" t="s">
        <v>149</v>
      </c>
      <c r="C68" s="3" t="s">
        <v>226</v>
      </c>
      <c r="D68" s="3">
        <v>5.0</v>
      </c>
      <c r="E68" s="3">
        <v>82018.25519</v>
      </c>
      <c r="F68" s="3">
        <v>80724.805329</v>
      </c>
      <c r="G68" s="3">
        <v>80724.805329</v>
      </c>
      <c r="H68" s="3">
        <v>80724.805329</v>
      </c>
      <c r="I68" s="3">
        <v>81489.413388</v>
      </c>
      <c r="J68" s="3">
        <v>80724.805329</v>
      </c>
      <c r="K68" s="3">
        <v>81136.416913</v>
      </c>
      <c r="L68" s="3">
        <v>0.561</v>
      </c>
      <c r="M68" s="3">
        <v>40.117</v>
      </c>
      <c r="N68" s="94">
        <f t="shared" si="1"/>
        <v>1.602295423</v>
      </c>
      <c r="O68" s="94">
        <f t="shared" si="2"/>
        <v>0</v>
      </c>
      <c r="P68" s="94">
        <f t="shared" si="3"/>
        <v>0</v>
      </c>
      <c r="Q68" s="94">
        <f t="shared" si="4"/>
        <v>0</v>
      </c>
      <c r="R68" s="94">
        <f t="shared" si="5"/>
        <v>0.9471785728</v>
      </c>
      <c r="S68" s="96">
        <f t="shared" si="6"/>
        <v>0.5098947992</v>
      </c>
      <c r="U68" s="7">
        <f t="shared" si="7"/>
        <v>0.561</v>
      </c>
    </row>
    <row r="69">
      <c r="A69" s="94">
        <f>Comparacao!F70</f>
        <v>52599.83737</v>
      </c>
      <c r="B69" s="57" t="s">
        <v>150</v>
      </c>
      <c r="C69" s="3" t="s">
        <v>226</v>
      </c>
      <c r="D69" s="3">
        <v>5.0</v>
      </c>
      <c r="E69" s="3">
        <v>53282.984871</v>
      </c>
      <c r="F69" s="3">
        <v>53073.176052</v>
      </c>
      <c r="G69" s="3">
        <v>54196.966588</v>
      </c>
      <c r="H69" s="3">
        <v>54196.966588</v>
      </c>
      <c r="I69" s="3">
        <v>53022.541421</v>
      </c>
      <c r="J69" s="3">
        <v>53022.541421</v>
      </c>
      <c r="K69" s="3">
        <v>53554.527104</v>
      </c>
      <c r="L69" s="3">
        <v>14.753</v>
      </c>
      <c r="M69" s="3">
        <v>40.138</v>
      </c>
      <c r="N69" s="94">
        <f t="shared" si="1"/>
        <v>1.298763523</v>
      </c>
      <c r="O69" s="94">
        <f t="shared" si="2"/>
        <v>0.8998862081</v>
      </c>
      <c r="P69" s="94">
        <f t="shared" si="3"/>
        <v>3.036376723</v>
      </c>
      <c r="Q69" s="94">
        <f t="shared" si="4"/>
        <v>3.036376723</v>
      </c>
      <c r="R69" s="94">
        <f t="shared" si="5"/>
        <v>0.8036223535</v>
      </c>
      <c r="S69" s="96">
        <f t="shared" si="6"/>
        <v>1.815005106</v>
      </c>
      <c r="U69" s="7">
        <f t="shared" si="7"/>
        <v>14.753</v>
      </c>
    </row>
    <row r="70">
      <c r="A70" s="94">
        <f>Comparacao!F71</f>
        <v>65289.36695</v>
      </c>
      <c r="B70" s="57" t="s">
        <v>151</v>
      </c>
      <c r="C70" s="3" t="s">
        <v>226</v>
      </c>
      <c r="D70" s="3">
        <v>5.0</v>
      </c>
      <c r="E70" s="3">
        <v>66250.965051</v>
      </c>
      <c r="F70" s="3">
        <v>66629.603436</v>
      </c>
      <c r="G70" s="3">
        <v>66389.377434</v>
      </c>
      <c r="H70" s="3">
        <v>66095.236831</v>
      </c>
      <c r="I70" s="3">
        <v>67199.875825</v>
      </c>
      <c r="J70" s="3">
        <v>66095.236831</v>
      </c>
      <c r="K70" s="3">
        <v>66513.011716</v>
      </c>
      <c r="L70" s="3">
        <v>11.962</v>
      </c>
      <c r="M70" s="3">
        <v>40.123</v>
      </c>
      <c r="N70" s="94">
        <f t="shared" si="1"/>
        <v>1.472824981</v>
      </c>
      <c r="O70" s="94">
        <f t="shared" si="2"/>
        <v>2.052763802</v>
      </c>
      <c r="P70" s="94">
        <f t="shared" si="3"/>
        <v>1.684823334</v>
      </c>
      <c r="Q70" s="94">
        <f t="shared" si="4"/>
        <v>1.234304947</v>
      </c>
      <c r="R70" s="94">
        <f t="shared" si="5"/>
        <v>2.926217498</v>
      </c>
      <c r="S70" s="96">
        <f t="shared" si="6"/>
        <v>1.874186912</v>
      </c>
      <c r="U70" s="7" t="str">
        <f t="shared" si="7"/>
        <v>INF</v>
      </c>
    </row>
    <row r="71">
      <c r="A71" s="94">
        <f>Comparacao!F72</f>
        <v>76385.21727</v>
      </c>
      <c r="B71" s="57" t="s">
        <v>152</v>
      </c>
      <c r="C71" s="3" t="s">
        <v>226</v>
      </c>
      <c r="D71" s="3">
        <v>5.0</v>
      </c>
      <c r="E71" s="3">
        <v>76965.114874</v>
      </c>
      <c r="F71" s="3">
        <v>76702.059765</v>
      </c>
      <c r="G71" s="3">
        <v>78824.641839</v>
      </c>
      <c r="H71" s="3">
        <v>78552.792879</v>
      </c>
      <c r="I71" s="3">
        <v>76978.655371</v>
      </c>
      <c r="J71" s="3">
        <v>76702.059765</v>
      </c>
      <c r="K71" s="3">
        <v>77604.652946</v>
      </c>
      <c r="L71" s="3">
        <v>19.654</v>
      </c>
      <c r="M71" s="3">
        <v>40.142</v>
      </c>
      <c r="N71" s="94">
        <f t="shared" si="1"/>
        <v>0.7591751699</v>
      </c>
      <c r="O71" s="94">
        <f t="shared" si="2"/>
        <v>0.4147955656</v>
      </c>
      <c r="P71" s="94">
        <f t="shared" si="3"/>
        <v>3.193582024</v>
      </c>
      <c r="Q71" s="94">
        <f t="shared" si="4"/>
        <v>2.837689916</v>
      </c>
      <c r="R71" s="94">
        <f t="shared" si="5"/>
        <v>0.7769017635</v>
      </c>
      <c r="S71" s="96">
        <f t="shared" si="6"/>
        <v>1.596428888</v>
      </c>
      <c r="U71" s="7">
        <f t="shared" si="7"/>
        <v>19.654</v>
      </c>
    </row>
    <row r="72">
      <c r="A72" s="94">
        <f>Comparacao!F73</f>
        <v>43526.47936</v>
      </c>
      <c r="B72" s="57" t="s">
        <v>153</v>
      </c>
      <c r="C72" s="3" t="s">
        <v>226</v>
      </c>
      <c r="D72" s="3">
        <v>5.0</v>
      </c>
      <c r="E72" s="3">
        <v>44877.624624</v>
      </c>
      <c r="F72" s="3">
        <v>44752.502774</v>
      </c>
      <c r="G72" s="3">
        <v>44409.789778</v>
      </c>
      <c r="H72" s="3">
        <v>44121.526946</v>
      </c>
      <c r="I72" s="3">
        <v>45724.571069</v>
      </c>
      <c r="J72" s="3">
        <v>44121.526946</v>
      </c>
      <c r="K72" s="3">
        <v>44777.203038</v>
      </c>
      <c r="L72" s="3">
        <v>30.957</v>
      </c>
      <c r="M72" s="3">
        <v>40.236</v>
      </c>
      <c r="N72" s="94">
        <f t="shared" si="1"/>
        <v>3.104191473</v>
      </c>
      <c r="O72" s="94">
        <f t="shared" si="2"/>
        <v>2.81673002</v>
      </c>
      <c r="P72" s="94">
        <f t="shared" si="3"/>
        <v>2.029363339</v>
      </c>
      <c r="Q72" s="94">
        <f t="shared" si="4"/>
        <v>1.3670933</v>
      </c>
      <c r="R72" s="94">
        <f t="shared" si="5"/>
        <v>5.050010334</v>
      </c>
      <c r="S72" s="96">
        <f t="shared" si="6"/>
        <v>2.873477693</v>
      </c>
      <c r="U72" s="7" t="str">
        <f t="shared" si="7"/>
        <v>INF</v>
      </c>
    </row>
    <row r="73">
      <c r="A73" s="94">
        <f>Comparacao!F74</f>
        <v>58864.8479</v>
      </c>
      <c r="B73" s="57" t="s">
        <v>154</v>
      </c>
      <c r="C73" s="3" t="s">
        <v>226</v>
      </c>
      <c r="D73" s="3">
        <v>5.0</v>
      </c>
      <c r="E73" s="3">
        <v>60015.332478</v>
      </c>
      <c r="F73" s="3">
        <v>60185.348669</v>
      </c>
      <c r="G73" s="3">
        <v>61091.413782</v>
      </c>
      <c r="H73" s="3">
        <v>61424.55909</v>
      </c>
      <c r="I73" s="3">
        <v>61074.302705</v>
      </c>
      <c r="J73" s="3">
        <v>60015.332478</v>
      </c>
      <c r="K73" s="3">
        <v>60758.191345</v>
      </c>
      <c r="L73" s="3">
        <v>5.839</v>
      </c>
      <c r="M73" s="3">
        <v>40.247</v>
      </c>
      <c r="N73" s="94">
        <f t="shared" si="1"/>
        <v>1.954450948</v>
      </c>
      <c r="O73" s="94">
        <f t="shared" si="2"/>
        <v>2.243275598</v>
      </c>
      <c r="P73" s="94">
        <f t="shared" si="3"/>
        <v>3.782505114</v>
      </c>
      <c r="Q73" s="94">
        <f t="shared" si="4"/>
        <v>4.348454606</v>
      </c>
      <c r="R73" s="94">
        <f t="shared" si="5"/>
        <v>3.753436701</v>
      </c>
      <c r="S73" s="96">
        <f t="shared" si="6"/>
        <v>3.216424594</v>
      </c>
      <c r="U73" s="7" t="str">
        <f t="shared" si="7"/>
        <v>INF</v>
      </c>
    </row>
    <row r="74">
      <c r="A74" s="94">
        <f>Comparacao!F75</f>
        <v>72967.35151</v>
      </c>
      <c r="B74" s="57" t="s">
        <v>155</v>
      </c>
      <c r="C74" s="3" t="s">
        <v>226</v>
      </c>
      <c r="D74" s="3">
        <v>5.0</v>
      </c>
      <c r="E74" s="3">
        <v>73698.649221</v>
      </c>
      <c r="F74" s="3">
        <v>73972.50013</v>
      </c>
      <c r="G74" s="3">
        <v>73198.782562</v>
      </c>
      <c r="H74" s="3">
        <v>74915.495609</v>
      </c>
      <c r="I74" s="3">
        <v>73775.13489</v>
      </c>
      <c r="J74" s="3">
        <v>73198.782562</v>
      </c>
      <c r="K74" s="3">
        <v>73912.112482</v>
      </c>
      <c r="L74" s="3">
        <v>6.582</v>
      </c>
      <c r="M74" s="3">
        <v>40.207</v>
      </c>
      <c r="N74" s="94">
        <f t="shared" si="1"/>
        <v>1.002225923</v>
      </c>
      <c r="O74" s="94">
        <f t="shared" si="2"/>
        <v>1.377532006</v>
      </c>
      <c r="P74" s="94">
        <f t="shared" si="3"/>
        <v>0.317170691</v>
      </c>
      <c r="Q74" s="94">
        <f t="shared" si="4"/>
        <v>2.669884626</v>
      </c>
      <c r="R74" s="94">
        <f t="shared" si="5"/>
        <v>1.107047692</v>
      </c>
      <c r="S74" s="96">
        <f t="shared" si="6"/>
        <v>1.294772188</v>
      </c>
      <c r="U74" s="7">
        <f t="shared" si="7"/>
        <v>6.582</v>
      </c>
    </row>
    <row r="75">
      <c r="A75" s="94">
        <f>Comparacao!F76</f>
        <v>62504.25486</v>
      </c>
      <c r="B75" s="57" t="s">
        <v>156</v>
      </c>
      <c r="C75" s="3" t="s">
        <v>226</v>
      </c>
      <c r="D75" s="3">
        <v>5.0</v>
      </c>
      <c r="E75" s="3">
        <v>62512.409811</v>
      </c>
      <c r="F75" s="3">
        <v>62512.409811</v>
      </c>
      <c r="G75" s="3">
        <v>62504.254855</v>
      </c>
      <c r="H75" s="3">
        <v>62504.254855</v>
      </c>
      <c r="I75" s="3">
        <v>62504.254855</v>
      </c>
      <c r="J75" s="3">
        <v>62504.254855</v>
      </c>
      <c r="K75" s="3">
        <v>62507.516837</v>
      </c>
      <c r="L75" s="3">
        <v>11.992</v>
      </c>
      <c r="M75" s="3">
        <v>50.202</v>
      </c>
      <c r="N75" s="94">
        <f t="shared" si="1"/>
        <v>0.01304704139</v>
      </c>
      <c r="O75" s="94">
        <f t="shared" si="2"/>
        <v>0.01304704139</v>
      </c>
      <c r="P75" s="94">
        <f t="shared" si="3"/>
        <v>0</v>
      </c>
      <c r="Q75" s="94">
        <f t="shared" si="4"/>
        <v>0</v>
      </c>
      <c r="R75" s="94">
        <f t="shared" si="5"/>
        <v>0</v>
      </c>
      <c r="S75" s="96">
        <f t="shared" si="6"/>
        <v>0.005218816555</v>
      </c>
      <c r="U75" s="7">
        <f t="shared" si="7"/>
        <v>11.992</v>
      </c>
    </row>
    <row r="76">
      <c r="A76" s="94">
        <f>Comparacao!F77</f>
        <v>72891.23178</v>
      </c>
      <c r="B76" s="57" t="s">
        <v>157</v>
      </c>
      <c r="C76" s="3" t="s">
        <v>226</v>
      </c>
      <c r="D76" s="3">
        <v>5.0</v>
      </c>
      <c r="E76" s="3">
        <v>73035.028964</v>
      </c>
      <c r="F76" s="3">
        <v>73035.028964</v>
      </c>
      <c r="G76" s="3">
        <v>73035.028964</v>
      </c>
      <c r="H76" s="3">
        <v>72891.231776</v>
      </c>
      <c r="I76" s="3">
        <v>72891.231776</v>
      </c>
      <c r="J76" s="3">
        <v>72891.231776</v>
      </c>
      <c r="K76" s="3">
        <v>72977.510089</v>
      </c>
      <c r="L76" s="3">
        <v>15.225</v>
      </c>
      <c r="M76" s="3">
        <v>50.202</v>
      </c>
      <c r="N76" s="94">
        <f t="shared" si="1"/>
        <v>0.1972763863</v>
      </c>
      <c r="O76" s="94">
        <f t="shared" si="2"/>
        <v>0.1972763863</v>
      </c>
      <c r="P76" s="94">
        <f t="shared" si="3"/>
        <v>0.1972763863</v>
      </c>
      <c r="Q76" s="94">
        <f t="shared" si="4"/>
        <v>0</v>
      </c>
      <c r="R76" s="94">
        <f t="shared" si="5"/>
        <v>0</v>
      </c>
      <c r="S76" s="96">
        <f t="shared" si="6"/>
        <v>0.1183658318</v>
      </c>
      <c r="U76" s="7">
        <f t="shared" si="7"/>
        <v>15.225</v>
      </c>
    </row>
    <row r="77">
      <c r="A77" s="94">
        <f>Comparacao!F78</f>
        <v>80719.82137</v>
      </c>
      <c r="B77" s="57" t="s">
        <v>158</v>
      </c>
      <c r="C77" s="3" t="s">
        <v>226</v>
      </c>
      <c r="D77" s="3">
        <v>5.0</v>
      </c>
      <c r="E77" s="3">
        <v>81519.921574</v>
      </c>
      <c r="F77" s="3">
        <v>80940.908044</v>
      </c>
      <c r="G77" s="3">
        <v>80719.821369</v>
      </c>
      <c r="H77" s="3">
        <v>81519.921574</v>
      </c>
      <c r="I77" s="3">
        <v>81519.921574</v>
      </c>
      <c r="J77" s="3">
        <v>80719.821369</v>
      </c>
      <c r="K77" s="3">
        <v>81244.098827</v>
      </c>
      <c r="L77" s="3">
        <v>8.07</v>
      </c>
      <c r="M77" s="3">
        <v>50.149</v>
      </c>
      <c r="N77" s="94">
        <f t="shared" si="1"/>
        <v>0.99120661</v>
      </c>
      <c r="O77" s="94">
        <f t="shared" si="2"/>
        <v>0.2738939101</v>
      </c>
      <c r="P77" s="94">
        <f t="shared" si="3"/>
        <v>0</v>
      </c>
      <c r="Q77" s="94">
        <f t="shared" si="4"/>
        <v>0.99120661</v>
      </c>
      <c r="R77" s="94">
        <f t="shared" si="5"/>
        <v>0.99120661</v>
      </c>
      <c r="S77" s="96">
        <f t="shared" si="6"/>
        <v>0.649502748</v>
      </c>
      <c r="U77" s="7">
        <f t="shared" si="7"/>
        <v>8.07</v>
      </c>
    </row>
    <row r="78">
      <c r="A78" s="94">
        <f>Comparacao!F79</f>
        <v>51799.17196</v>
      </c>
      <c r="B78" s="57" t="s">
        <v>159</v>
      </c>
      <c r="C78" s="3" t="s">
        <v>226</v>
      </c>
      <c r="D78" s="3">
        <v>5.0</v>
      </c>
      <c r="E78" s="3">
        <v>52004.17341</v>
      </c>
      <c r="F78" s="3">
        <v>53576.228825</v>
      </c>
      <c r="G78" s="3">
        <v>53179.886801</v>
      </c>
      <c r="H78" s="3">
        <v>51799.171958</v>
      </c>
      <c r="I78" s="3">
        <v>53363.528216</v>
      </c>
      <c r="J78" s="3">
        <v>51799.171958</v>
      </c>
      <c r="K78" s="3">
        <v>52784.597842</v>
      </c>
      <c r="L78" s="3">
        <v>8.583</v>
      </c>
      <c r="M78" s="3">
        <v>50.271</v>
      </c>
      <c r="N78" s="94">
        <f t="shared" si="1"/>
        <v>0.3957620252</v>
      </c>
      <c r="O78" s="94">
        <f t="shared" si="2"/>
        <v>3.430666553</v>
      </c>
      <c r="P78" s="94">
        <f t="shared" si="3"/>
        <v>2.665515279</v>
      </c>
      <c r="Q78" s="94">
        <f t="shared" si="4"/>
        <v>0</v>
      </c>
      <c r="R78" s="94">
        <f t="shared" si="5"/>
        <v>3.020041053</v>
      </c>
      <c r="S78" s="96">
        <f t="shared" si="6"/>
        <v>1.902396982</v>
      </c>
      <c r="U78" s="7">
        <f t="shared" si="7"/>
        <v>8.583</v>
      </c>
    </row>
    <row r="79">
      <c r="A79" s="94">
        <f>Comparacao!F80</f>
        <v>65199.07175</v>
      </c>
      <c r="B79" s="57" t="s">
        <v>160</v>
      </c>
      <c r="C79" s="3" t="s">
        <v>226</v>
      </c>
      <c r="D79" s="3">
        <v>5.0</v>
      </c>
      <c r="E79" s="3">
        <v>66670.07508</v>
      </c>
      <c r="F79" s="3">
        <v>66769.474425</v>
      </c>
      <c r="G79" s="3">
        <v>66265.470284</v>
      </c>
      <c r="H79" s="3">
        <v>65436.788477</v>
      </c>
      <c r="I79" s="3">
        <v>66769.474425</v>
      </c>
      <c r="J79" s="3">
        <v>65436.788477</v>
      </c>
      <c r="K79" s="3">
        <v>66382.256538</v>
      </c>
      <c r="L79" s="3">
        <v>12.748</v>
      </c>
      <c r="M79" s="3">
        <v>50.121</v>
      </c>
      <c r="N79" s="94">
        <f t="shared" si="1"/>
        <v>2.256172201</v>
      </c>
      <c r="O79" s="94">
        <f t="shared" si="2"/>
        <v>2.408627354</v>
      </c>
      <c r="P79" s="94">
        <f t="shared" si="3"/>
        <v>1.635603863</v>
      </c>
      <c r="Q79" s="94">
        <f t="shared" si="4"/>
        <v>0.364601401</v>
      </c>
      <c r="R79" s="94">
        <f t="shared" si="5"/>
        <v>2.408627354</v>
      </c>
      <c r="S79" s="96">
        <f t="shared" si="6"/>
        <v>1.814726435</v>
      </c>
      <c r="U79" s="7">
        <f t="shared" si="7"/>
        <v>12.748</v>
      </c>
    </row>
    <row r="80">
      <c r="A80" s="94">
        <f>Comparacao!F81</f>
        <v>76491.33415</v>
      </c>
      <c r="B80" s="57" t="s">
        <v>161</v>
      </c>
      <c r="C80" s="3" t="s">
        <v>226</v>
      </c>
      <c r="D80" s="3">
        <v>5.0</v>
      </c>
      <c r="E80" s="3">
        <v>77812.91821</v>
      </c>
      <c r="F80" s="3">
        <v>76908.751067</v>
      </c>
      <c r="G80" s="3">
        <v>76892.383301</v>
      </c>
      <c r="H80" s="3">
        <v>77477.259484</v>
      </c>
      <c r="I80" s="3">
        <v>78248.457807</v>
      </c>
      <c r="J80" s="3">
        <v>76892.383301</v>
      </c>
      <c r="K80" s="3">
        <v>77467.953974</v>
      </c>
      <c r="L80" s="3">
        <v>12.099</v>
      </c>
      <c r="M80" s="3">
        <v>50.108</v>
      </c>
      <c r="N80" s="94">
        <f t="shared" si="1"/>
        <v>1.727756581</v>
      </c>
      <c r="O80" s="94">
        <f t="shared" si="2"/>
        <v>0.5457048457</v>
      </c>
      <c r="P80" s="94">
        <f t="shared" si="3"/>
        <v>0.5243066492</v>
      </c>
      <c r="Q80" s="94">
        <f t="shared" si="4"/>
        <v>1.288937296</v>
      </c>
      <c r="R80" s="94">
        <f t="shared" si="5"/>
        <v>2.297153889</v>
      </c>
      <c r="S80" s="96">
        <f t="shared" si="6"/>
        <v>1.276771852</v>
      </c>
      <c r="U80" s="7">
        <f t="shared" si="7"/>
        <v>12.099</v>
      </c>
    </row>
    <row r="81">
      <c r="A81" s="94">
        <f>Comparacao!F82</f>
        <v>43765.06478</v>
      </c>
      <c r="B81" s="57" t="s">
        <v>162</v>
      </c>
      <c r="C81" s="3" t="s">
        <v>226</v>
      </c>
      <c r="D81" s="3">
        <v>5.0</v>
      </c>
      <c r="E81" s="3">
        <v>45168.707949</v>
      </c>
      <c r="F81" s="3">
        <v>45446.114933</v>
      </c>
      <c r="G81" s="3">
        <v>44002.73795</v>
      </c>
      <c r="H81" s="3">
        <v>44457.710236</v>
      </c>
      <c r="I81" s="3">
        <v>44338.138917</v>
      </c>
      <c r="J81" s="3">
        <v>44002.73795</v>
      </c>
      <c r="K81" s="3">
        <v>44682.681997</v>
      </c>
      <c r="L81" s="3">
        <v>26.977</v>
      </c>
      <c r="M81" s="3">
        <v>50.18</v>
      </c>
      <c r="N81" s="94">
        <f t="shared" si="1"/>
        <v>3.207222871</v>
      </c>
      <c r="O81" s="94">
        <f t="shared" si="2"/>
        <v>3.841077717</v>
      </c>
      <c r="P81" s="94">
        <f t="shared" si="3"/>
        <v>0.5430659573</v>
      </c>
      <c r="Q81" s="94">
        <f t="shared" si="4"/>
        <v>1.582644645</v>
      </c>
      <c r="R81" s="94">
        <f t="shared" si="5"/>
        <v>1.30943285</v>
      </c>
      <c r="S81" s="96">
        <f t="shared" si="6"/>
        <v>2.096688808</v>
      </c>
      <c r="U81" s="7">
        <f t="shared" si="7"/>
        <v>26.977</v>
      </c>
    </row>
    <row r="82">
      <c r="A82" s="94">
        <f>Comparacao!F83</f>
        <v>58909.0999</v>
      </c>
      <c r="B82" s="57" t="s">
        <v>163</v>
      </c>
      <c r="C82" s="3" t="s">
        <v>226</v>
      </c>
      <c r="D82" s="3">
        <v>5.0</v>
      </c>
      <c r="E82" s="3">
        <v>60147.568684</v>
      </c>
      <c r="F82" s="3">
        <v>60269.263079</v>
      </c>
      <c r="G82" s="3">
        <v>61196.624955</v>
      </c>
      <c r="H82" s="3">
        <v>60590.629407</v>
      </c>
      <c r="I82" s="3">
        <v>60173.472741</v>
      </c>
      <c r="J82" s="3">
        <v>60147.568684</v>
      </c>
      <c r="K82" s="3">
        <v>60475.511773</v>
      </c>
      <c r="L82" s="3">
        <v>14.526</v>
      </c>
      <c r="M82" s="3">
        <v>50.223</v>
      </c>
      <c r="N82" s="94">
        <f t="shared" si="1"/>
        <v>2.102338664</v>
      </c>
      <c r="O82" s="94">
        <f t="shared" si="2"/>
        <v>2.308918624</v>
      </c>
      <c r="P82" s="94">
        <f t="shared" si="3"/>
        <v>3.883143791</v>
      </c>
      <c r="Q82" s="94">
        <f t="shared" si="4"/>
        <v>2.854447802</v>
      </c>
      <c r="R82" s="94">
        <f t="shared" si="5"/>
        <v>2.146311594</v>
      </c>
      <c r="S82" s="96">
        <f t="shared" si="6"/>
        <v>2.659032095</v>
      </c>
      <c r="U82" s="7" t="str">
        <f t="shared" si="7"/>
        <v>INF</v>
      </c>
    </row>
    <row r="83">
      <c r="A83" s="94">
        <f>Comparacao!F84</f>
        <v>72972.30247</v>
      </c>
      <c r="B83" s="57" t="s">
        <v>164</v>
      </c>
      <c r="C83" s="3" t="s">
        <v>226</v>
      </c>
      <c r="D83" s="3">
        <v>5.0</v>
      </c>
      <c r="E83" s="3">
        <v>73806.870262</v>
      </c>
      <c r="F83" s="3">
        <v>75593.538547</v>
      </c>
      <c r="G83" s="3">
        <v>74415.175931</v>
      </c>
      <c r="H83" s="3">
        <v>73291.121181</v>
      </c>
      <c r="I83" s="3">
        <v>73998.223814</v>
      </c>
      <c r="J83" s="3">
        <v>73291.121181</v>
      </c>
      <c r="K83" s="3">
        <v>74220.985947</v>
      </c>
      <c r="L83" s="3">
        <v>20.604</v>
      </c>
      <c r="M83" s="3">
        <v>50.221</v>
      </c>
      <c r="N83" s="94">
        <f t="shared" si="1"/>
        <v>1.143677484</v>
      </c>
      <c r="O83" s="94">
        <f t="shared" si="2"/>
        <v>3.592097261</v>
      </c>
      <c r="P83" s="94">
        <f t="shared" si="3"/>
        <v>1.977289209</v>
      </c>
      <c r="Q83" s="94">
        <f t="shared" si="4"/>
        <v>0.4369037309</v>
      </c>
      <c r="R83" s="94">
        <f t="shared" si="5"/>
        <v>1.405905132</v>
      </c>
      <c r="S83" s="96">
        <f t="shared" si="6"/>
        <v>1.711174563</v>
      </c>
      <c r="U83" s="7">
        <f t="shared" si="7"/>
        <v>20.604</v>
      </c>
    </row>
    <row r="84">
      <c r="A84" s="94">
        <f>Comparacao!F85</f>
        <v>62934.47819</v>
      </c>
      <c r="B84" s="57" t="s">
        <v>165</v>
      </c>
      <c r="C84" s="3" t="s">
        <v>226</v>
      </c>
      <c r="D84" s="3">
        <v>5.0</v>
      </c>
      <c r="E84" s="3">
        <v>63260.120901</v>
      </c>
      <c r="F84" s="3">
        <v>62934.478192</v>
      </c>
      <c r="G84" s="3">
        <v>63260.120901</v>
      </c>
      <c r="H84" s="3">
        <v>62934.478192</v>
      </c>
      <c r="I84" s="3">
        <v>63260.120901</v>
      </c>
      <c r="J84" s="3">
        <v>62934.478192</v>
      </c>
      <c r="K84" s="3">
        <v>63129.863817</v>
      </c>
      <c r="L84" s="3">
        <v>8.421</v>
      </c>
      <c r="M84" s="3">
        <v>60.13</v>
      </c>
      <c r="N84" s="94">
        <f t="shared" si="1"/>
        <v>0.5174313323</v>
      </c>
      <c r="O84" s="94">
        <f t="shared" si="2"/>
        <v>0</v>
      </c>
      <c r="P84" s="94">
        <f t="shared" si="3"/>
        <v>0.5174313323</v>
      </c>
      <c r="Q84" s="94">
        <f t="shared" si="4"/>
        <v>0</v>
      </c>
      <c r="R84" s="94">
        <f t="shared" si="5"/>
        <v>0.5174313323</v>
      </c>
      <c r="S84" s="96">
        <f t="shared" si="6"/>
        <v>0.3104587994</v>
      </c>
      <c r="U84" s="7">
        <f t="shared" si="7"/>
        <v>8.421</v>
      </c>
    </row>
    <row r="85">
      <c r="A85" s="94">
        <f>Comparacao!F86</f>
        <v>73411.33017</v>
      </c>
      <c r="B85" s="57" t="s">
        <v>166</v>
      </c>
      <c r="C85" s="3" t="s">
        <v>226</v>
      </c>
      <c r="D85" s="3">
        <v>5.0</v>
      </c>
      <c r="E85" s="3">
        <v>73411.330169</v>
      </c>
      <c r="F85" s="3">
        <v>73411.330169</v>
      </c>
      <c r="G85" s="3">
        <v>73895.638206</v>
      </c>
      <c r="H85" s="3">
        <v>73411.330169</v>
      </c>
      <c r="I85" s="3">
        <v>73411.330169</v>
      </c>
      <c r="J85" s="3">
        <v>73411.330169</v>
      </c>
      <c r="K85" s="3">
        <v>73508.191776</v>
      </c>
      <c r="L85" s="3">
        <v>20.001</v>
      </c>
      <c r="M85" s="3">
        <v>60.227</v>
      </c>
      <c r="N85" s="94">
        <f t="shared" si="1"/>
        <v>0</v>
      </c>
      <c r="O85" s="94">
        <f t="shared" si="2"/>
        <v>0</v>
      </c>
      <c r="P85" s="94">
        <f t="shared" si="3"/>
        <v>0.6597183785</v>
      </c>
      <c r="Q85" s="94">
        <f t="shared" si="4"/>
        <v>0</v>
      </c>
      <c r="R85" s="94">
        <f t="shared" si="5"/>
        <v>0</v>
      </c>
      <c r="S85" s="96">
        <f t="shared" si="6"/>
        <v>0.1319436757</v>
      </c>
      <c r="U85" s="7">
        <f t="shared" si="7"/>
        <v>20.001</v>
      </c>
    </row>
    <row r="86">
      <c r="A86" s="94">
        <f>Comparacao!F87</f>
        <v>81528.83389</v>
      </c>
      <c r="B86" s="84" t="s">
        <v>167</v>
      </c>
      <c r="C86" s="3" t="s">
        <v>226</v>
      </c>
      <c r="D86" s="3">
        <v>5.0</v>
      </c>
      <c r="E86" s="3">
        <v>81609.739136</v>
      </c>
      <c r="F86" s="3">
        <v>82064.959733</v>
      </c>
      <c r="G86" s="3">
        <v>81528.833887</v>
      </c>
      <c r="H86" s="3">
        <v>81964.779501</v>
      </c>
      <c r="I86" s="3">
        <v>82064.959733</v>
      </c>
      <c r="J86" s="3">
        <v>81528.833887</v>
      </c>
      <c r="K86" s="3">
        <v>81846.654398</v>
      </c>
      <c r="L86" s="3">
        <v>3.936</v>
      </c>
      <c r="M86" s="3">
        <v>60.328</v>
      </c>
      <c r="N86" s="94">
        <f t="shared" si="1"/>
        <v>0.09923513577</v>
      </c>
      <c r="O86" s="94">
        <f t="shared" si="2"/>
        <v>0.657590475</v>
      </c>
      <c r="P86" s="94">
        <f t="shared" si="3"/>
        <v>0</v>
      </c>
      <c r="Q86" s="94">
        <f t="shared" si="4"/>
        <v>0.5347134176</v>
      </c>
      <c r="R86" s="94">
        <f t="shared" si="5"/>
        <v>0.657590475</v>
      </c>
      <c r="S86" s="96">
        <f t="shared" si="6"/>
        <v>0.3898259007</v>
      </c>
      <c r="U86" s="7">
        <f t="shared" si="7"/>
        <v>3.936</v>
      </c>
    </row>
    <row r="87">
      <c r="A87" s="94">
        <f>Comparacao!F88</f>
        <v>51438.23511</v>
      </c>
      <c r="B87" s="84" t="s">
        <v>168</v>
      </c>
      <c r="C87" s="3" t="s">
        <v>226</v>
      </c>
      <c r="D87" s="3">
        <v>5.0</v>
      </c>
      <c r="E87" s="3">
        <v>51438.235105</v>
      </c>
      <c r="F87" s="3">
        <v>51438.235105</v>
      </c>
      <c r="G87" s="3">
        <v>51438.235105</v>
      </c>
      <c r="H87" s="3">
        <v>54438.811424</v>
      </c>
      <c r="I87" s="3">
        <v>52283.989337</v>
      </c>
      <c r="J87" s="3">
        <v>51438.235105</v>
      </c>
      <c r="K87" s="3">
        <v>52207.501215</v>
      </c>
      <c r="L87" s="3">
        <v>25.732</v>
      </c>
      <c r="M87" s="3">
        <v>60.347</v>
      </c>
      <c r="N87" s="94">
        <f t="shared" si="1"/>
        <v>0</v>
      </c>
      <c r="O87" s="94">
        <f t="shared" si="2"/>
        <v>0</v>
      </c>
      <c r="P87" s="94">
        <f t="shared" si="3"/>
        <v>0</v>
      </c>
      <c r="Q87" s="94">
        <f t="shared" si="4"/>
        <v>5.833357838</v>
      </c>
      <c r="R87" s="94">
        <f t="shared" si="5"/>
        <v>1.644213162</v>
      </c>
      <c r="S87" s="96">
        <f t="shared" si="6"/>
        <v>1.4955142</v>
      </c>
      <c r="U87" s="7">
        <f t="shared" si="7"/>
        <v>25.732</v>
      </c>
    </row>
    <row r="88">
      <c r="A88" s="94">
        <f>Comparacao!F89</f>
        <v>65508.08398</v>
      </c>
      <c r="B88" s="84" t="s">
        <v>169</v>
      </c>
      <c r="C88" s="3" t="s">
        <v>226</v>
      </c>
      <c r="D88" s="3">
        <v>5.0</v>
      </c>
      <c r="E88" s="3">
        <v>66184.977527</v>
      </c>
      <c r="F88" s="3">
        <v>67033.91398</v>
      </c>
      <c r="G88" s="3">
        <v>66362.563452</v>
      </c>
      <c r="H88" s="3">
        <v>67182.41914</v>
      </c>
      <c r="I88" s="3">
        <v>67033.91398</v>
      </c>
      <c r="J88" s="3">
        <v>66184.977527</v>
      </c>
      <c r="K88" s="3">
        <v>66759.557616</v>
      </c>
      <c r="L88" s="3">
        <v>16.925</v>
      </c>
      <c r="M88" s="3">
        <v>60.313</v>
      </c>
      <c r="N88" s="94">
        <f t="shared" si="1"/>
        <v>1.03329773</v>
      </c>
      <c r="O88" s="94">
        <f t="shared" si="2"/>
        <v>2.329223976</v>
      </c>
      <c r="P88" s="94">
        <f t="shared" si="3"/>
        <v>1.304387822</v>
      </c>
      <c r="Q88" s="94">
        <f t="shared" si="4"/>
        <v>2.555921432</v>
      </c>
      <c r="R88" s="94">
        <f t="shared" si="5"/>
        <v>2.329223976</v>
      </c>
      <c r="S88" s="96">
        <f t="shared" si="6"/>
        <v>1.910410987</v>
      </c>
      <c r="U88" s="7" t="str">
        <f t="shared" si="7"/>
        <v>INF</v>
      </c>
    </row>
    <row r="89">
      <c r="A89" s="94">
        <f>Comparacao!F90</f>
        <v>77046.45847</v>
      </c>
      <c r="B89" s="84" t="s">
        <v>170</v>
      </c>
      <c r="C89" s="3" t="s">
        <v>226</v>
      </c>
      <c r="D89" s="3">
        <v>5.0</v>
      </c>
      <c r="E89" s="3">
        <v>77477.579418</v>
      </c>
      <c r="F89" s="3">
        <v>77338.960519</v>
      </c>
      <c r="G89" s="3">
        <v>78007.237667</v>
      </c>
      <c r="H89" s="3">
        <v>77298.766438</v>
      </c>
      <c r="I89" s="3">
        <v>77477.579418</v>
      </c>
      <c r="J89" s="3">
        <v>77298.766438</v>
      </c>
      <c r="K89" s="3">
        <v>77520.024692</v>
      </c>
      <c r="L89" s="3">
        <v>19.611</v>
      </c>
      <c r="M89" s="3">
        <v>60.297</v>
      </c>
      <c r="N89" s="94">
        <f t="shared" si="1"/>
        <v>0.559559717</v>
      </c>
      <c r="O89" s="94">
        <f t="shared" si="2"/>
        <v>0.3796437264</v>
      </c>
      <c r="P89" s="94">
        <f t="shared" si="3"/>
        <v>1.247012793</v>
      </c>
      <c r="Q89" s="94">
        <f t="shared" si="4"/>
        <v>0.3274750975</v>
      </c>
      <c r="R89" s="94">
        <f t="shared" si="5"/>
        <v>0.559559717</v>
      </c>
      <c r="S89" s="96">
        <f t="shared" si="6"/>
        <v>0.6146502103</v>
      </c>
      <c r="U89" s="7">
        <f t="shared" si="7"/>
        <v>19.611</v>
      </c>
    </row>
    <row r="90">
      <c r="A90" s="94">
        <f>Comparacao!F91</f>
        <v>43715.69785</v>
      </c>
      <c r="B90" s="84" t="s">
        <v>171</v>
      </c>
      <c r="C90" s="3" t="s">
        <v>226</v>
      </c>
      <c r="D90" s="3">
        <v>5.0</v>
      </c>
      <c r="E90" s="3">
        <v>44434.599413</v>
      </c>
      <c r="F90" s="3">
        <v>43887.213598</v>
      </c>
      <c r="G90" s="3">
        <v>44233.477431</v>
      </c>
      <c r="H90" s="3">
        <v>45029.70627</v>
      </c>
      <c r="I90" s="3">
        <v>45566.076802</v>
      </c>
      <c r="J90" s="3">
        <v>43887.213598</v>
      </c>
      <c r="K90" s="3">
        <v>44630.214703</v>
      </c>
      <c r="L90" s="3">
        <v>13.043</v>
      </c>
      <c r="M90" s="3">
        <v>60.485</v>
      </c>
      <c r="N90" s="94">
        <f t="shared" si="1"/>
        <v>1.644492938</v>
      </c>
      <c r="O90" s="94">
        <f t="shared" si="2"/>
        <v>0.3923436144</v>
      </c>
      <c r="P90" s="94">
        <f t="shared" si="3"/>
        <v>1.184424835</v>
      </c>
      <c r="Q90" s="94">
        <f t="shared" si="4"/>
        <v>3.005804518</v>
      </c>
      <c r="R90" s="94">
        <f t="shared" si="5"/>
        <v>4.232756296</v>
      </c>
      <c r="S90" s="96">
        <f t="shared" si="6"/>
        <v>2.09196444</v>
      </c>
      <c r="U90" s="7">
        <f t="shared" si="7"/>
        <v>13.043</v>
      </c>
    </row>
    <row r="91">
      <c r="A91" s="94">
        <f>Comparacao!F92</f>
        <v>59268.74829</v>
      </c>
      <c r="B91" s="84" t="s">
        <v>172</v>
      </c>
      <c r="C91" s="3" t="s">
        <v>226</v>
      </c>
      <c r="D91" s="3">
        <v>5.0</v>
      </c>
      <c r="E91" s="3">
        <v>60737.651817</v>
      </c>
      <c r="F91" s="3">
        <v>61581.358428</v>
      </c>
      <c r="G91" s="3">
        <v>59748.979548</v>
      </c>
      <c r="H91" s="3">
        <v>61157.403191</v>
      </c>
      <c r="I91" s="3">
        <v>60531.396453</v>
      </c>
      <c r="J91" s="3">
        <v>59748.979548</v>
      </c>
      <c r="K91" s="3">
        <v>60751.357887</v>
      </c>
      <c r="L91" s="3">
        <v>23.634</v>
      </c>
      <c r="M91" s="3">
        <v>60.359</v>
      </c>
      <c r="N91" s="94">
        <f t="shared" si="1"/>
        <v>2.478377853</v>
      </c>
      <c r="O91" s="94">
        <f t="shared" si="2"/>
        <v>3.901904813</v>
      </c>
      <c r="P91" s="94">
        <f t="shared" si="3"/>
        <v>0.8102605098</v>
      </c>
      <c r="Q91" s="94">
        <f t="shared" si="4"/>
        <v>3.186594891</v>
      </c>
      <c r="R91" s="94">
        <f t="shared" si="5"/>
        <v>2.13037765</v>
      </c>
      <c r="S91" s="96">
        <f t="shared" si="6"/>
        <v>2.501503143</v>
      </c>
      <c r="U91" s="7">
        <f t="shared" si="7"/>
        <v>23.634</v>
      </c>
    </row>
    <row r="92">
      <c r="A92" s="94">
        <f>Comparacao!F93</f>
        <v>73196.93742</v>
      </c>
      <c r="B92" s="84" t="s">
        <v>173</v>
      </c>
      <c r="C92" s="3" t="s">
        <v>226</v>
      </c>
      <c r="D92" s="3">
        <v>5.0</v>
      </c>
      <c r="E92" s="3">
        <v>75623.507161</v>
      </c>
      <c r="F92" s="3">
        <v>73844.852523</v>
      </c>
      <c r="G92" s="3">
        <v>74227.235397</v>
      </c>
      <c r="H92" s="3">
        <v>73556.437145</v>
      </c>
      <c r="I92" s="3">
        <v>74396.616776</v>
      </c>
      <c r="J92" s="3">
        <v>73556.437145</v>
      </c>
      <c r="K92" s="3">
        <v>74329.729801</v>
      </c>
      <c r="L92" s="3">
        <v>33.139</v>
      </c>
      <c r="M92" s="3">
        <v>60.245</v>
      </c>
      <c r="N92" s="94">
        <f t="shared" si="1"/>
        <v>3.315124681</v>
      </c>
      <c r="O92" s="94">
        <f t="shared" si="2"/>
        <v>0.8851669521</v>
      </c>
      <c r="P92" s="94">
        <f t="shared" si="3"/>
        <v>1.407569784</v>
      </c>
      <c r="Q92" s="94">
        <f t="shared" si="4"/>
        <v>0.4911403874</v>
      </c>
      <c r="R92" s="94">
        <f t="shared" si="5"/>
        <v>1.638974792</v>
      </c>
      <c r="S92" s="96">
        <f t="shared" si="6"/>
        <v>1.547595319</v>
      </c>
      <c r="U92" s="7">
        <f t="shared" si="7"/>
        <v>33.139</v>
      </c>
    </row>
    <row r="93">
      <c r="A93" s="94">
        <f>Comparacao!F94</f>
        <v>63341.09987</v>
      </c>
      <c r="B93" s="84" t="s">
        <v>174</v>
      </c>
      <c r="C93" s="3" t="s">
        <v>226</v>
      </c>
      <c r="D93" s="3">
        <v>5.0</v>
      </c>
      <c r="E93" s="3">
        <v>63341.09987</v>
      </c>
      <c r="F93" s="3">
        <v>63553.667549</v>
      </c>
      <c r="G93" s="3">
        <v>63341.09987</v>
      </c>
      <c r="H93" s="3">
        <v>63553.667549</v>
      </c>
      <c r="I93" s="3">
        <v>63341.09987</v>
      </c>
      <c r="J93" s="3">
        <v>63341.09987</v>
      </c>
      <c r="K93" s="3">
        <v>63426.126941</v>
      </c>
      <c r="L93" s="3">
        <v>25.219</v>
      </c>
      <c r="M93" s="3">
        <v>70.195</v>
      </c>
      <c r="N93" s="94">
        <f t="shared" si="1"/>
        <v>0</v>
      </c>
      <c r="O93" s="94">
        <f t="shared" si="2"/>
        <v>0.3355920239</v>
      </c>
      <c r="P93" s="94">
        <f t="shared" si="3"/>
        <v>0</v>
      </c>
      <c r="Q93" s="94">
        <f t="shared" si="4"/>
        <v>0.3355920239</v>
      </c>
      <c r="R93" s="94">
        <f t="shared" si="5"/>
        <v>0</v>
      </c>
      <c r="S93" s="96">
        <f t="shared" si="6"/>
        <v>0.1342368096</v>
      </c>
      <c r="U93" s="7">
        <f t="shared" si="7"/>
        <v>25.219</v>
      </c>
    </row>
    <row r="94">
      <c r="A94" s="94">
        <f>Comparacao!F95</f>
        <v>73497.75771</v>
      </c>
      <c r="B94" s="84" t="s">
        <v>175</v>
      </c>
      <c r="C94" s="3" t="s">
        <v>226</v>
      </c>
      <c r="D94" s="3">
        <v>5.0</v>
      </c>
      <c r="E94" s="3">
        <v>73497.757707</v>
      </c>
      <c r="F94" s="3">
        <v>74209.779638</v>
      </c>
      <c r="G94" s="3">
        <v>74505.161887</v>
      </c>
      <c r="H94" s="3">
        <v>73497.757707</v>
      </c>
      <c r="I94" s="3">
        <v>73497.757707</v>
      </c>
      <c r="J94" s="3">
        <v>73497.757707</v>
      </c>
      <c r="K94" s="3">
        <v>73841.642929</v>
      </c>
      <c r="L94" s="3">
        <v>12.723</v>
      </c>
      <c r="M94" s="3">
        <v>70.23</v>
      </c>
      <c r="N94" s="94">
        <f t="shared" si="1"/>
        <v>0</v>
      </c>
      <c r="O94" s="94">
        <f t="shared" si="2"/>
        <v>0.9687668756</v>
      </c>
      <c r="P94" s="94">
        <f t="shared" si="3"/>
        <v>1.370659747</v>
      </c>
      <c r="Q94" s="94">
        <f t="shared" si="4"/>
        <v>0</v>
      </c>
      <c r="R94" s="94">
        <f t="shared" si="5"/>
        <v>0</v>
      </c>
      <c r="S94" s="96">
        <f t="shared" si="6"/>
        <v>0.4678853246</v>
      </c>
      <c r="U94" s="7">
        <f t="shared" si="7"/>
        <v>12.723</v>
      </c>
    </row>
    <row r="95">
      <c r="A95" s="94">
        <f>Comparacao!F96</f>
        <v>81681.80993</v>
      </c>
      <c r="B95" s="84" t="s">
        <v>176</v>
      </c>
      <c r="C95" s="3" t="s">
        <v>226</v>
      </c>
      <c r="D95" s="3">
        <v>5.0</v>
      </c>
      <c r="E95" s="3">
        <v>82147.299416</v>
      </c>
      <c r="F95" s="3">
        <v>82147.299416</v>
      </c>
      <c r="G95" s="3">
        <v>82147.299416</v>
      </c>
      <c r="H95" s="3">
        <v>81686.457466</v>
      </c>
      <c r="I95" s="3">
        <v>82147.299416</v>
      </c>
      <c r="J95" s="3">
        <v>81686.457466</v>
      </c>
      <c r="K95" s="3">
        <v>82055.131026</v>
      </c>
      <c r="L95" s="3">
        <v>15.689</v>
      </c>
      <c r="M95" s="3">
        <v>70.416</v>
      </c>
      <c r="N95" s="94">
        <f t="shared" si="1"/>
        <v>0.5698814527</v>
      </c>
      <c r="O95" s="94">
        <f t="shared" si="2"/>
        <v>0.5698814527</v>
      </c>
      <c r="P95" s="94">
        <f t="shared" si="3"/>
        <v>0.5698814527</v>
      </c>
      <c r="Q95" s="94">
        <f t="shared" si="4"/>
        <v>0.005689804136</v>
      </c>
      <c r="R95" s="94">
        <f t="shared" si="5"/>
        <v>0.5698814527</v>
      </c>
      <c r="S95" s="96">
        <f t="shared" si="6"/>
        <v>0.457043123</v>
      </c>
      <c r="U95" s="7">
        <f t="shared" si="7"/>
        <v>15.689</v>
      </c>
    </row>
    <row r="96">
      <c r="A96" s="94">
        <f>Comparacao!F97</f>
        <v>52978.14225</v>
      </c>
      <c r="B96" s="84" t="s">
        <v>177</v>
      </c>
      <c r="C96" s="3" t="s">
        <v>226</v>
      </c>
      <c r="D96" s="3">
        <v>5.0</v>
      </c>
      <c r="E96" s="3">
        <v>54830.525434</v>
      </c>
      <c r="F96" s="3">
        <v>53662.790976</v>
      </c>
      <c r="G96" s="3">
        <v>53845.491281</v>
      </c>
      <c r="H96" s="3">
        <v>54845.493173</v>
      </c>
      <c r="I96" s="3">
        <v>54260.820646</v>
      </c>
      <c r="J96" s="3">
        <v>53662.790976</v>
      </c>
      <c r="K96" s="3">
        <v>54289.024302</v>
      </c>
      <c r="L96" s="3">
        <v>24.93</v>
      </c>
      <c r="M96" s="3">
        <v>70.246</v>
      </c>
      <c r="N96" s="94">
        <f t="shared" si="1"/>
        <v>3.4965046</v>
      </c>
      <c r="O96" s="94">
        <f t="shared" si="2"/>
        <v>1.292323011</v>
      </c>
      <c r="P96" s="94">
        <f t="shared" si="3"/>
        <v>1.637182791</v>
      </c>
      <c r="Q96" s="94">
        <f t="shared" si="4"/>
        <v>3.524757269</v>
      </c>
      <c r="R96" s="94">
        <f t="shared" si="5"/>
        <v>2.421146417</v>
      </c>
      <c r="S96" s="96">
        <f t="shared" si="6"/>
        <v>2.474382818</v>
      </c>
      <c r="U96" s="7" t="str">
        <f t="shared" si="7"/>
        <v>INF</v>
      </c>
    </row>
    <row r="97">
      <c r="A97" s="94">
        <f>Comparacao!F98</f>
        <v>66159.30138</v>
      </c>
      <c r="B97" s="84" t="s">
        <v>178</v>
      </c>
      <c r="C97" s="3" t="s">
        <v>226</v>
      </c>
      <c r="D97" s="3">
        <v>5.0</v>
      </c>
      <c r="E97" s="3">
        <v>67248.331673</v>
      </c>
      <c r="F97" s="3">
        <v>66527.61225</v>
      </c>
      <c r="G97" s="3">
        <v>67405.872362</v>
      </c>
      <c r="H97" s="3">
        <v>67724.194757</v>
      </c>
      <c r="I97" s="3">
        <v>67248.331673</v>
      </c>
      <c r="J97" s="3">
        <v>66527.61225</v>
      </c>
      <c r="K97" s="3">
        <v>67230.868543</v>
      </c>
      <c r="L97" s="3">
        <v>15.146</v>
      </c>
      <c r="M97" s="3">
        <v>70.244</v>
      </c>
      <c r="N97" s="94">
        <f t="shared" si="1"/>
        <v>1.646072843</v>
      </c>
      <c r="O97" s="94">
        <f t="shared" si="2"/>
        <v>0.5567030823</v>
      </c>
      <c r="P97" s="94">
        <f t="shared" si="3"/>
        <v>1.884196108</v>
      </c>
      <c r="Q97" s="94">
        <f t="shared" si="4"/>
        <v>2.365341448</v>
      </c>
      <c r="R97" s="94">
        <f t="shared" si="5"/>
        <v>1.646072843</v>
      </c>
      <c r="S97" s="96">
        <f t="shared" si="6"/>
        <v>1.619677265</v>
      </c>
      <c r="U97" s="7">
        <f t="shared" si="7"/>
        <v>15.146</v>
      </c>
    </row>
    <row r="98">
      <c r="A98" s="94">
        <f>Comparacao!F99</f>
        <v>77450.03782</v>
      </c>
      <c r="B98" s="84" t="s">
        <v>179</v>
      </c>
      <c r="C98" s="3" t="s">
        <v>226</v>
      </c>
      <c r="D98" s="3">
        <v>5.0</v>
      </c>
      <c r="E98" s="3">
        <v>79665.89928</v>
      </c>
      <c r="F98" s="3">
        <v>79728.418554</v>
      </c>
      <c r="G98" s="3">
        <v>78535.748522</v>
      </c>
      <c r="H98" s="3">
        <v>80777.366269</v>
      </c>
      <c r="I98" s="3">
        <v>78665.626477</v>
      </c>
      <c r="J98" s="3">
        <v>78535.748522</v>
      </c>
      <c r="K98" s="3">
        <v>79474.61182</v>
      </c>
      <c r="L98" s="3">
        <v>21.694</v>
      </c>
      <c r="M98" s="3">
        <v>70.442</v>
      </c>
      <c r="N98" s="94">
        <f t="shared" si="1"/>
        <v>2.861020501</v>
      </c>
      <c r="O98" s="94">
        <f t="shared" si="2"/>
        <v>2.941742571</v>
      </c>
      <c r="P98" s="94">
        <f t="shared" si="3"/>
        <v>1.401820751</v>
      </c>
      <c r="Q98" s="94">
        <f t="shared" si="4"/>
        <v>4.29609661</v>
      </c>
      <c r="R98" s="94">
        <f t="shared" si="5"/>
        <v>1.569513316</v>
      </c>
      <c r="S98" s="96">
        <f t="shared" si="6"/>
        <v>2.61403875</v>
      </c>
      <c r="U98" s="7" t="str">
        <f t="shared" si="7"/>
        <v>INF</v>
      </c>
    </row>
    <row r="99">
      <c r="A99" s="94">
        <f>Comparacao!F100</f>
        <v>44569.60616</v>
      </c>
      <c r="B99" s="84" t="s">
        <v>180</v>
      </c>
      <c r="C99" s="3" t="s">
        <v>226</v>
      </c>
      <c r="D99" s="3">
        <v>5.0</v>
      </c>
      <c r="E99" s="3">
        <v>45889.991209</v>
      </c>
      <c r="F99" s="3">
        <v>45172.597947</v>
      </c>
      <c r="G99" s="3">
        <v>45595.453776</v>
      </c>
      <c r="H99" s="3">
        <v>46247.137779</v>
      </c>
      <c r="I99" s="3">
        <v>46784.387802</v>
      </c>
      <c r="J99" s="3">
        <v>45172.597947</v>
      </c>
      <c r="K99" s="3">
        <v>45937.913702</v>
      </c>
      <c r="L99" s="3">
        <v>23.376</v>
      </c>
      <c r="M99" s="3">
        <v>70.709</v>
      </c>
      <c r="N99" s="94">
        <f t="shared" si="1"/>
        <v>2.96252349</v>
      </c>
      <c r="O99" s="94">
        <f t="shared" si="2"/>
        <v>1.352921513</v>
      </c>
      <c r="P99" s="94">
        <f t="shared" si="3"/>
        <v>2.301675306</v>
      </c>
      <c r="Q99" s="94">
        <f t="shared" si="4"/>
        <v>3.763846636</v>
      </c>
      <c r="R99" s="94">
        <f t="shared" si="5"/>
        <v>4.969264564</v>
      </c>
      <c r="S99" s="96">
        <f t="shared" si="6"/>
        <v>3.070046302</v>
      </c>
      <c r="U99" s="7" t="str">
        <f t="shared" si="7"/>
        <v>INF</v>
      </c>
    </row>
    <row r="100">
      <c r="A100" s="94">
        <f>Comparacao!F101</f>
        <v>59903.0852</v>
      </c>
      <c r="B100" s="84" t="s">
        <v>181</v>
      </c>
      <c r="C100" s="3" t="s">
        <v>226</v>
      </c>
      <c r="D100" s="3">
        <v>5.0</v>
      </c>
      <c r="E100" s="3">
        <v>62800.232232</v>
      </c>
      <c r="F100" s="3">
        <v>61367.643006</v>
      </c>
      <c r="G100" s="3">
        <v>61251.757765</v>
      </c>
      <c r="H100" s="3">
        <v>62341.047448</v>
      </c>
      <c r="I100" s="3">
        <v>62336.137125</v>
      </c>
      <c r="J100" s="3">
        <v>61251.757765</v>
      </c>
      <c r="K100" s="3">
        <v>62019.363515</v>
      </c>
      <c r="L100" s="3">
        <v>27.276</v>
      </c>
      <c r="M100" s="3">
        <v>70.634</v>
      </c>
      <c r="N100" s="94">
        <f t="shared" si="1"/>
        <v>4.836390359</v>
      </c>
      <c r="O100" s="94">
        <f t="shared" si="2"/>
        <v>2.444878767</v>
      </c>
      <c r="P100" s="94">
        <f t="shared" si="3"/>
        <v>2.251424222</v>
      </c>
      <c r="Q100" s="94">
        <f t="shared" si="4"/>
        <v>4.069844224</v>
      </c>
      <c r="R100" s="94">
        <f t="shared" si="5"/>
        <v>4.061647112</v>
      </c>
      <c r="S100" s="96">
        <f t="shared" si="6"/>
        <v>3.532836937</v>
      </c>
      <c r="U100" s="7" t="str">
        <f t="shared" si="7"/>
        <v>INF</v>
      </c>
    </row>
    <row r="101">
      <c r="A101" s="94">
        <f>Comparacao!F102</f>
        <v>73651.91098</v>
      </c>
      <c r="B101" s="84" t="s">
        <v>182</v>
      </c>
      <c r="C101" s="3" t="s">
        <v>226</v>
      </c>
      <c r="D101" s="3">
        <v>5.0</v>
      </c>
      <c r="E101" s="3">
        <v>75856.460821</v>
      </c>
      <c r="F101" s="3">
        <v>76571.914564</v>
      </c>
      <c r="G101" s="3">
        <v>76936.648717</v>
      </c>
      <c r="H101" s="3">
        <v>75812.110433</v>
      </c>
      <c r="I101" s="3">
        <v>74837.721482</v>
      </c>
      <c r="J101" s="3">
        <v>74837.721482</v>
      </c>
      <c r="K101" s="3">
        <v>76002.971203</v>
      </c>
      <c r="L101" s="3">
        <v>38.87</v>
      </c>
      <c r="M101" s="3">
        <v>70.563</v>
      </c>
      <c r="N101" s="94">
        <f t="shared" si="1"/>
        <v>2.993201143</v>
      </c>
      <c r="O101" s="94">
        <f t="shared" si="2"/>
        <v>3.964599893</v>
      </c>
      <c r="P101" s="94">
        <f t="shared" si="3"/>
        <v>4.459813321</v>
      </c>
      <c r="Q101" s="94">
        <f t="shared" si="4"/>
        <v>2.932984934</v>
      </c>
      <c r="R101" s="94">
        <f t="shared" si="5"/>
        <v>1.610020007</v>
      </c>
      <c r="S101" s="96">
        <f t="shared" si="6"/>
        <v>3.19212386</v>
      </c>
      <c r="U101" s="7" t="str">
        <f t="shared" si="7"/>
        <v>INF</v>
      </c>
    </row>
    <row r="102">
      <c r="A102" s="94">
        <f>Comparacao!F103</f>
        <v>63412.27944</v>
      </c>
      <c r="B102" s="84" t="s">
        <v>183</v>
      </c>
      <c r="C102" s="3" t="s">
        <v>226</v>
      </c>
      <c r="D102" s="3">
        <v>5.0</v>
      </c>
      <c r="E102" s="3">
        <v>63412.279436</v>
      </c>
      <c r="F102" s="3">
        <v>63412.279436</v>
      </c>
      <c r="G102" s="3">
        <v>63583.708638</v>
      </c>
      <c r="H102" s="3">
        <v>63412.279436</v>
      </c>
      <c r="I102" s="3">
        <v>63412.279436</v>
      </c>
      <c r="J102" s="3">
        <v>63412.279436</v>
      </c>
      <c r="K102" s="3">
        <v>63446.565277</v>
      </c>
      <c r="L102" s="3">
        <v>1.843</v>
      </c>
      <c r="M102" s="3">
        <v>75.527</v>
      </c>
      <c r="N102" s="94">
        <f t="shared" si="1"/>
        <v>0</v>
      </c>
      <c r="O102" s="94">
        <f t="shared" si="2"/>
        <v>0</v>
      </c>
      <c r="P102" s="94">
        <f t="shared" si="3"/>
        <v>0.270340703</v>
      </c>
      <c r="Q102" s="94">
        <f t="shared" si="4"/>
        <v>0</v>
      </c>
      <c r="R102" s="94">
        <f t="shared" si="5"/>
        <v>0</v>
      </c>
      <c r="S102" s="96">
        <f t="shared" si="6"/>
        <v>0.0540681406</v>
      </c>
      <c r="U102" s="7">
        <f t="shared" si="7"/>
        <v>1.843</v>
      </c>
    </row>
    <row r="103">
      <c r="A103" s="94">
        <f>Comparacao!F104</f>
        <v>73549.66066</v>
      </c>
      <c r="B103" s="84" t="s">
        <v>184</v>
      </c>
      <c r="C103" s="3" t="s">
        <v>226</v>
      </c>
      <c r="D103" s="3">
        <v>5.0</v>
      </c>
      <c r="E103" s="3">
        <v>73767.662337</v>
      </c>
      <c r="F103" s="3">
        <v>73549.660663</v>
      </c>
      <c r="G103" s="3">
        <v>74662.865182</v>
      </c>
      <c r="H103" s="3">
        <v>73549.660663</v>
      </c>
      <c r="I103" s="3">
        <v>73549.660663</v>
      </c>
      <c r="J103" s="3">
        <v>73549.660663</v>
      </c>
      <c r="K103" s="3">
        <v>73815.901902</v>
      </c>
      <c r="L103" s="3">
        <v>9.138</v>
      </c>
      <c r="M103" s="3">
        <v>75.363</v>
      </c>
      <c r="N103" s="94">
        <f t="shared" si="1"/>
        <v>0.2964006523</v>
      </c>
      <c r="O103" s="94">
        <f t="shared" si="2"/>
        <v>0</v>
      </c>
      <c r="P103" s="94">
        <f t="shared" si="3"/>
        <v>1.513541339</v>
      </c>
      <c r="Q103" s="94">
        <f t="shared" si="4"/>
        <v>0</v>
      </c>
      <c r="R103" s="94">
        <f t="shared" si="5"/>
        <v>0</v>
      </c>
      <c r="S103" s="96">
        <f t="shared" si="6"/>
        <v>0.3619883983</v>
      </c>
      <c r="U103" s="7">
        <f t="shared" si="7"/>
        <v>9.138</v>
      </c>
    </row>
    <row r="104">
      <c r="A104" s="94">
        <f>Comparacao!F105</f>
        <v>81726.18867</v>
      </c>
      <c r="B104" s="84" t="s">
        <v>185</v>
      </c>
      <c r="C104" s="3" t="s">
        <v>226</v>
      </c>
      <c r="D104" s="3">
        <v>5.0</v>
      </c>
      <c r="E104" s="3">
        <v>81726.188671</v>
      </c>
      <c r="F104" s="3">
        <v>82078.67906</v>
      </c>
      <c r="G104" s="3">
        <v>82141.185593</v>
      </c>
      <c r="H104" s="3">
        <v>82141.185593</v>
      </c>
      <c r="I104" s="3">
        <v>82141.185593</v>
      </c>
      <c r="J104" s="3">
        <v>81726.188671</v>
      </c>
      <c r="K104" s="3">
        <v>82045.684902</v>
      </c>
      <c r="L104" s="3">
        <v>12.876</v>
      </c>
      <c r="M104" s="3">
        <v>75.228</v>
      </c>
      <c r="N104" s="94">
        <f t="shared" si="1"/>
        <v>0</v>
      </c>
      <c r="O104" s="94">
        <f t="shared" si="2"/>
        <v>0.4313065307</v>
      </c>
      <c r="P104" s="94">
        <f t="shared" si="3"/>
        <v>0.5077893987</v>
      </c>
      <c r="Q104" s="94">
        <f t="shared" si="4"/>
        <v>0.5077893987</v>
      </c>
      <c r="R104" s="94">
        <f t="shared" si="5"/>
        <v>0.5077893987</v>
      </c>
      <c r="S104" s="96">
        <f t="shared" si="6"/>
        <v>0.3909349453</v>
      </c>
      <c r="U104" s="7">
        <f t="shared" si="7"/>
        <v>12.876</v>
      </c>
    </row>
    <row r="105">
      <c r="A105" s="94">
        <f>Comparacao!F106</f>
        <v>52943.40154</v>
      </c>
      <c r="B105" s="84" t="s">
        <v>186</v>
      </c>
      <c r="C105" s="3" t="s">
        <v>226</v>
      </c>
      <c r="D105" s="3">
        <v>5.0</v>
      </c>
      <c r="E105" s="3">
        <v>54079.479002</v>
      </c>
      <c r="F105" s="3">
        <v>54631.349795</v>
      </c>
      <c r="G105" s="3">
        <v>54708.142951</v>
      </c>
      <c r="H105" s="3">
        <v>53515.158535</v>
      </c>
      <c r="I105" s="3">
        <v>54331.478361</v>
      </c>
      <c r="J105" s="3">
        <v>53515.158535</v>
      </c>
      <c r="K105" s="3">
        <v>54253.121729</v>
      </c>
      <c r="L105" s="3">
        <v>27.052</v>
      </c>
      <c r="M105" s="3">
        <v>75.629</v>
      </c>
      <c r="N105" s="94">
        <f t="shared" si="1"/>
        <v>2.145833913</v>
      </c>
      <c r="O105" s="94">
        <f t="shared" si="2"/>
        <v>3.188212712</v>
      </c>
      <c r="P105" s="94">
        <f t="shared" si="3"/>
        <v>3.333260355</v>
      </c>
      <c r="Q105" s="94">
        <f t="shared" si="4"/>
        <v>1.079940052</v>
      </c>
      <c r="R105" s="94">
        <f t="shared" si="5"/>
        <v>2.621812698</v>
      </c>
      <c r="S105" s="96">
        <f t="shared" si="6"/>
        <v>2.473811946</v>
      </c>
      <c r="U105" s="7" t="str">
        <f t="shared" si="7"/>
        <v>INF</v>
      </c>
    </row>
    <row r="106">
      <c r="A106" s="94">
        <f>Comparacao!F107</f>
        <v>66152.85735</v>
      </c>
      <c r="B106" s="84" t="s">
        <v>187</v>
      </c>
      <c r="C106" s="3" t="s">
        <v>226</v>
      </c>
      <c r="D106" s="3">
        <v>5.0</v>
      </c>
      <c r="E106" s="3">
        <v>67565.094857</v>
      </c>
      <c r="F106" s="3">
        <v>67196.499221</v>
      </c>
      <c r="G106" s="3">
        <v>67565.094857</v>
      </c>
      <c r="H106" s="3">
        <v>67304.769446</v>
      </c>
      <c r="I106" s="3">
        <v>68074.618115</v>
      </c>
      <c r="J106" s="3">
        <v>67196.499221</v>
      </c>
      <c r="K106" s="3">
        <v>67541.215299</v>
      </c>
      <c r="L106" s="3">
        <v>12.38</v>
      </c>
      <c r="M106" s="3">
        <v>75.262</v>
      </c>
      <c r="N106" s="94">
        <f t="shared" si="1"/>
        <v>2.134809533</v>
      </c>
      <c r="O106" s="94">
        <f t="shared" si="2"/>
        <v>1.577621755</v>
      </c>
      <c r="P106" s="94">
        <f t="shared" si="3"/>
        <v>2.134809533</v>
      </c>
      <c r="Q106" s="94">
        <f t="shared" si="4"/>
        <v>1.741288495</v>
      </c>
      <c r="R106" s="94">
        <f t="shared" si="5"/>
        <v>2.905030621</v>
      </c>
      <c r="S106" s="96">
        <f t="shared" si="6"/>
        <v>2.098711987</v>
      </c>
      <c r="U106" s="7" t="str">
        <f t="shared" si="7"/>
        <v>INF</v>
      </c>
    </row>
    <row r="107">
      <c r="A107" s="94">
        <f>Comparacao!F108</f>
        <v>77475.83505</v>
      </c>
      <c r="B107" s="84" t="s">
        <v>188</v>
      </c>
      <c r="C107" s="3" t="s">
        <v>226</v>
      </c>
      <c r="D107" s="3">
        <v>5.0</v>
      </c>
      <c r="E107" s="3">
        <v>78958.555181</v>
      </c>
      <c r="F107" s="3">
        <v>77640.402324</v>
      </c>
      <c r="G107" s="3">
        <v>79426.500133</v>
      </c>
      <c r="H107" s="3">
        <v>78121.111367</v>
      </c>
      <c r="I107" s="3">
        <v>78977.043241</v>
      </c>
      <c r="J107" s="3">
        <v>77640.402324</v>
      </c>
      <c r="K107" s="3">
        <v>78624.722449</v>
      </c>
      <c r="L107" s="3">
        <v>9.12</v>
      </c>
      <c r="M107" s="3">
        <v>75.369</v>
      </c>
      <c r="N107" s="94">
        <f t="shared" si="1"/>
        <v>1.913783996</v>
      </c>
      <c r="O107" s="94">
        <f t="shared" si="2"/>
        <v>0.212411102</v>
      </c>
      <c r="P107" s="94">
        <f t="shared" si="3"/>
        <v>2.517772261</v>
      </c>
      <c r="Q107" s="94">
        <f t="shared" si="4"/>
        <v>0.8328742989</v>
      </c>
      <c r="R107" s="94">
        <f t="shared" si="5"/>
        <v>1.937646998</v>
      </c>
      <c r="S107" s="96">
        <f t="shared" si="6"/>
        <v>1.482897731</v>
      </c>
      <c r="U107" s="7">
        <f t="shared" si="7"/>
        <v>9.12</v>
      </c>
    </row>
    <row r="108">
      <c r="A108" s="94">
        <f>Comparacao!F109</f>
        <v>44983.99854</v>
      </c>
      <c r="B108" s="84" t="s">
        <v>189</v>
      </c>
      <c r="C108" s="3" t="s">
        <v>226</v>
      </c>
      <c r="D108" s="3">
        <v>5.0</v>
      </c>
      <c r="E108" s="3">
        <v>46181.844391</v>
      </c>
      <c r="F108" s="3">
        <v>46695.982749</v>
      </c>
      <c r="G108" s="3">
        <v>45005.619755</v>
      </c>
      <c r="H108" s="3">
        <v>47252.841806</v>
      </c>
      <c r="I108" s="3">
        <v>46944.112668</v>
      </c>
      <c r="J108" s="3">
        <v>45005.619755</v>
      </c>
      <c r="K108" s="3">
        <v>46416.080274</v>
      </c>
      <c r="L108" s="3">
        <v>9.544</v>
      </c>
      <c r="M108" s="3">
        <v>75.626</v>
      </c>
      <c r="N108" s="94">
        <f t="shared" si="1"/>
        <v>2.662826545</v>
      </c>
      <c r="O108" s="94">
        <f t="shared" si="2"/>
        <v>3.805762644</v>
      </c>
      <c r="P108" s="94">
        <f t="shared" si="3"/>
        <v>0.04806424218</v>
      </c>
      <c r="Q108" s="94">
        <f t="shared" si="4"/>
        <v>5.043667399</v>
      </c>
      <c r="R108" s="94">
        <f t="shared" si="5"/>
        <v>4.357358605</v>
      </c>
      <c r="S108" s="96">
        <f t="shared" si="6"/>
        <v>3.183535887</v>
      </c>
      <c r="U108" s="7">
        <f t="shared" si="7"/>
        <v>9.544</v>
      </c>
    </row>
    <row r="109">
      <c r="A109" s="94">
        <f>Comparacao!F110</f>
        <v>60220.6622</v>
      </c>
      <c r="B109" s="84" t="s">
        <v>190</v>
      </c>
      <c r="C109" s="3" t="s">
        <v>226</v>
      </c>
      <c r="D109" s="3">
        <v>5.0</v>
      </c>
      <c r="E109" s="3">
        <v>61165.410754</v>
      </c>
      <c r="F109" s="3">
        <v>61091.569923</v>
      </c>
      <c r="G109" s="3">
        <v>61963.035576</v>
      </c>
      <c r="H109" s="3">
        <v>62505.754126</v>
      </c>
      <c r="I109" s="3">
        <v>63040.045005</v>
      </c>
      <c r="J109" s="3">
        <v>61091.569923</v>
      </c>
      <c r="K109" s="3">
        <v>61953.163077</v>
      </c>
      <c r="L109" s="3">
        <v>9.054</v>
      </c>
      <c r="M109" s="3">
        <v>75.624</v>
      </c>
      <c r="N109" s="94">
        <f t="shared" si="1"/>
        <v>1.568811308</v>
      </c>
      <c r="O109" s="94">
        <f t="shared" si="2"/>
        <v>1.446194205</v>
      </c>
      <c r="P109" s="94">
        <f t="shared" si="3"/>
        <v>2.89331488</v>
      </c>
      <c r="Q109" s="94">
        <f t="shared" si="4"/>
        <v>3.79453139</v>
      </c>
      <c r="R109" s="94">
        <f t="shared" si="5"/>
        <v>4.681753249</v>
      </c>
      <c r="S109" s="96">
        <f t="shared" si="6"/>
        <v>2.876921006</v>
      </c>
      <c r="U109" s="7" t="str">
        <f t="shared" si="7"/>
        <v>INF</v>
      </c>
    </row>
    <row r="110">
      <c r="A110" s="94">
        <f>Comparacao!F111</f>
        <v>73858.29968</v>
      </c>
      <c r="B110" s="84" t="s">
        <v>191</v>
      </c>
      <c r="C110" s="3" t="s">
        <v>226</v>
      </c>
      <c r="D110" s="3">
        <v>5.0</v>
      </c>
      <c r="E110" s="3">
        <v>75509.609025</v>
      </c>
      <c r="F110" s="3">
        <v>75731.283319</v>
      </c>
      <c r="G110" s="3">
        <v>77030.025201</v>
      </c>
      <c r="H110" s="3">
        <v>77435.257404</v>
      </c>
      <c r="I110" s="3">
        <v>77438.550118</v>
      </c>
      <c r="J110" s="3">
        <v>75509.609025</v>
      </c>
      <c r="K110" s="3">
        <v>76628.945013</v>
      </c>
      <c r="L110" s="3">
        <v>14.576</v>
      </c>
      <c r="M110" s="3">
        <v>76.103</v>
      </c>
      <c r="N110" s="94">
        <f t="shared" si="1"/>
        <v>2.235780336</v>
      </c>
      <c r="O110" s="94">
        <f t="shared" si="2"/>
        <v>2.535914911</v>
      </c>
      <c r="P110" s="94">
        <f t="shared" si="3"/>
        <v>4.29433866</v>
      </c>
      <c r="Q110" s="94">
        <f t="shared" si="4"/>
        <v>4.843000361</v>
      </c>
      <c r="R110" s="94">
        <f t="shared" si="5"/>
        <v>4.847458511</v>
      </c>
      <c r="S110" s="96">
        <f t="shared" si="6"/>
        <v>3.751298556</v>
      </c>
      <c r="U110" s="7" t="str">
        <f t="shared" si="7"/>
        <v>INF</v>
      </c>
    </row>
    <row r="111">
      <c r="A111" s="94">
        <f>Comparacao!F112</f>
        <v>63270.89322</v>
      </c>
      <c r="B111" s="84" t="s">
        <v>192</v>
      </c>
      <c r="C111" s="3" t="s">
        <v>226</v>
      </c>
      <c r="D111" s="3">
        <v>5.0</v>
      </c>
      <c r="E111" s="3">
        <v>63354.240706</v>
      </c>
      <c r="F111" s="3">
        <v>63354.240706</v>
      </c>
      <c r="G111" s="3">
        <v>63270.893215</v>
      </c>
      <c r="H111" s="3">
        <v>63354.240706</v>
      </c>
      <c r="I111" s="3">
        <v>63354.240706</v>
      </c>
      <c r="J111" s="3">
        <v>63270.893215</v>
      </c>
      <c r="K111" s="3">
        <v>63337.571208</v>
      </c>
      <c r="L111" s="3">
        <v>9.68</v>
      </c>
      <c r="M111" s="3">
        <v>90.73</v>
      </c>
      <c r="N111" s="94">
        <f t="shared" si="1"/>
        <v>0.1317311749</v>
      </c>
      <c r="O111" s="94">
        <f t="shared" si="2"/>
        <v>0.1317311749</v>
      </c>
      <c r="P111" s="94">
        <f t="shared" si="3"/>
        <v>0</v>
      </c>
      <c r="Q111" s="94">
        <f t="shared" si="4"/>
        <v>0.1317311749</v>
      </c>
      <c r="R111" s="94">
        <f t="shared" si="5"/>
        <v>0.1317311749</v>
      </c>
      <c r="S111" s="96">
        <f t="shared" si="6"/>
        <v>0.1053849399</v>
      </c>
      <c r="U111" s="7">
        <f t="shared" si="7"/>
        <v>9.68</v>
      </c>
    </row>
    <row r="112">
      <c r="A112" s="94">
        <f>Comparacao!F113</f>
        <v>73259.89414</v>
      </c>
      <c r="B112" s="84" t="s">
        <v>193</v>
      </c>
      <c r="C112" s="3" t="s">
        <v>226</v>
      </c>
      <c r="D112" s="3">
        <v>5.0</v>
      </c>
      <c r="E112" s="3">
        <v>74406.656595</v>
      </c>
      <c r="F112" s="3">
        <v>74225.373298</v>
      </c>
      <c r="G112" s="3">
        <v>73259.894138</v>
      </c>
      <c r="H112" s="3">
        <v>73705.9609</v>
      </c>
      <c r="I112" s="3">
        <v>73586.217617</v>
      </c>
      <c r="J112" s="3">
        <v>73259.894138</v>
      </c>
      <c r="K112" s="3">
        <v>73836.82051</v>
      </c>
      <c r="L112" s="3">
        <v>29.432</v>
      </c>
      <c r="M112" s="3">
        <v>90.513</v>
      </c>
      <c r="N112" s="94">
        <f t="shared" si="1"/>
        <v>1.565334581</v>
      </c>
      <c r="O112" s="94">
        <f t="shared" si="2"/>
        <v>1.317882276</v>
      </c>
      <c r="P112" s="94">
        <f t="shared" si="3"/>
        <v>0</v>
      </c>
      <c r="Q112" s="94">
        <f t="shared" si="4"/>
        <v>0.6088826189</v>
      </c>
      <c r="R112" s="94">
        <f t="shared" si="5"/>
        <v>0.4454326379</v>
      </c>
      <c r="S112" s="96">
        <f t="shared" si="6"/>
        <v>0.7875064227</v>
      </c>
      <c r="U112" s="7">
        <f t="shared" si="7"/>
        <v>29.432</v>
      </c>
    </row>
    <row r="113">
      <c r="A113" s="94">
        <f>Comparacao!F114</f>
        <v>81404.03489</v>
      </c>
      <c r="B113" s="84" t="s">
        <v>194</v>
      </c>
      <c r="C113" s="3" t="s">
        <v>226</v>
      </c>
      <c r="D113" s="3">
        <v>5.0</v>
      </c>
      <c r="E113" s="3">
        <v>82365.53769</v>
      </c>
      <c r="F113" s="3">
        <v>82365.53769</v>
      </c>
      <c r="G113" s="3">
        <v>81404.034887</v>
      </c>
      <c r="H113" s="3">
        <v>81404.034887</v>
      </c>
      <c r="I113" s="3">
        <v>82365.53769</v>
      </c>
      <c r="J113" s="3">
        <v>81404.034887</v>
      </c>
      <c r="K113" s="3">
        <v>81980.936569</v>
      </c>
      <c r="L113" s="3">
        <v>13.032</v>
      </c>
      <c r="M113" s="3">
        <v>90.453</v>
      </c>
      <c r="N113" s="94">
        <f t="shared" si="1"/>
        <v>1.181148827</v>
      </c>
      <c r="O113" s="94">
        <f t="shared" si="2"/>
        <v>1.181148827</v>
      </c>
      <c r="P113" s="94">
        <f t="shared" si="3"/>
        <v>0</v>
      </c>
      <c r="Q113" s="94">
        <f t="shared" si="4"/>
        <v>0</v>
      </c>
      <c r="R113" s="94">
        <f t="shared" si="5"/>
        <v>1.181148827</v>
      </c>
      <c r="S113" s="96">
        <f t="shared" si="6"/>
        <v>0.7086892961</v>
      </c>
      <c r="U113" s="7">
        <f t="shared" si="7"/>
        <v>13.032</v>
      </c>
    </row>
    <row r="114">
      <c r="A114" s="94">
        <f>Comparacao!F115</f>
        <v>52883.49737</v>
      </c>
      <c r="B114" s="84" t="s">
        <v>195</v>
      </c>
      <c r="C114" s="3" t="s">
        <v>226</v>
      </c>
      <c r="D114" s="3">
        <v>5.0</v>
      </c>
      <c r="E114" s="3">
        <v>52883.497367</v>
      </c>
      <c r="F114" s="3">
        <v>54531.705058</v>
      </c>
      <c r="G114" s="3">
        <v>54732.154845</v>
      </c>
      <c r="H114" s="3">
        <v>54696.08835</v>
      </c>
      <c r="I114" s="3">
        <v>54089.392311</v>
      </c>
      <c r="J114" s="3">
        <v>52883.497367</v>
      </c>
      <c r="K114" s="3">
        <v>54186.567586</v>
      </c>
      <c r="L114" s="3">
        <v>24.838</v>
      </c>
      <c r="M114" s="3">
        <v>91.419</v>
      </c>
      <c r="N114" s="94">
        <f t="shared" si="1"/>
        <v>0</v>
      </c>
      <c r="O114" s="94">
        <f t="shared" si="2"/>
        <v>3.116676795</v>
      </c>
      <c r="P114" s="94">
        <f t="shared" si="3"/>
        <v>3.495717133</v>
      </c>
      <c r="Q114" s="94">
        <f t="shared" si="4"/>
        <v>3.427517228</v>
      </c>
      <c r="R114" s="94">
        <f t="shared" si="5"/>
        <v>2.280285919</v>
      </c>
      <c r="S114" s="96">
        <f t="shared" si="6"/>
        <v>2.464039415</v>
      </c>
      <c r="U114" s="7">
        <f t="shared" si="7"/>
        <v>24.838</v>
      </c>
    </row>
    <row r="115">
      <c r="A115" s="94">
        <f>Comparacao!F116</f>
        <v>66170.44605</v>
      </c>
      <c r="B115" s="84" t="s">
        <v>196</v>
      </c>
      <c r="C115" s="3" t="s">
        <v>226</v>
      </c>
      <c r="D115" s="3">
        <v>5.0</v>
      </c>
      <c r="E115" s="3">
        <v>66823.067744</v>
      </c>
      <c r="F115" s="3">
        <v>67294.95503</v>
      </c>
      <c r="G115" s="3">
        <v>67274.964001</v>
      </c>
      <c r="H115" s="3">
        <v>66573.418592</v>
      </c>
      <c r="I115" s="3">
        <v>67294.95503</v>
      </c>
      <c r="J115" s="3">
        <v>66573.418592</v>
      </c>
      <c r="K115" s="3">
        <v>67052.27208</v>
      </c>
      <c r="L115" s="3">
        <v>49.192</v>
      </c>
      <c r="M115" s="3">
        <v>90.5</v>
      </c>
      <c r="N115" s="94">
        <f t="shared" si="1"/>
        <v>0.986273678</v>
      </c>
      <c r="O115" s="94">
        <f t="shared" si="2"/>
        <v>1.699412721</v>
      </c>
      <c r="P115" s="94">
        <f t="shared" si="3"/>
        <v>1.669201305</v>
      </c>
      <c r="Q115" s="94">
        <f t="shared" si="4"/>
        <v>0.6089917237</v>
      </c>
      <c r="R115" s="94">
        <f t="shared" si="5"/>
        <v>1.699412721</v>
      </c>
      <c r="S115" s="96">
        <f t="shared" si="6"/>
        <v>1.33265843</v>
      </c>
      <c r="U115" s="7">
        <f t="shared" si="7"/>
        <v>49.192</v>
      </c>
    </row>
    <row r="116">
      <c r="A116" s="94">
        <f>Comparacao!F117</f>
        <v>77383.09886</v>
      </c>
      <c r="B116" s="84" t="s">
        <v>197</v>
      </c>
      <c r="C116" s="3" t="s">
        <v>226</v>
      </c>
      <c r="D116" s="3">
        <v>5.0</v>
      </c>
      <c r="E116" s="3">
        <v>78834.037837</v>
      </c>
      <c r="F116" s="3">
        <v>78572.415031</v>
      </c>
      <c r="G116" s="3">
        <v>78232.192801</v>
      </c>
      <c r="H116" s="3">
        <v>78661.808111</v>
      </c>
      <c r="I116" s="3">
        <v>80143.243256</v>
      </c>
      <c r="J116" s="3">
        <v>78232.192801</v>
      </c>
      <c r="K116" s="3">
        <v>78888.739407</v>
      </c>
      <c r="L116" s="3">
        <v>37.378</v>
      </c>
      <c r="M116" s="3">
        <v>90.521</v>
      </c>
      <c r="N116" s="94">
        <f t="shared" si="1"/>
        <v>1.875007585</v>
      </c>
      <c r="O116" s="94">
        <f t="shared" si="2"/>
        <v>1.536919798</v>
      </c>
      <c r="P116" s="94">
        <f t="shared" si="3"/>
        <v>1.097260189</v>
      </c>
      <c r="Q116" s="94">
        <f t="shared" si="4"/>
        <v>1.652439959</v>
      </c>
      <c r="R116" s="94">
        <f t="shared" si="5"/>
        <v>3.566856888</v>
      </c>
      <c r="S116" s="96">
        <f t="shared" si="6"/>
        <v>1.945696884</v>
      </c>
      <c r="U116" s="7" t="str">
        <f t="shared" si="7"/>
        <v>INF</v>
      </c>
    </row>
    <row r="117">
      <c r="A117" s="94">
        <f>Comparacao!F118</f>
        <v>44944.49871</v>
      </c>
      <c r="B117" s="84" t="s">
        <v>198</v>
      </c>
      <c r="C117" s="3" t="s">
        <v>226</v>
      </c>
      <c r="D117" s="3">
        <v>5.0</v>
      </c>
      <c r="E117" s="3">
        <v>47903.403648</v>
      </c>
      <c r="F117" s="3">
        <v>46848.301431</v>
      </c>
      <c r="G117" s="3">
        <v>45662.806462</v>
      </c>
      <c r="H117" s="3">
        <v>45206.132834</v>
      </c>
      <c r="I117" s="3">
        <v>45099.533057</v>
      </c>
      <c r="J117" s="3">
        <v>45099.533057</v>
      </c>
      <c r="K117" s="3">
        <v>46144.035486</v>
      </c>
      <c r="L117" s="3">
        <v>38.428</v>
      </c>
      <c r="M117" s="3">
        <v>92.016</v>
      </c>
      <c r="N117" s="94">
        <f t="shared" si="1"/>
        <v>6.583464106</v>
      </c>
      <c r="O117" s="94">
        <f t="shared" si="2"/>
        <v>4.235897113</v>
      </c>
      <c r="P117" s="94">
        <f t="shared" si="3"/>
        <v>1.598210626</v>
      </c>
      <c r="Q117" s="94">
        <f t="shared" si="4"/>
        <v>0.5821271424</v>
      </c>
      <c r="R117" s="94">
        <f t="shared" si="5"/>
        <v>0.3449462191</v>
      </c>
      <c r="S117" s="96">
        <f t="shared" si="6"/>
        <v>2.668929041</v>
      </c>
      <c r="U117" s="7">
        <f t="shared" si="7"/>
        <v>38.428</v>
      </c>
    </row>
    <row r="118">
      <c r="A118" s="94">
        <f>Comparacao!F119</f>
        <v>60243.61874</v>
      </c>
      <c r="B118" s="84" t="s">
        <v>199</v>
      </c>
      <c r="C118" s="3" t="s">
        <v>226</v>
      </c>
      <c r="D118" s="3">
        <v>5.0</v>
      </c>
      <c r="E118" s="3">
        <v>62839.174454</v>
      </c>
      <c r="F118" s="3">
        <v>61108.209432</v>
      </c>
      <c r="G118" s="3">
        <v>62675.709442</v>
      </c>
      <c r="H118" s="3">
        <v>63177.81406</v>
      </c>
      <c r="I118" s="3">
        <v>62197.052894</v>
      </c>
      <c r="J118" s="3">
        <v>61108.209432</v>
      </c>
      <c r="K118" s="3">
        <v>62399.592056</v>
      </c>
      <c r="L118" s="3">
        <v>23.767</v>
      </c>
      <c r="M118" s="3">
        <v>91.378</v>
      </c>
      <c r="N118" s="94">
        <f t="shared" si="1"/>
        <v>4.308432611</v>
      </c>
      <c r="O118" s="94">
        <f t="shared" si="2"/>
        <v>1.435157303</v>
      </c>
      <c r="P118" s="94">
        <f t="shared" si="3"/>
        <v>4.03709265</v>
      </c>
      <c r="Q118" s="94">
        <f t="shared" si="4"/>
        <v>4.870549584</v>
      </c>
      <c r="R118" s="94">
        <f t="shared" si="5"/>
        <v>3.242557796</v>
      </c>
      <c r="S118" s="96">
        <f t="shared" si="6"/>
        <v>3.578757989</v>
      </c>
      <c r="U118" s="7" t="str">
        <f t="shared" si="7"/>
        <v>INF</v>
      </c>
    </row>
    <row r="119">
      <c r="A119" s="94">
        <f>Comparacao!F120</f>
        <v>73775.48245</v>
      </c>
      <c r="B119" s="84" t="s">
        <v>200</v>
      </c>
      <c r="C119" s="3" t="s">
        <v>226</v>
      </c>
      <c r="D119" s="3">
        <v>5.0</v>
      </c>
      <c r="E119" s="3">
        <v>75069.431148</v>
      </c>
      <c r="F119" s="3">
        <v>75714.199397</v>
      </c>
      <c r="G119" s="3">
        <v>75778.102079</v>
      </c>
      <c r="H119" s="3">
        <v>75859.3451</v>
      </c>
      <c r="I119" s="3">
        <v>75091.723301</v>
      </c>
      <c r="J119" s="3">
        <v>75069.431148</v>
      </c>
      <c r="K119" s="3">
        <v>75502.560205</v>
      </c>
      <c r="L119" s="3">
        <v>19.277</v>
      </c>
      <c r="M119" s="3">
        <v>90.687</v>
      </c>
      <c r="N119" s="94">
        <f t="shared" si="1"/>
        <v>1.753900694</v>
      </c>
      <c r="O119" s="94">
        <f t="shared" si="2"/>
        <v>2.627860752</v>
      </c>
      <c r="P119" s="94">
        <f t="shared" si="3"/>
        <v>2.714478528</v>
      </c>
      <c r="Q119" s="94">
        <f t="shared" si="4"/>
        <v>2.824600507</v>
      </c>
      <c r="R119" s="94">
        <f t="shared" si="5"/>
        <v>1.784116902</v>
      </c>
      <c r="S119" s="96">
        <f t="shared" si="6"/>
        <v>2.340991477</v>
      </c>
      <c r="U119" s="7" t="str">
        <f t="shared" si="7"/>
        <v>INF</v>
      </c>
    </row>
    <row r="120">
      <c r="A120" s="94">
        <f>Comparacao!F121</f>
        <v>63442.50571</v>
      </c>
      <c r="B120" s="84" t="s">
        <v>201</v>
      </c>
      <c r="C120" s="3" t="s">
        <v>226</v>
      </c>
      <c r="D120" s="3">
        <v>5.0</v>
      </c>
      <c r="E120" s="3">
        <v>63442.505707</v>
      </c>
      <c r="F120" s="3">
        <v>63442.505707</v>
      </c>
      <c r="G120" s="3">
        <v>63442.505707</v>
      </c>
      <c r="H120" s="3">
        <v>63525.853197</v>
      </c>
      <c r="I120" s="3">
        <v>63525.853197</v>
      </c>
      <c r="J120" s="3">
        <v>63442.505707</v>
      </c>
      <c r="K120" s="3">
        <v>63475.844703</v>
      </c>
      <c r="L120" s="3">
        <v>32.617</v>
      </c>
      <c r="M120" s="3">
        <v>100.868</v>
      </c>
      <c r="N120" s="94">
        <f t="shared" si="1"/>
        <v>0</v>
      </c>
      <c r="O120" s="94">
        <f t="shared" si="2"/>
        <v>0</v>
      </c>
      <c r="P120" s="94">
        <f t="shared" si="3"/>
        <v>0</v>
      </c>
      <c r="Q120" s="94">
        <f t="shared" si="4"/>
        <v>0.1313748394</v>
      </c>
      <c r="R120" s="94">
        <f t="shared" si="5"/>
        <v>0.1313748394</v>
      </c>
      <c r="S120" s="96">
        <f t="shared" si="6"/>
        <v>0.05254993577</v>
      </c>
      <c r="U120" s="7">
        <f t="shared" si="7"/>
        <v>32.617</v>
      </c>
    </row>
    <row r="121">
      <c r="A121" s="94">
        <f>Comparacao!F122</f>
        <v>73415.91173</v>
      </c>
      <c r="B121" s="84" t="s">
        <v>202</v>
      </c>
      <c r="C121" s="3" t="s">
        <v>226</v>
      </c>
      <c r="D121" s="3">
        <v>5.0</v>
      </c>
      <c r="E121" s="3">
        <v>74331.289669</v>
      </c>
      <c r="F121" s="3">
        <v>74254.454971</v>
      </c>
      <c r="G121" s="3">
        <v>74254.454971</v>
      </c>
      <c r="H121" s="3">
        <v>74254.454971</v>
      </c>
      <c r="I121" s="3">
        <v>73415.911731</v>
      </c>
      <c r="J121" s="3">
        <v>73415.911731</v>
      </c>
      <c r="K121" s="3">
        <v>74102.113262</v>
      </c>
      <c r="L121" s="3">
        <v>40.177</v>
      </c>
      <c r="M121" s="3">
        <v>100.526</v>
      </c>
      <c r="N121" s="94">
        <f t="shared" si="1"/>
        <v>1.246838616</v>
      </c>
      <c r="O121" s="94">
        <f t="shared" si="2"/>
        <v>1.142181879</v>
      </c>
      <c r="P121" s="94">
        <f t="shared" si="3"/>
        <v>1.142181879</v>
      </c>
      <c r="Q121" s="94">
        <f t="shared" si="4"/>
        <v>1.142181879</v>
      </c>
      <c r="R121" s="94">
        <f t="shared" si="5"/>
        <v>0</v>
      </c>
      <c r="S121" s="96">
        <f t="shared" si="6"/>
        <v>0.9346768506</v>
      </c>
      <c r="U121" s="7">
        <f t="shared" si="7"/>
        <v>40.177</v>
      </c>
    </row>
    <row r="122">
      <c r="A122" s="94">
        <f>Comparacao!F123</f>
        <v>81473.21432</v>
      </c>
      <c r="B122" s="84" t="s">
        <v>203</v>
      </c>
      <c r="C122" s="3" t="s">
        <v>226</v>
      </c>
      <c r="D122" s="3">
        <v>5.0</v>
      </c>
      <c r="E122" s="3">
        <v>82452.160227</v>
      </c>
      <c r="F122" s="3">
        <v>81990.764526</v>
      </c>
      <c r="G122" s="3">
        <v>82452.160227</v>
      </c>
      <c r="H122" s="3">
        <v>81990.764526</v>
      </c>
      <c r="I122" s="3">
        <v>82452.160227</v>
      </c>
      <c r="J122" s="3">
        <v>81990.764526</v>
      </c>
      <c r="K122" s="3">
        <v>82267.601946</v>
      </c>
      <c r="L122" s="3">
        <v>7.763</v>
      </c>
      <c r="M122" s="3">
        <v>100.556</v>
      </c>
      <c r="N122" s="94">
        <f t="shared" si="1"/>
        <v>1.201555522</v>
      </c>
      <c r="O122" s="94">
        <f t="shared" si="2"/>
        <v>0.6352397034</v>
      </c>
      <c r="P122" s="94">
        <f t="shared" si="3"/>
        <v>1.201555522</v>
      </c>
      <c r="Q122" s="94">
        <f t="shared" si="4"/>
        <v>0.6352397034</v>
      </c>
      <c r="R122" s="94">
        <f t="shared" si="5"/>
        <v>1.201555522</v>
      </c>
      <c r="S122" s="96">
        <f t="shared" si="6"/>
        <v>0.9750291948</v>
      </c>
      <c r="U122" s="7">
        <f t="shared" si="7"/>
        <v>7.763</v>
      </c>
    </row>
    <row r="123">
      <c r="A123" s="94">
        <f>Comparacao!F124</f>
        <v>53316.5763</v>
      </c>
      <c r="B123" s="84" t="s">
        <v>204</v>
      </c>
      <c r="C123" s="3" t="s">
        <v>226</v>
      </c>
      <c r="D123" s="3">
        <v>5.0</v>
      </c>
      <c r="E123" s="3">
        <v>54830.142401</v>
      </c>
      <c r="F123" s="3">
        <v>54428.180137</v>
      </c>
      <c r="G123" s="3">
        <v>54880.015656</v>
      </c>
      <c r="H123" s="3">
        <v>54465.252028</v>
      </c>
      <c r="I123" s="3">
        <v>55484.89422</v>
      </c>
      <c r="J123" s="3">
        <v>54428.180137</v>
      </c>
      <c r="K123" s="3">
        <v>54817.696888</v>
      </c>
      <c r="L123" s="3">
        <v>9.407</v>
      </c>
      <c r="M123" s="3">
        <v>101.485</v>
      </c>
      <c r="N123" s="94">
        <f t="shared" si="1"/>
        <v>2.838828377</v>
      </c>
      <c r="O123" s="94">
        <f t="shared" si="2"/>
        <v>2.084912256</v>
      </c>
      <c r="P123" s="94">
        <f t="shared" si="3"/>
        <v>2.932370121</v>
      </c>
      <c r="Q123" s="94">
        <f t="shared" si="4"/>
        <v>2.154443898</v>
      </c>
      <c r="R123" s="94">
        <f t="shared" si="5"/>
        <v>4.066873883</v>
      </c>
      <c r="S123" s="96">
        <f t="shared" si="6"/>
        <v>2.815485707</v>
      </c>
      <c r="U123" s="7" t="str">
        <f t="shared" si="7"/>
        <v>INF</v>
      </c>
    </row>
    <row r="124">
      <c r="A124" s="94">
        <f>Comparacao!F125</f>
        <v>66563.13171</v>
      </c>
      <c r="B124" s="84" t="s">
        <v>205</v>
      </c>
      <c r="C124" s="3" t="s">
        <v>226</v>
      </c>
      <c r="D124" s="3">
        <v>5.0</v>
      </c>
      <c r="E124" s="3">
        <v>67496.011764</v>
      </c>
      <c r="F124" s="3">
        <v>66710.619876</v>
      </c>
      <c r="G124" s="3">
        <v>67660.046339</v>
      </c>
      <c r="H124" s="3">
        <v>67447.145328</v>
      </c>
      <c r="I124" s="3">
        <v>67270.054683</v>
      </c>
      <c r="J124" s="3">
        <v>66710.619876</v>
      </c>
      <c r="K124" s="3">
        <v>67316.775598</v>
      </c>
      <c r="L124" s="3">
        <v>48.29</v>
      </c>
      <c r="M124" s="3">
        <v>101.118</v>
      </c>
      <c r="N124" s="94">
        <f t="shared" si="1"/>
        <v>1.401496642</v>
      </c>
      <c r="O124" s="94">
        <f t="shared" si="2"/>
        <v>0.2215763655</v>
      </c>
      <c r="P124" s="94">
        <f t="shared" si="3"/>
        <v>1.647931224</v>
      </c>
      <c r="Q124" s="94">
        <f t="shared" si="4"/>
        <v>1.328082975</v>
      </c>
      <c r="R124" s="94">
        <f t="shared" si="5"/>
        <v>1.062033827</v>
      </c>
      <c r="S124" s="96">
        <f t="shared" si="6"/>
        <v>1.132224207</v>
      </c>
      <c r="U124" s="7">
        <f t="shared" si="7"/>
        <v>48.29</v>
      </c>
    </row>
    <row r="125">
      <c r="A125" s="94">
        <f>Comparacao!F126</f>
        <v>77561.11803</v>
      </c>
      <c r="B125" s="84" t="s">
        <v>206</v>
      </c>
      <c r="C125" s="3" t="s">
        <v>226</v>
      </c>
      <c r="D125" s="3">
        <v>5.0</v>
      </c>
      <c r="E125" s="3">
        <v>77561.118025</v>
      </c>
      <c r="F125" s="3">
        <v>78230.91525</v>
      </c>
      <c r="G125" s="3">
        <v>78272.08012</v>
      </c>
      <c r="H125" s="3">
        <v>79154.90224</v>
      </c>
      <c r="I125" s="3">
        <v>79857.324274</v>
      </c>
      <c r="J125" s="3">
        <v>77561.118025</v>
      </c>
      <c r="K125" s="3">
        <v>78615.267982</v>
      </c>
      <c r="L125" s="3">
        <v>5.596</v>
      </c>
      <c r="M125" s="3">
        <v>100.711</v>
      </c>
      <c r="N125" s="94">
        <f t="shared" si="1"/>
        <v>0</v>
      </c>
      <c r="O125" s="94">
        <f t="shared" si="2"/>
        <v>0.8635734529</v>
      </c>
      <c r="P125" s="94">
        <f t="shared" si="3"/>
        <v>0.9166475589</v>
      </c>
      <c r="Q125" s="94">
        <f t="shared" si="4"/>
        <v>2.054875246</v>
      </c>
      <c r="R125" s="94">
        <f t="shared" si="5"/>
        <v>2.960512055</v>
      </c>
      <c r="S125" s="96">
        <f t="shared" si="6"/>
        <v>1.359121663</v>
      </c>
      <c r="U125" s="7">
        <f t="shared" si="7"/>
        <v>5.596</v>
      </c>
    </row>
    <row r="126">
      <c r="A126" s="94">
        <f>Comparacao!F127</f>
        <v>45276.75393</v>
      </c>
      <c r="B126" s="84" t="s">
        <v>207</v>
      </c>
      <c r="C126" s="3" t="s">
        <v>226</v>
      </c>
      <c r="D126" s="3">
        <v>5.0</v>
      </c>
      <c r="E126" s="3">
        <v>46962.109605</v>
      </c>
      <c r="F126" s="3">
        <v>47342.298476</v>
      </c>
      <c r="G126" s="3">
        <v>47532.485763</v>
      </c>
      <c r="H126" s="3">
        <v>46992.111445</v>
      </c>
      <c r="I126" s="3">
        <v>46280.268156</v>
      </c>
      <c r="J126" s="3">
        <v>46280.268156</v>
      </c>
      <c r="K126" s="3">
        <v>47021.854689</v>
      </c>
      <c r="L126" s="3">
        <v>83.496</v>
      </c>
      <c r="M126" s="3">
        <v>100.826</v>
      </c>
      <c r="N126" s="94">
        <f t="shared" si="1"/>
        <v>3.722342102</v>
      </c>
      <c r="O126" s="94">
        <f t="shared" si="2"/>
        <v>4.562042032</v>
      </c>
      <c r="P126" s="94">
        <f t="shared" si="3"/>
        <v>4.982097072</v>
      </c>
      <c r="Q126" s="94">
        <f t="shared" si="4"/>
        <v>3.788605333</v>
      </c>
      <c r="R126" s="94">
        <f t="shared" si="5"/>
        <v>2.216400554</v>
      </c>
      <c r="S126" s="96">
        <f t="shared" si="6"/>
        <v>3.854297419</v>
      </c>
      <c r="U126" s="7" t="str">
        <f t="shared" si="7"/>
        <v>INF</v>
      </c>
    </row>
    <row r="127">
      <c r="A127" s="94">
        <f>Comparacao!F128</f>
        <v>60563.51934</v>
      </c>
      <c r="B127" s="84" t="s">
        <v>208</v>
      </c>
      <c r="C127" s="3" t="s">
        <v>226</v>
      </c>
      <c r="D127" s="3">
        <v>5.0</v>
      </c>
      <c r="E127" s="3">
        <v>62252.551496</v>
      </c>
      <c r="F127" s="3">
        <v>61547.259697</v>
      </c>
      <c r="G127" s="3">
        <v>65193.006369</v>
      </c>
      <c r="H127" s="3">
        <v>62026.574708</v>
      </c>
      <c r="I127" s="3">
        <v>63854.96411</v>
      </c>
      <c r="J127" s="3">
        <v>61547.259697</v>
      </c>
      <c r="K127" s="3">
        <v>62974.871276</v>
      </c>
      <c r="L127" s="3">
        <v>12.273</v>
      </c>
      <c r="M127" s="3">
        <v>101.014</v>
      </c>
      <c r="N127" s="94">
        <f t="shared" si="1"/>
        <v>2.788860641</v>
      </c>
      <c r="O127" s="94">
        <f t="shared" si="2"/>
        <v>1.62431174</v>
      </c>
      <c r="P127" s="94">
        <f t="shared" si="3"/>
        <v>7.644019167</v>
      </c>
      <c r="Q127" s="94">
        <f t="shared" si="4"/>
        <v>2.415737034</v>
      </c>
      <c r="R127" s="94">
        <f t="shared" si="5"/>
        <v>5.43469865</v>
      </c>
      <c r="S127" s="96">
        <f t="shared" si="6"/>
        <v>3.981525447</v>
      </c>
      <c r="U127" s="7" t="str">
        <f t="shared" si="7"/>
        <v>INF</v>
      </c>
    </row>
    <row r="128">
      <c r="A128" s="94">
        <f>Comparacao!F129</f>
        <v>74007.85441</v>
      </c>
      <c r="B128" s="84" t="s">
        <v>209</v>
      </c>
      <c r="C128" s="3" t="s">
        <v>226</v>
      </c>
      <c r="D128" s="3">
        <v>5.0</v>
      </c>
      <c r="E128" s="3">
        <v>75446.354578</v>
      </c>
      <c r="F128" s="3">
        <v>76161.213406</v>
      </c>
      <c r="G128" s="3">
        <v>75550.639275</v>
      </c>
      <c r="H128" s="3">
        <v>75515.879855</v>
      </c>
      <c r="I128" s="3">
        <v>75408.060982</v>
      </c>
      <c r="J128" s="3">
        <v>75408.060982</v>
      </c>
      <c r="K128" s="3">
        <v>75616.429619</v>
      </c>
      <c r="L128" s="3">
        <v>38.956</v>
      </c>
      <c r="M128" s="3">
        <v>100.978</v>
      </c>
      <c r="N128" s="94">
        <f t="shared" si="1"/>
        <v>1.943712835</v>
      </c>
      <c r="O128" s="94">
        <f t="shared" si="2"/>
        <v>2.909635754</v>
      </c>
      <c r="P128" s="94">
        <f t="shared" si="3"/>
        <v>2.084623145</v>
      </c>
      <c r="Q128" s="94">
        <f t="shared" si="4"/>
        <v>2.037655941</v>
      </c>
      <c r="R128" s="94">
        <f t="shared" si="5"/>
        <v>1.891970224</v>
      </c>
      <c r="S128" s="96">
        <f t="shared" si="6"/>
        <v>2.17351958</v>
      </c>
      <c r="U128" s="7" t="str">
        <f t="shared" si="7"/>
        <v>INF</v>
      </c>
    </row>
    <row r="129">
      <c r="U129" s="7"/>
    </row>
    <row r="130">
      <c r="U130" s="7"/>
    </row>
    <row r="131">
      <c r="U131" s="7"/>
    </row>
    <row r="132">
      <c r="U132" s="7"/>
    </row>
    <row r="133">
      <c r="U133" s="7"/>
    </row>
    <row r="134">
      <c r="U134" s="7"/>
    </row>
    <row r="135">
      <c r="U135" s="7"/>
    </row>
    <row r="136">
      <c r="U136" s="7"/>
    </row>
    <row r="137">
      <c r="U137" s="7"/>
    </row>
    <row r="138">
      <c r="U138" s="7"/>
    </row>
    <row r="139">
      <c r="U139" s="7"/>
    </row>
    <row r="140">
      <c r="U140" s="7"/>
    </row>
    <row r="141">
      <c r="U141" s="7"/>
    </row>
    <row r="142">
      <c r="U142" s="7"/>
    </row>
    <row r="143">
      <c r="U143" s="7"/>
    </row>
    <row r="144">
      <c r="U144" s="7"/>
    </row>
    <row r="145">
      <c r="U145" s="7"/>
    </row>
    <row r="146">
      <c r="U146" s="7"/>
    </row>
    <row r="147">
      <c r="U147" s="7"/>
    </row>
    <row r="148">
      <c r="U148" s="7"/>
    </row>
    <row r="149">
      <c r="U149" s="7"/>
    </row>
    <row r="150">
      <c r="U150" s="7"/>
    </row>
    <row r="151">
      <c r="U151" s="7"/>
    </row>
    <row r="152">
      <c r="U152" s="7"/>
    </row>
    <row r="153">
      <c r="U153" s="7"/>
    </row>
    <row r="154">
      <c r="U154" s="7"/>
    </row>
    <row r="155">
      <c r="U155" s="7"/>
    </row>
    <row r="156">
      <c r="U156" s="7"/>
    </row>
    <row r="157">
      <c r="U157" s="7"/>
    </row>
    <row r="158">
      <c r="U158" s="7"/>
    </row>
    <row r="159">
      <c r="U159" s="7"/>
    </row>
    <row r="160">
      <c r="U160" s="7"/>
    </row>
    <row r="161">
      <c r="U161" s="7"/>
    </row>
    <row r="162">
      <c r="U162" s="7"/>
    </row>
    <row r="163">
      <c r="U163" s="7"/>
    </row>
    <row r="164">
      <c r="U164" s="7"/>
    </row>
    <row r="165">
      <c r="U165" s="7"/>
    </row>
    <row r="166">
      <c r="U166" s="7"/>
    </row>
    <row r="167">
      <c r="U167" s="7"/>
    </row>
    <row r="168">
      <c r="U168" s="7"/>
    </row>
    <row r="169">
      <c r="U169" s="7"/>
    </row>
    <row r="170">
      <c r="U170" s="7"/>
    </row>
    <row r="171">
      <c r="U171" s="7"/>
    </row>
    <row r="172">
      <c r="U172" s="7"/>
    </row>
    <row r="173">
      <c r="U173" s="7"/>
    </row>
    <row r="174">
      <c r="U174" s="7"/>
    </row>
    <row r="175">
      <c r="U175" s="7"/>
    </row>
    <row r="176">
      <c r="U176" s="7"/>
    </row>
    <row r="177">
      <c r="U177" s="7"/>
    </row>
    <row r="178">
      <c r="U178" s="7"/>
    </row>
    <row r="179">
      <c r="U179" s="7"/>
    </row>
    <row r="180">
      <c r="U180" s="7"/>
    </row>
    <row r="181">
      <c r="U181" s="7"/>
    </row>
    <row r="182">
      <c r="U182" s="7"/>
    </row>
    <row r="183">
      <c r="U183" s="7"/>
    </row>
    <row r="184">
      <c r="U184" s="7"/>
    </row>
    <row r="185">
      <c r="U185" s="7"/>
    </row>
    <row r="186">
      <c r="U186" s="7"/>
    </row>
    <row r="187">
      <c r="U187" s="7"/>
    </row>
    <row r="188">
      <c r="U188" s="7"/>
    </row>
    <row r="189">
      <c r="U189" s="7"/>
    </row>
    <row r="190">
      <c r="U190" s="7"/>
    </row>
    <row r="191">
      <c r="U191" s="7"/>
    </row>
    <row r="192">
      <c r="U192" s="7"/>
    </row>
    <row r="193">
      <c r="U193" s="7"/>
    </row>
    <row r="194">
      <c r="U194" s="7"/>
    </row>
    <row r="195">
      <c r="U195" s="7"/>
    </row>
    <row r="196">
      <c r="U196" s="7"/>
    </row>
    <row r="197">
      <c r="U197" s="7"/>
    </row>
    <row r="198">
      <c r="U198" s="7"/>
    </row>
    <row r="199">
      <c r="U199" s="7"/>
    </row>
    <row r="200">
      <c r="U200" s="7"/>
    </row>
    <row r="201">
      <c r="U201" s="7"/>
    </row>
    <row r="202">
      <c r="U202" s="7"/>
    </row>
    <row r="203">
      <c r="U203" s="7"/>
    </row>
    <row r="204">
      <c r="U204" s="7"/>
    </row>
    <row r="205">
      <c r="U205" s="7"/>
    </row>
    <row r="206">
      <c r="U206" s="7"/>
    </row>
    <row r="207">
      <c r="U207" s="7"/>
    </row>
    <row r="208">
      <c r="U208" s="7"/>
    </row>
    <row r="209">
      <c r="U209" s="7"/>
    </row>
    <row r="210">
      <c r="U210" s="7"/>
    </row>
    <row r="211">
      <c r="U211" s="7"/>
    </row>
    <row r="212">
      <c r="U212" s="7"/>
    </row>
    <row r="213">
      <c r="U213" s="7"/>
    </row>
    <row r="214">
      <c r="U214" s="7"/>
    </row>
    <row r="215">
      <c r="U215" s="7"/>
    </row>
    <row r="216">
      <c r="U216" s="7"/>
    </row>
    <row r="217">
      <c r="U217" s="7"/>
    </row>
    <row r="218">
      <c r="U218" s="7"/>
    </row>
    <row r="219">
      <c r="U219" s="7"/>
    </row>
    <row r="220">
      <c r="U220" s="7"/>
    </row>
    <row r="221">
      <c r="U221" s="7"/>
    </row>
    <row r="222">
      <c r="U222" s="7"/>
    </row>
    <row r="223">
      <c r="U223" s="7"/>
    </row>
    <row r="224">
      <c r="U224" s="7"/>
    </row>
    <row r="225">
      <c r="U225" s="7"/>
    </row>
    <row r="226">
      <c r="U226" s="7"/>
    </row>
    <row r="227">
      <c r="U227" s="7"/>
    </row>
    <row r="228">
      <c r="U228" s="7"/>
    </row>
    <row r="229">
      <c r="U229" s="7"/>
    </row>
    <row r="230">
      <c r="U230" s="7"/>
    </row>
    <row r="231">
      <c r="U231" s="7"/>
    </row>
    <row r="232">
      <c r="U232" s="7"/>
    </row>
    <row r="233">
      <c r="U233" s="7"/>
    </row>
    <row r="234">
      <c r="U234" s="7"/>
    </row>
    <row r="235">
      <c r="U235" s="7"/>
    </row>
    <row r="236">
      <c r="U236" s="7"/>
    </row>
    <row r="237">
      <c r="U237" s="7"/>
    </row>
    <row r="238">
      <c r="U238" s="7"/>
    </row>
    <row r="239">
      <c r="U239" s="7"/>
    </row>
    <row r="240">
      <c r="U240" s="7"/>
    </row>
    <row r="241">
      <c r="U241" s="7"/>
    </row>
    <row r="242">
      <c r="U242" s="7"/>
    </row>
    <row r="243">
      <c r="U243" s="7"/>
    </row>
    <row r="244">
      <c r="U244" s="7"/>
    </row>
    <row r="245">
      <c r="U245" s="7"/>
    </row>
    <row r="246">
      <c r="U246" s="7"/>
    </row>
    <row r="247">
      <c r="U247" s="7"/>
    </row>
    <row r="248">
      <c r="U248" s="7"/>
    </row>
    <row r="249">
      <c r="U249" s="7"/>
    </row>
    <row r="250">
      <c r="U250" s="7"/>
    </row>
    <row r="251">
      <c r="U251" s="7"/>
    </row>
    <row r="252">
      <c r="U252" s="7"/>
    </row>
    <row r="253">
      <c r="U253" s="7"/>
    </row>
    <row r="254">
      <c r="U254" s="7"/>
    </row>
    <row r="255">
      <c r="U255" s="7"/>
    </row>
    <row r="256">
      <c r="U256" s="7"/>
    </row>
    <row r="257">
      <c r="U257" s="7"/>
    </row>
    <row r="258">
      <c r="U258" s="7"/>
    </row>
    <row r="259">
      <c r="U259" s="7"/>
    </row>
    <row r="260">
      <c r="U260" s="7"/>
    </row>
    <row r="261">
      <c r="U261" s="7"/>
    </row>
    <row r="262">
      <c r="U262" s="7"/>
    </row>
    <row r="263">
      <c r="U263" s="7"/>
    </row>
    <row r="264">
      <c r="U264" s="7"/>
    </row>
    <row r="265">
      <c r="U265" s="7"/>
    </row>
    <row r="266">
      <c r="U266" s="7"/>
    </row>
    <row r="267">
      <c r="U267" s="7"/>
    </row>
    <row r="268">
      <c r="U268" s="7"/>
    </row>
    <row r="269">
      <c r="U269" s="7"/>
    </row>
    <row r="270">
      <c r="U270" s="7"/>
    </row>
    <row r="271">
      <c r="U271" s="7"/>
    </row>
    <row r="272">
      <c r="U272" s="7"/>
    </row>
    <row r="273">
      <c r="U273" s="7"/>
    </row>
    <row r="274">
      <c r="U274" s="7"/>
    </row>
    <row r="275">
      <c r="U275" s="7"/>
    </row>
    <row r="276">
      <c r="U276" s="7"/>
    </row>
    <row r="277">
      <c r="U277" s="7"/>
    </row>
    <row r="278">
      <c r="U278" s="7"/>
    </row>
    <row r="279">
      <c r="U279" s="7"/>
    </row>
    <row r="280">
      <c r="U280" s="7"/>
    </row>
    <row r="281">
      <c r="U281" s="7"/>
    </row>
    <row r="282">
      <c r="U282" s="7"/>
    </row>
    <row r="283">
      <c r="U283" s="7"/>
    </row>
    <row r="284">
      <c r="U284" s="7"/>
    </row>
    <row r="285">
      <c r="U285" s="7"/>
    </row>
    <row r="286">
      <c r="U286" s="7"/>
    </row>
    <row r="287">
      <c r="U287" s="7"/>
    </row>
    <row r="288">
      <c r="U288" s="7"/>
    </row>
    <row r="289">
      <c r="U289" s="7"/>
    </row>
    <row r="290">
      <c r="U290" s="7"/>
    </row>
    <row r="291">
      <c r="U291" s="7"/>
    </row>
    <row r="292">
      <c r="U292" s="7"/>
    </row>
    <row r="293">
      <c r="U293" s="7"/>
    </row>
    <row r="294">
      <c r="U294" s="7"/>
    </row>
    <row r="295">
      <c r="U295" s="7"/>
    </row>
    <row r="296">
      <c r="U296" s="7"/>
    </row>
    <row r="297">
      <c r="U297" s="7"/>
    </row>
    <row r="298">
      <c r="U298" s="7"/>
    </row>
    <row r="299">
      <c r="U299" s="7"/>
    </row>
    <row r="300">
      <c r="U300" s="7"/>
    </row>
    <row r="301">
      <c r="U301" s="7"/>
    </row>
    <row r="302">
      <c r="U302" s="7"/>
    </row>
    <row r="303">
      <c r="U303" s="7"/>
    </row>
    <row r="304">
      <c r="U304" s="7"/>
    </row>
    <row r="305">
      <c r="U305" s="7"/>
    </row>
    <row r="306">
      <c r="U306" s="7"/>
    </row>
    <row r="307">
      <c r="U307" s="7"/>
    </row>
    <row r="308">
      <c r="U308" s="7"/>
    </row>
    <row r="309">
      <c r="U309" s="7"/>
    </row>
    <row r="310">
      <c r="U310" s="7"/>
    </row>
    <row r="311">
      <c r="U311" s="7"/>
    </row>
    <row r="312">
      <c r="U312" s="7"/>
    </row>
    <row r="313">
      <c r="U313" s="7"/>
    </row>
    <row r="314">
      <c r="U314" s="7"/>
    </row>
    <row r="315">
      <c r="U315" s="7"/>
    </row>
    <row r="316">
      <c r="U316" s="7"/>
    </row>
    <row r="317">
      <c r="U317" s="7"/>
    </row>
    <row r="318">
      <c r="U318" s="7"/>
    </row>
    <row r="319">
      <c r="U319" s="7"/>
    </row>
    <row r="320">
      <c r="U320" s="7"/>
    </row>
    <row r="321">
      <c r="U321" s="7"/>
    </row>
    <row r="322">
      <c r="U322" s="7"/>
    </row>
    <row r="323">
      <c r="U323" s="7"/>
    </row>
    <row r="324">
      <c r="U324" s="7"/>
    </row>
    <row r="325">
      <c r="U325" s="7"/>
    </row>
    <row r="326">
      <c r="U326" s="7"/>
    </row>
    <row r="327">
      <c r="U327" s="7"/>
    </row>
    <row r="328">
      <c r="U328" s="7"/>
    </row>
    <row r="329">
      <c r="U329" s="7"/>
    </row>
    <row r="330">
      <c r="U330" s="7"/>
    </row>
    <row r="331">
      <c r="U331" s="7"/>
    </row>
    <row r="332">
      <c r="U332" s="7"/>
    </row>
    <row r="333">
      <c r="U333" s="7"/>
    </row>
    <row r="334">
      <c r="U334" s="7"/>
    </row>
    <row r="335">
      <c r="U335" s="7"/>
    </row>
    <row r="336">
      <c r="U336" s="7"/>
    </row>
    <row r="337">
      <c r="U337" s="7"/>
    </row>
    <row r="338">
      <c r="U338" s="7"/>
    </row>
    <row r="339">
      <c r="U339" s="7"/>
    </row>
    <row r="340">
      <c r="U340" s="7"/>
    </row>
    <row r="341">
      <c r="U341" s="7"/>
    </row>
    <row r="342">
      <c r="U342" s="7"/>
    </row>
    <row r="343">
      <c r="U343" s="7"/>
    </row>
    <row r="344">
      <c r="U344" s="7"/>
    </row>
    <row r="345">
      <c r="U345" s="7"/>
    </row>
    <row r="346">
      <c r="U346" s="7"/>
    </row>
    <row r="347">
      <c r="U347" s="7"/>
    </row>
    <row r="348">
      <c r="U348" s="7"/>
    </row>
    <row r="349">
      <c r="U349" s="7"/>
    </row>
    <row r="350">
      <c r="U350" s="7"/>
    </row>
    <row r="351">
      <c r="U351" s="7"/>
    </row>
    <row r="352">
      <c r="U352" s="7"/>
    </row>
    <row r="353">
      <c r="U353" s="7"/>
    </row>
    <row r="354">
      <c r="U354" s="7"/>
    </row>
    <row r="355">
      <c r="U355" s="7"/>
    </row>
    <row r="356">
      <c r="U356" s="7"/>
    </row>
    <row r="357">
      <c r="U357" s="7"/>
    </row>
    <row r="358">
      <c r="U358" s="7"/>
    </row>
    <row r="359">
      <c r="U359" s="7"/>
    </row>
    <row r="360">
      <c r="U360" s="7"/>
    </row>
    <row r="361">
      <c r="U361" s="7"/>
    </row>
    <row r="362">
      <c r="U362" s="7"/>
    </row>
    <row r="363">
      <c r="U363" s="7"/>
    </row>
    <row r="364">
      <c r="U364" s="7"/>
    </row>
    <row r="365">
      <c r="U365" s="7"/>
    </row>
    <row r="366">
      <c r="U366" s="7"/>
    </row>
    <row r="367">
      <c r="U367" s="7"/>
    </row>
    <row r="368">
      <c r="U368" s="7"/>
    </row>
    <row r="369">
      <c r="U369" s="7"/>
    </row>
    <row r="370">
      <c r="U370" s="7"/>
    </row>
    <row r="371">
      <c r="U371" s="7"/>
    </row>
    <row r="372">
      <c r="U372" s="7"/>
    </row>
    <row r="373">
      <c r="U373" s="7"/>
    </row>
    <row r="374">
      <c r="U374" s="7"/>
    </row>
    <row r="375">
      <c r="U375" s="7"/>
    </row>
    <row r="376">
      <c r="U376" s="7"/>
    </row>
    <row r="377">
      <c r="U377" s="7"/>
    </row>
    <row r="378">
      <c r="U378" s="7"/>
    </row>
    <row r="379">
      <c r="U379" s="7"/>
    </row>
    <row r="380">
      <c r="U380" s="7"/>
    </row>
    <row r="381">
      <c r="U381" s="7"/>
    </row>
    <row r="382">
      <c r="U382" s="7"/>
    </row>
    <row r="383">
      <c r="U383" s="7"/>
    </row>
    <row r="384">
      <c r="U384" s="7"/>
    </row>
    <row r="385">
      <c r="U385" s="7"/>
    </row>
    <row r="386">
      <c r="U386" s="7"/>
    </row>
    <row r="387">
      <c r="U387" s="7"/>
    </row>
    <row r="388">
      <c r="U388" s="7"/>
    </row>
    <row r="389">
      <c r="U389" s="7"/>
    </row>
    <row r="390">
      <c r="U390" s="7"/>
    </row>
    <row r="391">
      <c r="U391" s="7"/>
    </row>
    <row r="392">
      <c r="U392" s="7"/>
    </row>
    <row r="393">
      <c r="U393" s="7"/>
    </row>
    <row r="394">
      <c r="U394" s="7"/>
    </row>
    <row r="395">
      <c r="U395" s="7"/>
    </row>
    <row r="396">
      <c r="U396" s="7"/>
    </row>
    <row r="397">
      <c r="U397" s="7"/>
    </row>
    <row r="398">
      <c r="U398" s="7"/>
    </row>
    <row r="399">
      <c r="U399" s="7"/>
    </row>
    <row r="400">
      <c r="U400" s="7"/>
    </row>
    <row r="401">
      <c r="U401" s="7"/>
    </row>
    <row r="402">
      <c r="U402" s="7"/>
    </row>
    <row r="403">
      <c r="U403" s="7"/>
    </row>
    <row r="404">
      <c r="U404" s="7"/>
    </row>
    <row r="405">
      <c r="U405" s="7"/>
    </row>
    <row r="406">
      <c r="U406" s="7"/>
    </row>
    <row r="407">
      <c r="U407" s="7"/>
    </row>
    <row r="408">
      <c r="U408" s="7"/>
    </row>
    <row r="409">
      <c r="U409" s="7"/>
    </row>
    <row r="410">
      <c r="U410" s="7"/>
    </row>
    <row r="411">
      <c r="U411" s="7"/>
    </row>
    <row r="412">
      <c r="U412" s="7"/>
    </row>
    <row r="413">
      <c r="U413" s="7"/>
    </row>
    <row r="414">
      <c r="U414" s="7"/>
    </row>
    <row r="415">
      <c r="U415" s="7"/>
    </row>
    <row r="416">
      <c r="U416" s="7"/>
    </row>
    <row r="417">
      <c r="U417" s="7"/>
    </row>
    <row r="418">
      <c r="U418" s="7"/>
    </row>
    <row r="419">
      <c r="U419" s="7"/>
    </row>
    <row r="420">
      <c r="U420" s="7"/>
    </row>
    <row r="421">
      <c r="U421" s="7"/>
    </row>
    <row r="422">
      <c r="U422" s="7"/>
    </row>
    <row r="423">
      <c r="U423" s="7"/>
    </row>
    <row r="424">
      <c r="U424" s="7"/>
    </row>
    <row r="425">
      <c r="U425" s="7"/>
    </row>
    <row r="426">
      <c r="U426" s="7"/>
    </row>
    <row r="427">
      <c r="U427" s="7"/>
    </row>
    <row r="428">
      <c r="U428" s="7"/>
    </row>
    <row r="429">
      <c r="U429" s="7"/>
    </row>
    <row r="430">
      <c r="U430" s="7"/>
    </row>
    <row r="431">
      <c r="U431" s="7"/>
    </row>
    <row r="432">
      <c r="U432" s="7"/>
    </row>
    <row r="433">
      <c r="U433" s="7"/>
    </row>
    <row r="434">
      <c r="U434" s="7"/>
    </row>
    <row r="435">
      <c r="U435" s="7"/>
    </row>
    <row r="436">
      <c r="U436" s="7"/>
    </row>
    <row r="437">
      <c r="U437" s="7"/>
    </row>
    <row r="438">
      <c r="U438" s="7"/>
    </row>
    <row r="439">
      <c r="U439" s="7"/>
    </row>
    <row r="440">
      <c r="U440" s="7"/>
    </row>
    <row r="441">
      <c r="U441" s="7"/>
    </row>
    <row r="442">
      <c r="U442" s="7"/>
    </row>
    <row r="443">
      <c r="U443" s="7"/>
    </row>
    <row r="444">
      <c r="U444" s="7"/>
    </row>
    <row r="445">
      <c r="U445" s="7"/>
    </row>
    <row r="446">
      <c r="U446" s="7"/>
    </row>
    <row r="447">
      <c r="U447" s="7"/>
    </row>
    <row r="448">
      <c r="U448" s="7"/>
    </row>
    <row r="449">
      <c r="U449" s="7"/>
    </row>
    <row r="450">
      <c r="U450" s="7"/>
    </row>
    <row r="451">
      <c r="U451" s="7"/>
    </row>
    <row r="452">
      <c r="U452" s="7"/>
    </row>
    <row r="453">
      <c r="U453" s="7"/>
    </row>
    <row r="454">
      <c r="U454" s="7"/>
    </row>
    <row r="455">
      <c r="U455" s="7"/>
    </row>
    <row r="456">
      <c r="U456" s="7"/>
    </row>
    <row r="457">
      <c r="U457" s="7"/>
    </row>
    <row r="458">
      <c r="U458" s="7"/>
    </row>
    <row r="459">
      <c r="U459" s="7"/>
    </row>
    <row r="460">
      <c r="U460" s="7"/>
    </row>
    <row r="461">
      <c r="U461" s="7"/>
    </row>
    <row r="462">
      <c r="U462" s="7"/>
    </row>
    <row r="463">
      <c r="U463" s="7"/>
    </row>
    <row r="464">
      <c r="U464" s="7"/>
    </row>
    <row r="465">
      <c r="U465" s="7"/>
    </row>
    <row r="466">
      <c r="U466" s="7"/>
    </row>
    <row r="467">
      <c r="U467" s="7"/>
    </row>
    <row r="468">
      <c r="U468" s="7"/>
    </row>
    <row r="469">
      <c r="U469" s="7"/>
    </row>
    <row r="470">
      <c r="U470" s="7"/>
    </row>
    <row r="471">
      <c r="U471" s="7"/>
    </row>
    <row r="472">
      <c r="U472" s="7"/>
    </row>
    <row r="473">
      <c r="U473" s="7"/>
    </row>
    <row r="474">
      <c r="U474" s="7"/>
    </row>
    <row r="475">
      <c r="U475" s="7"/>
    </row>
    <row r="476">
      <c r="U476" s="7"/>
    </row>
    <row r="477">
      <c r="U477" s="7"/>
    </row>
    <row r="478">
      <c r="U478" s="7"/>
    </row>
    <row r="479">
      <c r="U479" s="7"/>
    </row>
    <row r="480">
      <c r="U480" s="7"/>
    </row>
    <row r="481">
      <c r="U481" s="7"/>
    </row>
    <row r="482">
      <c r="U482" s="7"/>
    </row>
    <row r="483">
      <c r="U483" s="7"/>
    </row>
    <row r="484">
      <c r="U484" s="7"/>
    </row>
    <row r="485">
      <c r="U485" s="7"/>
    </row>
    <row r="486">
      <c r="U486" s="7"/>
    </row>
    <row r="487">
      <c r="U487" s="7"/>
    </row>
    <row r="488">
      <c r="U488" s="7"/>
    </row>
    <row r="489">
      <c r="U489" s="7"/>
    </row>
    <row r="490">
      <c r="U490" s="7"/>
    </row>
    <row r="491">
      <c r="U491" s="7"/>
    </row>
    <row r="492">
      <c r="U492" s="7"/>
    </row>
    <row r="493">
      <c r="U493" s="7"/>
    </row>
    <row r="494">
      <c r="U494" s="7"/>
    </row>
    <row r="495">
      <c r="U495" s="7"/>
    </row>
    <row r="496">
      <c r="U496" s="7"/>
    </row>
    <row r="497">
      <c r="U497" s="7"/>
    </row>
    <row r="498">
      <c r="U498" s="7"/>
    </row>
    <row r="499">
      <c r="U499" s="7"/>
    </row>
    <row r="500">
      <c r="U500" s="7"/>
    </row>
    <row r="501">
      <c r="U501" s="7"/>
    </row>
    <row r="502">
      <c r="U502" s="7"/>
    </row>
    <row r="503">
      <c r="U503" s="7"/>
    </row>
    <row r="504">
      <c r="U504" s="7"/>
    </row>
    <row r="505">
      <c r="U505" s="7"/>
    </row>
    <row r="506">
      <c r="U506" s="7"/>
    </row>
    <row r="507">
      <c r="U507" s="7"/>
    </row>
    <row r="508">
      <c r="U508" s="7"/>
    </row>
    <row r="509">
      <c r="U509" s="7"/>
    </row>
    <row r="510">
      <c r="U510" s="7"/>
    </row>
    <row r="511">
      <c r="U511" s="7"/>
    </row>
    <row r="512">
      <c r="U512" s="7"/>
    </row>
    <row r="513">
      <c r="U513" s="7"/>
    </row>
    <row r="514">
      <c r="U514" s="7"/>
    </row>
    <row r="515">
      <c r="U515" s="7"/>
    </row>
    <row r="516">
      <c r="U516" s="7"/>
    </row>
    <row r="517">
      <c r="U517" s="7"/>
    </row>
    <row r="518">
      <c r="U518" s="7"/>
    </row>
    <row r="519">
      <c r="U519" s="7"/>
    </row>
    <row r="520">
      <c r="U520" s="7"/>
    </row>
    <row r="521">
      <c r="U521" s="7"/>
    </row>
    <row r="522">
      <c r="U522" s="7"/>
    </row>
    <row r="523">
      <c r="U523" s="7"/>
    </row>
    <row r="524">
      <c r="U524" s="7"/>
    </row>
    <row r="525">
      <c r="U525" s="7"/>
    </row>
    <row r="526">
      <c r="U526" s="7"/>
    </row>
    <row r="527">
      <c r="U527" s="7"/>
    </row>
    <row r="528">
      <c r="U528" s="7"/>
    </row>
    <row r="529">
      <c r="U529" s="7"/>
    </row>
    <row r="530">
      <c r="U530" s="7"/>
    </row>
    <row r="531">
      <c r="U531" s="7"/>
    </row>
    <row r="532">
      <c r="U532" s="7"/>
    </row>
    <row r="533">
      <c r="U533" s="7"/>
    </row>
    <row r="534">
      <c r="U534" s="7"/>
    </row>
    <row r="535">
      <c r="U535" s="7"/>
    </row>
    <row r="536">
      <c r="U536" s="7"/>
    </row>
    <row r="537">
      <c r="U537" s="7"/>
    </row>
    <row r="538">
      <c r="U538" s="7"/>
    </row>
    <row r="539">
      <c r="U539" s="7"/>
    </row>
    <row r="540">
      <c r="U540" s="7"/>
    </row>
    <row r="541">
      <c r="U541" s="7"/>
    </row>
    <row r="542">
      <c r="U542" s="7"/>
    </row>
    <row r="543">
      <c r="U543" s="7"/>
    </row>
    <row r="544">
      <c r="U544" s="7"/>
    </row>
    <row r="545">
      <c r="U545" s="7"/>
    </row>
    <row r="546">
      <c r="U546" s="7"/>
    </row>
    <row r="547">
      <c r="U547" s="7"/>
    </row>
    <row r="548">
      <c r="U548" s="7"/>
    </row>
    <row r="549">
      <c r="U549" s="7"/>
    </row>
    <row r="550">
      <c r="U550" s="7"/>
    </row>
    <row r="551">
      <c r="U551" s="7"/>
    </row>
    <row r="552">
      <c r="U552" s="7"/>
    </row>
    <row r="553">
      <c r="U553" s="7"/>
    </row>
    <row r="554">
      <c r="U554" s="7"/>
    </row>
    <row r="555">
      <c r="U555" s="7"/>
    </row>
    <row r="556">
      <c r="U556" s="7"/>
    </row>
    <row r="557">
      <c r="U557" s="7"/>
    </row>
    <row r="558">
      <c r="U558" s="7"/>
    </row>
    <row r="559">
      <c r="U559" s="7"/>
    </row>
    <row r="560">
      <c r="U560" s="7"/>
    </row>
    <row r="561">
      <c r="U561" s="7"/>
    </row>
    <row r="562">
      <c r="U562" s="7"/>
    </row>
    <row r="563">
      <c r="U563" s="7"/>
    </row>
    <row r="564">
      <c r="U564" s="7"/>
    </row>
    <row r="565">
      <c r="U565" s="7"/>
    </row>
    <row r="566">
      <c r="U566" s="7"/>
    </row>
    <row r="567">
      <c r="U567" s="7"/>
    </row>
    <row r="568">
      <c r="U568" s="7"/>
    </row>
    <row r="569">
      <c r="U569" s="7"/>
    </row>
    <row r="570">
      <c r="U570" s="7"/>
    </row>
    <row r="571">
      <c r="U571" s="7"/>
    </row>
    <row r="572">
      <c r="U572" s="7"/>
    </row>
    <row r="573">
      <c r="U573" s="7"/>
    </row>
    <row r="574">
      <c r="U574" s="7"/>
    </row>
    <row r="575">
      <c r="U575" s="7"/>
    </row>
    <row r="576">
      <c r="U576" s="7"/>
    </row>
    <row r="577">
      <c r="U577" s="7"/>
    </row>
    <row r="578">
      <c r="U578" s="7"/>
    </row>
    <row r="579">
      <c r="U579" s="7"/>
    </row>
    <row r="580">
      <c r="U580" s="7"/>
    </row>
    <row r="581">
      <c r="U581" s="7"/>
    </row>
    <row r="582">
      <c r="U582" s="7"/>
    </row>
    <row r="583">
      <c r="U583" s="7"/>
    </row>
    <row r="584">
      <c r="U584" s="7"/>
    </row>
    <row r="585">
      <c r="U585" s="7"/>
    </row>
    <row r="586">
      <c r="U586" s="7"/>
    </row>
    <row r="587">
      <c r="U587" s="7"/>
    </row>
    <row r="588">
      <c r="U588" s="7"/>
    </row>
    <row r="589">
      <c r="U589" s="7"/>
    </row>
    <row r="590">
      <c r="U590" s="7"/>
    </row>
    <row r="591">
      <c r="U591" s="7"/>
    </row>
    <row r="592">
      <c r="U592" s="7"/>
    </row>
    <row r="593">
      <c r="U593" s="7"/>
    </row>
    <row r="594">
      <c r="U594" s="7"/>
    </row>
    <row r="595">
      <c r="U595" s="7"/>
    </row>
    <row r="596">
      <c r="U596" s="7"/>
    </row>
    <row r="597">
      <c r="U597" s="7"/>
    </row>
    <row r="598">
      <c r="U598" s="7"/>
    </row>
    <row r="599">
      <c r="U599" s="7"/>
    </row>
    <row r="600">
      <c r="U600" s="7"/>
    </row>
    <row r="601">
      <c r="U601" s="7"/>
    </row>
    <row r="602">
      <c r="U602" s="7"/>
    </row>
    <row r="603">
      <c r="U603" s="7"/>
    </row>
    <row r="604">
      <c r="U604" s="7"/>
    </row>
    <row r="605">
      <c r="U605" s="7"/>
    </row>
    <row r="606">
      <c r="U606" s="7"/>
    </row>
    <row r="607">
      <c r="U607" s="7"/>
    </row>
    <row r="608">
      <c r="U608" s="7"/>
    </row>
    <row r="609">
      <c r="U609" s="7"/>
    </row>
    <row r="610">
      <c r="U610" s="7"/>
    </row>
    <row r="611">
      <c r="U611" s="7"/>
    </row>
    <row r="612">
      <c r="U612" s="7"/>
    </row>
    <row r="613">
      <c r="U613" s="7"/>
    </row>
    <row r="614">
      <c r="U614" s="7"/>
    </row>
    <row r="615">
      <c r="U615" s="7"/>
    </row>
    <row r="616">
      <c r="U616" s="7"/>
    </row>
    <row r="617">
      <c r="U617" s="7"/>
    </row>
    <row r="618">
      <c r="U618" s="7"/>
    </row>
    <row r="619">
      <c r="U619" s="7"/>
    </row>
    <row r="620">
      <c r="U620" s="7"/>
    </row>
    <row r="621">
      <c r="U621" s="7"/>
    </row>
    <row r="622">
      <c r="U622" s="7"/>
    </row>
    <row r="623">
      <c r="U623" s="7"/>
    </row>
    <row r="624">
      <c r="U624" s="7"/>
    </row>
    <row r="625">
      <c r="U625" s="7"/>
    </row>
    <row r="626">
      <c r="U626" s="7"/>
    </row>
    <row r="627">
      <c r="U627" s="7"/>
    </row>
    <row r="628">
      <c r="U628" s="7"/>
    </row>
    <row r="629">
      <c r="U629" s="7"/>
    </row>
    <row r="630">
      <c r="U630" s="7"/>
    </row>
    <row r="631">
      <c r="U631" s="7"/>
    </row>
    <row r="632">
      <c r="U632" s="7"/>
    </row>
    <row r="633">
      <c r="U633" s="7"/>
    </row>
    <row r="634">
      <c r="U634" s="7"/>
    </row>
    <row r="635">
      <c r="U635" s="7"/>
    </row>
    <row r="636">
      <c r="U636" s="7"/>
    </row>
    <row r="637">
      <c r="U637" s="7"/>
    </row>
    <row r="638">
      <c r="U638" s="7"/>
    </row>
    <row r="639">
      <c r="U639" s="7"/>
    </row>
    <row r="640">
      <c r="U640" s="7"/>
    </row>
    <row r="641">
      <c r="U641" s="7"/>
    </row>
    <row r="642">
      <c r="U642" s="7"/>
    </row>
    <row r="643">
      <c r="U643" s="7"/>
    </row>
    <row r="644">
      <c r="U644" s="7"/>
    </row>
    <row r="645">
      <c r="U645" s="7"/>
    </row>
    <row r="646">
      <c r="U646" s="7"/>
    </row>
    <row r="647">
      <c r="U647" s="7"/>
    </row>
    <row r="648">
      <c r="U648" s="7"/>
    </row>
    <row r="649">
      <c r="U649" s="7"/>
    </row>
    <row r="650">
      <c r="U650" s="7"/>
    </row>
    <row r="651">
      <c r="U651" s="7"/>
    </row>
    <row r="652">
      <c r="U652" s="7"/>
    </row>
    <row r="653">
      <c r="U653" s="7"/>
    </row>
    <row r="654">
      <c r="U654" s="7"/>
    </row>
    <row r="655">
      <c r="U655" s="7"/>
    </row>
    <row r="656">
      <c r="U656" s="7"/>
    </row>
    <row r="657">
      <c r="U657" s="7"/>
    </row>
    <row r="658">
      <c r="U658" s="7"/>
    </row>
    <row r="659">
      <c r="U659" s="7"/>
    </row>
    <row r="660">
      <c r="U660" s="7"/>
    </row>
    <row r="661">
      <c r="U661" s="7"/>
    </row>
    <row r="662">
      <c r="U662" s="7"/>
    </row>
    <row r="663">
      <c r="U663" s="7"/>
    </row>
    <row r="664">
      <c r="U664" s="7"/>
    </row>
    <row r="665">
      <c r="U665" s="7"/>
    </row>
    <row r="666">
      <c r="U666" s="7"/>
    </row>
    <row r="667">
      <c r="U667" s="7"/>
    </row>
    <row r="668">
      <c r="U668" s="7"/>
    </row>
    <row r="669">
      <c r="U669" s="7"/>
    </row>
    <row r="670">
      <c r="U670" s="7"/>
    </row>
    <row r="671">
      <c r="U671" s="7"/>
    </row>
    <row r="672">
      <c r="U672" s="7"/>
    </row>
    <row r="673">
      <c r="U673" s="7"/>
    </row>
    <row r="674">
      <c r="U674" s="7"/>
    </row>
    <row r="675">
      <c r="U675" s="7"/>
    </row>
    <row r="676">
      <c r="U676" s="7"/>
    </row>
    <row r="677">
      <c r="U677" s="7"/>
    </row>
    <row r="678">
      <c r="U678" s="7"/>
    </row>
    <row r="679">
      <c r="U679" s="7"/>
    </row>
    <row r="680">
      <c r="U680" s="7"/>
    </row>
    <row r="681">
      <c r="U681" s="7"/>
    </row>
    <row r="682">
      <c r="U682" s="7"/>
    </row>
    <row r="683">
      <c r="U683" s="7"/>
    </row>
    <row r="684">
      <c r="U684" s="7"/>
    </row>
    <row r="685">
      <c r="U685" s="7"/>
    </row>
    <row r="686">
      <c r="U686" s="7"/>
    </row>
    <row r="687">
      <c r="U687" s="7"/>
    </row>
    <row r="688">
      <c r="U688" s="7"/>
    </row>
    <row r="689">
      <c r="U689" s="7"/>
    </row>
    <row r="690">
      <c r="U690" s="7"/>
    </row>
    <row r="691">
      <c r="U691" s="7"/>
    </row>
    <row r="692">
      <c r="U692" s="7"/>
    </row>
    <row r="693">
      <c r="U693" s="7"/>
    </row>
    <row r="694">
      <c r="U694" s="7"/>
    </row>
    <row r="695">
      <c r="U695" s="7"/>
    </row>
    <row r="696">
      <c r="U696" s="7"/>
    </row>
    <row r="697">
      <c r="U697" s="7"/>
    </row>
    <row r="698">
      <c r="U698" s="7"/>
    </row>
    <row r="699">
      <c r="U699" s="7"/>
    </row>
    <row r="700">
      <c r="U700" s="7"/>
    </row>
    <row r="701">
      <c r="U701" s="7"/>
    </row>
    <row r="702">
      <c r="U702" s="7"/>
    </row>
    <row r="703">
      <c r="U703" s="7"/>
    </row>
    <row r="704">
      <c r="U704" s="7"/>
    </row>
    <row r="705">
      <c r="U705" s="7"/>
    </row>
    <row r="706">
      <c r="U706" s="7"/>
    </row>
    <row r="707">
      <c r="U707" s="7"/>
    </row>
    <row r="708">
      <c r="U708" s="7"/>
    </row>
    <row r="709">
      <c r="U709" s="7"/>
    </row>
    <row r="710">
      <c r="U710" s="7"/>
    </row>
    <row r="711">
      <c r="U711" s="7"/>
    </row>
    <row r="712">
      <c r="U712" s="7"/>
    </row>
    <row r="713">
      <c r="U713" s="7"/>
    </row>
    <row r="714">
      <c r="U714" s="7"/>
    </row>
    <row r="715">
      <c r="U715" s="7"/>
    </row>
    <row r="716">
      <c r="U716" s="7"/>
    </row>
    <row r="717">
      <c r="U717" s="7"/>
    </row>
    <row r="718">
      <c r="U718" s="7"/>
    </row>
    <row r="719">
      <c r="U719" s="7"/>
    </row>
    <row r="720">
      <c r="U720" s="7"/>
    </row>
    <row r="721">
      <c r="U721" s="7"/>
    </row>
    <row r="722">
      <c r="U722" s="7"/>
    </row>
    <row r="723">
      <c r="U723" s="7"/>
    </row>
    <row r="724">
      <c r="U724" s="7"/>
    </row>
    <row r="725">
      <c r="U725" s="7"/>
    </row>
    <row r="726">
      <c r="U726" s="7"/>
    </row>
    <row r="727">
      <c r="U727" s="7"/>
    </row>
    <row r="728">
      <c r="U728" s="7"/>
    </row>
    <row r="729">
      <c r="U729" s="7"/>
    </row>
    <row r="730">
      <c r="U730" s="7"/>
    </row>
    <row r="731">
      <c r="U731" s="7"/>
    </row>
    <row r="732">
      <c r="U732" s="7"/>
    </row>
    <row r="733">
      <c r="U733" s="7"/>
    </row>
    <row r="734">
      <c r="U734" s="7"/>
    </row>
    <row r="735">
      <c r="U735" s="7"/>
    </row>
    <row r="736">
      <c r="U736" s="7"/>
    </row>
    <row r="737">
      <c r="U737" s="7"/>
    </row>
    <row r="738">
      <c r="U738" s="7"/>
    </row>
    <row r="739">
      <c r="U739" s="7"/>
    </row>
    <row r="740">
      <c r="U740" s="7"/>
    </row>
    <row r="741">
      <c r="U741" s="7"/>
    </row>
    <row r="742">
      <c r="U742" s="7"/>
    </row>
    <row r="743">
      <c r="U743" s="7"/>
    </row>
    <row r="744">
      <c r="U744" s="7"/>
    </row>
    <row r="745">
      <c r="U745" s="7"/>
    </row>
    <row r="746">
      <c r="U746" s="7"/>
    </row>
    <row r="747">
      <c r="U747" s="7"/>
    </row>
    <row r="748">
      <c r="U748" s="7"/>
    </row>
    <row r="749">
      <c r="U749" s="7"/>
    </row>
    <row r="750">
      <c r="U750" s="7"/>
    </row>
    <row r="751">
      <c r="U751" s="7"/>
    </row>
    <row r="752">
      <c r="U752" s="7"/>
    </row>
    <row r="753">
      <c r="U753" s="7"/>
    </row>
    <row r="754">
      <c r="U754" s="7"/>
    </row>
    <row r="755">
      <c r="U755" s="7"/>
    </row>
    <row r="756">
      <c r="U756" s="7"/>
    </row>
    <row r="757">
      <c r="U757" s="7"/>
    </row>
    <row r="758">
      <c r="U758" s="7"/>
    </row>
    <row r="759">
      <c r="U759" s="7"/>
    </row>
    <row r="760">
      <c r="U760" s="7"/>
    </row>
    <row r="761">
      <c r="U761" s="7"/>
    </row>
    <row r="762">
      <c r="U762" s="7"/>
    </row>
    <row r="763">
      <c r="U763" s="7"/>
    </row>
    <row r="764">
      <c r="U764" s="7"/>
    </row>
    <row r="765">
      <c r="U765" s="7"/>
    </row>
    <row r="766">
      <c r="U766" s="7"/>
    </row>
    <row r="767">
      <c r="U767" s="7"/>
    </row>
    <row r="768">
      <c r="U768" s="7"/>
    </row>
    <row r="769">
      <c r="U769" s="7"/>
    </row>
    <row r="770">
      <c r="U770" s="7"/>
    </row>
    <row r="771">
      <c r="U771" s="7"/>
    </row>
    <row r="772">
      <c r="U772" s="7"/>
    </row>
    <row r="773">
      <c r="U773" s="7"/>
    </row>
    <row r="774">
      <c r="U774" s="7"/>
    </row>
    <row r="775">
      <c r="U775" s="7"/>
    </row>
    <row r="776">
      <c r="U776" s="7"/>
    </row>
    <row r="777">
      <c r="U777" s="7"/>
    </row>
    <row r="778">
      <c r="U778" s="7"/>
    </row>
    <row r="779">
      <c r="U779" s="7"/>
    </row>
    <row r="780">
      <c r="U780" s="7"/>
    </row>
    <row r="781">
      <c r="U781" s="7"/>
    </row>
    <row r="782">
      <c r="U782" s="7"/>
    </row>
    <row r="783">
      <c r="U783" s="7"/>
    </row>
    <row r="784">
      <c r="U784" s="7"/>
    </row>
    <row r="785">
      <c r="U785" s="7"/>
    </row>
    <row r="786">
      <c r="U786" s="7"/>
    </row>
    <row r="787">
      <c r="U787" s="7"/>
    </row>
    <row r="788">
      <c r="U788" s="7"/>
    </row>
    <row r="789">
      <c r="U789" s="7"/>
    </row>
    <row r="790">
      <c r="U790" s="7"/>
    </row>
    <row r="791">
      <c r="U791" s="7"/>
    </row>
    <row r="792">
      <c r="U792" s="7"/>
    </row>
    <row r="793">
      <c r="U793" s="7"/>
    </row>
    <row r="794">
      <c r="U794" s="7"/>
    </row>
    <row r="795">
      <c r="U795" s="7"/>
    </row>
    <row r="796">
      <c r="U796" s="7"/>
    </row>
    <row r="797">
      <c r="U797" s="7"/>
    </row>
    <row r="798">
      <c r="U798" s="7"/>
    </row>
    <row r="799">
      <c r="U799" s="7"/>
    </row>
    <row r="800">
      <c r="U800" s="7"/>
    </row>
    <row r="801">
      <c r="U801" s="7"/>
    </row>
    <row r="802">
      <c r="U802" s="7"/>
    </row>
    <row r="803">
      <c r="U803" s="7"/>
    </row>
    <row r="804">
      <c r="U804" s="7"/>
    </row>
    <row r="805">
      <c r="U805" s="7"/>
    </row>
    <row r="806">
      <c r="U806" s="7"/>
    </row>
    <row r="807">
      <c r="U807" s="7"/>
    </row>
    <row r="808">
      <c r="U808" s="7"/>
    </row>
    <row r="809">
      <c r="U809" s="7"/>
    </row>
    <row r="810">
      <c r="U810" s="7"/>
    </row>
    <row r="811">
      <c r="U811" s="7"/>
    </row>
    <row r="812">
      <c r="U812" s="7"/>
    </row>
    <row r="813">
      <c r="U813" s="7"/>
    </row>
    <row r="814">
      <c r="U814" s="7"/>
    </row>
    <row r="815">
      <c r="U815" s="7"/>
    </row>
    <row r="816">
      <c r="U816" s="7"/>
    </row>
    <row r="817">
      <c r="U817" s="7"/>
    </row>
    <row r="818">
      <c r="U818" s="7"/>
    </row>
    <row r="819">
      <c r="U819" s="7"/>
    </row>
    <row r="820">
      <c r="U820" s="7"/>
    </row>
    <row r="821">
      <c r="U821" s="7"/>
    </row>
    <row r="822">
      <c r="U822" s="7"/>
    </row>
    <row r="823">
      <c r="U823" s="7"/>
    </row>
    <row r="824">
      <c r="U824" s="7"/>
    </row>
    <row r="825">
      <c r="U825" s="7"/>
    </row>
    <row r="826">
      <c r="U826" s="7"/>
    </row>
    <row r="827">
      <c r="U827" s="7"/>
    </row>
    <row r="828">
      <c r="U828" s="7"/>
    </row>
    <row r="829">
      <c r="U829" s="7"/>
    </row>
    <row r="830">
      <c r="U830" s="7"/>
    </row>
    <row r="831">
      <c r="U831" s="7"/>
    </row>
    <row r="832">
      <c r="U832" s="7"/>
    </row>
    <row r="833">
      <c r="U833" s="7"/>
    </row>
    <row r="834">
      <c r="U834" s="7"/>
    </row>
    <row r="835">
      <c r="U835" s="7"/>
    </row>
    <row r="836">
      <c r="U836" s="7"/>
    </row>
    <row r="837">
      <c r="U837" s="7"/>
    </row>
    <row r="838">
      <c r="U838" s="7"/>
    </row>
    <row r="839">
      <c r="U839" s="7"/>
    </row>
    <row r="840">
      <c r="U840" s="7"/>
    </row>
    <row r="841">
      <c r="U841" s="7"/>
    </row>
    <row r="842">
      <c r="U842" s="7"/>
    </row>
    <row r="843">
      <c r="U843" s="7"/>
    </row>
    <row r="844">
      <c r="U844" s="7"/>
    </row>
    <row r="845">
      <c r="U845" s="7"/>
    </row>
    <row r="846">
      <c r="U846" s="7"/>
    </row>
    <row r="847">
      <c r="U847" s="7"/>
    </row>
    <row r="848">
      <c r="U848" s="7"/>
    </row>
    <row r="849">
      <c r="U849" s="7"/>
    </row>
    <row r="850">
      <c r="U850" s="7"/>
    </row>
    <row r="851">
      <c r="U851" s="7"/>
    </row>
    <row r="852">
      <c r="U852" s="7"/>
    </row>
    <row r="853">
      <c r="U853" s="7"/>
    </row>
    <row r="854">
      <c r="U854" s="7"/>
    </row>
    <row r="855">
      <c r="U855" s="7"/>
    </row>
    <row r="856">
      <c r="U856" s="7"/>
    </row>
    <row r="857">
      <c r="U857" s="7"/>
    </row>
    <row r="858">
      <c r="U858" s="7"/>
    </row>
    <row r="859">
      <c r="U859" s="7"/>
    </row>
    <row r="860">
      <c r="U860" s="7"/>
    </row>
    <row r="861">
      <c r="U861" s="7"/>
    </row>
    <row r="862">
      <c r="U862" s="7"/>
    </row>
    <row r="863">
      <c r="U863" s="7"/>
    </row>
    <row r="864">
      <c r="U864" s="7"/>
    </row>
    <row r="865">
      <c r="U865" s="7"/>
    </row>
    <row r="866">
      <c r="U866" s="7"/>
    </row>
    <row r="867">
      <c r="U867" s="7"/>
    </row>
    <row r="868">
      <c r="U868" s="7"/>
    </row>
    <row r="869">
      <c r="U869" s="7"/>
    </row>
    <row r="870">
      <c r="U870" s="7"/>
    </row>
    <row r="871">
      <c r="U871" s="7"/>
    </row>
    <row r="872">
      <c r="U872" s="7"/>
    </row>
    <row r="873">
      <c r="U873" s="7"/>
    </row>
    <row r="874">
      <c r="U874" s="7"/>
    </row>
    <row r="875">
      <c r="U875" s="7"/>
    </row>
    <row r="876">
      <c r="U876" s="7"/>
    </row>
    <row r="877">
      <c r="U877" s="7"/>
    </row>
    <row r="878">
      <c r="U878" s="7"/>
    </row>
    <row r="879">
      <c r="U879" s="7"/>
    </row>
    <row r="880">
      <c r="U880" s="7"/>
    </row>
    <row r="881">
      <c r="U881" s="7"/>
    </row>
    <row r="882">
      <c r="U882" s="7"/>
    </row>
    <row r="883">
      <c r="U883" s="7"/>
    </row>
    <row r="884">
      <c r="U884" s="7"/>
    </row>
    <row r="885">
      <c r="U885" s="7"/>
    </row>
    <row r="886">
      <c r="U886" s="7"/>
    </row>
    <row r="887">
      <c r="U887" s="7"/>
    </row>
    <row r="888">
      <c r="U888" s="7"/>
    </row>
    <row r="889">
      <c r="U889" s="7"/>
    </row>
    <row r="890">
      <c r="U890" s="7"/>
    </row>
    <row r="891">
      <c r="U891" s="7"/>
    </row>
    <row r="892">
      <c r="U892" s="7"/>
    </row>
    <row r="893">
      <c r="U893" s="7"/>
    </row>
    <row r="894">
      <c r="U894" s="7"/>
    </row>
    <row r="895">
      <c r="U895" s="7"/>
    </row>
    <row r="896">
      <c r="U896" s="7"/>
    </row>
    <row r="897">
      <c r="U897" s="7"/>
    </row>
    <row r="898">
      <c r="U898" s="7"/>
    </row>
    <row r="899">
      <c r="U899" s="7"/>
    </row>
    <row r="900">
      <c r="U900" s="7"/>
    </row>
    <row r="901">
      <c r="U901" s="7"/>
    </row>
    <row r="902">
      <c r="U902" s="7"/>
    </row>
    <row r="903">
      <c r="U903" s="7"/>
    </row>
    <row r="904">
      <c r="U904" s="7"/>
    </row>
    <row r="905">
      <c r="U905" s="7"/>
    </row>
    <row r="906">
      <c r="U906" s="7"/>
    </row>
    <row r="907">
      <c r="U907" s="7"/>
    </row>
    <row r="908">
      <c r="U908" s="7"/>
    </row>
    <row r="909">
      <c r="U909" s="7"/>
    </row>
    <row r="910">
      <c r="U910" s="7"/>
    </row>
    <row r="911">
      <c r="U911" s="7"/>
    </row>
    <row r="912">
      <c r="U912" s="7"/>
    </row>
    <row r="913">
      <c r="U913" s="7"/>
    </row>
    <row r="914">
      <c r="U914" s="7"/>
    </row>
    <row r="915">
      <c r="U915" s="7"/>
    </row>
    <row r="916">
      <c r="U916" s="7"/>
    </row>
    <row r="917">
      <c r="U917" s="7"/>
    </row>
    <row r="918">
      <c r="U918" s="7"/>
    </row>
    <row r="919">
      <c r="U919" s="7"/>
    </row>
    <row r="920">
      <c r="U920" s="7"/>
    </row>
    <row r="921">
      <c r="U921" s="7"/>
    </row>
    <row r="922">
      <c r="U922" s="7"/>
    </row>
    <row r="923">
      <c r="U923" s="7"/>
    </row>
    <row r="924">
      <c r="U924" s="7"/>
    </row>
    <row r="925">
      <c r="U925" s="7"/>
    </row>
    <row r="926">
      <c r="U926" s="7"/>
    </row>
    <row r="927">
      <c r="U927" s="7"/>
    </row>
    <row r="928">
      <c r="U928" s="7"/>
    </row>
    <row r="929">
      <c r="U929" s="7"/>
    </row>
    <row r="930">
      <c r="U930" s="7"/>
    </row>
    <row r="931">
      <c r="U931" s="7"/>
    </row>
    <row r="932">
      <c r="U932" s="7"/>
    </row>
    <row r="933">
      <c r="U933" s="7"/>
    </row>
    <row r="934">
      <c r="U934" s="7"/>
    </row>
    <row r="935">
      <c r="U935" s="7"/>
    </row>
    <row r="936">
      <c r="U936" s="7"/>
    </row>
    <row r="937">
      <c r="U937" s="7"/>
    </row>
    <row r="938">
      <c r="U938" s="7"/>
    </row>
    <row r="939">
      <c r="U939" s="7"/>
    </row>
    <row r="940">
      <c r="U940" s="7"/>
    </row>
    <row r="941">
      <c r="U941" s="7"/>
    </row>
    <row r="942">
      <c r="U942" s="7"/>
    </row>
    <row r="943">
      <c r="U943" s="7"/>
    </row>
    <row r="944">
      <c r="U944" s="7"/>
    </row>
    <row r="945">
      <c r="U945" s="7"/>
    </row>
    <row r="946">
      <c r="U946" s="7"/>
    </row>
    <row r="947">
      <c r="U947" s="7"/>
    </row>
    <row r="948">
      <c r="U948" s="7"/>
    </row>
    <row r="949">
      <c r="U949" s="7"/>
    </row>
    <row r="950">
      <c r="U950" s="7"/>
    </row>
    <row r="951">
      <c r="U951" s="7"/>
    </row>
    <row r="952">
      <c r="U952" s="7"/>
    </row>
    <row r="953">
      <c r="U953" s="7"/>
    </row>
    <row r="954">
      <c r="U954" s="7"/>
    </row>
    <row r="955">
      <c r="U955" s="7"/>
    </row>
    <row r="956">
      <c r="U956" s="7"/>
    </row>
    <row r="957">
      <c r="U957" s="7"/>
    </row>
    <row r="958">
      <c r="U958" s="7"/>
    </row>
    <row r="959">
      <c r="U959" s="7"/>
    </row>
    <row r="960">
      <c r="U960" s="7"/>
    </row>
    <row r="961">
      <c r="U961" s="7"/>
    </row>
    <row r="962">
      <c r="U962" s="7"/>
    </row>
    <row r="963">
      <c r="U963" s="7"/>
    </row>
    <row r="964">
      <c r="U964" s="7"/>
    </row>
    <row r="965">
      <c r="U965" s="7"/>
    </row>
    <row r="966">
      <c r="U966" s="7"/>
    </row>
    <row r="967">
      <c r="U967" s="7"/>
    </row>
    <row r="968">
      <c r="U968" s="7"/>
    </row>
    <row r="969">
      <c r="U969" s="7"/>
    </row>
    <row r="970">
      <c r="U970" s="7"/>
    </row>
    <row r="971">
      <c r="U971" s="7"/>
    </row>
    <row r="972">
      <c r="U972" s="7"/>
    </row>
    <row r="973">
      <c r="U973" s="7"/>
    </row>
    <row r="974">
      <c r="U974" s="7"/>
    </row>
    <row r="975">
      <c r="U975" s="7"/>
    </row>
    <row r="976">
      <c r="U976" s="7"/>
    </row>
    <row r="977">
      <c r="U977" s="7"/>
    </row>
    <row r="978">
      <c r="U978" s="7"/>
    </row>
    <row r="979">
      <c r="U979" s="7"/>
    </row>
    <row r="980">
      <c r="U980" s="7"/>
    </row>
    <row r="981">
      <c r="U981" s="7"/>
    </row>
    <row r="982">
      <c r="U982" s="7"/>
    </row>
    <row r="983">
      <c r="U983" s="7"/>
    </row>
    <row r="984">
      <c r="U984" s="7"/>
    </row>
    <row r="985">
      <c r="U985" s="7"/>
    </row>
    <row r="986">
      <c r="U986" s="7"/>
    </row>
    <row r="987">
      <c r="U987" s="7"/>
    </row>
    <row r="988">
      <c r="U988" s="7"/>
    </row>
    <row r="989">
      <c r="U989" s="7"/>
    </row>
    <row r="990">
      <c r="U990" s="7"/>
    </row>
    <row r="991">
      <c r="U991" s="7"/>
    </row>
    <row r="992">
      <c r="U992" s="7"/>
    </row>
    <row r="993">
      <c r="U993" s="7"/>
    </row>
    <row r="994">
      <c r="U994" s="7"/>
    </row>
    <row r="995">
      <c r="U995" s="7"/>
    </row>
    <row r="996">
      <c r="U996" s="7"/>
    </row>
    <row r="997">
      <c r="U997" s="7"/>
    </row>
    <row r="998">
      <c r="U998" s="7"/>
    </row>
    <row r="999">
      <c r="U999" s="7"/>
    </row>
    <row r="1000">
      <c r="U1000" s="7"/>
    </row>
    <row r="1001">
      <c r="U1001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63"/>
    <col customWidth="1" min="3" max="13" width="8.38"/>
    <col customWidth="1" min="14" max="19" width="6.63"/>
  </cols>
  <sheetData>
    <row r="1">
      <c r="A1" s="91"/>
      <c r="B1" s="92"/>
      <c r="C1" s="92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3"/>
      <c r="U1" s="7"/>
    </row>
    <row r="2">
      <c r="A2" s="91" t="s">
        <v>76</v>
      </c>
      <c r="B2" s="92" t="s">
        <v>72</v>
      </c>
      <c r="C2" s="92" t="s">
        <v>1</v>
      </c>
      <c r="D2" s="91" t="s">
        <v>210</v>
      </c>
      <c r="E2" s="91" t="s">
        <v>211</v>
      </c>
      <c r="F2" s="91" t="s">
        <v>212</v>
      </c>
      <c r="G2" s="91" t="s">
        <v>213</v>
      </c>
      <c r="H2" s="91" t="s">
        <v>214</v>
      </c>
      <c r="I2" s="91" t="s">
        <v>215</v>
      </c>
      <c r="J2" s="91" t="s">
        <v>216</v>
      </c>
      <c r="K2" s="91" t="s">
        <v>217</v>
      </c>
      <c r="L2" s="91" t="s">
        <v>218</v>
      </c>
      <c r="M2" s="91" t="s">
        <v>219</v>
      </c>
      <c r="N2" s="91" t="s">
        <v>220</v>
      </c>
      <c r="O2" s="91" t="s">
        <v>221</v>
      </c>
      <c r="P2" s="91" t="s">
        <v>222</v>
      </c>
      <c r="Q2" s="91" t="s">
        <v>223</v>
      </c>
      <c r="R2" s="91" t="s">
        <v>224</v>
      </c>
      <c r="S2" s="93" t="s">
        <v>4</v>
      </c>
      <c r="U2" s="7" t="s">
        <v>225</v>
      </c>
    </row>
    <row r="3">
      <c r="A3" s="94">
        <f>Comparacao!F3</f>
        <v>494.523628</v>
      </c>
      <c r="B3" s="57" t="s">
        <v>82</v>
      </c>
      <c r="C3" s="40" t="s">
        <v>22</v>
      </c>
      <c r="D3" s="95">
        <v>5.0</v>
      </c>
      <c r="E3" s="95">
        <v>494.523628</v>
      </c>
      <c r="F3" s="95">
        <v>494.523628</v>
      </c>
      <c r="G3" s="95">
        <v>494.523628</v>
      </c>
      <c r="H3" s="95">
        <v>494.523628</v>
      </c>
      <c r="I3" s="95">
        <v>494.523628</v>
      </c>
      <c r="J3" s="95">
        <v>494.523628</v>
      </c>
      <c r="K3" s="95">
        <v>494.523628</v>
      </c>
      <c r="L3" s="95">
        <v>0.007</v>
      </c>
      <c r="M3" s="95">
        <v>10.004</v>
      </c>
      <c r="N3" s="94">
        <f t="shared" ref="N3:N128" si="1">((E3-A3)/A3)*100</f>
        <v>0</v>
      </c>
      <c r="O3" s="94">
        <f t="shared" ref="O3:O128" si="2">((F3-A3)/A3)*100</f>
        <v>0</v>
      </c>
      <c r="P3" s="94">
        <f t="shared" ref="P3:P128" si="3">((G3-A3)/A3)*100</f>
        <v>0</v>
      </c>
      <c r="Q3" s="94">
        <f t="shared" ref="Q3:Q128" si="4">((H3-A3)/A3)*100</f>
        <v>0</v>
      </c>
      <c r="R3" s="94">
        <f t="shared" ref="R3:R128" si="5">((I3-A3)/A3)*100</f>
        <v>0</v>
      </c>
      <c r="S3" s="96">
        <f t="shared" ref="S3:S128" si="6">AVERAGE(N3:R3)</f>
        <v>0</v>
      </c>
      <c r="U3" s="7">
        <f t="shared" ref="U3:U128" si="7">(IF(((J3-A3)/A3)*100 &lt; 1,L3,"INF"))</f>
        <v>0.007</v>
      </c>
    </row>
    <row r="4">
      <c r="A4" s="94">
        <f>Comparacao!F4</f>
        <v>612.982976</v>
      </c>
      <c r="B4" s="57" t="s">
        <v>83</v>
      </c>
      <c r="C4" s="3" t="s">
        <v>22</v>
      </c>
      <c r="D4" s="3">
        <v>5.0</v>
      </c>
      <c r="E4" s="3">
        <v>612.982976</v>
      </c>
      <c r="F4" s="3">
        <v>612.982976</v>
      </c>
      <c r="G4" s="3">
        <v>612.982976</v>
      </c>
      <c r="H4" s="3">
        <v>612.982976</v>
      </c>
      <c r="I4" s="3">
        <v>612.982976</v>
      </c>
      <c r="J4" s="3">
        <v>612.982976</v>
      </c>
      <c r="K4" s="3">
        <v>612.982976</v>
      </c>
      <c r="L4" s="3">
        <v>0.008</v>
      </c>
      <c r="M4" s="3">
        <v>10.005</v>
      </c>
      <c r="N4" s="94">
        <f t="shared" si="1"/>
        <v>0</v>
      </c>
      <c r="O4" s="94">
        <f t="shared" si="2"/>
        <v>0</v>
      </c>
      <c r="P4" s="94">
        <f t="shared" si="3"/>
        <v>0</v>
      </c>
      <c r="Q4" s="94">
        <f t="shared" si="4"/>
        <v>0</v>
      </c>
      <c r="R4" s="94">
        <f t="shared" si="5"/>
        <v>0</v>
      </c>
      <c r="S4" s="96">
        <f t="shared" si="6"/>
        <v>0</v>
      </c>
      <c r="U4" s="7">
        <f t="shared" si="7"/>
        <v>0.008</v>
      </c>
    </row>
    <row r="5">
      <c r="A5" s="94">
        <f>Comparacao!F5</f>
        <v>718.97013</v>
      </c>
      <c r="B5" s="57" t="s">
        <v>84</v>
      </c>
      <c r="C5" s="3" t="s">
        <v>22</v>
      </c>
      <c r="D5" s="3">
        <v>5.0</v>
      </c>
      <c r="E5" s="3">
        <v>718.97013</v>
      </c>
      <c r="F5" s="3">
        <v>718.97013</v>
      </c>
      <c r="G5" s="3">
        <v>718.97013</v>
      </c>
      <c r="H5" s="3">
        <v>718.97013</v>
      </c>
      <c r="I5" s="3">
        <v>718.97013</v>
      </c>
      <c r="J5" s="3">
        <v>718.97013</v>
      </c>
      <c r="K5" s="3">
        <v>718.97013</v>
      </c>
      <c r="L5" s="3">
        <v>0.006</v>
      </c>
      <c r="M5" s="3">
        <v>10.004</v>
      </c>
      <c r="N5" s="94">
        <f t="shared" si="1"/>
        <v>0</v>
      </c>
      <c r="O5" s="94">
        <f t="shared" si="2"/>
        <v>0</v>
      </c>
      <c r="P5" s="94">
        <f t="shared" si="3"/>
        <v>0</v>
      </c>
      <c r="Q5" s="94">
        <f t="shared" si="4"/>
        <v>0</v>
      </c>
      <c r="R5" s="94">
        <f t="shared" si="5"/>
        <v>0</v>
      </c>
      <c r="S5" s="96">
        <f t="shared" si="6"/>
        <v>0</v>
      </c>
      <c r="U5" s="7">
        <f t="shared" si="7"/>
        <v>0.006</v>
      </c>
    </row>
    <row r="6">
      <c r="A6" s="94">
        <f>Comparacao!F6</f>
        <v>322.924184</v>
      </c>
      <c r="B6" s="57" t="s">
        <v>85</v>
      </c>
      <c r="C6" s="3" t="s">
        <v>22</v>
      </c>
      <c r="D6" s="3">
        <v>5.0</v>
      </c>
      <c r="E6" s="3">
        <v>322.924184</v>
      </c>
      <c r="F6" s="3">
        <v>322.924184</v>
      </c>
      <c r="G6" s="3">
        <v>322.924184</v>
      </c>
      <c r="H6" s="3">
        <v>322.924184</v>
      </c>
      <c r="I6" s="3">
        <v>322.924184</v>
      </c>
      <c r="J6" s="3">
        <v>322.924184</v>
      </c>
      <c r="K6" s="3">
        <v>322.924184</v>
      </c>
      <c r="L6" s="3">
        <v>0.034</v>
      </c>
      <c r="M6" s="3">
        <v>10.008</v>
      </c>
      <c r="N6" s="94">
        <f t="shared" si="1"/>
        <v>0</v>
      </c>
      <c r="O6" s="94">
        <f t="shared" si="2"/>
        <v>0</v>
      </c>
      <c r="P6" s="94">
        <f t="shared" si="3"/>
        <v>0</v>
      </c>
      <c r="Q6" s="94">
        <f t="shared" si="4"/>
        <v>0</v>
      </c>
      <c r="R6" s="94">
        <f t="shared" si="5"/>
        <v>0</v>
      </c>
      <c r="S6" s="96">
        <f t="shared" si="6"/>
        <v>0</v>
      </c>
      <c r="U6" s="7">
        <f t="shared" si="7"/>
        <v>0.034</v>
      </c>
    </row>
    <row r="7">
      <c r="A7" s="94">
        <f>Comparacao!F7</f>
        <v>499.377429</v>
      </c>
      <c r="B7" s="57" t="s">
        <v>86</v>
      </c>
      <c r="C7" s="3" t="s">
        <v>22</v>
      </c>
      <c r="D7" s="3">
        <v>5.0</v>
      </c>
      <c r="E7" s="3">
        <v>499.377429</v>
      </c>
      <c r="F7" s="3">
        <v>499.377429</v>
      </c>
      <c r="G7" s="3">
        <v>499.377429</v>
      </c>
      <c r="H7" s="3">
        <v>499.377429</v>
      </c>
      <c r="I7" s="3">
        <v>499.377429</v>
      </c>
      <c r="J7" s="3">
        <v>499.377429</v>
      </c>
      <c r="K7" s="3">
        <v>499.377429</v>
      </c>
      <c r="L7" s="3">
        <v>0.056</v>
      </c>
      <c r="M7" s="3">
        <v>10.008</v>
      </c>
      <c r="N7" s="94">
        <f t="shared" si="1"/>
        <v>0</v>
      </c>
      <c r="O7" s="94">
        <f t="shared" si="2"/>
        <v>0</v>
      </c>
      <c r="P7" s="94">
        <f t="shared" si="3"/>
        <v>0</v>
      </c>
      <c r="Q7" s="94">
        <f t="shared" si="4"/>
        <v>0</v>
      </c>
      <c r="R7" s="94">
        <f t="shared" si="5"/>
        <v>0</v>
      </c>
      <c r="S7" s="96">
        <f t="shared" si="6"/>
        <v>0</v>
      </c>
      <c r="U7" s="7">
        <f t="shared" si="7"/>
        <v>0.056</v>
      </c>
    </row>
    <row r="8">
      <c r="A8" s="94">
        <f>Comparacao!F8</f>
        <v>667.390009</v>
      </c>
      <c r="B8" s="57" t="s">
        <v>87</v>
      </c>
      <c r="C8" s="3" t="s">
        <v>22</v>
      </c>
      <c r="D8" s="3">
        <v>5.0</v>
      </c>
      <c r="E8" s="3">
        <v>667.390009</v>
      </c>
      <c r="F8" s="3">
        <v>667.390009</v>
      </c>
      <c r="G8" s="3">
        <v>667.390009</v>
      </c>
      <c r="H8" s="3">
        <v>667.390009</v>
      </c>
      <c r="I8" s="3">
        <v>667.390009</v>
      </c>
      <c r="J8" s="3">
        <v>667.390009</v>
      </c>
      <c r="K8" s="3">
        <v>667.390009</v>
      </c>
      <c r="L8" s="3">
        <v>0.05</v>
      </c>
      <c r="M8" s="3">
        <v>10.008</v>
      </c>
      <c r="N8" s="94">
        <f t="shared" si="1"/>
        <v>0</v>
      </c>
      <c r="O8" s="94">
        <f t="shared" si="2"/>
        <v>0</v>
      </c>
      <c r="P8" s="94">
        <f t="shared" si="3"/>
        <v>0</v>
      </c>
      <c r="Q8" s="94">
        <f t="shared" si="4"/>
        <v>0</v>
      </c>
      <c r="R8" s="94">
        <f t="shared" si="5"/>
        <v>0</v>
      </c>
      <c r="S8" s="96">
        <f t="shared" si="6"/>
        <v>0</v>
      </c>
      <c r="U8" s="7">
        <f t="shared" si="7"/>
        <v>0.05</v>
      </c>
    </row>
    <row r="9">
      <c r="A9" s="94">
        <f>Comparacao!F9</f>
        <v>190.515089</v>
      </c>
      <c r="B9" s="57" t="s">
        <v>88</v>
      </c>
      <c r="C9" s="3" t="s">
        <v>22</v>
      </c>
      <c r="D9" s="3">
        <v>5.0</v>
      </c>
      <c r="E9" s="3">
        <v>190.515089</v>
      </c>
      <c r="F9" s="3">
        <v>190.515089</v>
      </c>
      <c r="G9" s="3">
        <v>190.515089</v>
      </c>
      <c r="H9" s="3">
        <v>190.515089</v>
      </c>
      <c r="I9" s="3">
        <v>190.515089</v>
      </c>
      <c r="J9" s="3">
        <v>190.515089</v>
      </c>
      <c r="K9" s="3">
        <v>190.515089</v>
      </c>
      <c r="L9" s="3">
        <v>0.215</v>
      </c>
      <c r="M9" s="3">
        <v>10.034</v>
      </c>
      <c r="N9" s="94">
        <f t="shared" si="1"/>
        <v>0</v>
      </c>
      <c r="O9" s="94">
        <f t="shared" si="2"/>
        <v>0</v>
      </c>
      <c r="P9" s="94">
        <f t="shared" si="3"/>
        <v>0</v>
      </c>
      <c r="Q9" s="94">
        <f t="shared" si="4"/>
        <v>0</v>
      </c>
      <c r="R9" s="94">
        <f t="shared" si="5"/>
        <v>0</v>
      </c>
      <c r="S9" s="96">
        <f t="shared" si="6"/>
        <v>0</v>
      </c>
      <c r="U9" s="7">
        <f t="shared" si="7"/>
        <v>0.215</v>
      </c>
    </row>
    <row r="10">
      <c r="A10" s="94">
        <f>Comparacao!F10</f>
        <v>411.828487</v>
      </c>
      <c r="B10" s="57" t="s">
        <v>89</v>
      </c>
      <c r="C10" s="3" t="s">
        <v>22</v>
      </c>
      <c r="D10" s="3">
        <v>5.0</v>
      </c>
      <c r="E10" s="3">
        <v>411.828487</v>
      </c>
      <c r="F10" s="3">
        <v>411.828487</v>
      </c>
      <c r="G10" s="3">
        <v>411.828487</v>
      </c>
      <c r="H10" s="3">
        <v>411.828487</v>
      </c>
      <c r="I10" s="3">
        <v>411.828487</v>
      </c>
      <c r="J10" s="3">
        <v>411.828487</v>
      </c>
      <c r="K10" s="3">
        <v>411.828487</v>
      </c>
      <c r="L10" s="3">
        <v>0.538</v>
      </c>
      <c r="M10" s="3">
        <v>10.031</v>
      </c>
      <c r="N10" s="94">
        <f t="shared" si="1"/>
        <v>0</v>
      </c>
      <c r="O10" s="94">
        <f t="shared" si="2"/>
        <v>0</v>
      </c>
      <c r="P10" s="94">
        <f t="shared" si="3"/>
        <v>0</v>
      </c>
      <c r="Q10" s="94">
        <f t="shared" si="4"/>
        <v>0</v>
      </c>
      <c r="R10" s="94">
        <f t="shared" si="5"/>
        <v>0</v>
      </c>
      <c r="S10" s="96">
        <f t="shared" si="6"/>
        <v>0</v>
      </c>
      <c r="U10" s="7">
        <f t="shared" si="7"/>
        <v>0.538</v>
      </c>
    </row>
    <row r="11">
      <c r="A11" s="94">
        <f>Comparacao!F11</f>
        <v>631.564979</v>
      </c>
      <c r="B11" s="57" t="s">
        <v>90</v>
      </c>
      <c r="C11" s="3" t="s">
        <v>22</v>
      </c>
      <c r="D11" s="3">
        <v>5.0</v>
      </c>
      <c r="E11" s="3">
        <v>631.564979</v>
      </c>
      <c r="F11" s="3">
        <v>631.564979</v>
      </c>
      <c r="G11" s="3">
        <v>631.564979</v>
      </c>
      <c r="H11" s="3">
        <v>631.564979</v>
      </c>
      <c r="I11" s="3">
        <v>631.564979</v>
      </c>
      <c r="J11" s="3">
        <v>631.564979</v>
      </c>
      <c r="K11" s="3">
        <v>631.564979</v>
      </c>
      <c r="L11" s="3">
        <v>0.479</v>
      </c>
      <c r="M11" s="3">
        <v>10.035</v>
      </c>
      <c r="N11" s="94">
        <f t="shared" si="1"/>
        <v>0</v>
      </c>
      <c r="O11" s="94">
        <f t="shared" si="2"/>
        <v>0</v>
      </c>
      <c r="P11" s="94">
        <f t="shared" si="3"/>
        <v>0</v>
      </c>
      <c r="Q11" s="94">
        <f t="shared" si="4"/>
        <v>0</v>
      </c>
      <c r="R11" s="94">
        <f t="shared" si="5"/>
        <v>0</v>
      </c>
      <c r="S11" s="96">
        <f t="shared" si="6"/>
        <v>0</v>
      </c>
      <c r="U11" s="7">
        <f t="shared" si="7"/>
        <v>0.479</v>
      </c>
    </row>
    <row r="12">
      <c r="A12" s="94">
        <f>Comparacao!F12</f>
        <v>1915.210508</v>
      </c>
      <c r="B12" s="57" t="s">
        <v>91</v>
      </c>
      <c r="C12" s="3" t="s">
        <v>22</v>
      </c>
      <c r="D12" s="3">
        <v>5.0</v>
      </c>
      <c r="E12" s="3">
        <v>1915.210508</v>
      </c>
      <c r="F12" s="3">
        <v>1915.210508</v>
      </c>
      <c r="G12" s="3">
        <v>1915.210508</v>
      </c>
      <c r="H12" s="3">
        <v>1915.210508</v>
      </c>
      <c r="I12" s="3">
        <v>1915.210508</v>
      </c>
      <c r="J12" s="3">
        <v>1915.210508</v>
      </c>
      <c r="K12" s="3">
        <v>1915.210508</v>
      </c>
      <c r="L12" s="3">
        <v>0.027</v>
      </c>
      <c r="M12" s="3">
        <v>15.008</v>
      </c>
      <c r="N12" s="94">
        <f t="shared" si="1"/>
        <v>0</v>
      </c>
      <c r="O12" s="94">
        <f t="shared" si="2"/>
        <v>0</v>
      </c>
      <c r="P12" s="94">
        <f t="shared" si="3"/>
        <v>0</v>
      </c>
      <c r="Q12" s="94">
        <f t="shared" si="4"/>
        <v>0</v>
      </c>
      <c r="R12" s="94">
        <f t="shared" si="5"/>
        <v>0</v>
      </c>
      <c r="S12" s="96">
        <f t="shared" si="6"/>
        <v>0</v>
      </c>
      <c r="U12" s="7">
        <f t="shared" si="7"/>
        <v>0.027</v>
      </c>
    </row>
    <row r="13">
      <c r="A13" s="94">
        <f>Comparacao!F13</f>
        <v>2324.397834</v>
      </c>
      <c r="B13" s="57" t="s">
        <v>92</v>
      </c>
      <c r="C13" s="3" t="s">
        <v>22</v>
      </c>
      <c r="D13" s="3">
        <v>5.0</v>
      </c>
      <c r="E13" s="3">
        <v>2324.397834</v>
      </c>
      <c r="F13" s="3">
        <v>2324.397834</v>
      </c>
      <c r="G13" s="3">
        <v>2324.397834</v>
      </c>
      <c r="H13" s="3">
        <v>2324.397834</v>
      </c>
      <c r="I13" s="3">
        <v>2324.397834</v>
      </c>
      <c r="J13" s="3">
        <v>2324.397834</v>
      </c>
      <c r="K13" s="3">
        <v>2324.397834</v>
      </c>
      <c r="L13" s="3">
        <v>0.043</v>
      </c>
      <c r="M13" s="3">
        <v>15.009</v>
      </c>
      <c r="N13" s="94">
        <f t="shared" si="1"/>
        <v>0</v>
      </c>
      <c r="O13" s="94">
        <f t="shared" si="2"/>
        <v>0</v>
      </c>
      <c r="P13" s="94">
        <f t="shared" si="3"/>
        <v>0</v>
      </c>
      <c r="Q13" s="94">
        <f t="shared" si="4"/>
        <v>0</v>
      </c>
      <c r="R13" s="94">
        <f t="shared" si="5"/>
        <v>0</v>
      </c>
      <c r="S13" s="96">
        <f t="shared" si="6"/>
        <v>0</v>
      </c>
      <c r="U13" s="7">
        <f t="shared" si="7"/>
        <v>0.043</v>
      </c>
    </row>
    <row r="14">
      <c r="A14" s="94">
        <f>Comparacao!F14</f>
        <v>2666.094409</v>
      </c>
      <c r="B14" s="57" t="s">
        <v>93</v>
      </c>
      <c r="C14" s="3" t="s">
        <v>22</v>
      </c>
      <c r="D14" s="3">
        <v>5.0</v>
      </c>
      <c r="E14" s="3">
        <v>2666.094409</v>
      </c>
      <c r="F14" s="3">
        <v>2666.094409</v>
      </c>
      <c r="G14" s="3">
        <v>2666.094409</v>
      </c>
      <c r="H14" s="3">
        <v>2666.094409</v>
      </c>
      <c r="I14" s="3">
        <v>2666.094409</v>
      </c>
      <c r="J14" s="3">
        <v>2666.094409</v>
      </c>
      <c r="K14" s="3">
        <v>2666.094409</v>
      </c>
      <c r="L14" s="3">
        <v>0.062</v>
      </c>
      <c r="M14" s="3">
        <v>15.01</v>
      </c>
      <c r="N14" s="94">
        <f t="shared" si="1"/>
        <v>0</v>
      </c>
      <c r="O14" s="94">
        <f t="shared" si="2"/>
        <v>0</v>
      </c>
      <c r="P14" s="94">
        <f t="shared" si="3"/>
        <v>0</v>
      </c>
      <c r="Q14" s="94">
        <f t="shared" si="4"/>
        <v>0</v>
      </c>
      <c r="R14" s="94">
        <f t="shared" si="5"/>
        <v>0</v>
      </c>
      <c r="S14" s="96">
        <f t="shared" si="6"/>
        <v>0</v>
      </c>
      <c r="U14" s="7">
        <f t="shared" si="7"/>
        <v>0.062</v>
      </c>
    </row>
    <row r="15">
      <c r="A15" s="94">
        <f>Comparacao!F15</f>
        <v>1299.636874</v>
      </c>
      <c r="B15" s="57" t="s">
        <v>94</v>
      </c>
      <c r="C15" s="3" t="s">
        <v>22</v>
      </c>
      <c r="D15" s="3">
        <v>5.0</v>
      </c>
      <c r="E15" s="3">
        <v>1299.636874</v>
      </c>
      <c r="F15" s="3">
        <v>1299.636874</v>
      </c>
      <c r="G15" s="3">
        <v>1299.636874</v>
      </c>
      <c r="H15" s="3">
        <v>1299.636874</v>
      </c>
      <c r="I15" s="3">
        <v>1299.636874</v>
      </c>
      <c r="J15" s="3">
        <v>1299.636874</v>
      </c>
      <c r="K15" s="3">
        <v>1299.636874</v>
      </c>
      <c r="L15" s="3">
        <v>0.139</v>
      </c>
      <c r="M15" s="3">
        <v>15.019</v>
      </c>
      <c r="N15" s="94">
        <f t="shared" si="1"/>
        <v>0</v>
      </c>
      <c r="O15" s="94">
        <f t="shared" si="2"/>
        <v>0</v>
      </c>
      <c r="P15" s="94">
        <f t="shared" si="3"/>
        <v>0</v>
      </c>
      <c r="Q15" s="94">
        <f t="shared" si="4"/>
        <v>0</v>
      </c>
      <c r="R15" s="94">
        <f t="shared" si="5"/>
        <v>0</v>
      </c>
      <c r="S15" s="96">
        <f t="shared" si="6"/>
        <v>0</v>
      </c>
      <c r="U15" s="7">
        <f t="shared" si="7"/>
        <v>0.139</v>
      </c>
    </row>
    <row r="16">
      <c r="A16" s="94">
        <f>Comparacao!F16</f>
        <v>1935.079566</v>
      </c>
      <c r="B16" s="57" t="s">
        <v>95</v>
      </c>
      <c r="C16" s="3" t="s">
        <v>22</v>
      </c>
      <c r="D16" s="3">
        <v>5.0</v>
      </c>
      <c r="E16" s="3">
        <v>1935.079566</v>
      </c>
      <c r="F16" s="3">
        <v>1935.079566</v>
      </c>
      <c r="G16" s="3">
        <v>1935.079566</v>
      </c>
      <c r="H16" s="3">
        <v>1935.079566</v>
      </c>
      <c r="I16" s="3">
        <v>1935.079566</v>
      </c>
      <c r="J16" s="3">
        <v>1935.079566</v>
      </c>
      <c r="K16" s="3">
        <v>1935.079566</v>
      </c>
      <c r="L16" s="3">
        <v>0.276</v>
      </c>
      <c r="M16" s="3">
        <v>15.019</v>
      </c>
      <c r="N16" s="94">
        <f t="shared" si="1"/>
        <v>0</v>
      </c>
      <c r="O16" s="94">
        <f t="shared" si="2"/>
        <v>0</v>
      </c>
      <c r="P16" s="94">
        <f t="shared" si="3"/>
        <v>0</v>
      </c>
      <c r="Q16" s="94">
        <f t="shared" si="4"/>
        <v>0</v>
      </c>
      <c r="R16" s="94">
        <f t="shared" si="5"/>
        <v>0</v>
      </c>
      <c r="S16" s="96">
        <f t="shared" si="6"/>
        <v>0</v>
      </c>
      <c r="U16" s="7">
        <f t="shared" si="7"/>
        <v>0.276</v>
      </c>
    </row>
    <row r="17">
      <c r="A17" s="94">
        <f>Comparacao!F17</f>
        <v>2454.200477</v>
      </c>
      <c r="B17" s="57" t="s">
        <v>96</v>
      </c>
      <c r="C17" s="3" t="s">
        <v>22</v>
      </c>
      <c r="D17" s="3">
        <v>5.0</v>
      </c>
      <c r="E17" s="3">
        <v>2454.200477</v>
      </c>
      <c r="F17" s="3">
        <v>2454.200477</v>
      </c>
      <c r="G17" s="3">
        <v>2454.200477</v>
      </c>
      <c r="H17" s="3">
        <v>2454.200477</v>
      </c>
      <c r="I17" s="3">
        <v>2454.200477</v>
      </c>
      <c r="J17" s="3">
        <v>2454.200477</v>
      </c>
      <c r="K17" s="3">
        <v>2454.200477</v>
      </c>
      <c r="L17" s="3">
        <v>0.21</v>
      </c>
      <c r="M17" s="3">
        <v>15.014</v>
      </c>
      <c r="N17" s="94">
        <f t="shared" si="1"/>
        <v>0</v>
      </c>
      <c r="O17" s="94">
        <f t="shared" si="2"/>
        <v>0</v>
      </c>
      <c r="P17" s="94">
        <f t="shared" si="3"/>
        <v>0</v>
      </c>
      <c r="Q17" s="94">
        <f t="shared" si="4"/>
        <v>0</v>
      </c>
      <c r="R17" s="94">
        <f t="shared" si="5"/>
        <v>0</v>
      </c>
      <c r="S17" s="96">
        <f t="shared" si="6"/>
        <v>0</v>
      </c>
      <c r="U17" s="7">
        <f t="shared" si="7"/>
        <v>0.21</v>
      </c>
    </row>
    <row r="18">
      <c r="A18" s="94">
        <f>Comparacao!F18</f>
        <v>876.360788</v>
      </c>
      <c r="B18" s="57" t="s">
        <v>97</v>
      </c>
      <c r="C18" s="3" t="s">
        <v>22</v>
      </c>
      <c r="D18" s="3">
        <v>5.0</v>
      </c>
      <c r="E18" s="3">
        <v>876.360788</v>
      </c>
      <c r="F18" s="3">
        <v>876.360788</v>
      </c>
      <c r="G18" s="3">
        <v>876.360788</v>
      </c>
      <c r="H18" s="3">
        <v>876.360788</v>
      </c>
      <c r="I18" s="3">
        <v>876.360788</v>
      </c>
      <c r="J18" s="3">
        <v>876.360788</v>
      </c>
      <c r="K18" s="3">
        <v>876.360788</v>
      </c>
      <c r="L18" s="3">
        <v>0.117</v>
      </c>
      <c r="M18" s="3">
        <v>15.033</v>
      </c>
      <c r="N18" s="94">
        <f t="shared" si="1"/>
        <v>0</v>
      </c>
      <c r="O18" s="94">
        <f t="shared" si="2"/>
        <v>0</v>
      </c>
      <c r="P18" s="94">
        <f t="shared" si="3"/>
        <v>0</v>
      </c>
      <c r="Q18" s="94">
        <f t="shared" si="4"/>
        <v>0</v>
      </c>
      <c r="R18" s="94">
        <f t="shared" si="5"/>
        <v>0</v>
      </c>
      <c r="S18" s="96">
        <f t="shared" si="6"/>
        <v>0</v>
      </c>
      <c r="U18" s="7">
        <f t="shared" si="7"/>
        <v>0.117</v>
      </c>
    </row>
    <row r="19">
      <c r="A19" s="94">
        <f>Comparacao!F19</f>
        <v>1590.303262</v>
      </c>
      <c r="B19" s="57" t="s">
        <v>98</v>
      </c>
      <c r="C19" s="3" t="s">
        <v>22</v>
      </c>
      <c r="D19" s="3">
        <v>5.0</v>
      </c>
      <c r="E19" s="3">
        <v>1590.303262</v>
      </c>
      <c r="F19" s="3">
        <v>1590.303262</v>
      </c>
      <c r="G19" s="3">
        <v>1590.303262</v>
      </c>
      <c r="H19" s="3">
        <v>1590.303262</v>
      </c>
      <c r="I19" s="3">
        <v>1590.303262</v>
      </c>
      <c r="J19" s="3">
        <v>1590.303262</v>
      </c>
      <c r="K19" s="3">
        <v>1590.303262</v>
      </c>
      <c r="L19" s="3">
        <v>0.346</v>
      </c>
      <c r="M19" s="3">
        <v>15.033</v>
      </c>
      <c r="N19" s="94">
        <f t="shared" si="1"/>
        <v>0</v>
      </c>
      <c r="O19" s="94">
        <f t="shared" si="2"/>
        <v>0</v>
      </c>
      <c r="P19" s="94">
        <f t="shared" si="3"/>
        <v>0</v>
      </c>
      <c r="Q19" s="94">
        <f t="shared" si="4"/>
        <v>0</v>
      </c>
      <c r="R19" s="94">
        <f t="shared" si="5"/>
        <v>0</v>
      </c>
      <c r="S19" s="96">
        <f t="shared" si="6"/>
        <v>0</v>
      </c>
      <c r="U19" s="7">
        <f t="shared" si="7"/>
        <v>0.346</v>
      </c>
    </row>
    <row r="20">
      <c r="A20" s="94">
        <f>Comparacao!F20</f>
        <v>2250.292347</v>
      </c>
      <c r="B20" s="57" t="s">
        <v>99</v>
      </c>
      <c r="C20" s="3" t="s">
        <v>22</v>
      </c>
      <c r="D20" s="3">
        <v>5.0</v>
      </c>
      <c r="E20" s="3">
        <v>2250.292347</v>
      </c>
      <c r="F20" s="3">
        <v>2250.292347</v>
      </c>
      <c r="G20" s="3">
        <v>2250.292347</v>
      </c>
      <c r="H20" s="3">
        <v>2250.292347</v>
      </c>
      <c r="I20" s="3">
        <v>2250.292347</v>
      </c>
      <c r="J20" s="3">
        <v>2250.292347</v>
      </c>
      <c r="K20" s="3">
        <v>2250.292347</v>
      </c>
      <c r="L20" s="3">
        <v>1.595</v>
      </c>
      <c r="M20" s="3">
        <v>15.034</v>
      </c>
      <c r="N20" s="94">
        <f t="shared" si="1"/>
        <v>0</v>
      </c>
      <c r="O20" s="94">
        <f t="shared" si="2"/>
        <v>0</v>
      </c>
      <c r="P20" s="94">
        <f t="shared" si="3"/>
        <v>0</v>
      </c>
      <c r="Q20" s="94">
        <f t="shared" si="4"/>
        <v>0</v>
      </c>
      <c r="R20" s="94">
        <f t="shared" si="5"/>
        <v>0</v>
      </c>
      <c r="S20" s="96">
        <f t="shared" si="6"/>
        <v>0</v>
      </c>
      <c r="U20" s="7">
        <f t="shared" si="7"/>
        <v>1.595</v>
      </c>
    </row>
    <row r="21">
      <c r="A21" s="94">
        <f>Comparacao!F21</f>
        <v>4170.149331</v>
      </c>
      <c r="B21" s="57" t="s">
        <v>100</v>
      </c>
      <c r="C21" s="3" t="s">
        <v>22</v>
      </c>
      <c r="D21" s="3">
        <v>5.0</v>
      </c>
      <c r="E21" s="3">
        <v>4170.149331</v>
      </c>
      <c r="F21" s="3">
        <v>4170.149331</v>
      </c>
      <c r="G21" s="3">
        <v>4170.149331</v>
      </c>
      <c r="H21" s="3">
        <v>4170.149331</v>
      </c>
      <c r="I21" s="3">
        <v>4170.149331</v>
      </c>
      <c r="J21" s="3">
        <v>4170.149331</v>
      </c>
      <c r="K21" s="3">
        <v>4170.149331</v>
      </c>
      <c r="L21" s="3">
        <v>0.031</v>
      </c>
      <c r="M21" s="3">
        <v>20.01</v>
      </c>
      <c r="N21" s="94">
        <f t="shared" si="1"/>
        <v>0</v>
      </c>
      <c r="O21" s="94">
        <f t="shared" si="2"/>
        <v>0</v>
      </c>
      <c r="P21" s="94">
        <f t="shared" si="3"/>
        <v>0</v>
      </c>
      <c r="Q21" s="94">
        <f t="shared" si="4"/>
        <v>0</v>
      </c>
      <c r="R21" s="94">
        <f t="shared" si="5"/>
        <v>0</v>
      </c>
      <c r="S21" s="96">
        <f t="shared" si="6"/>
        <v>0</v>
      </c>
      <c r="U21" s="7">
        <f t="shared" si="7"/>
        <v>0.031</v>
      </c>
    </row>
    <row r="22">
      <c r="A22" s="94">
        <f>Comparacao!F22</f>
        <v>5234.939466</v>
      </c>
      <c r="B22" s="57" t="s">
        <v>101</v>
      </c>
      <c r="C22" s="3" t="s">
        <v>22</v>
      </c>
      <c r="D22" s="3">
        <v>5.0</v>
      </c>
      <c r="E22" s="3">
        <v>5234.939466</v>
      </c>
      <c r="F22" s="3">
        <v>5234.939466</v>
      </c>
      <c r="G22" s="3">
        <v>5234.939466</v>
      </c>
      <c r="H22" s="3">
        <v>5234.939466</v>
      </c>
      <c r="I22" s="3">
        <v>5234.939466</v>
      </c>
      <c r="J22" s="3">
        <v>5234.939466</v>
      </c>
      <c r="K22" s="3">
        <v>5234.939466</v>
      </c>
      <c r="L22" s="3">
        <v>0.081</v>
      </c>
      <c r="M22" s="3">
        <v>20.012</v>
      </c>
      <c r="N22" s="94">
        <f t="shared" si="1"/>
        <v>0</v>
      </c>
      <c r="O22" s="94">
        <f t="shared" si="2"/>
        <v>0</v>
      </c>
      <c r="P22" s="94">
        <f t="shared" si="3"/>
        <v>0</v>
      </c>
      <c r="Q22" s="94">
        <f t="shared" si="4"/>
        <v>0</v>
      </c>
      <c r="R22" s="94">
        <f t="shared" si="5"/>
        <v>0</v>
      </c>
      <c r="S22" s="96">
        <f t="shared" si="6"/>
        <v>0</v>
      </c>
      <c r="U22" s="7">
        <f t="shared" si="7"/>
        <v>0.081</v>
      </c>
    </row>
    <row r="23">
      <c r="A23" s="94">
        <f>Comparacao!F23</f>
        <v>6279.350578</v>
      </c>
      <c r="B23" s="57" t="s">
        <v>102</v>
      </c>
      <c r="C23" s="3" t="s">
        <v>22</v>
      </c>
      <c r="D23" s="3">
        <v>5.0</v>
      </c>
      <c r="E23" s="3">
        <v>6279.350578</v>
      </c>
      <c r="F23" s="3">
        <v>6279.350578</v>
      </c>
      <c r="G23" s="3">
        <v>6279.350578</v>
      </c>
      <c r="H23" s="3">
        <v>6279.350578</v>
      </c>
      <c r="I23" s="3">
        <v>6279.350578</v>
      </c>
      <c r="J23" s="3">
        <v>6279.350578</v>
      </c>
      <c r="K23" s="3">
        <v>6279.350578</v>
      </c>
      <c r="L23" s="3">
        <v>0.382</v>
      </c>
      <c r="M23" s="3">
        <v>20.018</v>
      </c>
      <c r="N23" s="94">
        <f t="shared" si="1"/>
        <v>0</v>
      </c>
      <c r="O23" s="94">
        <f t="shared" si="2"/>
        <v>0</v>
      </c>
      <c r="P23" s="94">
        <f t="shared" si="3"/>
        <v>0</v>
      </c>
      <c r="Q23" s="94">
        <f t="shared" si="4"/>
        <v>0</v>
      </c>
      <c r="R23" s="94">
        <f t="shared" si="5"/>
        <v>0</v>
      </c>
      <c r="S23" s="96">
        <f t="shared" si="6"/>
        <v>0</v>
      </c>
      <c r="U23" s="7">
        <f t="shared" si="7"/>
        <v>0.382</v>
      </c>
    </row>
    <row r="24">
      <c r="A24" s="94">
        <f>Comparacao!F24</f>
        <v>2808.683987</v>
      </c>
      <c r="B24" s="57" t="s">
        <v>103</v>
      </c>
      <c r="C24" s="3" t="s">
        <v>22</v>
      </c>
      <c r="D24" s="3">
        <v>5.0</v>
      </c>
      <c r="E24" s="3">
        <v>2808.683987</v>
      </c>
      <c r="F24" s="3">
        <v>2808.683987</v>
      </c>
      <c r="G24" s="3">
        <v>2808.683987</v>
      </c>
      <c r="H24" s="3">
        <v>2808.683987</v>
      </c>
      <c r="I24" s="3">
        <v>2808.683987</v>
      </c>
      <c r="J24" s="3">
        <v>2808.683987</v>
      </c>
      <c r="K24" s="3">
        <v>2808.683987</v>
      </c>
      <c r="L24" s="3">
        <v>0.138</v>
      </c>
      <c r="M24" s="3">
        <v>20.017</v>
      </c>
      <c r="N24" s="94">
        <f t="shared" si="1"/>
        <v>0</v>
      </c>
      <c r="O24" s="94">
        <f t="shared" si="2"/>
        <v>0</v>
      </c>
      <c r="P24" s="94">
        <f t="shared" si="3"/>
        <v>0</v>
      </c>
      <c r="Q24" s="94">
        <f t="shared" si="4"/>
        <v>0</v>
      </c>
      <c r="R24" s="94">
        <f t="shared" si="5"/>
        <v>0</v>
      </c>
      <c r="S24" s="96">
        <f t="shared" si="6"/>
        <v>0</v>
      </c>
      <c r="U24" s="7">
        <f t="shared" si="7"/>
        <v>0.138</v>
      </c>
    </row>
    <row r="25">
      <c r="A25" s="94">
        <f>Comparacao!F25</f>
        <v>4384.30908</v>
      </c>
      <c r="B25" s="57" t="s">
        <v>104</v>
      </c>
      <c r="C25" s="3" t="s">
        <v>22</v>
      </c>
      <c r="D25" s="3">
        <v>5.0</v>
      </c>
      <c r="E25" s="3">
        <v>4384.30908</v>
      </c>
      <c r="F25" s="3">
        <v>4384.30908</v>
      </c>
      <c r="G25" s="3">
        <v>4384.30908</v>
      </c>
      <c r="H25" s="3">
        <v>4384.30908</v>
      </c>
      <c r="I25" s="3">
        <v>4384.30908</v>
      </c>
      <c r="J25" s="3">
        <v>4384.30908</v>
      </c>
      <c r="K25" s="3">
        <v>4384.30908</v>
      </c>
      <c r="L25" s="3">
        <v>0.299</v>
      </c>
      <c r="M25" s="3">
        <v>20.018</v>
      </c>
      <c r="N25" s="94">
        <f t="shared" si="1"/>
        <v>0</v>
      </c>
      <c r="O25" s="94">
        <f t="shared" si="2"/>
        <v>0</v>
      </c>
      <c r="P25" s="94">
        <f t="shared" si="3"/>
        <v>0</v>
      </c>
      <c r="Q25" s="94">
        <f t="shared" si="4"/>
        <v>0</v>
      </c>
      <c r="R25" s="94">
        <f t="shared" si="5"/>
        <v>0</v>
      </c>
      <c r="S25" s="96">
        <f t="shared" si="6"/>
        <v>0</v>
      </c>
      <c r="U25" s="7">
        <f t="shared" si="7"/>
        <v>0.299</v>
      </c>
    </row>
    <row r="26">
      <c r="A26" s="94">
        <f>Comparacao!F26</f>
        <v>5663.540901</v>
      </c>
      <c r="B26" s="57" t="s">
        <v>105</v>
      </c>
      <c r="C26" s="3" t="s">
        <v>22</v>
      </c>
      <c r="D26" s="3">
        <v>5.0</v>
      </c>
      <c r="E26" s="3">
        <v>5663.540901</v>
      </c>
      <c r="F26" s="3">
        <v>5663.540901</v>
      </c>
      <c r="G26" s="3">
        <v>5663.540901</v>
      </c>
      <c r="H26" s="3">
        <v>5663.540901</v>
      </c>
      <c r="I26" s="3">
        <v>5663.540901</v>
      </c>
      <c r="J26" s="3">
        <v>5663.540901</v>
      </c>
      <c r="K26" s="3">
        <v>5663.540901</v>
      </c>
      <c r="L26" s="3">
        <v>0.199</v>
      </c>
      <c r="M26" s="3">
        <v>20.018</v>
      </c>
      <c r="N26" s="94">
        <f t="shared" si="1"/>
        <v>0</v>
      </c>
      <c r="O26" s="94">
        <f t="shared" si="2"/>
        <v>0</v>
      </c>
      <c r="P26" s="94">
        <f t="shared" si="3"/>
        <v>0</v>
      </c>
      <c r="Q26" s="94">
        <f t="shared" si="4"/>
        <v>0</v>
      </c>
      <c r="R26" s="94">
        <f t="shared" si="5"/>
        <v>0</v>
      </c>
      <c r="S26" s="96">
        <f t="shared" si="6"/>
        <v>0</v>
      </c>
      <c r="U26" s="7">
        <f t="shared" si="7"/>
        <v>0.199</v>
      </c>
    </row>
    <row r="27">
      <c r="A27" s="94">
        <f>Comparacao!F27</f>
        <v>2057.028423</v>
      </c>
      <c r="B27" s="57" t="s">
        <v>106</v>
      </c>
      <c r="C27" s="3" t="s">
        <v>22</v>
      </c>
      <c r="D27" s="3">
        <v>5.0</v>
      </c>
      <c r="E27" s="3">
        <v>2057.028423</v>
      </c>
      <c r="F27" s="3">
        <v>2057.028423</v>
      </c>
      <c r="G27" s="3">
        <v>2057.028423</v>
      </c>
      <c r="H27" s="3">
        <v>2057.028423</v>
      </c>
      <c r="I27" s="3">
        <v>2057.028423</v>
      </c>
      <c r="J27" s="3">
        <v>2057.028423</v>
      </c>
      <c r="K27" s="3">
        <v>2057.028423</v>
      </c>
      <c r="L27" s="3">
        <v>0.289</v>
      </c>
      <c r="M27" s="3">
        <v>20.042</v>
      </c>
      <c r="N27" s="94">
        <f t="shared" si="1"/>
        <v>0</v>
      </c>
      <c r="O27" s="94">
        <f t="shared" si="2"/>
        <v>0</v>
      </c>
      <c r="P27" s="94">
        <f t="shared" si="3"/>
        <v>0</v>
      </c>
      <c r="Q27" s="94">
        <f t="shared" si="4"/>
        <v>0</v>
      </c>
      <c r="R27" s="94">
        <f t="shared" si="5"/>
        <v>0</v>
      </c>
      <c r="S27" s="96">
        <f t="shared" si="6"/>
        <v>0</v>
      </c>
      <c r="U27" s="7">
        <f t="shared" si="7"/>
        <v>0.289</v>
      </c>
    </row>
    <row r="28">
      <c r="A28" s="94">
        <f>Comparacao!F28</f>
        <v>3700.179852</v>
      </c>
      <c r="B28" s="57" t="s">
        <v>107</v>
      </c>
      <c r="C28" s="3" t="s">
        <v>22</v>
      </c>
      <c r="D28" s="3">
        <v>5.0</v>
      </c>
      <c r="E28" s="3">
        <v>3700.179852</v>
      </c>
      <c r="F28" s="3">
        <v>3700.179852</v>
      </c>
      <c r="G28" s="3">
        <v>3700.179852</v>
      </c>
      <c r="H28" s="3">
        <v>3700.179852</v>
      </c>
      <c r="I28" s="3">
        <v>3700.179852</v>
      </c>
      <c r="J28" s="3">
        <v>3700.179852</v>
      </c>
      <c r="K28" s="3">
        <v>3700.179852</v>
      </c>
      <c r="L28" s="3">
        <v>8.91</v>
      </c>
      <c r="M28" s="3">
        <v>20.043</v>
      </c>
      <c r="N28" s="94">
        <f t="shared" si="1"/>
        <v>0</v>
      </c>
      <c r="O28" s="94">
        <f t="shared" si="2"/>
        <v>0</v>
      </c>
      <c r="P28" s="94">
        <f t="shared" si="3"/>
        <v>0</v>
      </c>
      <c r="Q28" s="94">
        <f t="shared" si="4"/>
        <v>0</v>
      </c>
      <c r="R28" s="94">
        <f t="shared" si="5"/>
        <v>0</v>
      </c>
      <c r="S28" s="96">
        <f t="shared" si="6"/>
        <v>0</v>
      </c>
      <c r="U28" s="7">
        <f t="shared" si="7"/>
        <v>8.91</v>
      </c>
    </row>
    <row r="29">
      <c r="A29" s="94">
        <f>Comparacao!F29</f>
        <v>5269.275543</v>
      </c>
      <c r="B29" s="57" t="s">
        <v>108</v>
      </c>
      <c r="C29" s="3" t="s">
        <v>22</v>
      </c>
      <c r="D29" s="3">
        <v>5.0</v>
      </c>
      <c r="E29" s="3">
        <v>5269.275543</v>
      </c>
      <c r="F29" s="3">
        <v>5269.275543</v>
      </c>
      <c r="G29" s="3">
        <v>5269.275543</v>
      </c>
      <c r="H29" s="3">
        <v>5269.275543</v>
      </c>
      <c r="I29" s="3">
        <v>5269.275543</v>
      </c>
      <c r="J29" s="3">
        <v>5269.275543</v>
      </c>
      <c r="K29" s="3">
        <v>5269.275543</v>
      </c>
      <c r="L29" s="3">
        <v>3.629</v>
      </c>
      <c r="M29" s="3">
        <v>20.043</v>
      </c>
      <c r="N29" s="94">
        <f t="shared" si="1"/>
        <v>0</v>
      </c>
      <c r="O29" s="94">
        <f t="shared" si="2"/>
        <v>0</v>
      </c>
      <c r="P29" s="94">
        <f t="shared" si="3"/>
        <v>0</v>
      </c>
      <c r="Q29" s="94">
        <f t="shared" si="4"/>
        <v>0</v>
      </c>
      <c r="R29" s="94">
        <f t="shared" si="5"/>
        <v>0</v>
      </c>
      <c r="S29" s="96">
        <f t="shared" si="6"/>
        <v>0</v>
      </c>
      <c r="T29" s="3"/>
      <c r="U29" s="7">
        <f t="shared" si="7"/>
        <v>3.629</v>
      </c>
      <c r="V29" s="3"/>
      <c r="W29" s="3"/>
      <c r="X29" s="3"/>
      <c r="Y29" s="3"/>
      <c r="Z29" s="3"/>
      <c r="AA29" s="3"/>
      <c r="AB29" s="3"/>
      <c r="AC29" s="3"/>
    </row>
    <row r="30">
      <c r="A30" s="94">
        <f>Comparacao!F30</f>
        <v>6554.649532</v>
      </c>
      <c r="B30" s="57" t="s">
        <v>110</v>
      </c>
      <c r="C30" s="3" t="s">
        <v>22</v>
      </c>
      <c r="D30" s="3">
        <v>5.0</v>
      </c>
      <c r="E30" s="3">
        <v>6554.649532</v>
      </c>
      <c r="F30" s="3">
        <v>6554.649532</v>
      </c>
      <c r="G30" s="3">
        <v>6554.649532</v>
      </c>
      <c r="H30" s="3">
        <v>6554.649532</v>
      </c>
      <c r="I30" s="3">
        <v>6554.649532</v>
      </c>
      <c r="J30" s="3">
        <v>6554.649532</v>
      </c>
      <c r="K30" s="3">
        <v>6554.649532</v>
      </c>
      <c r="L30" s="3">
        <v>0.026</v>
      </c>
      <c r="M30" s="3">
        <v>25.018</v>
      </c>
      <c r="N30" s="94">
        <f t="shared" si="1"/>
        <v>0</v>
      </c>
      <c r="O30" s="94">
        <f t="shared" si="2"/>
        <v>0</v>
      </c>
      <c r="P30" s="94">
        <f t="shared" si="3"/>
        <v>0</v>
      </c>
      <c r="Q30" s="94">
        <f t="shared" si="4"/>
        <v>0</v>
      </c>
      <c r="R30" s="94">
        <f t="shared" si="5"/>
        <v>0</v>
      </c>
      <c r="S30" s="96">
        <f t="shared" si="6"/>
        <v>0</v>
      </c>
      <c r="U30" s="7">
        <f t="shared" si="7"/>
        <v>0.026</v>
      </c>
    </row>
    <row r="31">
      <c r="A31" s="94">
        <f>Comparacao!F31</f>
        <v>8274.004686</v>
      </c>
      <c r="B31" s="57" t="s">
        <v>111</v>
      </c>
      <c r="C31" s="3" t="s">
        <v>22</v>
      </c>
      <c r="D31" s="3">
        <v>5.0</v>
      </c>
      <c r="E31" s="3">
        <v>8274.004686</v>
      </c>
      <c r="F31" s="3">
        <v>8274.004686</v>
      </c>
      <c r="G31" s="3">
        <v>8274.004686</v>
      </c>
      <c r="H31" s="3">
        <v>8274.004686</v>
      </c>
      <c r="I31" s="3">
        <v>8274.004686</v>
      </c>
      <c r="J31" s="3">
        <v>8274.004686</v>
      </c>
      <c r="K31" s="3">
        <v>8274.004686</v>
      </c>
      <c r="L31" s="3">
        <v>0.049</v>
      </c>
      <c r="M31" s="3">
        <v>25.02</v>
      </c>
      <c r="N31" s="94">
        <f t="shared" si="1"/>
        <v>0</v>
      </c>
      <c r="O31" s="94">
        <f t="shared" si="2"/>
        <v>0</v>
      </c>
      <c r="P31" s="94">
        <f t="shared" si="3"/>
        <v>0</v>
      </c>
      <c r="Q31" s="94">
        <f t="shared" si="4"/>
        <v>0</v>
      </c>
      <c r="R31" s="94">
        <f t="shared" si="5"/>
        <v>0</v>
      </c>
      <c r="S31" s="96">
        <f t="shared" si="6"/>
        <v>0</v>
      </c>
      <c r="U31" s="7">
        <f t="shared" si="7"/>
        <v>0.049</v>
      </c>
    </row>
    <row r="32">
      <c r="A32" s="94">
        <f>Comparacao!F32</f>
        <v>9923.900207</v>
      </c>
      <c r="B32" s="57" t="s">
        <v>112</v>
      </c>
      <c r="C32" s="3" t="s">
        <v>22</v>
      </c>
      <c r="D32" s="3">
        <v>5.0</v>
      </c>
      <c r="E32" s="3">
        <v>9923.900207</v>
      </c>
      <c r="F32" s="3">
        <v>9923.900207</v>
      </c>
      <c r="G32" s="3">
        <v>9923.900207</v>
      </c>
      <c r="H32" s="3">
        <v>9923.900207</v>
      </c>
      <c r="I32" s="3">
        <v>9923.900207</v>
      </c>
      <c r="J32" s="3">
        <v>9923.900207</v>
      </c>
      <c r="K32" s="3">
        <v>9923.900207</v>
      </c>
      <c r="L32" s="3">
        <v>0.195</v>
      </c>
      <c r="M32" s="3">
        <v>25.017</v>
      </c>
      <c r="N32" s="94">
        <f t="shared" si="1"/>
        <v>0</v>
      </c>
      <c r="O32" s="94">
        <f t="shared" si="2"/>
        <v>0</v>
      </c>
      <c r="P32" s="94">
        <f t="shared" si="3"/>
        <v>0</v>
      </c>
      <c r="Q32" s="94">
        <f t="shared" si="4"/>
        <v>0</v>
      </c>
      <c r="R32" s="94">
        <f t="shared" si="5"/>
        <v>0</v>
      </c>
      <c r="S32" s="96">
        <f t="shared" si="6"/>
        <v>0</v>
      </c>
      <c r="U32" s="7">
        <f t="shared" si="7"/>
        <v>0.195</v>
      </c>
    </row>
    <row r="33">
      <c r="A33" s="94">
        <f>Comparacao!F33</f>
        <v>4791.052432</v>
      </c>
      <c r="B33" s="57" t="s">
        <v>113</v>
      </c>
      <c r="C33" s="3" t="s">
        <v>22</v>
      </c>
      <c r="D33" s="3">
        <v>5.0</v>
      </c>
      <c r="E33" s="3">
        <v>4791.052432</v>
      </c>
      <c r="F33" s="3">
        <v>4791.052432</v>
      </c>
      <c r="G33" s="3">
        <v>4791.052432</v>
      </c>
      <c r="H33" s="3">
        <v>4791.052432</v>
      </c>
      <c r="I33" s="3">
        <v>4791.052432</v>
      </c>
      <c r="J33" s="3">
        <v>4791.052432</v>
      </c>
      <c r="K33" s="3">
        <v>4791.052432</v>
      </c>
      <c r="L33" s="3">
        <v>0.116</v>
      </c>
      <c r="M33" s="3">
        <v>25.026</v>
      </c>
      <c r="N33" s="94">
        <f t="shared" si="1"/>
        <v>0</v>
      </c>
      <c r="O33" s="94">
        <f t="shared" si="2"/>
        <v>0</v>
      </c>
      <c r="P33" s="94">
        <f t="shared" si="3"/>
        <v>0</v>
      </c>
      <c r="Q33" s="94">
        <f t="shared" si="4"/>
        <v>0</v>
      </c>
      <c r="R33" s="94">
        <f t="shared" si="5"/>
        <v>0</v>
      </c>
      <c r="S33" s="96">
        <f t="shared" si="6"/>
        <v>0</v>
      </c>
      <c r="U33" s="7">
        <f t="shared" si="7"/>
        <v>0.116</v>
      </c>
    </row>
    <row r="34">
      <c r="A34" s="94">
        <f>Comparacao!F34</f>
        <v>7190.739067</v>
      </c>
      <c r="B34" s="57" t="s">
        <v>114</v>
      </c>
      <c r="C34" s="3" t="s">
        <v>22</v>
      </c>
      <c r="D34" s="3">
        <v>5.0</v>
      </c>
      <c r="E34" s="3">
        <v>7190.739067</v>
      </c>
      <c r="F34" s="3">
        <v>7190.739067</v>
      </c>
      <c r="G34" s="3">
        <v>7190.739067</v>
      </c>
      <c r="H34" s="3">
        <v>7190.739067</v>
      </c>
      <c r="I34" s="3">
        <v>7190.739067</v>
      </c>
      <c r="J34" s="3">
        <v>7190.739067</v>
      </c>
      <c r="K34" s="3">
        <v>7190.739067</v>
      </c>
      <c r="L34" s="3">
        <v>0.771</v>
      </c>
      <c r="M34" s="3">
        <v>25.025</v>
      </c>
      <c r="N34" s="94">
        <f t="shared" si="1"/>
        <v>0</v>
      </c>
      <c r="O34" s="94">
        <f t="shared" si="2"/>
        <v>0</v>
      </c>
      <c r="P34" s="94">
        <f t="shared" si="3"/>
        <v>0</v>
      </c>
      <c r="Q34" s="94">
        <f t="shared" si="4"/>
        <v>0</v>
      </c>
      <c r="R34" s="94">
        <f t="shared" si="5"/>
        <v>0</v>
      </c>
      <c r="S34" s="96">
        <f t="shared" si="6"/>
        <v>0</v>
      </c>
      <c r="U34" s="7">
        <f t="shared" si="7"/>
        <v>0.771</v>
      </c>
    </row>
    <row r="35">
      <c r="A35" s="94">
        <f>Comparacao!F35</f>
        <v>9173.349882</v>
      </c>
      <c r="B35" s="57" t="s">
        <v>115</v>
      </c>
      <c r="C35" s="3" t="s">
        <v>22</v>
      </c>
      <c r="D35" s="3">
        <v>5.0</v>
      </c>
      <c r="E35" s="3">
        <v>9173.349882</v>
      </c>
      <c r="F35" s="3">
        <v>9173.349882</v>
      </c>
      <c r="G35" s="3">
        <v>9173.349882</v>
      </c>
      <c r="H35" s="3">
        <v>9173.349882</v>
      </c>
      <c r="I35" s="3">
        <v>9173.349882</v>
      </c>
      <c r="J35" s="3">
        <v>9173.349882</v>
      </c>
      <c r="K35" s="3">
        <v>9173.349882</v>
      </c>
      <c r="L35" s="3">
        <v>0.599</v>
      </c>
      <c r="M35" s="3">
        <v>25.026</v>
      </c>
      <c r="N35" s="94">
        <f t="shared" si="1"/>
        <v>0</v>
      </c>
      <c r="O35" s="94">
        <f t="shared" si="2"/>
        <v>0</v>
      </c>
      <c r="P35" s="94">
        <f t="shared" si="3"/>
        <v>0</v>
      </c>
      <c r="Q35" s="94">
        <f t="shared" si="4"/>
        <v>0</v>
      </c>
      <c r="R35" s="94">
        <f t="shared" si="5"/>
        <v>0</v>
      </c>
      <c r="S35" s="96">
        <f t="shared" si="6"/>
        <v>0</v>
      </c>
      <c r="U35" s="7">
        <f t="shared" si="7"/>
        <v>0.599</v>
      </c>
    </row>
    <row r="36">
      <c r="A36" s="94">
        <f>Comparacao!F36</f>
        <v>3752.853912</v>
      </c>
      <c r="B36" s="57" t="s">
        <v>116</v>
      </c>
      <c r="C36" s="3" t="s">
        <v>22</v>
      </c>
      <c r="D36" s="3">
        <v>5.0</v>
      </c>
      <c r="E36" s="3">
        <v>3752.853912</v>
      </c>
      <c r="F36" s="3">
        <v>3752.853912</v>
      </c>
      <c r="G36" s="3">
        <v>3752.853912</v>
      </c>
      <c r="H36" s="3">
        <v>3752.853912</v>
      </c>
      <c r="I36" s="3">
        <v>3752.853912</v>
      </c>
      <c r="J36" s="3">
        <v>3752.853912</v>
      </c>
      <c r="K36" s="3">
        <v>3752.853912</v>
      </c>
      <c r="L36" s="3">
        <v>7.965</v>
      </c>
      <c r="M36" s="3">
        <v>25.067</v>
      </c>
      <c r="N36" s="94">
        <f t="shared" si="1"/>
        <v>0</v>
      </c>
      <c r="O36" s="94">
        <f t="shared" si="2"/>
        <v>0</v>
      </c>
      <c r="P36" s="94">
        <f t="shared" si="3"/>
        <v>0</v>
      </c>
      <c r="Q36" s="94">
        <f t="shared" si="4"/>
        <v>0</v>
      </c>
      <c r="R36" s="94">
        <f t="shared" si="5"/>
        <v>0</v>
      </c>
      <c r="S36" s="96">
        <f t="shared" si="6"/>
        <v>0</v>
      </c>
      <c r="U36" s="7">
        <f t="shared" si="7"/>
        <v>7.965</v>
      </c>
    </row>
    <row r="37">
      <c r="A37" s="94">
        <f>Comparacao!F37</f>
        <v>6264.086171</v>
      </c>
      <c r="B37" s="57" t="s">
        <v>117</v>
      </c>
      <c r="C37" s="3" t="s">
        <v>22</v>
      </c>
      <c r="D37" s="3">
        <v>5.0</v>
      </c>
      <c r="E37" s="3">
        <v>6264.086171</v>
      </c>
      <c r="F37" s="3">
        <v>6264.086171</v>
      </c>
      <c r="G37" s="3">
        <v>6264.086171</v>
      </c>
      <c r="H37" s="3">
        <v>6276.411835</v>
      </c>
      <c r="I37" s="3">
        <v>6264.086171</v>
      </c>
      <c r="J37" s="3">
        <v>6264.086171</v>
      </c>
      <c r="K37" s="3">
        <v>6266.551304</v>
      </c>
      <c r="L37" s="3">
        <v>8.573</v>
      </c>
      <c r="M37" s="3">
        <v>25.077</v>
      </c>
      <c r="N37" s="94">
        <f t="shared" si="1"/>
        <v>0</v>
      </c>
      <c r="O37" s="94">
        <f t="shared" si="2"/>
        <v>0</v>
      </c>
      <c r="P37" s="94">
        <f t="shared" si="3"/>
        <v>0</v>
      </c>
      <c r="Q37" s="94">
        <f t="shared" si="4"/>
        <v>0.1967671527</v>
      </c>
      <c r="R37" s="94">
        <f t="shared" si="5"/>
        <v>0</v>
      </c>
      <c r="S37" s="96">
        <f t="shared" si="6"/>
        <v>0.03935343054</v>
      </c>
      <c r="U37" s="7">
        <f t="shared" si="7"/>
        <v>8.573</v>
      </c>
    </row>
    <row r="38">
      <c r="A38" s="94">
        <f>Comparacao!F38</f>
        <v>8674.684243</v>
      </c>
      <c r="B38" s="57" t="s">
        <v>119</v>
      </c>
      <c r="C38" s="3" t="s">
        <v>22</v>
      </c>
      <c r="D38" s="3">
        <v>5.0</v>
      </c>
      <c r="E38" s="3">
        <v>8674.684243</v>
      </c>
      <c r="F38" s="3">
        <v>8674.684243</v>
      </c>
      <c r="G38" s="3">
        <v>8674.684243</v>
      </c>
      <c r="H38" s="3">
        <v>8674.684243</v>
      </c>
      <c r="I38" s="3">
        <v>8674.684243</v>
      </c>
      <c r="J38" s="3">
        <v>8674.684243</v>
      </c>
      <c r="K38" s="3">
        <v>8674.684243</v>
      </c>
      <c r="L38" s="3">
        <v>4.64</v>
      </c>
      <c r="M38" s="3">
        <v>25.074</v>
      </c>
      <c r="N38" s="94">
        <f t="shared" si="1"/>
        <v>0</v>
      </c>
      <c r="O38" s="94">
        <f t="shared" si="2"/>
        <v>0</v>
      </c>
      <c r="P38" s="94">
        <f t="shared" si="3"/>
        <v>0</v>
      </c>
      <c r="Q38" s="94">
        <f t="shared" si="4"/>
        <v>0</v>
      </c>
      <c r="R38" s="94">
        <f t="shared" si="5"/>
        <v>0</v>
      </c>
      <c r="S38" s="96">
        <f t="shared" si="6"/>
        <v>0</v>
      </c>
      <c r="U38" s="7">
        <f t="shared" si="7"/>
        <v>4.64</v>
      </c>
    </row>
    <row r="39">
      <c r="A39" s="94">
        <f>Comparacao!F39</f>
        <v>52541.03391</v>
      </c>
      <c r="B39" s="57" t="s">
        <v>120</v>
      </c>
      <c r="C39" s="3" t="s">
        <v>22</v>
      </c>
      <c r="D39" s="3">
        <v>5.0</v>
      </c>
      <c r="E39" s="3">
        <v>52541.03391</v>
      </c>
      <c r="F39" s="3">
        <v>52541.03391</v>
      </c>
      <c r="G39" s="3">
        <v>52541.03391</v>
      </c>
      <c r="H39" s="3">
        <v>52541.03391</v>
      </c>
      <c r="I39" s="3">
        <v>52541.03391</v>
      </c>
      <c r="J39" s="3">
        <v>52541.03391</v>
      </c>
      <c r="K39" s="3">
        <v>52541.03391</v>
      </c>
      <c r="L39" s="3">
        <v>0.023</v>
      </c>
      <c r="M39" s="3">
        <v>10.003</v>
      </c>
      <c r="N39" s="94">
        <f t="shared" si="1"/>
        <v>0</v>
      </c>
      <c r="O39" s="94">
        <f t="shared" si="2"/>
        <v>0</v>
      </c>
      <c r="P39" s="94">
        <f t="shared" si="3"/>
        <v>0</v>
      </c>
      <c r="Q39" s="94">
        <f t="shared" si="4"/>
        <v>0</v>
      </c>
      <c r="R39" s="94">
        <f t="shared" si="5"/>
        <v>0</v>
      </c>
      <c r="S39" s="96">
        <f t="shared" si="6"/>
        <v>0</v>
      </c>
      <c r="U39" s="7">
        <f t="shared" si="7"/>
        <v>0.023</v>
      </c>
    </row>
    <row r="40">
      <c r="A40" s="94">
        <f>Comparacao!F40</f>
        <v>63166.88072</v>
      </c>
      <c r="B40" s="57" t="s">
        <v>121</v>
      </c>
      <c r="C40" s="3" t="s">
        <v>22</v>
      </c>
      <c r="D40" s="3">
        <v>5.0</v>
      </c>
      <c r="E40" s="3">
        <v>63166.880717</v>
      </c>
      <c r="F40" s="3">
        <v>63166.880717</v>
      </c>
      <c r="G40" s="3">
        <v>63166.880717</v>
      </c>
      <c r="H40" s="3">
        <v>63166.880717</v>
      </c>
      <c r="I40" s="3">
        <v>63166.880717</v>
      </c>
      <c r="J40" s="3">
        <v>63166.880717</v>
      </c>
      <c r="K40" s="3">
        <v>63166.880717</v>
      </c>
      <c r="L40" s="3">
        <v>0.048</v>
      </c>
      <c r="M40" s="3">
        <v>10.003</v>
      </c>
      <c r="N40" s="94">
        <f t="shared" si="1"/>
        <v>0</v>
      </c>
      <c r="O40" s="94">
        <f t="shared" si="2"/>
        <v>0</v>
      </c>
      <c r="P40" s="94">
        <f t="shared" si="3"/>
        <v>0</v>
      </c>
      <c r="Q40" s="94">
        <f t="shared" si="4"/>
        <v>0</v>
      </c>
      <c r="R40" s="94">
        <f t="shared" si="5"/>
        <v>0</v>
      </c>
      <c r="S40" s="96">
        <f t="shared" si="6"/>
        <v>0</v>
      </c>
      <c r="U40" s="7">
        <f t="shared" si="7"/>
        <v>0.048</v>
      </c>
    </row>
    <row r="41">
      <c r="A41" s="94">
        <f>Comparacao!F41</f>
        <v>72640.83324</v>
      </c>
      <c r="B41" s="57" t="s">
        <v>122</v>
      </c>
      <c r="C41" s="3" t="s">
        <v>22</v>
      </c>
      <c r="D41" s="3">
        <v>5.0</v>
      </c>
      <c r="E41" s="3">
        <v>72640.833236</v>
      </c>
      <c r="F41" s="3">
        <v>72640.833236</v>
      </c>
      <c r="G41" s="3">
        <v>72640.833236</v>
      </c>
      <c r="H41" s="3">
        <v>72640.833236</v>
      </c>
      <c r="I41" s="3">
        <v>72640.833236</v>
      </c>
      <c r="J41" s="3">
        <v>72640.833236</v>
      </c>
      <c r="K41" s="3">
        <v>72640.833236</v>
      </c>
      <c r="L41" s="3">
        <v>0.001</v>
      </c>
      <c r="M41" s="3">
        <v>10.003</v>
      </c>
      <c r="N41" s="94">
        <f t="shared" si="1"/>
        <v>0</v>
      </c>
      <c r="O41" s="94">
        <f t="shared" si="2"/>
        <v>0</v>
      </c>
      <c r="P41" s="94">
        <f t="shared" si="3"/>
        <v>0</v>
      </c>
      <c r="Q41" s="94">
        <f t="shared" si="4"/>
        <v>0</v>
      </c>
      <c r="R41" s="94">
        <f t="shared" si="5"/>
        <v>0</v>
      </c>
      <c r="S41" s="96">
        <f t="shared" si="6"/>
        <v>0</v>
      </c>
      <c r="U41" s="7">
        <f t="shared" si="7"/>
        <v>0.001</v>
      </c>
    </row>
    <row r="42">
      <c r="A42" s="94">
        <f>Comparacao!F42</f>
        <v>34340.0114</v>
      </c>
      <c r="B42" s="57" t="s">
        <v>123</v>
      </c>
      <c r="C42" s="3" t="s">
        <v>22</v>
      </c>
      <c r="D42" s="3">
        <v>5.0</v>
      </c>
      <c r="E42" s="3">
        <v>34340.011402</v>
      </c>
      <c r="F42" s="3">
        <v>34340.011402</v>
      </c>
      <c r="G42" s="3">
        <v>34340.011402</v>
      </c>
      <c r="H42" s="3">
        <v>34340.011402</v>
      </c>
      <c r="I42" s="3">
        <v>34340.011402</v>
      </c>
      <c r="J42" s="3">
        <v>34340.011402</v>
      </c>
      <c r="K42" s="3">
        <v>34340.011402</v>
      </c>
      <c r="L42" s="3">
        <v>0.03</v>
      </c>
      <c r="M42" s="3">
        <v>10.007</v>
      </c>
      <c r="N42" s="94">
        <f t="shared" si="1"/>
        <v>0</v>
      </c>
      <c r="O42" s="94">
        <f t="shared" si="2"/>
        <v>0</v>
      </c>
      <c r="P42" s="94">
        <f t="shared" si="3"/>
        <v>0</v>
      </c>
      <c r="Q42" s="94">
        <f t="shared" si="4"/>
        <v>0</v>
      </c>
      <c r="R42" s="94">
        <f t="shared" si="5"/>
        <v>0</v>
      </c>
      <c r="S42" s="96">
        <f t="shared" si="6"/>
        <v>0</v>
      </c>
      <c r="U42" s="7">
        <f t="shared" si="7"/>
        <v>0.03</v>
      </c>
    </row>
    <row r="43">
      <c r="A43" s="94">
        <f>Comparacao!F43</f>
        <v>49418.78451</v>
      </c>
      <c r="B43" s="57" t="s">
        <v>124</v>
      </c>
      <c r="C43" s="3" t="s">
        <v>22</v>
      </c>
      <c r="D43" s="3">
        <v>5.0</v>
      </c>
      <c r="E43" s="3">
        <v>49418.784512</v>
      </c>
      <c r="F43" s="3">
        <v>49418.784512</v>
      </c>
      <c r="G43" s="3">
        <v>49418.784512</v>
      </c>
      <c r="H43" s="3">
        <v>49418.784512</v>
      </c>
      <c r="I43" s="3">
        <v>49418.784512</v>
      </c>
      <c r="J43" s="3">
        <v>49418.784512</v>
      </c>
      <c r="K43" s="3">
        <v>49418.784512</v>
      </c>
      <c r="L43" s="3">
        <v>0.068</v>
      </c>
      <c r="M43" s="3">
        <v>10.006</v>
      </c>
      <c r="N43" s="94">
        <f t="shared" si="1"/>
        <v>0</v>
      </c>
      <c r="O43" s="94">
        <f t="shared" si="2"/>
        <v>0</v>
      </c>
      <c r="P43" s="94">
        <f t="shared" si="3"/>
        <v>0</v>
      </c>
      <c r="Q43" s="94">
        <f t="shared" si="4"/>
        <v>0</v>
      </c>
      <c r="R43" s="94">
        <f t="shared" si="5"/>
        <v>0</v>
      </c>
      <c r="S43" s="96">
        <f t="shared" si="6"/>
        <v>0</v>
      </c>
      <c r="U43" s="7">
        <f t="shared" si="7"/>
        <v>0.068</v>
      </c>
    </row>
    <row r="44">
      <c r="A44" s="94">
        <f>Comparacao!F44</f>
        <v>64013.26217</v>
      </c>
      <c r="B44" s="57" t="s">
        <v>125</v>
      </c>
      <c r="C44" s="3" t="s">
        <v>22</v>
      </c>
      <c r="D44" s="3">
        <v>5.0</v>
      </c>
      <c r="E44" s="3">
        <v>64013.262167</v>
      </c>
      <c r="F44" s="3">
        <v>64013.262167</v>
      </c>
      <c r="G44" s="3">
        <v>64013.262167</v>
      </c>
      <c r="H44" s="3">
        <v>64013.262167</v>
      </c>
      <c r="I44" s="3">
        <v>64013.262167</v>
      </c>
      <c r="J44" s="3">
        <v>64013.262167</v>
      </c>
      <c r="K44" s="3">
        <v>64013.262167</v>
      </c>
      <c r="L44" s="3">
        <v>0.022</v>
      </c>
      <c r="M44" s="3">
        <v>10.007</v>
      </c>
      <c r="N44" s="94">
        <f t="shared" si="1"/>
        <v>0</v>
      </c>
      <c r="O44" s="94">
        <f t="shared" si="2"/>
        <v>0</v>
      </c>
      <c r="P44" s="94">
        <f t="shared" si="3"/>
        <v>0</v>
      </c>
      <c r="Q44" s="94">
        <f t="shared" si="4"/>
        <v>0</v>
      </c>
      <c r="R44" s="94">
        <f t="shared" si="5"/>
        <v>0</v>
      </c>
      <c r="S44" s="96">
        <f t="shared" si="6"/>
        <v>0</v>
      </c>
      <c r="U44" s="7">
        <f t="shared" si="7"/>
        <v>0.022</v>
      </c>
    </row>
    <row r="45">
      <c r="A45" s="94">
        <f>Comparacao!F45</f>
        <v>20513.40615</v>
      </c>
      <c r="B45" s="57" t="s">
        <v>126</v>
      </c>
      <c r="C45" s="3" t="s">
        <v>22</v>
      </c>
      <c r="D45" s="3">
        <v>5.0</v>
      </c>
      <c r="E45" s="3">
        <v>20513.406145</v>
      </c>
      <c r="F45" s="3">
        <v>20513.406145</v>
      </c>
      <c r="G45" s="3">
        <v>20513.406145</v>
      </c>
      <c r="H45" s="3">
        <v>20513.406145</v>
      </c>
      <c r="I45" s="3">
        <v>20513.406145</v>
      </c>
      <c r="J45" s="3">
        <v>20513.406145</v>
      </c>
      <c r="K45" s="3">
        <v>20513.406145</v>
      </c>
      <c r="L45" s="3">
        <v>0.741</v>
      </c>
      <c r="M45" s="3">
        <v>10.025</v>
      </c>
      <c r="N45" s="94">
        <f t="shared" si="1"/>
        <v>0</v>
      </c>
      <c r="O45" s="94">
        <f t="shared" si="2"/>
        <v>0</v>
      </c>
      <c r="P45" s="94">
        <f t="shared" si="3"/>
        <v>0</v>
      </c>
      <c r="Q45" s="94">
        <f t="shared" si="4"/>
        <v>0</v>
      </c>
      <c r="R45" s="94">
        <f t="shared" si="5"/>
        <v>0</v>
      </c>
      <c r="S45" s="96">
        <f t="shared" si="6"/>
        <v>0</v>
      </c>
      <c r="U45" s="7">
        <f t="shared" si="7"/>
        <v>0.741</v>
      </c>
    </row>
    <row r="46">
      <c r="A46" s="94">
        <f>Comparacao!F46</f>
        <v>39288.18853</v>
      </c>
      <c r="B46" s="57" t="s">
        <v>127</v>
      </c>
      <c r="C46" s="3" t="s">
        <v>22</v>
      </c>
      <c r="D46" s="3">
        <v>5.0</v>
      </c>
      <c r="E46" s="3">
        <v>39288.18853</v>
      </c>
      <c r="F46" s="3">
        <v>39288.18853</v>
      </c>
      <c r="G46" s="3">
        <v>39288.18853</v>
      </c>
      <c r="H46" s="3">
        <v>39288.18853</v>
      </c>
      <c r="I46" s="3">
        <v>39288.18853</v>
      </c>
      <c r="J46" s="3">
        <v>39288.18853</v>
      </c>
      <c r="K46" s="3">
        <v>39288.18853</v>
      </c>
      <c r="L46" s="3">
        <v>0.228</v>
      </c>
      <c r="M46" s="3">
        <v>10.025</v>
      </c>
      <c r="N46" s="94">
        <f t="shared" si="1"/>
        <v>0</v>
      </c>
      <c r="O46" s="94">
        <f t="shared" si="2"/>
        <v>0</v>
      </c>
      <c r="P46" s="94">
        <f t="shared" si="3"/>
        <v>0</v>
      </c>
      <c r="Q46" s="94">
        <f t="shared" si="4"/>
        <v>0</v>
      </c>
      <c r="R46" s="94">
        <f t="shared" si="5"/>
        <v>0</v>
      </c>
      <c r="S46" s="96">
        <f t="shared" si="6"/>
        <v>0</v>
      </c>
      <c r="U46" s="7">
        <f t="shared" si="7"/>
        <v>0.228</v>
      </c>
    </row>
    <row r="47">
      <c r="A47" s="94">
        <f>Comparacao!F47</f>
        <v>57953.44807</v>
      </c>
      <c r="B47" s="57" t="s">
        <v>128</v>
      </c>
      <c r="C47" s="3" t="s">
        <v>22</v>
      </c>
      <c r="D47" s="3">
        <v>5.0</v>
      </c>
      <c r="E47" s="3">
        <v>57953.448068</v>
      </c>
      <c r="F47" s="3">
        <v>57953.448068</v>
      </c>
      <c r="G47" s="3">
        <v>57953.448068</v>
      </c>
      <c r="H47" s="3">
        <v>57953.448068</v>
      </c>
      <c r="I47" s="3">
        <v>57953.448068</v>
      </c>
      <c r="J47" s="3">
        <v>57953.448068</v>
      </c>
      <c r="K47" s="3">
        <v>57953.448068</v>
      </c>
      <c r="L47" s="3">
        <v>0.735</v>
      </c>
      <c r="M47" s="3">
        <v>10.025</v>
      </c>
      <c r="N47" s="94">
        <f t="shared" si="1"/>
        <v>0</v>
      </c>
      <c r="O47" s="94">
        <f t="shared" si="2"/>
        <v>0</v>
      </c>
      <c r="P47" s="94">
        <f t="shared" si="3"/>
        <v>0</v>
      </c>
      <c r="Q47" s="94">
        <f t="shared" si="4"/>
        <v>0</v>
      </c>
      <c r="R47" s="94">
        <f t="shared" si="5"/>
        <v>0</v>
      </c>
      <c r="S47" s="96">
        <f t="shared" si="6"/>
        <v>0</v>
      </c>
      <c r="U47" s="7">
        <f t="shared" si="7"/>
        <v>0.735</v>
      </c>
    </row>
    <row r="48">
      <c r="A48" s="94">
        <f>Comparacao!F48</f>
        <v>58761.18402</v>
      </c>
      <c r="B48" s="57" t="s">
        <v>129</v>
      </c>
      <c r="C48" s="3" t="s">
        <v>22</v>
      </c>
      <c r="D48" s="3">
        <v>5.0</v>
      </c>
      <c r="E48" s="3">
        <v>58761.184024</v>
      </c>
      <c r="F48" s="3">
        <v>58761.184024</v>
      </c>
      <c r="G48" s="3">
        <v>58761.184024</v>
      </c>
      <c r="H48" s="3">
        <v>58761.184024</v>
      </c>
      <c r="I48" s="3">
        <v>58761.184024</v>
      </c>
      <c r="J48" s="3">
        <v>58761.184024</v>
      </c>
      <c r="K48" s="3">
        <v>58761.184024</v>
      </c>
      <c r="L48" s="3">
        <v>0.083</v>
      </c>
      <c r="M48" s="3">
        <v>20.011</v>
      </c>
      <c r="N48" s="94">
        <f t="shared" si="1"/>
        <v>0</v>
      </c>
      <c r="O48" s="94">
        <f t="shared" si="2"/>
        <v>0</v>
      </c>
      <c r="P48" s="94">
        <f t="shared" si="3"/>
        <v>0</v>
      </c>
      <c r="Q48" s="94">
        <f t="shared" si="4"/>
        <v>0</v>
      </c>
      <c r="R48" s="94">
        <f t="shared" si="5"/>
        <v>0</v>
      </c>
      <c r="S48" s="96">
        <f t="shared" si="6"/>
        <v>0</v>
      </c>
      <c r="U48" s="7">
        <f t="shared" si="7"/>
        <v>0.083</v>
      </c>
    </row>
    <row r="49">
      <c r="A49" s="94">
        <f>Comparacao!F49</f>
        <v>69515.95302</v>
      </c>
      <c r="B49" s="57" t="s">
        <v>130</v>
      </c>
      <c r="C49" s="3" t="s">
        <v>22</v>
      </c>
      <c r="D49" s="3">
        <v>5.0</v>
      </c>
      <c r="E49" s="3">
        <v>69515.953022</v>
      </c>
      <c r="F49" s="3">
        <v>69515.953022</v>
      </c>
      <c r="G49" s="3">
        <v>69515.953022</v>
      </c>
      <c r="H49" s="3">
        <v>69515.953022</v>
      </c>
      <c r="I49" s="3">
        <v>69515.953022</v>
      </c>
      <c r="J49" s="3">
        <v>69515.953022</v>
      </c>
      <c r="K49" s="3">
        <v>69515.953022</v>
      </c>
      <c r="L49" s="3">
        <v>0.231</v>
      </c>
      <c r="M49" s="3">
        <v>20.011</v>
      </c>
      <c r="N49" s="94">
        <f t="shared" si="1"/>
        <v>0</v>
      </c>
      <c r="O49" s="94">
        <f t="shared" si="2"/>
        <v>0</v>
      </c>
      <c r="P49" s="94">
        <f t="shared" si="3"/>
        <v>0</v>
      </c>
      <c r="Q49" s="94">
        <f t="shared" si="4"/>
        <v>0</v>
      </c>
      <c r="R49" s="94">
        <f t="shared" si="5"/>
        <v>0</v>
      </c>
      <c r="S49" s="96">
        <f t="shared" si="6"/>
        <v>0</v>
      </c>
      <c r="U49" s="7">
        <f t="shared" si="7"/>
        <v>0.231</v>
      </c>
    </row>
    <row r="50">
      <c r="A50" s="94">
        <f>Comparacao!F50</f>
        <v>78177.62524</v>
      </c>
      <c r="B50" s="57" t="s">
        <v>131</v>
      </c>
      <c r="C50" s="3" t="s">
        <v>22</v>
      </c>
      <c r="D50" s="3">
        <v>5.0</v>
      </c>
      <c r="E50" s="3">
        <v>78177.625239</v>
      </c>
      <c r="F50" s="3">
        <v>78177.625239</v>
      </c>
      <c r="G50" s="3">
        <v>78177.625239</v>
      </c>
      <c r="H50" s="3">
        <v>78177.625239</v>
      </c>
      <c r="I50" s="3">
        <v>78177.625239</v>
      </c>
      <c r="J50" s="3">
        <v>78177.625239</v>
      </c>
      <c r="K50" s="3">
        <v>78177.625239</v>
      </c>
      <c r="L50" s="3">
        <v>0.09</v>
      </c>
      <c r="M50" s="3">
        <v>20.011</v>
      </c>
      <c r="N50" s="94">
        <f t="shared" si="1"/>
        <v>0</v>
      </c>
      <c r="O50" s="94">
        <f t="shared" si="2"/>
        <v>0</v>
      </c>
      <c r="P50" s="94">
        <f t="shared" si="3"/>
        <v>0</v>
      </c>
      <c r="Q50" s="94">
        <f t="shared" si="4"/>
        <v>0</v>
      </c>
      <c r="R50" s="94">
        <f t="shared" si="5"/>
        <v>0</v>
      </c>
      <c r="S50" s="96">
        <f t="shared" si="6"/>
        <v>0</v>
      </c>
      <c r="U50" s="7">
        <f t="shared" si="7"/>
        <v>0.09</v>
      </c>
    </row>
    <row r="51">
      <c r="A51" s="94">
        <f>Comparacao!F51</f>
        <v>46480.36408</v>
      </c>
      <c r="B51" s="57" t="s">
        <v>132</v>
      </c>
      <c r="C51" s="3" t="s">
        <v>22</v>
      </c>
      <c r="D51" s="3">
        <v>5.0</v>
      </c>
      <c r="E51" s="3">
        <v>46480.364079</v>
      </c>
      <c r="F51" s="3">
        <v>46480.364079</v>
      </c>
      <c r="G51" s="3">
        <v>46480.364079</v>
      </c>
      <c r="H51" s="3">
        <v>46480.364079</v>
      </c>
      <c r="I51" s="3">
        <v>46480.364079</v>
      </c>
      <c r="J51" s="3">
        <v>46480.364079</v>
      </c>
      <c r="K51" s="3">
        <v>46480.364079</v>
      </c>
      <c r="L51" s="3">
        <v>2.528</v>
      </c>
      <c r="M51" s="3">
        <v>20.019</v>
      </c>
      <c r="N51" s="94">
        <f t="shared" si="1"/>
        <v>0</v>
      </c>
      <c r="O51" s="94">
        <f t="shared" si="2"/>
        <v>0</v>
      </c>
      <c r="P51" s="94">
        <f t="shared" si="3"/>
        <v>0</v>
      </c>
      <c r="Q51" s="94">
        <f t="shared" si="4"/>
        <v>0</v>
      </c>
      <c r="R51" s="94">
        <f t="shared" si="5"/>
        <v>0</v>
      </c>
      <c r="S51" s="96">
        <f t="shared" si="6"/>
        <v>0</v>
      </c>
      <c r="U51" s="7">
        <f t="shared" si="7"/>
        <v>2.528</v>
      </c>
    </row>
    <row r="52">
      <c r="A52" s="94">
        <f>Comparacao!F52</f>
        <v>61061.40791</v>
      </c>
      <c r="B52" s="57" t="s">
        <v>133</v>
      </c>
      <c r="C52" s="3" t="s">
        <v>22</v>
      </c>
      <c r="D52" s="3">
        <v>5.0</v>
      </c>
      <c r="E52" s="3">
        <v>61061.407905</v>
      </c>
      <c r="F52" s="3">
        <v>61061.407905</v>
      </c>
      <c r="G52" s="3">
        <v>61061.407905</v>
      </c>
      <c r="H52" s="3">
        <v>61061.407905</v>
      </c>
      <c r="I52" s="3">
        <v>61061.407905</v>
      </c>
      <c r="J52" s="3">
        <v>61061.407905</v>
      </c>
      <c r="K52" s="3">
        <v>61061.407905</v>
      </c>
      <c r="L52" s="3">
        <v>1.976</v>
      </c>
      <c r="M52" s="3">
        <v>20.018</v>
      </c>
      <c r="N52" s="94">
        <f t="shared" si="1"/>
        <v>0</v>
      </c>
      <c r="O52" s="94">
        <f t="shared" si="2"/>
        <v>0</v>
      </c>
      <c r="P52" s="94">
        <f t="shared" si="3"/>
        <v>0</v>
      </c>
      <c r="Q52" s="94">
        <f t="shared" si="4"/>
        <v>0</v>
      </c>
      <c r="R52" s="94">
        <f t="shared" si="5"/>
        <v>0</v>
      </c>
      <c r="S52" s="96">
        <f t="shared" si="6"/>
        <v>0</v>
      </c>
      <c r="U52" s="7">
        <f t="shared" si="7"/>
        <v>1.976</v>
      </c>
    </row>
    <row r="53">
      <c r="A53" s="94">
        <f>Comparacao!F53</f>
        <v>73592.96771</v>
      </c>
      <c r="B53" s="57" t="s">
        <v>134</v>
      </c>
      <c r="C53" s="3" t="s">
        <v>22</v>
      </c>
      <c r="D53" s="3">
        <v>5.0</v>
      </c>
      <c r="E53" s="3">
        <v>73592.96771</v>
      </c>
      <c r="F53" s="3">
        <v>73592.96771</v>
      </c>
      <c r="G53" s="3">
        <v>73592.96771</v>
      </c>
      <c r="H53" s="3">
        <v>73592.96771</v>
      </c>
      <c r="I53" s="3">
        <v>73592.96771</v>
      </c>
      <c r="J53" s="3">
        <v>73592.96771</v>
      </c>
      <c r="K53" s="3">
        <v>73592.96771</v>
      </c>
      <c r="L53" s="3">
        <v>0.588</v>
      </c>
      <c r="M53" s="3">
        <v>20.019</v>
      </c>
      <c r="N53" s="94">
        <f t="shared" si="1"/>
        <v>0</v>
      </c>
      <c r="O53" s="94">
        <f t="shared" si="2"/>
        <v>0</v>
      </c>
      <c r="P53" s="94">
        <f t="shared" si="3"/>
        <v>0</v>
      </c>
      <c r="Q53" s="94">
        <f t="shared" si="4"/>
        <v>0</v>
      </c>
      <c r="R53" s="94">
        <f t="shared" si="5"/>
        <v>0</v>
      </c>
      <c r="S53" s="96">
        <f t="shared" si="6"/>
        <v>0</v>
      </c>
      <c r="U53" s="7">
        <f t="shared" si="7"/>
        <v>0.588</v>
      </c>
    </row>
    <row r="54">
      <c r="A54" s="94">
        <f>Comparacao!F54</f>
        <v>35296.98564</v>
      </c>
      <c r="B54" s="57" t="s">
        <v>135</v>
      </c>
      <c r="C54" s="3" t="s">
        <v>22</v>
      </c>
      <c r="D54" s="3">
        <v>5.0</v>
      </c>
      <c r="E54" s="3">
        <v>35296.985641</v>
      </c>
      <c r="F54" s="3">
        <v>35296.985641</v>
      </c>
      <c r="G54" s="3">
        <v>35296.985641</v>
      </c>
      <c r="H54" s="3">
        <v>35296.985641</v>
      </c>
      <c r="I54" s="3">
        <v>35296.985641</v>
      </c>
      <c r="J54" s="3">
        <v>35296.985641</v>
      </c>
      <c r="K54" s="3">
        <v>35296.985641</v>
      </c>
      <c r="L54" s="3">
        <v>1.069</v>
      </c>
      <c r="M54" s="3">
        <v>20.068</v>
      </c>
      <c r="N54" s="94">
        <f t="shared" si="1"/>
        <v>0</v>
      </c>
      <c r="O54" s="94">
        <f t="shared" si="2"/>
        <v>0</v>
      </c>
      <c r="P54" s="94">
        <f t="shared" si="3"/>
        <v>0</v>
      </c>
      <c r="Q54" s="94">
        <f t="shared" si="4"/>
        <v>0</v>
      </c>
      <c r="R54" s="94">
        <f t="shared" si="5"/>
        <v>0</v>
      </c>
      <c r="S54" s="96">
        <f t="shared" si="6"/>
        <v>0</v>
      </c>
      <c r="U54" s="7">
        <f t="shared" si="7"/>
        <v>1.069</v>
      </c>
    </row>
    <row r="55">
      <c r="A55" s="94">
        <f>Comparacao!F55</f>
        <v>52294.28417</v>
      </c>
      <c r="B55" s="57" t="s">
        <v>136</v>
      </c>
      <c r="C55" s="3" t="s">
        <v>22</v>
      </c>
      <c r="D55" s="3">
        <v>5.0</v>
      </c>
      <c r="E55" s="3">
        <v>52294.284172</v>
      </c>
      <c r="F55" s="3">
        <v>52294.284172</v>
      </c>
      <c r="G55" s="3">
        <v>52294.284172</v>
      </c>
      <c r="H55" s="3">
        <v>52294.284172</v>
      </c>
      <c r="I55" s="3">
        <v>52294.284172</v>
      </c>
      <c r="J55" s="3">
        <v>52294.284172</v>
      </c>
      <c r="K55" s="3">
        <v>52294.284172</v>
      </c>
      <c r="L55" s="3">
        <v>1.875</v>
      </c>
      <c r="M55" s="3">
        <v>20.071</v>
      </c>
      <c r="N55" s="94">
        <f t="shared" si="1"/>
        <v>0</v>
      </c>
      <c r="O55" s="94">
        <f t="shared" si="2"/>
        <v>0</v>
      </c>
      <c r="P55" s="94">
        <f t="shared" si="3"/>
        <v>0</v>
      </c>
      <c r="Q55" s="94">
        <f t="shared" si="4"/>
        <v>0</v>
      </c>
      <c r="R55" s="94">
        <f t="shared" si="5"/>
        <v>0</v>
      </c>
      <c r="S55" s="96">
        <f t="shared" si="6"/>
        <v>0</v>
      </c>
      <c r="U55" s="7">
        <f t="shared" si="7"/>
        <v>1.875</v>
      </c>
    </row>
    <row r="56">
      <c r="A56" s="94">
        <f>Comparacao!F56</f>
        <v>68272.78251</v>
      </c>
      <c r="B56" s="57" t="s">
        <v>137</v>
      </c>
      <c r="C56" s="3" t="s">
        <v>22</v>
      </c>
      <c r="D56" s="3">
        <v>5.0</v>
      </c>
      <c r="E56" s="3">
        <v>68272.782509</v>
      </c>
      <c r="F56" s="3">
        <v>68272.782509</v>
      </c>
      <c r="G56" s="3">
        <v>68272.782509</v>
      </c>
      <c r="H56" s="3">
        <v>68272.782509</v>
      </c>
      <c r="I56" s="3">
        <v>68272.782509</v>
      </c>
      <c r="J56" s="3">
        <v>68272.782509</v>
      </c>
      <c r="K56" s="3">
        <v>68272.782509</v>
      </c>
      <c r="L56" s="3">
        <v>1.049</v>
      </c>
      <c r="M56" s="3">
        <v>20.058</v>
      </c>
      <c r="N56" s="94">
        <f t="shared" si="1"/>
        <v>0</v>
      </c>
      <c r="O56" s="94">
        <f t="shared" si="2"/>
        <v>0</v>
      </c>
      <c r="P56" s="94">
        <f t="shared" si="3"/>
        <v>0</v>
      </c>
      <c r="Q56" s="94">
        <f t="shared" si="4"/>
        <v>0</v>
      </c>
      <c r="R56" s="94">
        <f t="shared" si="5"/>
        <v>0</v>
      </c>
      <c r="S56" s="96">
        <f t="shared" si="6"/>
        <v>0</v>
      </c>
      <c r="U56" s="7">
        <f t="shared" si="7"/>
        <v>1.049</v>
      </c>
    </row>
    <row r="57">
      <c r="A57" s="94">
        <f>Comparacao!F57</f>
        <v>60602.2938</v>
      </c>
      <c r="B57" s="57" t="s">
        <v>138</v>
      </c>
      <c r="C57" s="3" t="s">
        <v>22</v>
      </c>
      <c r="D57" s="3">
        <v>5.0</v>
      </c>
      <c r="E57" s="3">
        <v>60602.293799</v>
      </c>
      <c r="F57" s="3">
        <v>60602.293799</v>
      </c>
      <c r="G57" s="3">
        <v>60602.293799</v>
      </c>
      <c r="H57" s="3">
        <v>60602.293799</v>
      </c>
      <c r="I57" s="3">
        <v>60602.293799</v>
      </c>
      <c r="J57" s="3">
        <v>60602.293799</v>
      </c>
      <c r="K57" s="3">
        <v>60602.293799</v>
      </c>
      <c r="L57" s="3">
        <v>0.187</v>
      </c>
      <c r="M57" s="3">
        <v>25.018</v>
      </c>
      <c r="N57" s="94">
        <f t="shared" si="1"/>
        <v>0</v>
      </c>
      <c r="O57" s="94">
        <f t="shared" si="2"/>
        <v>0</v>
      </c>
      <c r="P57" s="94">
        <f t="shared" si="3"/>
        <v>0</v>
      </c>
      <c r="Q57" s="94">
        <f t="shared" si="4"/>
        <v>0</v>
      </c>
      <c r="R57" s="94">
        <f t="shared" si="5"/>
        <v>0</v>
      </c>
      <c r="S57" s="96">
        <f t="shared" si="6"/>
        <v>0</v>
      </c>
      <c r="U57" s="7">
        <f t="shared" si="7"/>
        <v>0.187</v>
      </c>
    </row>
    <row r="58">
      <c r="A58" s="94">
        <f>Comparacao!F58</f>
        <v>70130.92139</v>
      </c>
      <c r="B58" s="57" t="s">
        <v>139</v>
      </c>
      <c r="C58" s="3" t="s">
        <v>22</v>
      </c>
      <c r="D58" s="3">
        <v>5.0</v>
      </c>
      <c r="E58" s="3">
        <v>70130.921387</v>
      </c>
      <c r="F58" s="3">
        <v>70130.921387</v>
      </c>
      <c r="G58" s="3">
        <v>70130.921387</v>
      </c>
      <c r="H58" s="3">
        <v>70130.921387</v>
      </c>
      <c r="I58" s="3">
        <v>70130.921387</v>
      </c>
      <c r="J58" s="3">
        <v>70130.921387</v>
      </c>
      <c r="K58" s="3">
        <v>70130.921387</v>
      </c>
      <c r="L58" s="3">
        <v>0.228</v>
      </c>
      <c r="M58" s="3">
        <v>25.02</v>
      </c>
      <c r="N58" s="94">
        <f t="shared" si="1"/>
        <v>0</v>
      </c>
      <c r="O58" s="94">
        <f t="shared" si="2"/>
        <v>0</v>
      </c>
      <c r="P58" s="94">
        <f t="shared" si="3"/>
        <v>0</v>
      </c>
      <c r="Q58" s="94">
        <f t="shared" si="4"/>
        <v>0</v>
      </c>
      <c r="R58" s="94">
        <f t="shared" si="5"/>
        <v>0</v>
      </c>
      <c r="S58" s="96">
        <f t="shared" si="6"/>
        <v>0</v>
      </c>
      <c r="U58" s="7">
        <f t="shared" si="7"/>
        <v>0.228</v>
      </c>
    </row>
    <row r="59">
      <c r="A59" s="94">
        <f>Comparacao!F59</f>
        <v>79442.48278</v>
      </c>
      <c r="B59" s="57" t="s">
        <v>140</v>
      </c>
      <c r="C59" s="3" t="s">
        <v>22</v>
      </c>
      <c r="D59" s="3">
        <v>5.0</v>
      </c>
      <c r="E59" s="3">
        <v>79442.482779</v>
      </c>
      <c r="F59" s="3">
        <v>79442.482779</v>
      </c>
      <c r="G59" s="3">
        <v>79442.482779</v>
      </c>
      <c r="H59" s="3">
        <v>79442.482779</v>
      </c>
      <c r="I59" s="3">
        <v>79442.482779</v>
      </c>
      <c r="J59" s="3">
        <v>79442.482779</v>
      </c>
      <c r="K59" s="3">
        <v>79442.482779</v>
      </c>
      <c r="L59" s="3">
        <v>0.78</v>
      </c>
      <c r="M59" s="3">
        <v>25.017</v>
      </c>
      <c r="N59" s="94">
        <f t="shared" si="1"/>
        <v>0</v>
      </c>
      <c r="O59" s="94">
        <f t="shared" si="2"/>
        <v>0</v>
      </c>
      <c r="P59" s="94">
        <f t="shared" si="3"/>
        <v>0</v>
      </c>
      <c r="Q59" s="94">
        <f t="shared" si="4"/>
        <v>0</v>
      </c>
      <c r="R59" s="94">
        <f t="shared" si="5"/>
        <v>0</v>
      </c>
      <c r="S59" s="96">
        <f t="shared" si="6"/>
        <v>0</v>
      </c>
      <c r="U59" s="7">
        <f t="shared" si="7"/>
        <v>0.78</v>
      </c>
    </row>
    <row r="60">
      <c r="A60" s="94">
        <f>Comparacao!F60</f>
        <v>47432.69653</v>
      </c>
      <c r="B60" s="57" t="s">
        <v>141</v>
      </c>
      <c r="C60" s="3" t="s">
        <v>22</v>
      </c>
      <c r="D60" s="3">
        <v>5.0</v>
      </c>
      <c r="E60" s="3">
        <v>47432.696534</v>
      </c>
      <c r="F60" s="3">
        <v>47432.696534</v>
      </c>
      <c r="G60" s="3">
        <v>47432.696534</v>
      </c>
      <c r="H60" s="3">
        <v>47432.696534</v>
      </c>
      <c r="I60" s="3">
        <v>47432.696534</v>
      </c>
      <c r="J60" s="3">
        <v>47432.696534</v>
      </c>
      <c r="K60" s="3">
        <v>47432.696534</v>
      </c>
      <c r="L60" s="3">
        <v>0.408</v>
      </c>
      <c r="M60" s="3">
        <v>25.029</v>
      </c>
      <c r="N60" s="94">
        <f t="shared" si="1"/>
        <v>0</v>
      </c>
      <c r="O60" s="94">
        <f t="shared" si="2"/>
        <v>0</v>
      </c>
      <c r="P60" s="94">
        <f t="shared" si="3"/>
        <v>0</v>
      </c>
      <c r="Q60" s="94">
        <f t="shared" si="4"/>
        <v>0</v>
      </c>
      <c r="R60" s="94">
        <f t="shared" si="5"/>
        <v>0</v>
      </c>
      <c r="S60" s="96">
        <f t="shared" si="6"/>
        <v>0</v>
      </c>
      <c r="U60" s="7">
        <f t="shared" si="7"/>
        <v>0.408</v>
      </c>
    </row>
    <row r="61">
      <c r="A61" s="94">
        <f>Comparacao!F61</f>
        <v>61046.70046</v>
      </c>
      <c r="B61" s="57" t="s">
        <v>142</v>
      </c>
      <c r="C61" s="3" t="s">
        <v>22</v>
      </c>
      <c r="D61" s="3">
        <v>5.0</v>
      </c>
      <c r="E61" s="3">
        <v>61046.700464</v>
      </c>
      <c r="F61" s="3">
        <v>61046.700464</v>
      </c>
      <c r="G61" s="3">
        <v>61046.700464</v>
      </c>
      <c r="H61" s="3">
        <v>61046.700464</v>
      </c>
      <c r="I61" s="3">
        <v>61046.700464</v>
      </c>
      <c r="J61" s="3">
        <v>61046.700464</v>
      </c>
      <c r="K61" s="3">
        <v>61046.700464</v>
      </c>
      <c r="L61" s="3">
        <v>0.785</v>
      </c>
      <c r="M61" s="3">
        <v>25.027</v>
      </c>
      <c r="N61" s="94">
        <f t="shared" si="1"/>
        <v>0</v>
      </c>
      <c r="O61" s="94">
        <f t="shared" si="2"/>
        <v>0</v>
      </c>
      <c r="P61" s="94">
        <f t="shared" si="3"/>
        <v>0</v>
      </c>
      <c r="Q61" s="94">
        <f t="shared" si="4"/>
        <v>0</v>
      </c>
      <c r="R61" s="94">
        <f t="shared" si="5"/>
        <v>0</v>
      </c>
      <c r="S61" s="96">
        <f t="shared" si="6"/>
        <v>0</v>
      </c>
      <c r="U61" s="7">
        <f t="shared" si="7"/>
        <v>0.785</v>
      </c>
    </row>
    <row r="62">
      <c r="A62" s="94">
        <f>Comparacao!F62</f>
        <v>73569.91019</v>
      </c>
      <c r="B62" s="57" t="s">
        <v>143</v>
      </c>
      <c r="C62" s="3" t="s">
        <v>22</v>
      </c>
      <c r="D62" s="3">
        <v>5.0</v>
      </c>
      <c r="E62" s="3">
        <v>73569.910193</v>
      </c>
      <c r="F62" s="3">
        <v>73569.910193</v>
      </c>
      <c r="G62" s="3">
        <v>73569.910193</v>
      </c>
      <c r="H62" s="3">
        <v>73569.910193</v>
      </c>
      <c r="I62" s="3">
        <v>73569.910193</v>
      </c>
      <c r="J62" s="3">
        <v>73569.910193</v>
      </c>
      <c r="K62" s="3">
        <v>73569.910193</v>
      </c>
      <c r="L62" s="3">
        <v>1.338</v>
      </c>
      <c r="M62" s="3">
        <v>25.027</v>
      </c>
      <c r="N62" s="94">
        <f t="shared" si="1"/>
        <v>0</v>
      </c>
      <c r="O62" s="94">
        <f t="shared" si="2"/>
        <v>0</v>
      </c>
      <c r="P62" s="94">
        <f t="shared" si="3"/>
        <v>0</v>
      </c>
      <c r="Q62" s="94">
        <f t="shared" si="4"/>
        <v>0</v>
      </c>
      <c r="R62" s="94">
        <f t="shared" si="5"/>
        <v>0</v>
      </c>
      <c r="S62" s="96">
        <f t="shared" si="6"/>
        <v>0</v>
      </c>
      <c r="U62" s="7">
        <f t="shared" si="7"/>
        <v>1.338</v>
      </c>
    </row>
    <row r="63">
      <c r="A63" s="94">
        <f>Comparacao!F63</f>
        <v>37295.68534</v>
      </c>
      <c r="B63" s="57" t="s">
        <v>144</v>
      </c>
      <c r="C63" s="3" t="s">
        <v>22</v>
      </c>
      <c r="D63" s="3">
        <v>5.0</v>
      </c>
      <c r="E63" s="3">
        <v>37313.886773</v>
      </c>
      <c r="F63" s="3">
        <v>37295.685343</v>
      </c>
      <c r="G63" s="3">
        <v>37295.685343</v>
      </c>
      <c r="H63" s="3">
        <v>37295.685343</v>
      </c>
      <c r="I63" s="3">
        <v>37295.685343</v>
      </c>
      <c r="J63" s="3">
        <v>37295.685343</v>
      </c>
      <c r="K63" s="3">
        <v>37299.325629</v>
      </c>
      <c r="L63" s="3">
        <v>11.028</v>
      </c>
      <c r="M63" s="3">
        <v>25.074</v>
      </c>
      <c r="N63" s="94">
        <f t="shared" si="1"/>
        <v>0.04880304473</v>
      </c>
      <c r="O63" s="94">
        <f t="shared" si="2"/>
        <v>0</v>
      </c>
      <c r="P63" s="94">
        <f t="shared" si="3"/>
        <v>0</v>
      </c>
      <c r="Q63" s="94">
        <f t="shared" si="4"/>
        <v>0</v>
      </c>
      <c r="R63" s="94">
        <f t="shared" si="5"/>
        <v>0</v>
      </c>
      <c r="S63" s="96">
        <f t="shared" si="6"/>
        <v>0.009760608946</v>
      </c>
      <c r="U63" s="7">
        <f t="shared" si="7"/>
        <v>11.028</v>
      </c>
    </row>
    <row r="64">
      <c r="A64" s="94">
        <f>Comparacao!F64</f>
        <v>54043.74332</v>
      </c>
      <c r="B64" s="57" t="s">
        <v>145</v>
      </c>
      <c r="C64" s="3" t="s">
        <v>22</v>
      </c>
      <c r="D64" s="3">
        <v>5.0</v>
      </c>
      <c r="E64" s="3">
        <v>54043.743323</v>
      </c>
      <c r="F64" s="3">
        <v>54318.79869</v>
      </c>
      <c r="G64" s="3">
        <v>54043.743323</v>
      </c>
      <c r="H64" s="3">
        <v>54318.79869</v>
      </c>
      <c r="I64" s="3">
        <v>54043.743323</v>
      </c>
      <c r="J64" s="3">
        <v>54043.743323</v>
      </c>
      <c r="K64" s="3">
        <v>54153.76547</v>
      </c>
      <c r="L64" s="3">
        <v>6.937</v>
      </c>
      <c r="M64" s="3">
        <v>25.114</v>
      </c>
      <c r="N64" s="94">
        <f t="shared" si="1"/>
        <v>0</v>
      </c>
      <c r="O64" s="94">
        <f t="shared" si="2"/>
        <v>0.5089495103</v>
      </c>
      <c r="P64" s="94">
        <f t="shared" si="3"/>
        <v>0</v>
      </c>
      <c r="Q64" s="94">
        <f t="shared" si="4"/>
        <v>0.5089495103</v>
      </c>
      <c r="R64" s="94">
        <f t="shared" si="5"/>
        <v>0</v>
      </c>
      <c r="S64" s="96">
        <f t="shared" si="6"/>
        <v>0.2035798041</v>
      </c>
      <c r="U64" s="7">
        <f t="shared" si="7"/>
        <v>6.937</v>
      </c>
    </row>
    <row r="65">
      <c r="A65" s="94">
        <f>Comparacao!F65</f>
        <v>69429.76978</v>
      </c>
      <c r="B65" s="57" t="s">
        <v>146</v>
      </c>
      <c r="C65" s="3" t="s">
        <v>22</v>
      </c>
      <c r="D65" s="3">
        <v>5.0</v>
      </c>
      <c r="E65" s="3">
        <v>69429.769777</v>
      </c>
      <c r="F65" s="3">
        <v>69429.769777</v>
      </c>
      <c r="G65" s="3">
        <v>69429.769777</v>
      </c>
      <c r="H65" s="3">
        <v>69429.769777</v>
      </c>
      <c r="I65" s="3">
        <v>69429.769777</v>
      </c>
      <c r="J65" s="3">
        <v>69429.769777</v>
      </c>
      <c r="K65" s="3">
        <v>69429.769777</v>
      </c>
      <c r="L65" s="3">
        <v>7.639</v>
      </c>
      <c r="M65" s="3">
        <v>25.112</v>
      </c>
      <c r="N65" s="94">
        <f t="shared" si="1"/>
        <v>0</v>
      </c>
      <c r="O65" s="94">
        <f t="shared" si="2"/>
        <v>0</v>
      </c>
      <c r="P65" s="94">
        <f t="shared" si="3"/>
        <v>0</v>
      </c>
      <c r="Q65" s="94">
        <f t="shared" si="4"/>
        <v>0</v>
      </c>
      <c r="R65" s="94">
        <f t="shared" si="5"/>
        <v>0</v>
      </c>
      <c r="S65" s="96">
        <f t="shared" si="6"/>
        <v>0</v>
      </c>
      <c r="U65" s="7">
        <f t="shared" si="7"/>
        <v>7.639</v>
      </c>
    </row>
    <row r="66">
      <c r="A66" s="94">
        <f>Comparacao!F67</f>
        <v>62543.74248</v>
      </c>
      <c r="B66" s="57" t="s">
        <v>147</v>
      </c>
      <c r="C66" s="3" t="s">
        <v>22</v>
      </c>
      <c r="D66" s="3">
        <v>5.0</v>
      </c>
      <c r="E66" s="3">
        <v>62543.742476</v>
      </c>
      <c r="F66" s="3">
        <v>62543.742476</v>
      </c>
      <c r="G66" s="3">
        <v>62543.742476</v>
      </c>
      <c r="H66" s="3">
        <v>62543.742476</v>
      </c>
      <c r="I66" s="3">
        <v>62543.742476</v>
      </c>
      <c r="J66" s="3">
        <v>62543.742476</v>
      </c>
      <c r="K66" s="3">
        <v>62543.742476</v>
      </c>
      <c r="L66" s="3">
        <v>0.787</v>
      </c>
      <c r="M66" s="3">
        <v>40.114</v>
      </c>
      <c r="N66" s="94">
        <f t="shared" si="1"/>
        <v>0</v>
      </c>
      <c r="O66" s="94">
        <f t="shared" si="2"/>
        <v>0</v>
      </c>
      <c r="P66" s="94">
        <f t="shared" si="3"/>
        <v>0</v>
      </c>
      <c r="Q66" s="94">
        <f t="shared" si="4"/>
        <v>0</v>
      </c>
      <c r="R66" s="94">
        <f t="shared" si="5"/>
        <v>0</v>
      </c>
      <c r="S66" s="96">
        <f t="shared" si="6"/>
        <v>0</v>
      </c>
      <c r="U66" s="7">
        <f t="shared" si="7"/>
        <v>0.787</v>
      </c>
    </row>
    <row r="67">
      <c r="A67" s="94">
        <f>Comparacao!F68</f>
        <v>72383.23552</v>
      </c>
      <c r="B67" s="57" t="s">
        <v>148</v>
      </c>
      <c r="C67" s="3" t="s">
        <v>22</v>
      </c>
      <c r="D67" s="3">
        <v>5.0</v>
      </c>
      <c r="E67" s="3">
        <v>72383.235515</v>
      </c>
      <c r="F67" s="3">
        <v>72383.235515</v>
      </c>
      <c r="G67" s="3">
        <v>72383.235515</v>
      </c>
      <c r="H67" s="3">
        <v>72383.235515</v>
      </c>
      <c r="I67" s="3">
        <v>72383.235515</v>
      </c>
      <c r="J67" s="3">
        <v>72383.235515</v>
      </c>
      <c r="K67" s="3">
        <v>72383.235515</v>
      </c>
      <c r="L67" s="3">
        <v>0.533</v>
      </c>
      <c r="M67" s="3">
        <v>40.108</v>
      </c>
      <c r="N67" s="94">
        <f t="shared" si="1"/>
        <v>0</v>
      </c>
      <c r="O67" s="94">
        <f t="shared" si="2"/>
        <v>0</v>
      </c>
      <c r="P67" s="94">
        <f t="shared" si="3"/>
        <v>0</v>
      </c>
      <c r="Q67" s="94">
        <f t="shared" si="4"/>
        <v>0</v>
      </c>
      <c r="R67" s="94">
        <f t="shared" si="5"/>
        <v>0</v>
      </c>
      <c r="S67" s="96">
        <f t="shared" si="6"/>
        <v>0</v>
      </c>
      <c r="U67" s="7">
        <f t="shared" si="7"/>
        <v>0.533</v>
      </c>
    </row>
    <row r="68">
      <c r="A68" s="94">
        <f>Comparacao!F69</f>
        <v>80724.80533</v>
      </c>
      <c r="B68" s="57" t="s">
        <v>149</v>
      </c>
      <c r="C68" s="3" t="s">
        <v>22</v>
      </c>
      <c r="D68" s="3">
        <v>5.0</v>
      </c>
      <c r="E68" s="3">
        <v>80724.805329</v>
      </c>
      <c r="F68" s="3">
        <v>80724.805329</v>
      </c>
      <c r="G68" s="3">
        <v>80724.805329</v>
      </c>
      <c r="H68" s="3">
        <v>80724.805329</v>
      </c>
      <c r="I68" s="3">
        <v>80724.805329</v>
      </c>
      <c r="J68" s="3">
        <v>80724.805329</v>
      </c>
      <c r="K68" s="3">
        <v>80724.805329</v>
      </c>
      <c r="L68" s="3">
        <v>0.511</v>
      </c>
      <c r="M68" s="3">
        <v>40.099</v>
      </c>
      <c r="N68" s="94">
        <f t="shared" si="1"/>
        <v>0</v>
      </c>
      <c r="O68" s="94">
        <f t="shared" si="2"/>
        <v>0</v>
      </c>
      <c r="P68" s="94">
        <f t="shared" si="3"/>
        <v>0</v>
      </c>
      <c r="Q68" s="94">
        <f t="shared" si="4"/>
        <v>0</v>
      </c>
      <c r="R68" s="94">
        <f t="shared" si="5"/>
        <v>0</v>
      </c>
      <c r="S68" s="96">
        <f t="shared" si="6"/>
        <v>0</v>
      </c>
      <c r="U68" s="7">
        <f t="shared" si="7"/>
        <v>0.511</v>
      </c>
    </row>
    <row r="69">
      <c r="A69" s="94">
        <f>Comparacao!F70</f>
        <v>52599.83737</v>
      </c>
      <c r="B69" s="57" t="s">
        <v>150</v>
      </c>
      <c r="C69" s="3" t="s">
        <v>22</v>
      </c>
      <c r="D69" s="3">
        <v>5.0</v>
      </c>
      <c r="E69" s="3">
        <v>52599.83737</v>
      </c>
      <c r="F69" s="3">
        <v>52599.83737</v>
      </c>
      <c r="G69" s="3">
        <v>52599.83737</v>
      </c>
      <c r="H69" s="3">
        <v>52599.83737</v>
      </c>
      <c r="I69" s="3">
        <v>52599.83737</v>
      </c>
      <c r="J69" s="3">
        <v>52599.83737</v>
      </c>
      <c r="K69" s="3">
        <v>52599.83737</v>
      </c>
      <c r="L69" s="3">
        <v>1.109</v>
      </c>
      <c r="M69" s="3">
        <v>40.106</v>
      </c>
      <c r="N69" s="94">
        <f t="shared" si="1"/>
        <v>0</v>
      </c>
      <c r="O69" s="94">
        <f t="shared" si="2"/>
        <v>0</v>
      </c>
      <c r="P69" s="94">
        <f t="shared" si="3"/>
        <v>0</v>
      </c>
      <c r="Q69" s="94">
        <f t="shared" si="4"/>
        <v>0</v>
      </c>
      <c r="R69" s="94">
        <f t="shared" si="5"/>
        <v>0</v>
      </c>
      <c r="S69" s="96">
        <f t="shared" si="6"/>
        <v>0</v>
      </c>
      <c r="U69" s="7">
        <f t="shared" si="7"/>
        <v>1.109</v>
      </c>
    </row>
    <row r="70">
      <c r="A70" s="94">
        <f>Comparacao!F71</f>
        <v>65289.36695</v>
      </c>
      <c r="B70" s="57" t="s">
        <v>151</v>
      </c>
      <c r="C70" s="3" t="s">
        <v>22</v>
      </c>
      <c r="D70" s="3">
        <v>5.0</v>
      </c>
      <c r="E70" s="3">
        <v>65289.366945</v>
      </c>
      <c r="F70" s="3">
        <v>65289.366945</v>
      </c>
      <c r="G70" s="3">
        <v>65289.366945</v>
      </c>
      <c r="H70" s="3">
        <v>65289.366945</v>
      </c>
      <c r="I70" s="3">
        <v>65499.150617</v>
      </c>
      <c r="J70" s="3">
        <v>65289.366945</v>
      </c>
      <c r="K70" s="3">
        <v>65331.32368</v>
      </c>
      <c r="L70" s="3">
        <v>9.789</v>
      </c>
      <c r="M70" s="3">
        <v>40.123</v>
      </c>
      <c r="N70" s="94">
        <f t="shared" si="1"/>
        <v>0</v>
      </c>
      <c r="O70" s="94">
        <f t="shared" si="2"/>
        <v>0</v>
      </c>
      <c r="P70" s="94">
        <f t="shared" si="3"/>
        <v>0</v>
      </c>
      <c r="Q70" s="94">
        <f t="shared" si="4"/>
        <v>0</v>
      </c>
      <c r="R70" s="94">
        <f t="shared" si="5"/>
        <v>0.3213136868</v>
      </c>
      <c r="S70" s="96">
        <f t="shared" si="6"/>
        <v>0.06426273735</v>
      </c>
      <c r="U70" s="7">
        <f t="shared" si="7"/>
        <v>9.789</v>
      </c>
    </row>
    <row r="71">
      <c r="A71" s="94">
        <f>Comparacao!F72</f>
        <v>76385.21727</v>
      </c>
      <c r="B71" s="57" t="s">
        <v>152</v>
      </c>
      <c r="C71" s="3" t="s">
        <v>22</v>
      </c>
      <c r="D71" s="3">
        <v>5.0</v>
      </c>
      <c r="E71" s="3">
        <v>76385.217271</v>
      </c>
      <c r="F71" s="3">
        <v>76385.217271</v>
      </c>
      <c r="G71" s="3">
        <v>76385.217271</v>
      </c>
      <c r="H71" s="3">
        <v>76385.217271</v>
      </c>
      <c r="I71" s="3">
        <v>76385.217271</v>
      </c>
      <c r="J71" s="3">
        <v>76385.217271</v>
      </c>
      <c r="K71" s="3">
        <v>76385.217271</v>
      </c>
      <c r="L71" s="3">
        <v>13.981</v>
      </c>
      <c r="M71" s="3">
        <v>40.128</v>
      </c>
      <c r="N71" s="94">
        <f t="shared" si="1"/>
        <v>0</v>
      </c>
      <c r="O71" s="94">
        <f t="shared" si="2"/>
        <v>0</v>
      </c>
      <c r="P71" s="94">
        <f t="shared" si="3"/>
        <v>0</v>
      </c>
      <c r="Q71" s="94">
        <f t="shared" si="4"/>
        <v>0</v>
      </c>
      <c r="R71" s="94">
        <f t="shared" si="5"/>
        <v>0</v>
      </c>
      <c r="S71" s="96">
        <f t="shared" si="6"/>
        <v>0</v>
      </c>
      <c r="U71" s="7">
        <f t="shared" si="7"/>
        <v>13.981</v>
      </c>
    </row>
    <row r="72">
      <c r="A72" s="94">
        <f>Comparacao!F73</f>
        <v>43526.47936</v>
      </c>
      <c r="B72" s="57" t="s">
        <v>153</v>
      </c>
      <c r="C72" s="3" t="s">
        <v>22</v>
      </c>
      <c r="D72" s="3">
        <v>5.0</v>
      </c>
      <c r="E72" s="3">
        <v>43531.00917</v>
      </c>
      <c r="F72" s="3">
        <v>43526.479363</v>
      </c>
      <c r="G72" s="3">
        <v>43732.945838</v>
      </c>
      <c r="H72" s="3">
        <v>43531.00917</v>
      </c>
      <c r="I72" s="3">
        <v>43526.479363</v>
      </c>
      <c r="J72" s="3">
        <v>43526.479363</v>
      </c>
      <c r="K72" s="3">
        <v>43569.584581</v>
      </c>
      <c r="L72" s="3">
        <v>26.737</v>
      </c>
      <c r="M72" s="3">
        <v>40.25</v>
      </c>
      <c r="N72" s="94">
        <f t="shared" si="1"/>
        <v>0.01040701446</v>
      </c>
      <c r="O72" s="94">
        <f t="shared" si="2"/>
        <v>0</v>
      </c>
      <c r="P72" s="94">
        <f t="shared" si="3"/>
        <v>0.4743468298</v>
      </c>
      <c r="Q72" s="94">
        <f t="shared" si="4"/>
        <v>0.01040701446</v>
      </c>
      <c r="R72" s="94">
        <f t="shared" si="5"/>
        <v>0</v>
      </c>
      <c r="S72" s="96">
        <f t="shared" si="6"/>
        <v>0.09903217175</v>
      </c>
      <c r="U72" s="7">
        <f t="shared" si="7"/>
        <v>26.737</v>
      </c>
    </row>
    <row r="73">
      <c r="A73" s="94">
        <f>Comparacao!F74</f>
        <v>58864.8479</v>
      </c>
      <c r="B73" s="57" t="s">
        <v>154</v>
      </c>
      <c r="C73" s="3" t="s">
        <v>22</v>
      </c>
      <c r="D73" s="3">
        <v>5.0</v>
      </c>
      <c r="E73" s="3">
        <v>59496.485244</v>
      </c>
      <c r="F73" s="3">
        <v>58909.378523</v>
      </c>
      <c r="G73" s="3">
        <v>58909.378523</v>
      </c>
      <c r="H73" s="3">
        <v>58909.378523</v>
      </c>
      <c r="I73" s="3">
        <v>58909.378523</v>
      </c>
      <c r="J73" s="3">
        <v>58909.378523</v>
      </c>
      <c r="K73" s="3">
        <v>59026.799867</v>
      </c>
      <c r="L73" s="3">
        <v>14.804</v>
      </c>
      <c r="M73" s="3">
        <v>40.277</v>
      </c>
      <c r="N73" s="94">
        <f t="shared" si="1"/>
        <v>1.073029773</v>
      </c>
      <c r="O73" s="94">
        <f t="shared" si="2"/>
        <v>0.07564892222</v>
      </c>
      <c r="P73" s="94">
        <f t="shared" si="3"/>
        <v>0.07564892222</v>
      </c>
      <c r="Q73" s="94">
        <f t="shared" si="4"/>
        <v>0.07564892222</v>
      </c>
      <c r="R73" s="94">
        <f t="shared" si="5"/>
        <v>0.07564892222</v>
      </c>
      <c r="S73" s="96">
        <f t="shared" si="6"/>
        <v>0.2751250924</v>
      </c>
      <c r="U73" s="7">
        <f t="shared" si="7"/>
        <v>14.804</v>
      </c>
    </row>
    <row r="74">
      <c r="A74" s="94">
        <f>Comparacao!F75</f>
        <v>72967.35151</v>
      </c>
      <c r="B74" s="57" t="s">
        <v>155</v>
      </c>
      <c r="C74" s="3" t="s">
        <v>22</v>
      </c>
      <c r="D74" s="3">
        <v>5.0</v>
      </c>
      <c r="E74" s="3">
        <v>73580.665701</v>
      </c>
      <c r="F74" s="3">
        <v>72974.992444</v>
      </c>
      <c r="G74" s="3">
        <v>72967.351509</v>
      </c>
      <c r="H74" s="3">
        <v>72967.351509</v>
      </c>
      <c r="I74" s="3">
        <v>73108.230487</v>
      </c>
      <c r="J74" s="3">
        <v>72967.351509</v>
      </c>
      <c r="K74" s="3">
        <v>73119.71833</v>
      </c>
      <c r="L74" s="3">
        <v>19.821</v>
      </c>
      <c r="M74" s="3">
        <v>40.27</v>
      </c>
      <c r="N74" s="94">
        <f t="shared" si="1"/>
        <v>0.8405323468</v>
      </c>
      <c r="O74" s="94">
        <f t="shared" si="2"/>
        <v>0.01047171761</v>
      </c>
      <c r="P74" s="94">
        <f t="shared" si="3"/>
        <v>0</v>
      </c>
      <c r="Q74" s="94">
        <f t="shared" si="4"/>
        <v>0</v>
      </c>
      <c r="R74" s="94">
        <f t="shared" si="5"/>
        <v>0.1930712505</v>
      </c>
      <c r="S74" s="96">
        <f t="shared" si="6"/>
        <v>0.208815063</v>
      </c>
      <c r="U74" s="7">
        <f t="shared" si="7"/>
        <v>19.821</v>
      </c>
    </row>
    <row r="75">
      <c r="A75" s="94">
        <f>Comparacao!F76</f>
        <v>62504.25486</v>
      </c>
      <c r="B75" s="57" t="s">
        <v>156</v>
      </c>
      <c r="C75" s="3" t="s">
        <v>22</v>
      </c>
      <c r="D75" s="3">
        <v>5.0</v>
      </c>
      <c r="E75" s="3">
        <v>62504.254855</v>
      </c>
      <c r="F75" s="3">
        <v>62504.254855</v>
      </c>
      <c r="G75" s="3">
        <v>62504.254855</v>
      </c>
      <c r="H75" s="3">
        <v>62504.254855</v>
      </c>
      <c r="I75" s="3">
        <v>62504.254855</v>
      </c>
      <c r="J75" s="3">
        <v>62504.254855</v>
      </c>
      <c r="K75" s="3">
        <v>62504.254855</v>
      </c>
      <c r="L75" s="3">
        <v>3.69</v>
      </c>
      <c r="M75" s="3">
        <v>50.189</v>
      </c>
      <c r="N75" s="94">
        <f t="shared" si="1"/>
        <v>0</v>
      </c>
      <c r="O75" s="94">
        <f t="shared" si="2"/>
        <v>0</v>
      </c>
      <c r="P75" s="94">
        <f t="shared" si="3"/>
        <v>0</v>
      </c>
      <c r="Q75" s="94">
        <f t="shared" si="4"/>
        <v>0</v>
      </c>
      <c r="R75" s="94">
        <f t="shared" si="5"/>
        <v>0</v>
      </c>
      <c r="S75" s="96">
        <f t="shared" si="6"/>
        <v>0</v>
      </c>
      <c r="U75" s="7">
        <f t="shared" si="7"/>
        <v>3.69</v>
      </c>
    </row>
    <row r="76">
      <c r="A76" s="94">
        <f>Comparacao!F77</f>
        <v>72891.23178</v>
      </c>
      <c r="B76" s="57" t="s">
        <v>157</v>
      </c>
      <c r="C76" s="3" t="s">
        <v>22</v>
      </c>
      <c r="D76" s="3">
        <v>5.0</v>
      </c>
      <c r="E76" s="3">
        <v>72891.231776</v>
      </c>
      <c r="F76" s="3">
        <v>72891.231776</v>
      </c>
      <c r="G76" s="3">
        <v>72891.231776</v>
      </c>
      <c r="H76" s="3">
        <v>72891.231776</v>
      </c>
      <c r="I76" s="3">
        <v>72891.231776</v>
      </c>
      <c r="J76" s="3">
        <v>72891.231776</v>
      </c>
      <c r="K76" s="3">
        <v>72891.231776</v>
      </c>
      <c r="L76" s="3">
        <v>3.333</v>
      </c>
      <c r="M76" s="3">
        <v>50.2</v>
      </c>
      <c r="N76" s="94">
        <f t="shared" si="1"/>
        <v>0</v>
      </c>
      <c r="O76" s="94">
        <f t="shared" si="2"/>
        <v>0</v>
      </c>
      <c r="P76" s="94">
        <f t="shared" si="3"/>
        <v>0</v>
      </c>
      <c r="Q76" s="94">
        <f t="shared" si="4"/>
        <v>0</v>
      </c>
      <c r="R76" s="94">
        <f t="shared" si="5"/>
        <v>0</v>
      </c>
      <c r="S76" s="96">
        <f t="shared" si="6"/>
        <v>0</v>
      </c>
      <c r="U76" s="7">
        <f t="shared" si="7"/>
        <v>3.333</v>
      </c>
    </row>
    <row r="77">
      <c r="A77" s="94">
        <f>Comparacao!F78</f>
        <v>80719.82137</v>
      </c>
      <c r="B77" s="57" t="s">
        <v>158</v>
      </c>
      <c r="C77" s="3" t="s">
        <v>22</v>
      </c>
      <c r="D77" s="3">
        <v>5.0</v>
      </c>
      <c r="E77" s="3">
        <v>80719.821369</v>
      </c>
      <c r="F77" s="3">
        <v>80719.821369</v>
      </c>
      <c r="G77" s="3">
        <v>80719.821369</v>
      </c>
      <c r="H77" s="3">
        <v>80719.821369</v>
      </c>
      <c r="I77" s="3">
        <v>80719.821369</v>
      </c>
      <c r="J77" s="3">
        <v>80719.821369</v>
      </c>
      <c r="K77" s="3">
        <v>80719.821369</v>
      </c>
      <c r="L77" s="3">
        <v>2.629</v>
      </c>
      <c r="M77" s="3">
        <v>50.196</v>
      </c>
      <c r="N77" s="94">
        <f t="shared" si="1"/>
        <v>0</v>
      </c>
      <c r="O77" s="94">
        <f t="shared" si="2"/>
        <v>0</v>
      </c>
      <c r="P77" s="94">
        <f t="shared" si="3"/>
        <v>0</v>
      </c>
      <c r="Q77" s="94">
        <f t="shared" si="4"/>
        <v>0</v>
      </c>
      <c r="R77" s="94">
        <f t="shared" si="5"/>
        <v>0</v>
      </c>
      <c r="S77" s="96">
        <f t="shared" si="6"/>
        <v>0</v>
      </c>
      <c r="U77" s="7">
        <f t="shared" si="7"/>
        <v>2.629</v>
      </c>
    </row>
    <row r="78">
      <c r="A78" s="94">
        <f>Comparacao!F79</f>
        <v>51799.17196</v>
      </c>
      <c r="B78" s="57" t="s">
        <v>159</v>
      </c>
      <c r="C78" s="3" t="s">
        <v>22</v>
      </c>
      <c r="D78" s="3">
        <v>5.0</v>
      </c>
      <c r="E78" s="3">
        <v>51799.171958</v>
      </c>
      <c r="F78" s="3">
        <v>51799.171958</v>
      </c>
      <c r="G78" s="3">
        <v>51799.171958</v>
      </c>
      <c r="H78" s="3">
        <v>51799.171958</v>
      </c>
      <c r="I78" s="3">
        <v>51799.171958</v>
      </c>
      <c r="J78" s="3">
        <v>51799.171958</v>
      </c>
      <c r="K78" s="3">
        <v>51799.171958</v>
      </c>
      <c r="L78" s="3">
        <v>3.692</v>
      </c>
      <c r="M78" s="3">
        <v>50.245</v>
      </c>
      <c r="N78" s="94">
        <f t="shared" si="1"/>
        <v>0</v>
      </c>
      <c r="O78" s="94">
        <f t="shared" si="2"/>
        <v>0</v>
      </c>
      <c r="P78" s="94">
        <f t="shared" si="3"/>
        <v>0</v>
      </c>
      <c r="Q78" s="94">
        <f t="shared" si="4"/>
        <v>0</v>
      </c>
      <c r="R78" s="94">
        <f t="shared" si="5"/>
        <v>0</v>
      </c>
      <c r="S78" s="96">
        <f t="shared" si="6"/>
        <v>0</v>
      </c>
      <c r="U78" s="7">
        <f t="shared" si="7"/>
        <v>3.692</v>
      </c>
    </row>
    <row r="79">
      <c r="A79" s="94">
        <f>Comparacao!F80</f>
        <v>65199.07175</v>
      </c>
      <c r="B79" s="57" t="s">
        <v>160</v>
      </c>
      <c r="C79" s="3" t="s">
        <v>22</v>
      </c>
      <c r="D79" s="3">
        <v>5.0</v>
      </c>
      <c r="E79" s="3">
        <v>65199.071748</v>
      </c>
      <c r="F79" s="3">
        <v>65199.071748</v>
      </c>
      <c r="G79" s="3">
        <v>65659.613817</v>
      </c>
      <c r="H79" s="3">
        <v>65199.071748</v>
      </c>
      <c r="I79" s="3">
        <v>65199.071748</v>
      </c>
      <c r="J79" s="3">
        <v>65199.071748</v>
      </c>
      <c r="K79" s="3">
        <v>65291.180162</v>
      </c>
      <c r="L79" s="3">
        <v>19.035</v>
      </c>
      <c r="M79" s="3">
        <v>50.251</v>
      </c>
      <c r="N79" s="94">
        <f t="shared" si="1"/>
        <v>0</v>
      </c>
      <c r="O79" s="94">
        <f t="shared" si="2"/>
        <v>0</v>
      </c>
      <c r="P79" s="94">
        <f t="shared" si="3"/>
        <v>0.706362923</v>
      </c>
      <c r="Q79" s="94">
        <f t="shared" si="4"/>
        <v>0</v>
      </c>
      <c r="R79" s="94">
        <f t="shared" si="5"/>
        <v>0</v>
      </c>
      <c r="S79" s="96">
        <f t="shared" si="6"/>
        <v>0.1412725846</v>
      </c>
      <c r="U79" s="7">
        <f t="shared" si="7"/>
        <v>19.035</v>
      </c>
    </row>
    <row r="80">
      <c r="A80" s="94">
        <f>Comparacao!F81</f>
        <v>76491.33415</v>
      </c>
      <c r="B80" s="57" t="s">
        <v>161</v>
      </c>
      <c r="C80" s="3" t="s">
        <v>22</v>
      </c>
      <c r="D80" s="3">
        <v>5.0</v>
      </c>
      <c r="E80" s="3">
        <v>76491.33415</v>
      </c>
      <c r="F80" s="3">
        <v>76491.33415</v>
      </c>
      <c r="G80" s="3">
        <v>76491.33415</v>
      </c>
      <c r="H80" s="3">
        <v>76491.33415</v>
      </c>
      <c r="I80" s="3">
        <v>76491.33415</v>
      </c>
      <c r="J80" s="3">
        <v>76491.33415</v>
      </c>
      <c r="K80" s="3">
        <v>76491.33415</v>
      </c>
      <c r="L80" s="3">
        <v>31.05</v>
      </c>
      <c r="M80" s="3">
        <v>50.292</v>
      </c>
      <c r="N80" s="94">
        <f t="shared" si="1"/>
        <v>0</v>
      </c>
      <c r="O80" s="94">
        <f t="shared" si="2"/>
        <v>0</v>
      </c>
      <c r="P80" s="94">
        <f t="shared" si="3"/>
        <v>0</v>
      </c>
      <c r="Q80" s="94">
        <f t="shared" si="4"/>
        <v>0</v>
      </c>
      <c r="R80" s="94">
        <f t="shared" si="5"/>
        <v>0</v>
      </c>
      <c r="S80" s="96">
        <f t="shared" si="6"/>
        <v>0</v>
      </c>
      <c r="U80" s="7">
        <f t="shared" si="7"/>
        <v>31.05</v>
      </c>
    </row>
    <row r="81">
      <c r="A81" s="94">
        <f>Comparacao!F82</f>
        <v>43765.06478</v>
      </c>
      <c r="B81" s="57" t="s">
        <v>162</v>
      </c>
      <c r="C81" s="3" t="s">
        <v>22</v>
      </c>
      <c r="D81" s="3">
        <v>5.0</v>
      </c>
      <c r="E81" s="3">
        <v>43788.200176</v>
      </c>
      <c r="F81" s="3">
        <v>43788.200176</v>
      </c>
      <c r="G81" s="3">
        <v>43765.064782</v>
      </c>
      <c r="H81" s="3">
        <v>43780.917131</v>
      </c>
      <c r="I81" s="3">
        <v>43788.200176</v>
      </c>
      <c r="J81" s="3">
        <v>43765.064782</v>
      </c>
      <c r="K81" s="3">
        <v>43782.116488</v>
      </c>
      <c r="L81" s="3">
        <v>14.045</v>
      </c>
      <c r="M81" s="3">
        <v>50.396</v>
      </c>
      <c r="N81" s="94">
        <f t="shared" si="1"/>
        <v>0.05286269794</v>
      </c>
      <c r="O81" s="94">
        <f t="shared" si="2"/>
        <v>0.05286269794</v>
      </c>
      <c r="P81" s="94">
        <f t="shared" si="3"/>
        <v>0</v>
      </c>
      <c r="Q81" s="94">
        <f t="shared" si="4"/>
        <v>0.03622146815</v>
      </c>
      <c r="R81" s="94">
        <f t="shared" si="5"/>
        <v>0.05286269794</v>
      </c>
      <c r="S81" s="96">
        <f t="shared" si="6"/>
        <v>0.0389619124</v>
      </c>
      <c r="U81" s="7">
        <f t="shared" si="7"/>
        <v>14.045</v>
      </c>
    </row>
    <row r="82">
      <c r="A82" s="94">
        <f>Comparacao!F83</f>
        <v>58909.0999</v>
      </c>
      <c r="B82" s="57" t="s">
        <v>163</v>
      </c>
      <c r="C82" s="3" t="s">
        <v>22</v>
      </c>
      <c r="D82" s="3">
        <v>5.0</v>
      </c>
      <c r="E82" s="3">
        <v>58909.0999</v>
      </c>
      <c r="F82" s="3">
        <v>58909.0999</v>
      </c>
      <c r="G82" s="3">
        <v>58909.0999</v>
      </c>
      <c r="H82" s="3">
        <v>59078.73025</v>
      </c>
      <c r="I82" s="3">
        <v>58909.0999</v>
      </c>
      <c r="J82" s="3">
        <v>58909.0999</v>
      </c>
      <c r="K82" s="3">
        <v>58943.02597</v>
      </c>
      <c r="L82" s="3">
        <v>20.029</v>
      </c>
      <c r="M82" s="3">
        <v>50.363</v>
      </c>
      <c r="N82" s="94">
        <f t="shared" si="1"/>
        <v>0</v>
      </c>
      <c r="O82" s="94">
        <f t="shared" si="2"/>
        <v>0</v>
      </c>
      <c r="P82" s="94">
        <f t="shared" si="3"/>
        <v>0</v>
      </c>
      <c r="Q82" s="94">
        <f t="shared" si="4"/>
        <v>0.2879527107</v>
      </c>
      <c r="R82" s="94">
        <f t="shared" si="5"/>
        <v>0</v>
      </c>
      <c r="S82" s="96">
        <f t="shared" si="6"/>
        <v>0.05759054214</v>
      </c>
      <c r="U82" s="7">
        <f t="shared" si="7"/>
        <v>20.029</v>
      </c>
    </row>
    <row r="83">
      <c r="A83" s="94">
        <f>Comparacao!F84</f>
        <v>72972.30247</v>
      </c>
      <c r="B83" s="57" t="s">
        <v>164</v>
      </c>
      <c r="C83" s="3" t="s">
        <v>22</v>
      </c>
      <c r="D83" s="3">
        <v>5.0</v>
      </c>
      <c r="E83" s="3">
        <v>73135.36769</v>
      </c>
      <c r="F83" s="3">
        <v>72974.695268</v>
      </c>
      <c r="G83" s="3">
        <v>72974.695268</v>
      </c>
      <c r="H83" s="3">
        <v>72972.302469</v>
      </c>
      <c r="I83" s="3">
        <v>72974.695268</v>
      </c>
      <c r="J83" s="3">
        <v>72972.302469</v>
      </c>
      <c r="K83" s="3">
        <v>73006.351193</v>
      </c>
      <c r="L83" s="3">
        <v>18.363</v>
      </c>
      <c r="M83" s="3">
        <v>50.302</v>
      </c>
      <c r="N83" s="94">
        <f t="shared" si="1"/>
        <v>0.2234618005</v>
      </c>
      <c r="O83" s="94">
        <f t="shared" si="2"/>
        <v>0.003279050981</v>
      </c>
      <c r="P83" s="94">
        <f t="shared" si="3"/>
        <v>0.003279050981</v>
      </c>
      <c r="Q83" s="94">
        <f t="shared" si="4"/>
        <v>0</v>
      </c>
      <c r="R83" s="94">
        <f t="shared" si="5"/>
        <v>0.003279050981</v>
      </c>
      <c r="S83" s="96">
        <f t="shared" si="6"/>
        <v>0.0466597907</v>
      </c>
      <c r="U83" s="7">
        <f t="shared" si="7"/>
        <v>18.363</v>
      </c>
    </row>
    <row r="84">
      <c r="A84" s="94">
        <f>Comparacao!F85</f>
        <v>62934.47819</v>
      </c>
      <c r="B84" s="57" t="s">
        <v>165</v>
      </c>
      <c r="C84" s="3" t="s">
        <v>22</v>
      </c>
      <c r="D84" s="3">
        <v>5.0</v>
      </c>
      <c r="E84" s="3">
        <v>62934.478192</v>
      </c>
      <c r="F84" s="3">
        <v>62934.478192</v>
      </c>
      <c r="G84" s="3">
        <v>62934.478192</v>
      </c>
      <c r="H84" s="3">
        <v>62934.478192</v>
      </c>
      <c r="I84" s="3">
        <v>62934.478192</v>
      </c>
      <c r="J84" s="3">
        <v>62934.478192</v>
      </c>
      <c r="K84" s="3">
        <v>62934.478192</v>
      </c>
      <c r="L84" s="3">
        <v>1.687</v>
      </c>
      <c r="M84" s="3">
        <v>60.233</v>
      </c>
      <c r="N84" s="94">
        <f t="shared" si="1"/>
        <v>0</v>
      </c>
      <c r="O84" s="94">
        <f t="shared" si="2"/>
        <v>0</v>
      </c>
      <c r="P84" s="94">
        <f t="shared" si="3"/>
        <v>0</v>
      </c>
      <c r="Q84" s="94">
        <f t="shared" si="4"/>
        <v>0</v>
      </c>
      <c r="R84" s="94">
        <f t="shared" si="5"/>
        <v>0</v>
      </c>
      <c r="S84" s="96">
        <f t="shared" si="6"/>
        <v>0</v>
      </c>
      <c r="U84" s="7">
        <f t="shared" si="7"/>
        <v>1.687</v>
      </c>
    </row>
    <row r="85">
      <c r="A85" s="94">
        <f>Comparacao!F86</f>
        <v>73411.33017</v>
      </c>
      <c r="B85" s="57" t="s">
        <v>166</v>
      </c>
      <c r="C85" s="3" t="s">
        <v>22</v>
      </c>
      <c r="D85" s="3">
        <v>5.0</v>
      </c>
      <c r="E85" s="3">
        <v>73411.330169</v>
      </c>
      <c r="F85" s="3">
        <v>73411.330169</v>
      </c>
      <c r="G85" s="3">
        <v>73411.330169</v>
      </c>
      <c r="H85" s="3">
        <v>73411.330169</v>
      </c>
      <c r="I85" s="3">
        <v>73411.330169</v>
      </c>
      <c r="J85" s="3">
        <v>73411.330169</v>
      </c>
      <c r="K85" s="3">
        <v>73411.330169</v>
      </c>
      <c r="L85" s="3">
        <v>2.04</v>
      </c>
      <c r="M85" s="3">
        <v>60.159</v>
      </c>
      <c r="N85" s="94">
        <f t="shared" si="1"/>
        <v>0</v>
      </c>
      <c r="O85" s="94">
        <f t="shared" si="2"/>
        <v>0</v>
      </c>
      <c r="P85" s="94">
        <f t="shared" si="3"/>
        <v>0</v>
      </c>
      <c r="Q85" s="94">
        <f t="shared" si="4"/>
        <v>0</v>
      </c>
      <c r="R85" s="94">
        <f t="shared" si="5"/>
        <v>0</v>
      </c>
      <c r="S85" s="96">
        <f t="shared" si="6"/>
        <v>0</v>
      </c>
      <c r="U85" s="7">
        <f t="shared" si="7"/>
        <v>2.04</v>
      </c>
    </row>
    <row r="86">
      <c r="A86" s="94">
        <f>Comparacao!F87</f>
        <v>81528.83389</v>
      </c>
      <c r="B86" s="84" t="s">
        <v>167</v>
      </c>
      <c r="C86" s="3" t="s">
        <v>22</v>
      </c>
      <c r="D86" s="3">
        <v>5.0</v>
      </c>
      <c r="E86" s="3">
        <v>81528.833887</v>
      </c>
      <c r="F86" s="3">
        <v>81528.833887</v>
      </c>
      <c r="G86" s="3">
        <v>81528.833887</v>
      </c>
      <c r="H86" s="3">
        <v>81528.833887</v>
      </c>
      <c r="I86" s="3">
        <v>81528.833887</v>
      </c>
      <c r="J86" s="3">
        <v>81528.833887</v>
      </c>
      <c r="K86" s="3">
        <v>81528.833887</v>
      </c>
      <c r="L86" s="3">
        <v>7.505</v>
      </c>
      <c r="M86" s="3">
        <v>60.288</v>
      </c>
      <c r="N86" s="94">
        <f t="shared" si="1"/>
        <v>0</v>
      </c>
      <c r="O86" s="94">
        <f t="shared" si="2"/>
        <v>0</v>
      </c>
      <c r="P86" s="94">
        <f t="shared" si="3"/>
        <v>0</v>
      </c>
      <c r="Q86" s="94">
        <f t="shared" si="4"/>
        <v>0</v>
      </c>
      <c r="R86" s="94">
        <f t="shared" si="5"/>
        <v>0</v>
      </c>
      <c r="S86" s="96">
        <f t="shared" si="6"/>
        <v>0</v>
      </c>
      <c r="U86" s="7">
        <f t="shared" si="7"/>
        <v>7.505</v>
      </c>
    </row>
    <row r="87">
      <c r="A87" s="94">
        <f>Comparacao!F88</f>
        <v>51438.23511</v>
      </c>
      <c r="B87" s="84" t="s">
        <v>168</v>
      </c>
      <c r="C87" s="3" t="s">
        <v>22</v>
      </c>
      <c r="D87" s="3">
        <v>5.0</v>
      </c>
      <c r="E87" s="3">
        <v>51438.235105</v>
      </c>
      <c r="F87" s="3">
        <v>51438.235105</v>
      </c>
      <c r="G87" s="3">
        <v>51438.235105</v>
      </c>
      <c r="H87" s="3">
        <v>51438.235105</v>
      </c>
      <c r="I87" s="3">
        <v>51438.235105</v>
      </c>
      <c r="J87" s="3">
        <v>51438.235105</v>
      </c>
      <c r="K87" s="3">
        <v>51438.235105</v>
      </c>
      <c r="L87" s="3">
        <v>3.119</v>
      </c>
      <c r="M87" s="3">
        <v>60.225</v>
      </c>
      <c r="N87" s="94">
        <f t="shared" si="1"/>
        <v>0</v>
      </c>
      <c r="O87" s="94">
        <f t="shared" si="2"/>
        <v>0</v>
      </c>
      <c r="P87" s="94">
        <f t="shared" si="3"/>
        <v>0</v>
      </c>
      <c r="Q87" s="94">
        <f t="shared" si="4"/>
        <v>0</v>
      </c>
      <c r="R87" s="94">
        <f t="shared" si="5"/>
        <v>0</v>
      </c>
      <c r="S87" s="96">
        <f t="shared" si="6"/>
        <v>0</v>
      </c>
      <c r="U87" s="7">
        <f t="shared" si="7"/>
        <v>3.119</v>
      </c>
    </row>
    <row r="88">
      <c r="A88" s="94">
        <f>Comparacao!F89</f>
        <v>65508.08398</v>
      </c>
      <c r="B88" s="84" t="s">
        <v>169</v>
      </c>
      <c r="C88" s="3" t="s">
        <v>22</v>
      </c>
      <c r="D88" s="3">
        <v>5.0</v>
      </c>
      <c r="E88" s="3">
        <v>65508.083982</v>
      </c>
      <c r="F88" s="3">
        <v>65508.083982</v>
      </c>
      <c r="G88" s="3">
        <v>65508.083982</v>
      </c>
      <c r="H88" s="3">
        <v>65508.083982</v>
      </c>
      <c r="I88" s="3">
        <v>65508.083982</v>
      </c>
      <c r="J88" s="3">
        <v>65508.083982</v>
      </c>
      <c r="K88" s="3">
        <v>65508.083982</v>
      </c>
      <c r="L88" s="3">
        <v>17.637</v>
      </c>
      <c r="M88" s="3">
        <v>60.227</v>
      </c>
      <c r="N88" s="94">
        <f t="shared" si="1"/>
        <v>0</v>
      </c>
      <c r="O88" s="94">
        <f t="shared" si="2"/>
        <v>0</v>
      </c>
      <c r="P88" s="94">
        <f t="shared" si="3"/>
        <v>0</v>
      </c>
      <c r="Q88" s="94">
        <f t="shared" si="4"/>
        <v>0</v>
      </c>
      <c r="R88" s="94">
        <f t="shared" si="5"/>
        <v>0</v>
      </c>
      <c r="S88" s="96">
        <f t="shared" si="6"/>
        <v>0</v>
      </c>
      <c r="U88" s="7">
        <f t="shared" si="7"/>
        <v>17.637</v>
      </c>
    </row>
    <row r="89">
      <c r="A89" s="94">
        <f>Comparacao!F90</f>
        <v>77046.45847</v>
      </c>
      <c r="B89" s="84" t="s">
        <v>170</v>
      </c>
      <c r="C89" s="3" t="s">
        <v>22</v>
      </c>
      <c r="D89" s="3">
        <v>5.0</v>
      </c>
      <c r="E89" s="3">
        <v>77046.458473</v>
      </c>
      <c r="F89" s="3">
        <v>77338.960519</v>
      </c>
      <c r="G89" s="3">
        <v>77412.360057</v>
      </c>
      <c r="H89" s="3">
        <v>77046.458473</v>
      </c>
      <c r="I89" s="3">
        <v>77046.458473</v>
      </c>
      <c r="J89" s="3">
        <v>77046.458473</v>
      </c>
      <c r="K89" s="3">
        <v>77178.139199</v>
      </c>
      <c r="L89" s="3">
        <v>34.435</v>
      </c>
      <c r="M89" s="3">
        <v>60.401</v>
      </c>
      <c r="N89" s="94">
        <f t="shared" si="1"/>
        <v>0</v>
      </c>
      <c r="O89" s="94">
        <f t="shared" si="2"/>
        <v>0.3796437264</v>
      </c>
      <c r="P89" s="94">
        <f t="shared" si="3"/>
        <v>0.474910322</v>
      </c>
      <c r="Q89" s="94">
        <f t="shared" si="4"/>
        <v>0</v>
      </c>
      <c r="R89" s="94">
        <f t="shared" si="5"/>
        <v>0</v>
      </c>
      <c r="S89" s="96">
        <f t="shared" si="6"/>
        <v>0.1709108097</v>
      </c>
      <c r="U89" s="7">
        <f t="shared" si="7"/>
        <v>34.435</v>
      </c>
    </row>
    <row r="90">
      <c r="A90" s="94">
        <f>Comparacao!F91</f>
        <v>43715.69785</v>
      </c>
      <c r="B90" s="84" t="s">
        <v>171</v>
      </c>
      <c r="C90" s="3" t="s">
        <v>22</v>
      </c>
      <c r="D90" s="3">
        <v>5.0</v>
      </c>
      <c r="E90" s="3">
        <v>43774.706991</v>
      </c>
      <c r="F90" s="3">
        <v>43728.650559</v>
      </c>
      <c r="G90" s="3">
        <v>43715.697849</v>
      </c>
      <c r="H90" s="3">
        <v>43715.697849</v>
      </c>
      <c r="I90" s="3">
        <v>43774.706991</v>
      </c>
      <c r="J90" s="3">
        <v>43715.697849</v>
      </c>
      <c r="K90" s="3">
        <v>43741.892048</v>
      </c>
      <c r="L90" s="3">
        <v>16.426</v>
      </c>
      <c r="M90" s="3">
        <v>60.44</v>
      </c>
      <c r="N90" s="94">
        <f t="shared" si="1"/>
        <v>0.1349838729</v>
      </c>
      <c r="O90" s="94">
        <f t="shared" si="2"/>
        <v>0.02962942521</v>
      </c>
      <c r="P90" s="94">
        <f t="shared" si="3"/>
        <v>0</v>
      </c>
      <c r="Q90" s="94">
        <f t="shared" si="4"/>
        <v>0</v>
      </c>
      <c r="R90" s="94">
        <f t="shared" si="5"/>
        <v>0.1349838729</v>
      </c>
      <c r="S90" s="96">
        <f t="shared" si="6"/>
        <v>0.05991943418</v>
      </c>
      <c r="U90" s="7">
        <f t="shared" si="7"/>
        <v>16.426</v>
      </c>
    </row>
    <row r="91">
      <c r="A91" s="94">
        <f>Comparacao!F92</f>
        <v>59268.74829</v>
      </c>
      <c r="B91" s="84" t="s">
        <v>172</v>
      </c>
      <c r="C91" s="3" t="s">
        <v>22</v>
      </c>
      <c r="D91" s="3">
        <v>5.0</v>
      </c>
      <c r="E91" s="3">
        <v>59268.748286</v>
      </c>
      <c r="F91" s="3">
        <v>59268.748286</v>
      </c>
      <c r="G91" s="3">
        <v>59268.748286</v>
      </c>
      <c r="H91" s="3">
        <v>59268.748286</v>
      </c>
      <c r="I91" s="3">
        <v>59268.748286</v>
      </c>
      <c r="J91" s="3">
        <v>59268.748286</v>
      </c>
      <c r="K91" s="3">
        <v>59268.748286</v>
      </c>
      <c r="L91" s="3">
        <v>27.066</v>
      </c>
      <c r="M91" s="3">
        <v>60.592</v>
      </c>
      <c r="N91" s="94">
        <f t="shared" si="1"/>
        <v>0</v>
      </c>
      <c r="O91" s="94">
        <f t="shared" si="2"/>
        <v>0</v>
      </c>
      <c r="P91" s="94">
        <f t="shared" si="3"/>
        <v>0</v>
      </c>
      <c r="Q91" s="94">
        <f t="shared" si="4"/>
        <v>0</v>
      </c>
      <c r="R91" s="94">
        <f t="shared" si="5"/>
        <v>0</v>
      </c>
      <c r="S91" s="96">
        <f t="shared" si="6"/>
        <v>0</v>
      </c>
      <c r="U91" s="7">
        <f t="shared" si="7"/>
        <v>27.066</v>
      </c>
    </row>
    <row r="92">
      <c r="A92" s="94">
        <f>Comparacao!F93</f>
        <v>73196.93742</v>
      </c>
      <c r="B92" s="84" t="s">
        <v>173</v>
      </c>
      <c r="C92" s="3" t="s">
        <v>22</v>
      </c>
      <c r="D92" s="3">
        <v>5.0</v>
      </c>
      <c r="E92" s="3">
        <v>73543.031944</v>
      </c>
      <c r="F92" s="3">
        <v>73204.766999</v>
      </c>
      <c r="G92" s="3">
        <v>73196.937423</v>
      </c>
      <c r="H92" s="3">
        <v>73204.766999</v>
      </c>
      <c r="I92" s="3">
        <v>73196.937423</v>
      </c>
      <c r="J92" s="3">
        <v>73196.937423</v>
      </c>
      <c r="K92" s="3">
        <v>73269.288157</v>
      </c>
      <c r="L92" s="3">
        <v>28.747</v>
      </c>
      <c r="M92" s="3">
        <v>60.426</v>
      </c>
      <c r="N92" s="94">
        <f t="shared" si="1"/>
        <v>0.472826505</v>
      </c>
      <c r="O92" s="94">
        <f t="shared" si="2"/>
        <v>0.01069658961</v>
      </c>
      <c r="P92" s="94">
        <f t="shared" si="3"/>
        <v>0</v>
      </c>
      <c r="Q92" s="94">
        <f t="shared" si="4"/>
        <v>0.01069658961</v>
      </c>
      <c r="R92" s="94">
        <f t="shared" si="5"/>
        <v>0</v>
      </c>
      <c r="S92" s="96">
        <f t="shared" si="6"/>
        <v>0.09884393685</v>
      </c>
      <c r="U92" s="7">
        <f t="shared" si="7"/>
        <v>28.747</v>
      </c>
    </row>
    <row r="93">
      <c r="A93" s="94">
        <f>Comparacao!F94</f>
        <v>63341.09987</v>
      </c>
      <c r="B93" s="84" t="s">
        <v>174</v>
      </c>
      <c r="C93" s="3" t="s">
        <v>22</v>
      </c>
      <c r="D93" s="3">
        <v>5.0</v>
      </c>
      <c r="E93" s="3">
        <v>63341.09987</v>
      </c>
      <c r="F93" s="3">
        <v>63341.09987</v>
      </c>
      <c r="G93" s="3">
        <v>63341.09987</v>
      </c>
      <c r="H93" s="3">
        <v>63341.09987</v>
      </c>
      <c r="I93" s="3">
        <v>63341.09987</v>
      </c>
      <c r="J93" s="3">
        <v>63341.09987</v>
      </c>
      <c r="K93" s="3">
        <v>63341.09987</v>
      </c>
      <c r="L93" s="3">
        <v>1.617</v>
      </c>
      <c r="M93" s="3">
        <v>70.406</v>
      </c>
      <c r="N93" s="94">
        <f t="shared" si="1"/>
        <v>0</v>
      </c>
      <c r="O93" s="94">
        <f t="shared" si="2"/>
        <v>0</v>
      </c>
      <c r="P93" s="94">
        <f t="shared" si="3"/>
        <v>0</v>
      </c>
      <c r="Q93" s="94">
        <f t="shared" si="4"/>
        <v>0</v>
      </c>
      <c r="R93" s="94">
        <f t="shared" si="5"/>
        <v>0</v>
      </c>
      <c r="S93" s="96">
        <f t="shared" si="6"/>
        <v>0</v>
      </c>
      <c r="U93" s="7">
        <f t="shared" si="7"/>
        <v>1.617</v>
      </c>
    </row>
    <row r="94">
      <c r="A94" s="94">
        <f>Comparacao!F95</f>
        <v>73497.75771</v>
      </c>
      <c r="B94" s="84" t="s">
        <v>175</v>
      </c>
      <c r="C94" s="3" t="s">
        <v>22</v>
      </c>
      <c r="D94" s="3">
        <v>5.0</v>
      </c>
      <c r="E94" s="3">
        <v>73497.757707</v>
      </c>
      <c r="F94" s="3">
        <v>73497.757707</v>
      </c>
      <c r="G94" s="3">
        <v>73497.757707</v>
      </c>
      <c r="H94" s="3">
        <v>73497.757707</v>
      </c>
      <c r="I94" s="3">
        <v>73497.757707</v>
      </c>
      <c r="J94" s="3">
        <v>73497.757707</v>
      </c>
      <c r="K94" s="3">
        <v>73497.757707</v>
      </c>
      <c r="L94" s="3">
        <v>4.048</v>
      </c>
      <c r="M94" s="3">
        <v>70.386</v>
      </c>
      <c r="N94" s="94">
        <f t="shared" si="1"/>
        <v>0</v>
      </c>
      <c r="O94" s="94">
        <f t="shared" si="2"/>
        <v>0</v>
      </c>
      <c r="P94" s="94">
        <f t="shared" si="3"/>
        <v>0</v>
      </c>
      <c r="Q94" s="94">
        <f t="shared" si="4"/>
        <v>0</v>
      </c>
      <c r="R94" s="94">
        <f t="shared" si="5"/>
        <v>0</v>
      </c>
      <c r="S94" s="96">
        <f t="shared" si="6"/>
        <v>0</v>
      </c>
      <c r="U94" s="7">
        <f t="shared" si="7"/>
        <v>4.048</v>
      </c>
    </row>
    <row r="95">
      <c r="A95" s="94">
        <f>Comparacao!F96</f>
        <v>81681.80993</v>
      </c>
      <c r="B95" s="84" t="s">
        <v>176</v>
      </c>
      <c r="C95" s="3" t="s">
        <v>22</v>
      </c>
      <c r="D95" s="3">
        <v>5.0</v>
      </c>
      <c r="E95" s="3">
        <v>81681.809931</v>
      </c>
      <c r="F95" s="3">
        <v>81681.809931</v>
      </c>
      <c r="G95" s="3">
        <v>81681.809931</v>
      </c>
      <c r="H95" s="3">
        <v>81681.809931</v>
      </c>
      <c r="I95" s="3">
        <v>81681.809931</v>
      </c>
      <c r="J95" s="3">
        <v>81681.809931</v>
      </c>
      <c r="K95" s="3">
        <v>81681.809931</v>
      </c>
      <c r="L95" s="3">
        <v>6.555</v>
      </c>
      <c r="M95" s="3">
        <v>70.248</v>
      </c>
      <c r="N95" s="94">
        <f t="shared" si="1"/>
        <v>0</v>
      </c>
      <c r="O95" s="94">
        <f t="shared" si="2"/>
        <v>0</v>
      </c>
      <c r="P95" s="94">
        <f t="shared" si="3"/>
        <v>0</v>
      </c>
      <c r="Q95" s="94">
        <f t="shared" si="4"/>
        <v>0</v>
      </c>
      <c r="R95" s="94">
        <f t="shared" si="5"/>
        <v>0</v>
      </c>
      <c r="S95" s="96">
        <f t="shared" si="6"/>
        <v>0</v>
      </c>
      <c r="U95" s="7">
        <f t="shared" si="7"/>
        <v>6.555</v>
      </c>
    </row>
    <row r="96">
      <c r="A96" s="94">
        <f>Comparacao!F97</f>
        <v>52978.14225</v>
      </c>
      <c r="B96" s="84" t="s">
        <v>177</v>
      </c>
      <c r="C96" s="3" t="s">
        <v>22</v>
      </c>
      <c r="D96" s="3">
        <v>5.0</v>
      </c>
      <c r="E96" s="3">
        <v>52978.142253</v>
      </c>
      <c r="F96" s="3">
        <v>52978.142253</v>
      </c>
      <c r="G96" s="3">
        <v>52978.142253</v>
      </c>
      <c r="H96" s="3">
        <v>52978.142253</v>
      </c>
      <c r="I96" s="3">
        <v>52978.142253</v>
      </c>
      <c r="J96" s="3">
        <v>52978.142253</v>
      </c>
      <c r="K96" s="3">
        <v>52978.142253</v>
      </c>
      <c r="L96" s="3">
        <v>10.646</v>
      </c>
      <c r="M96" s="3">
        <v>70.469</v>
      </c>
      <c r="N96" s="94">
        <f t="shared" si="1"/>
        <v>0</v>
      </c>
      <c r="O96" s="94">
        <f t="shared" si="2"/>
        <v>0</v>
      </c>
      <c r="P96" s="94">
        <f t="shared" si="3"/>
        <v>0</v>
      </c>
      <c r="Q96" s="94">
        <f t="shared" si="4"/>
        <v>0</v>
      </c>
      <c r="R96" s="94">
        <f t="shared" si="5"/>
        <v>0</v>
      </c>
      <c r="S96" s="96">
        <f t="shared" si="6"/>
        <v>0</v>
      </c>
      <c r="U96" s="7">
        <f t="shared" si="7"/>
        <v>10.646</v>
      </c>
    </row>
    <row r="97">
      <c r="A97" s="94">
        <f>Comparacao!F98</f>
        <v>66159.30138</v>
      </c>
      <c r="B97" s="84" t="s">
        <v>178</v>
      </c>
      <c r="C97" s="3" t="s">
        <v>22</v>
      </c>
      <c r="D97" s="3">
        <v>5.0</v>
      </c>
      <c r="E97" s="3">
        <v>66159.30138</v>
      </c>
      <c r="F97" s="3">
        <v>66159.30138</v>
      </c>
      <c r="G97" s="3">
        <v>66159.30138</v>
      </c>
      <c r="H97" s="3">
        <v>66527.61225</v>
      </c>
      <c r="I97" s="3">
        <v>66159.30138</v>
      </c>
      <c r="J97" s="3">
        <v>66159.30138</v>
      </c>
      <c r="K97" s="3">
        <v>66232.963554</v>
      </c>
      <c r="L97" s="3">
        <v>14.958</v>
      </c>
      <c r="M97" s="3">
        <v>70.63</v>
      </c>
      <c r="N97" s="94">
        <f t="shared" si="1"/>
        <v>0</v>
      </c>
      <c r="O97" s="94">
        <f t="shared" si="2"/>
        <v>0</v>
      </c>
      <c r="P97" s="94">
        <f t="shared" si="3"/>
        <v>0</v>
      </c>
      <c r="Q97" s="94">
        <f t="shared" si="4"/>
        <v>0.5567030823</v>
      </c>
      <c r="R97" s="94">
        <f t="shared" si="5"/>
        <v>0</v>
      </c>
      <c r="S97" s="96">
        <f t="shared" si="6"/>
        <v>0.1113406165</v>
      </c>
      <c r="U97" s="7">
        <f t="shared" si="7"/>
        <v>14.958</v>
      </c>
    </row>
    <row r="98">
      <c r="A98" s="94">
        <f>Comparacao!F99</f>
        <v>77450.03782</v>
      </c>
      <c r="B98" s="84" t="s">
        <v>179</v>
      </c>
      <c r="C98" s="3" t="s">
        <v>22</v>
      </c>
      <c r="D98" s="3">
        <v>5.0</v>
      </c>
      <c r="E98" s="3">
        <v>77450.03782</v>
      </c>
      <c r="F98" s="3">
        <v>77625.559043</v>
      </c>
      <c r="G98" s="3">
        <v>77450.03782</v>
      </c>
      <c r="H98" s="3">
        <v>77450.03782</v>
      </c>
      <c r="I98" s="3">
        <v>77450.03782</v>
      </c>
      <c r="J98" s="3">
        <v>77450.03782</v>
      </c>
      <c r="K98" s="3">
        <v>77485.142064</v>
      </c>
      <c r="L98" s="3">
        <v>29.629</v>
      </c>
      <c r="M98" s="3">
        <v>70.608</v>
      </c>
      <c r="N98" s="94">
        <f t="shared" si="1"/>
        <v>0</v>
      </c>
      <c r="O98" s="94">
        <f t="shared" si="2"/>
        <v>0.2266250966</v>
      </c>
      <c r="P98" s="94">
        <f t="shared" si="3"/>
        <v>0</v>
      </c>
      <c r="Q98" s="94">
        <f t="shared" si="4"/>
        <v>0</v>
      </c>
      <c r="R98" s="94">
        <f t="shared" si="5"/>
        <v>0</v>
      </c>
      <c r="S98" s="96">
        <f t="shared" si="6"/>
        <v>0.04532501931</v>
      </c>
      <c r="U98" s="7">
        <f t="shared" si="7"/>
        <v>29.629</v>
      </c>
    </row>
    <row r="99">
      <c r="A99" s="94">
        <f>Comparacao!F100</f>
        <v>44569.60616</v>
      </c>
      <c r="B99" s="84" t="s">
        <v>180</v>
      </c>
      <c r="C99" s="3" t="s">
        <v>22</v>
      </c>
      <c r="D99" s="3">
        <v>5.0</v>
      </c>
      <c r="E99" s="3">
        <v>44746.747413</v>
      </c>
      <c r="F99" s="3">
        <v>44723.41055</v>
      </c>
      <c r="G99" s="3">
        <v>44896.644987</v>
      </c>
      <c r="H99" s="3">
        <v>44569.606157</v>
      </c>
      <c r="I99" s="3">
        <v>44569.606157</v>
      </c>
      <c r="J99" s="3">
        <v>44569.606157</v>
      </c>
      <c r="K99" s="3">
        <v>44701.203053</v>
      </c>
      <c r="L99" s="3">
        <v>42.088</v>
      </c>
      <c r="M99" s="3">
        <v>70.74</v>
      </c>
      <c r="N99" s="94">
        <f t="shared" si="1"/>
        <v>0.3974485558</v>
      </c>
      <c r="O99" s="94">
        <f t="shared" si="2"/>
        <v>0.3450880684</v>
      </c>
      <c r="P99" s="94">
        <f t="shared" si="3"/>
        <v>0.7337709668</v>
      </c>
      <c r="Q99" s="94">
        <f t="shared" si="4"/>
        <v>0</v>
      </c>
      <c r="R99" s="94">
        <f t="shared" si="5"/>
        <v>0</v>
      </c>
      <c r="S99" s="96">
        <f t="shared" si="6"/>
        <v>0.2952615182</v>
      </c>
      <c r="U99" s="7">
        <f t="shared" si="7"/>
        <v>42.088</v>
      </c>
    </row>
    <row r="100">
      <c r="A100" s="94">
        <f>Comparacao!F101</f>
        <v>59903.0852</v>
      </c>
      <c r="B100" s="84" t="s">
        <v>181</v>
      </c>
      <c r="C100" s="3" t="s">
        <v>22</v>
      </c>
      <c r="D100" s="3">
        <v>5.0</v>
      </c>
      <c r="E100" s="3">
        <v>59903.085195</v>
      </c>
      <c r="F100" s="3">
        <v>60279.498365</v>
      </c>
      <c r="G100" s="3">
        <v>60171.373774</v>
      </c>
      <c r="H100" s="3">
        <v>59903.085195</v>
      </c>
      <c r="I100" s="3">
        <v>59903.085195</v>
      </c>
      <c r="J100" s="3">
        <v>59903.085195</v>
      </c>
      <c r="K100" s="3">
        <v>60032.025545</v>
      </c>
      <c r="L100" s="3">
        <v>46.687</v>
      </c>
      <c r="M100" s="3">
        <v>70.719</v>
      </c>
      <c r="N100" s="94">
        <f t="shared" si="1"/>
        <v>0</v>
      </c>
      <c r="O100" s="94">
        <f t="shared" si="2"/>
        <v>0.6283702563</v>
      </c>
      <c r="P100" s="94">
        <f t="shared" si="3"/>
        <v>0.4478710539</v>
      </c>
      <c r="Q100" s="94">
        <f t="shared" si="4"/>
        <v>0</v>
      </c>
      <c r="R100" s="94">
        <f t="shared" si="5"/>
        <v>0</v>
      </c>
      <c r="S100" s="96">
        <f t="shared" si="6"/>
        <v>0.2152482621</v>
      </c>
      <c r="U100" s="7">
        <f t="shared" si="7"/>
        <v>46.687</v>
      </c>
    </row>
    <row r="101">
      <c r="A101" s="94">
        <f>Comparacao!F102</f>
        <v>73651.91098</v>
      </c>
      <c r="B101" s="84" t="s">
        <v>182</v>
      </c>
      <c r="C101" s="3" t="s">
        <v>22</v>
      </c>
      <c r="D101" s="3">
        <v>5.0</v>
      </c>
      <c r="E101" s="3">
        <v>73651.91098</v>
      </c>
      <c r="F101" s="3">
        <v>74077.235254</v>
      </c>
      <c r="G101" s="3">
        <v>73651.91098</v>
      </c>
      <c r="H101" s="3">
        <v>73651.91098</v>
      </c>
      <c r="I101" s="3">
        <v>73651.91098</v>
      </c>
      <c r="J101" s="3">
        <v>73651.91098</v>
      </c>
      <c r="K101" s="3">
        <v>73736.975834</v>
      </c>
      <c r="L101" s="3">
        <v>43.568</v>
      </c>
      <c r="M101" s="3">
        <v>70.706</v>
      </c>
      <c r="N101" s="94">
        <f t="shared" si="1"/>
        <v>0</v>
      </c>
      <c r="O101" s="94">
        <f t="shared" si="2"/>
        <v>0.5774789389</v>
      </c>
      <c r="P101" s="94">
        <f t="shared" si="3"/>
        <v>0</v>
      </c>
      <c r="Q101" s="94">
        <f t="shared" si="4"/>
        <v>0</v>
      </c>
      <c r="R101" s="94">
        <f t="shared" si="5"/>
        <v>0</v>
      </c>
      <c r="S101" s="96">
        <f t="shared" si="6"/>
        <v>0.1154957878</v>
      </c>
      <c r="U101" s="7">
        <f t="shared" si="7"/>
        <v>43.568</v>
      </c>
    </row>
    <row r="102">
      <c r="A102" s="94">
        <f>Comparacao!F103</f>
        <v>63412.27944</v>
      </c>
      <c r="B102" s="84" t="s">
        <v>183</v>
      </c>
      <c r="C102" s="3" t="s">
        <v>22</v>
      </c>
      <c r="D102" s="3">
        <v>5.0</v>
      </c>
      <c r="E102" s="3">
        <v>63412.279436</v>
      </c>
      <c r="F102" s="3">
        <v>63412.279436</v>
      </c>
      <c r="G102" s="3">
        <v>63412.279436</v>
      </c>
      <c r="H102" s="3">
        <v>63412.279436</v>
      </c>
      <c r="I102" s="3">
        <v>63412.279436</v>
      </c>
      <c r="J102" s="3">
        <v>63412.279436</v>
      </c>
      <c r="K102" s="3">
        <v>63412.279436</v>
      </c>
      <c r="L102" s="3">
        <v>4.71</v>
      </c>
      <c r="M102" s="3">
        <v>75.55</v>
      </c>
      <c r="N102" s="94">
        <f t="shared" si="1"/>
        <v>0</v>
      </c>
      <c r="O102" s="94">
        <f t="shared" si="2"/>
        <v>0</v>
      </c>
      <c r="P102" s="94">
        <f t="shared" si="3"/>
        <v>0</v>
      </c>
      <c r="Q102" s="94">
        <f t="shared" si="4"/>
        <v>0</v>
      </c>
      <c r="R102" s="94">
        <f t="shared" si="5"/>
        <v>0</v>
      </c>
      <c r="S102" s="96">
        <f t="shared" si="6"/>
        <v>0</v>
      </c>
      <c r="U102" s="7">
        <f t="shared" si="7"/>
        <v>4.71</v>
      </c>
    </row>
    <row r="103">
      <c r="A103" s="94">
        <f>Comparacao!F104</f>
        <v>73549.66066</v>
      </c>
      <c r="B103" s="84" t="s">
        <v>184</v>
      </c>
      <c r="C103" s="3" t="s">
        <v>22</v>
      </c>
      <c r="D103" s="3">
        <v>5.0</v>
      </c>
      <c r="E103" s="3">
        <v>73549.660663</v>
      </c>
      <c r="F103" s="3">
        <v>73549.660663</v>
      </c>
      <c r="G103" s="3">
        <v>73549.660663</v>
      </c>
      <c r="H103" s="3">
        <v>73549.660663</v>
      </c>
      <c r="I103" s="3">
        <v>73549.660663</v>
      </c>
      <c r="J103" s="3">
        <v>73549.660663</v>
      </c>
      <c r="K103" s="3">
        <v>73549.660663</v>
      </c>
      <c r="L103" s="3">
        <v>2.992</v>
      </c>
      <c r="M103" s="3">
        <v>75.569</v>
      </c>
      <c r="N103" s="94">
        <f t="shared" si="1"/>
        <v>0</v>
      </c>
      <c r="O103" s="94">
        <f t="shared" si="2"/>
        <v>0</v>
      </c>
      <c r="P103" s="94">
        <f t="shared" si="3"/>
        <v>0</v>
      </c>
      <c r="Q103" s="94">
        <f t="shared" si="4"/>
        <v>0</v>
      </c>
      <c r="R103" s="94">
        <f t="shared" si="5"/>
        <v>0</v>
      </c>
      <c r="S103" s="96">
        <f t="shared" si="6"/>
        <v>0</v>
      </c>
      <c r="U103" s="7">
        <f t="shared" si="7"/>
        <v>2.992</v>
      </c>
    </row>
    <row r="104">
      <c r="A104" s="94">
        <f>Comparacao!F105</f>
        <v>81726.18867</v>
      </c>
      <c r="B104" s="84" t="s">
        <v>185</v>
      </c>
      <c r="C104" s="3" t="s">
        <v>22</v>
      </c>
      <c r="D104" s="3">
        <v>5.0</v>
      </c>
      <c r="E104" s="3">
        <v>81726.188671</v>
      </c>
      <c r="F104" s="3">
        <v>81726.188671</v>
      </c>
      <c r="G104" s="3">
        <v>81726.188671</v>
      </c>
      <c r="H104" s="3">
        <v>81726.188671</v>
      </c>
      <c r="I104" s="3">
        <v>81726.188671</v>
      </c>
      <c r="J104" s="3">
        <v>81726.188671</v>
      </c>
      <c r="K104" s="3">
        <v>81726.188671</v>
      </c>
      <c r="L104" s="3">
        <v>16.345</v>
      </c>
      <c r="M104" s="3">
        <v>75.79</v>
      </c>
      <c r="N104" s="94">
        <f t="shared" si="1"/>
        <v>0</v>
      </c>
      <c r="O104" s="94">
        <f t="shared" si="2"/>
        <v>0</v>
      </c>
      <c r="P104" s="94">
        <f t="shared" si="3"/>
        <v>0</v>
      </c>
      <c r="Q104" s="94">
        <f t="shared" si="4"/>
        <v>0</v>
      </c>
      <c r="R104" s="94">
        <f t="shared" si="5"/>
        <v>0</v>
      </c>
      <c r="S104" s="96">
        <f t="shared" si="6"/>
        <v>0</v>
      </c>
      <c r="U104" s="7">
        <f t="shared" si="7"/>
        <v>16.345</v>
      </c>
    </row>
    <row r="105">
      <c r="A105" s="94">
        <f>Comparacao!F106</f>
        <v>52943.40154</v>
      </c>
      <c r="B105" s="84" t="s">
        <v>186</v>
      </c>
      <c r="C105" s="3" t="s">
        <v>22</v>
      </c>
      <c r="D105" s="3">
        <v>5.0</v>
      </c>
      <c r="E105" s="3">
        <v>52943.401537</v>
      </c>
      <c r="F105" s="3">
        <v>52943.401537</v>
      </c>
      <c r="G105" s="3">
        <v>52943.401537</v>
      </c>
      <c r="H105" s="3">
        <v>52943.401537</v>
      </c>
      <c r="I105" s="3">
        <v>52943.401537</v>
      </c>
      <c r="J105" s="3">
        <v>52943.401537</v>
      </c>
      <c r="K105" s="3">
        <v>52943.401537</v>
      </c>
      <c r="L105" s="3">
        <v>19.318</v>
      </c>
      <c r="M105" s="3">
        <v>75.777</v>
      </c>
      <c r="N105" s="94">
        <f t="shared" si="1"/>
        <v>0</v>
      </c>
      <c r="O105" s="94">
        <f t="shared" si="2"/>
        <v>0</v>
      </c>
      <c r="P105" s="94">
        <f t="shared" si="3"/>
        <v>0</v>
      </c>
      <c r="Q105" s="94">
        <f t="shared" si="4"/>
        <v>0</v>
      </c>
      <c r="R105" s="94">
        <f t="shared" si="5"/>
        <v>0</v>
      </c>
      <c r="S105" s="96">
        <f t="shared" si="6"/>
        <v>0</v>
      </c>
      <c r="U105" s="7">
        <f t="shared" si="7"/>
        <v>19.318</v>
      </c>
    </row>
    <row r="106">
      <c r="A106" s="94">
        <f>Comparacao!F107</f>
        <v>66152.85735</v>
      </c>
      <c r="B106" s="84" t="s">
        <v>187</v>
      </c>
      <c r="C106" s="3" t="s">
        <v>22</v>
      </c>
      <c r="D106" s="3">
        <v>5.0</v>
      </c>
      <c r="E106" s="3">
        <v>67156.874051</v>
      </c>
      <c r="F106" s="3">
        <v>66152.857352</v>
      </c>
      <c r="G106" s="3">
        <v>66152.857352</v>
      </c>
      <c r="H106" s="3">
        <v>66152.857352</v>
      </c>
      <c r="I106" s="3">
        <v>66152.857352</v>
      </c>
      <c r="J106" s="3">
        <v>66152.857352</v>
      </c>
      <c r="K106" s="3">
        <v>66353.660692</v>
      </c>
      <c r="L106" s="3">
        <v>55.71</v>
      </c>
      <c r="M106" s="3">
        <v>75.635</v>
      </c>
      <c r="N106" s="94">
        <f t="shared" si="1"/>
        <v>1.517722347</v>
      </c>
      <c r="O106" s="94">
        <f t="shared" si="2"/>
        <v>0</v>
      </c>
      <c r="P106" s="94">
        <f t="shared" si="3"/>
        <v>0</v>
      </c>
      <c r="Q106" s="94">
        <f t="shared" si="4"/>
        <v>0</v>
      </c>
      <c r="R106" s="94">
        <f t="shared" si="5"/>
        <v>0</v>
      </c>
      <c r="S106" s="96">
        <f t="shared" si="6"/>
        <v>0.3035444693</v>
      </c>
      <c r="U106" s="7">
        <f t="shared" si="7"/>
        <v>55.71</v>
      </c>
    </row>
    <row r="107">
      <c r="A107" s="94">
        <f>Comparacao!F108</f>
        <v>77475.83505</v>
      </c>
      <c r="B107" s="84" t="s">
        <v>188</v>
      </c>
      <c r="C107" s="3" t="s">
        <v>22</v>
      </c>
      <c r="D107" s="3">
        <v>5.0</v>
      </c>
      <c r="E107" s="3">
        <v>77538.341582</v>
      </c>
      <c r="F107" s="3">
        <v>77475.835049</v>
      </c>
      <c r="G107" s="3">
        <v>77538.341582</v>
      </c>
      <c r="H107" s="3">
        <v>77538.341582</v>
      </c>
      <c r="I107" s="3">
        <v>77538.341582</v>
      </c>
      <c r="J107" s="3">
        <v>77475.835049</v>
      </c>
      <c r="K107" s="3">
        <v>77525.840276</v>
      </c>
      <c r="L107" s="3">
        <v>50.277</v>
      </c>
      <c r="M107" s="3">
        <v>75.394</v>
      </c>
      <c r="N107" s="94">
        <f t="shared" si="1"/>
        <v>0.08067874707</v>
      </c>
      <c r="O107" s="94">
        <f t="shared" si="2"/>
        <v>0</v>
      </c>
      <c r="P107" s="94">
        <f t="shared" si="3"/>
        <v>0.08067874707</v>
      </c>
      <c r="Q107" s="94">
        <f t="shared" si="4"/>
        <v>0.08067874707</v>
      </c>
      <c r="R107" s="94">
        <f t="shared" si="5"/>
        <v>0.08067874707</v>
      </c>
      <c r="S107" s="96">
        <f t="shared" si="6"/>
        <v>0.06454299766</v>
      </c>
      <c r="U107" s="7">
        <f t="shared" si="7"/>
        <v>50.277</v>
      </c>
    </row>
    <row r="108">
      <c r="A108" s="94">
        <f>Comparacao!F109</f>
        <v>44983.99854</v>
      </c>
      <c r="B108" s="84" t="s">
        <v>189</v>
      </c>
      <c r="C108" s="3" t="s">
        <v>22</v>
      </c>
      <c r="D108" s="3">
        <v>5.0</v>
      </c>
      <c r="E108" s="3">
        <v>45244.334632</v>
      </c>
      <c r="F108" s="3">
        <v>45043.660782</v>
      </c>
      <c r="G108" s="3">
        <v>45425.235652</v>
      </c>
      <c r="H108" s="3">
        <v>45078.250129</v>
      </c>
      <c r="I108" s="3">
        <v>44983.998537</v>
      </c>
      <c r="J108" s="3">
        <v>44983.998537</v>
      </c>
      <c r="K108" s="3">
        <v>45155.095946</v>
      </c>
      <c r="L108" s="3">
        <v>32.576</v>
      </c>
      <c r="M108" s="3">
        <v>75.676</v>
      </c>
      <c r="N108" s="94">
        <f t="shared" si="1"/>
        <v>0.5787304452</v>
      </c>
      <c r="O108" s="94">
        <f t="shared" si="2"/>
        <v>0.1326299283</v>
      </c>
      <c r="P108" s="94">
        <f t="shared" si="3"/>
        <v>0.9808757099</v>
      </c>
      <c r="Q108" s="94">
        <f t="shared" si="4"/>
        <v>0.2095224859</v>
      </c>
      <c r="R108" s="94">
        <f t="shared" si="5"/>
        <v>0</v>
      </c>
      <c r="S108" s="96">
        <f t="shared" si="6"/>
        <v>0.3803517139</v>
      </c>
      <c r="U108" s="7">
        <f t="shared" si="7"/>
        <v>32.576</v>
      </c>
    </row>
    <row r="109">
      <c r="A109" s="94">
        <f>Comparacao!F110</f>
        <v>60220.6622</v>
      </c>
      <c r="B109" s="84" t="s">
        <v>190</v>
      </c>
      <c r="C109" s="3" t="s">
        <v>22</v>
      </c>
      <c r="D109" s="3">
        <v>5.0</v>
      </c>
      <c r="E109" s="3">
        <v>60220.662196</v>
      </c>
      <c r="F109" s="3">
        <v>60336.898275</v>
      </c>
      <c r="G109" s="3">
        <v>60336.898275</v>
      </c>
      <c r="H109" s="3">
        <v>60336.898275</v>
      </c>
      <c r="I109" s="3">
        <v>60390.859322</v>
      </c>
      <c r="J109" s="3">
        <v>60220.662196</v>
      </c>
      <c r="K109" s="3">
        <v>60324.443268</v>
      </c>
      <c r="L109" s="3">
        <v>32.057</v>
      </c>
      <c r="M109" s="3">
        <v>75.613</v>
      </c>
      <c r="N109" s="94">
        <f t="shared" si="1"/>
        <v>0</v>
      </c>
      <c r="O109" s="94">
        <f t="shared" si="2"/>
        <v>0.1930169393</v>
      </c>
      <c r="P109" s="94">
        <f t="shared" si="3"/>
        <v>0.1930169393</v>
      </c>
      <c r="Q109" s="94">
        <f t="shared" si="4"/>
        <v>0.1930169393</v>
      </c>
      <c r="R109" s="94">
        <f t="shared" si="5"/>
        <v>0.2826224751</v>
      </c>
      <c r="S109" s="96">
        <f t="shared" si="6"/>
        <v>0.1723346586</v>
      </c>
      <c r="U109" s="7">
        <f t="shared" si="7"/>
        <v>32.057</v>
      </c>
    </row>
    <row r="110">
      <c r="A110" s="94">
        <f>Comparacao!F111</f>
        <v>73858.29968</v>
      </c>
      <c r="B110" s="84" t="s">
        <v>191</v>
      </c>
      <c r="C110" s="3" t="s">
        <v>22</v>
      </c>
      <c r="D110" s="3">
        <v>5.0</v>
      </c>
      <c r="E110" s="3">
        <v>73858.299684</v>
      </c>
      <c r="F110" s="3">
        <v>74050.900186</v>
      </c>
      <c r="G110" s="3">
        <v>74050.900186</v>
      </c>
      <c r="H110" s="3">
        <v>73858.299684</v>
      </c>
      <c r="I110" s="3">
        <v>73858.299684</v>
      </c>
      <c r="J110" s="3">
        <v>73858.299684</v>
      </c>
      <c r="K110" s="3">
        <v>73935.339885</v>
      </c>
      <c r="L110" s="3">
        <v>60.701</v>
      </c>
      <c r="M110" s="3">
        <v>75.491</v>
      </c>
      <c r="N110" s="94">
        <f t="shared" si="1"/>
        <v>0</v>
      </c>
      <c r="O110" s="94">
        <f t="shared" si="2"/>
        <v>0.2607702896</v>
      </c>
      <c r="P110" s="94">
        <f t="shared" si="3"/>
        <v>0.2607702896</v>
      </c>
      <c r="Q110" s="94">
        <f t="shared" si="4"/>
        <v>0</v>
      </c>
      <c r="R110" s="94">
        <f t="shared" si="5"/>
        <v>0</v>
      </c>
      <c r="S110" s="96">
        <f t="shared" si="6"/>
        <v>0.1043081159</v>
      </c>
      <c r="U110" s="7">
        <f t="shared" si="7"/>
        <v>60.701</v>
      </c>
    </row>
    <row r="111">
      <c r="A111" s="94">
        <f>Comparacao!F112</f>
        <v>63270.89322</v>
      </c>
      <c r="B111" s="84" t="s">
        <v>192</v>
      </c>
      <c r="C111" s="3" t="s">
        <v>22</v>
      </c>
      <c r="D111" s="3">
        <v>5.0</v>
      </c>
      <c r="E111" s="3">
        <v>63270.893215</v>
      </c>
      <c r="F111" s="3">
        <v>63270.893215</v>
      </c>
      <c r="G111" s="3">
        <v>63270.893215</v>
      </c>
      <c r="H111" s="3">
        <v>63270.893215</v>
      </c>
      <c r="I111" s="3">
        <v>63270.893215</v>
      </c>
      <c r="J111" s="3">
        <v>63270.893215</v>
      </c>
      <c r="K111" s="3">
        <v>63270.893215</v>
      </c>
      <c r="L111" s="3">
        <v>7.075</v>
      </c>
      <c r="M111" s="3">
        <v>90.509</v>
      </c>
      <c r="N111" s="94">
        <f t="shared" si="1"/>
        <v>0</v>
      </c>
      <c r="O111" s="94">
        <f t="shared" si="2"/>
        <v>0</v>
      </c>
      <c r="P111" s="94">
        <f t="shared" si="3"/>
        <v>0</v>
      </c>
      <c r="Q111" s="94">
        <f t="shared" si="4"/>
        <v>0</v>
      </c>
      <c r="R111" s="94">
        <f t="shared" si="5"/>
        <v>0</v>
      </c>
      <c r="S111" s="96">
        <f t="shared" si="6"/>
        <v>0</v>
      </c>
      <c r="U111" s="7">
        <f t="shared" si="7"/>
        <v>7.075</v>
      </c>
    </row>
    <row r="112">
      <c r="A112" s="94">
        <f>Comparacao!F113</f>
        <v>73259.89414</v>
      </c>
      <c r="B112" s="84" t="s">
        <v>193</v>
      </c>
      <c r="C112" s="3" t="s">
        <v>22</v>
      </c>
      <c r="D112" s="3">
        <v>5.0</v>
      </c>
      <c r="E112" s="3">
        <v>73259.894138</v>
      </c>
      <c r="F112" s="3">
        <v>73259.894138</v>
      </c>
      <c r="G112" s="3">
        <v>73259.894138</v>
      </c>
      <c r="H112" s="3">
        <v>73259.894138</v>
      </c>
      <c r="I112" s="3">
        <v>73259.894138</v>
      </c>
      <c r="J112" s="3">
        <v>73259.894138</v>
      </c>
      <c r="K112" s="3">
        <v>73259.894138</v>
      </c>
      <c r="L112" s="3">
        <v>5.784</v>
      </c>
      <c r="M112" s="3">
        <v>90.833</v>
      </c>
      <c r="N112" s="94">
        <f t="shared" si="1"/>
        <v>0</v>
      </c>
      <c r="O112" s="94">
        <f t="shared" si="2"/>
        <v>0</v>
      </c>
      <c r="P112" s="94">
        <f t="shared" si="3"/>
        <v>0</v>
      </c>
      <c r="Q112" s="94">
        <f t="shared" si="4"/>
        <v>0</v>
      </c>
      <c r="R112" s="94">
        <f t="shared" si="5"/>
        <v>0</v>
      </c>
      <c r="S112" s="96">
        <f t="shared" si="6"/>
        <v>0</v>
      </c>
      <c r="U112" s="7">
        <f t="shared" si="7"/>
        <v>5.784</v>
      </c>
    </row>
    <row r="113">
      <c r="A113" s="94">
        <f>Comparacao!F114</f>
        <v>81404.03489</v>
      </c>
      <c r="B113" s="84" t="s">
        <v>194</v>
      </c>
      <c r="C113" s="3" t="s">
        <v>22</v>
      </c>
      <c r="D113" s="3">
        <v>5.0</v>
      </c>
      <c r="E113" s="3">
        <v>81404.034887</v>
      </c>
      <c r="F113" s="3">
        <v>81404.034887</v>
      </c>
      <c r="G113" s="3">
        <v>81404.034887</v>
      </c>
      <c r="H113" s="3">
        <v>81404.034887</v>
      </c>
      <c r="I113" s="3">
        <v>81404.034887</v>
      </c>
      <c r="J113" s="3">
        <v>81404.034887</v>
      </c>
      <c r="K113" s="3">
        <v>81404.034887</v>
      </c>
      <c r="L113" s="3">
        <v>29.571</v>
      </c>
      <c r="M113" s="3">
        <v>91.173</v>
      </c>
      <c r="N113" s="94">
        <f t="shared" si="1"/>
        <v>0</v>
      </c>
      <c r="O113" s="94">
        <f t="shared" si="2"/>
        <v>0</v>
      </c>
      <c r="P113" s="94">
        <f t="shared" si="3"/>
        <v>0</v>
      </c>
      <c r="Q113" s="94">
        <f t="shared" si="4"/>
        <v>0</v>
      </c>
      <c r="R113" s="94">
        <f t="shared" si="5"/>
        <v>0</v>
      </c>
      <c r="S113" s="96">
        <f t="shared" si="6"/>
        <v>0</v>
      </c>
      <c r="U113" s="7">
        <f t="shared" si="7"/>
        <v>29.571</v>
      </c>
    </row>
    <row r="114">
      <c r="A114" s="94">
        <f>Comparacao!F115</f>
        <v>52883.49737</v>
      </c>
      <c r="B114" s="84" t="s">
        <v>195</v>
      </c>
      <c r="C114" s="3" t="s">
        <v>22</v>
      </c>
      <c r="D114" s="3">
        <v>5.0</v>
      </c>
      <c r="E114" s="3">
        <v>52883.497367</v>
      </c>
      <c r="F114" s="3">
        <v>52883.497367</v>
      </c>
      <c r="G114" s="3">
        <v>52883.497367</v>
      </c>
      <c r="H114" s="3">
        <v>52883.497367</v>
      </c>
      <c r="I114" s="3">
        <v>52883.497367</v>
      </c>
      <c r="J114" s="3">
        <v>52883.497367</v>
      </c>
      <c r="K114" s="3">
        <v>52883.497367</v>
      </c>
      <c r="L114" s="3">
        <v>21.233</v>
      </c>
      <c r="M114" s="3">
        <v>91.301</v>
      </c>
      <c r="N114" s="94">
        <f t="shared" si="1"/>
        <v>0</v>
      </c>
      <c r="O114" s="94">
        <f t="shared" si="2"/>
        <v>0</v>
      </c>
      <c r="P114" s="94">
        <f t="shared" si="3"/>
        <v>0</v>
      </c>
      <c r="Q114" s="94">
        <f t="shared" si="4"/>
        <v>0</v>
      </c>
      <c r="R114" s="94">
        <f t="shared" si="5"/>
        <v>0</v>
      </c>
      <c r="S114" s="96">
        <f t="shared" si="6"/>
        <v>0</v>
      </c>
      <c r="U114" s="7">
        <f t="shared" si="7"/>
        <v>21.233</v>
      </c>
    </row>
    <row r="115">
      <c r="A115" s="94">
        <f>Comparacao!F116</f>
        <v>66170.44605</v>
      </c>
      <c r="B115" s="84" t="s">
        <v>196</v>
      </c>
      <c r="C115" s="3" t="s">
        <v>22</v>
      </c>
      <c r="D115" s="3">
        <v>5.0</v>
      </c>
      <c r="E115" s="3">
        <v>66171.777645</v>
      </c>
      <c r="F115" s="3">
        <v>66870.505647</v>
      </c>
      <c r="G115" s="3">
        <v>66170.446052</v>
      </c>
      <c r="H115" s="3">
        <v>66870.505647</v>
      </c>
      <c r="I115" s="3">
        <v>66170.446052</v>
      </c>
      <c r="J115" s="3">
        <v>66170.446052</v>
      </c>
      <c r="K115" s="3">
        <v>66450.736209</v>
      </c>
      <c r="L115" s="3">
        <v>38.587</v>
      </c>
      <c r="M115" s="3">
        <v>91.069</v>
      </c>
      <c r="N115" s="94">
        <f t="shared" si="1"/>
        <v>0.002012368179</v>
      </c>
      <c r="O115" s="94">
        <f t="shared" si="2"/>
        <v>1.057964147</v>
      </c>
      <c r="P115" s="94">
        <f t="shared" si="3"/>
        <v>0</v>
      </c>
      <c r="Q115" s="94">
        <f t="shared" si="4"/>
        <v>1.057964147</v>
      </c>
      <c r="R115" s="94">
        <f t="shared" si="5"/>
        <v>0</v>
      </c>
      <c r="S115" s="96">
        <f t="shared" si="6"/>
        <v>0.4235881324</v>
      </c>
      <c r="U115" s="7">
        <f t="shared" si="7"/>
        <v>38.587</v>
      </c>
    </row>
    <row r="116">
      <c r="A116" s="94">
        <f>Comparacao!F117</f>
        <v>77383.09886</v>
      </c>
      <c r="B116" s="84" t="s">
        <v>197</v>
      </c>
      <c r="C116" s="3" t="s">
        <v>22</v>
      </c>
      <c r="D116" s="3">
        <v>5.0</v>
      </c>
      <c r="E116" s="3">
        <v>77383.098864</v>
      </c>
      <c r="F116" s="3">
        <v>77383.098864</v>
      </c>
      <c r="G116" s="3">
        <v>77383.098864</v>
      </c>
      <c r="H116" s="3">
        <v>77383.098864</v>
      </c>
      <c r="I116" s="3">
        <v>77383.098864</v>
      </c>
      <c r="J116" s="3">
        <v>77383.098864</v>
      </c>
      <c r="K116" s="3">
        <v>77383.098864</v>
      </c>
      <c r="L116" s="3">
        <v>34.187</v>
      </c>
      <c r="M116" s="3">
        <v>91.147</v>
      </c>
      <c r="N116" s="94">
        <f t="shared" si="1"/>
        <v>0</v>
      </c>
      <c r="O116" s="94">
        <f t="shared" si="2"/>
        <v>0</v>
      </c>
      <c r="P116" s="94">
        <f t="shared" si="3"/>
        <v>0</v>
      </c>
      <c r="Q116" s="94">
        <f t="shared" si="4"/>
        <v>0</v>
      </c>
      <c r="R116" s="94">
        <f t="shared" si="5"/>
        <v>0</v>
      </c>
      <c r="S116" s="96">
        <f t="shared" si="6"/>
        <v>0</v>
      </c>
      <c r="U116" s="7">
        <f t="shared" si="7"/>
        <v>34.187</v>
      </c>
    </row>
    <row r="117">
      <c r="A117" s="94">
        <f>Comparacao!F118</f>
        <v>44944.49871</v>
      </c>
      <c r="B117" s="84" t="s">
        <v>198</v>
      </c>
      <c r="C117" s="3" t="s">
        <v>22</v>
      </c>
      <c r="D117" s="3">
        <v>5.0</v>
      </c>
      <c r="E117" s="3">
        <v>44949.967795</v>
      </c>
      <c r="F117" s="3">
        <v>44944.498708</v>
      </c>
      <c r="G117" s="3">
        <v>45099.533057</v>
      </c>
      <c r="H117" s="3">
        <v>45182.218606</v>
      </c>
      <c r="I117" s="3">
        <v>45099.533057</v>
      </c>
      <c r="J117" s="3">
        <v>44944.498708</v>
      </c>
      <c r="K117" s="3">
        <v>45055.150245</v>
      </c>
      <c r="L117" s="3">
        <v>59.786</v>
      </c>
      <c r="M117" s="3">
        <v>91.587</v>
      </c>
      <c r="N117" s="94">
        <f t="shared" si="1"/>
        <v>0.01216853488</v>
      </c>
      <c r="O117" s="94">
        <f t="shared" si="2"/>
        <v>0</v>
      </c>
      <c r="P117" s="94">
        <f t="shared" si="3"/>
        <v>0.3449462191</v>
      </c>
      <c r="Q117" s="94">
        <f t="shared" si="4"/>
        <v>0.5289187884</v>
      </c>
      <c r="R117" s="94">
        <f t="shared" si="5"/>
        <v>0.3449462191</v>
      </c>
      <c r="S117" s="96">
        <f t="shared" si="6"/>
        <v>0.2461959523</v>
      </c>
      <c r="U117" s="7">
        <f t="shared" si="7"/>
        <v>59.786</v>
      </c>
    </row>
    <row r="118">
      <c r="A118" s="94">
        <f>Comparacao!F119</f>
        <v>60243.61874</v>
      </c>
      <c r="B118" s="84" t="s">
        <v>199</v>
      </c>
      <c r="C118" s="3" t="s">
        <v>22</v>
      </c>
      <c r="D118" s="3">
        <v>5.0</v>
      </c>
      <c r="E118" s="3">
        <v>60466.328869</v>
      </c>
      <c r="F118" s="3">
        <v>60299.05181</v>
      </c>
      <c r="G118" s="3">
        <v>60243.618738</v>
      </c>
      <c r="H118" s="3">
        <v>60243.618738</v>
      </c>
      <c r="I118" s="3">
        <v>60599.305966</v>
      </c>
      <c r="J118" s="3">
        <v>60243.618738</v>
      </c>
      <c r="K118" s="3">
        <v>60370.384824</v>
      </c>
      <c r="L118" s="3">
        <v>52.061</v>
      </c>
      <c r="M118" s="3">
        <v>91.668</v>
      </c>
      <c r="N118" s="94">
        <f t="shared" si="1"/>
        <v>0.3696825252</v>
      </c>
      <c r="O118" s="94">
        <f t="shared" si="2"/>
        <v>0.09201484433</v>
      </c>
      <c r="P118" s="94">
        <f t="shared" si="3"/>
        <v>0</v>
      </c>
      <c r="Q118" s="94">
        <f t="shared" si="4"/>
        <v>0</v>
      </c>
      <c r="R118" s="94">
        <f t="shared" si="5"/>
        <v>0.5904147783</v>
      </c>
      <c r="S118" s="96">
        <f t="shared" si="6"/>
        <v>0.2104224296</v>
      </c>
      <c r="U118" s="7">
        <f t="shared" si="7"/>
        <v>52.061</v>
      </c>
    </row>
    <row r="119">
      <c r="A119" s="94">
        <f>Comparacao!F120</f>
        <v>73775.48245</v>
      </c>
      <c r="B119" s="84" t="s">
        <v>200</v>
      </c>
      <c r="C119" s="3" t="s">
        <v>22</v>
      </c>
      <c r="D119" s="3">
        <v>5.0</v>
      </c>
      <c r="E119" s="3">
        <v>74363.17433</v>
      </c>
      <c r="F119" s="3">
        <v>73805.704093</v>
      </c>
      <c r="G119" s="3">
        <v>73775.482449</v>
      </c>
      <c r="H119" s="3">
        <v>73805.704093</v>
      </c>
      <c r="I119" s="3">
        <v>74532.166022</v>
      </c>
      <c r="J119" s="3">
        <v>73775.482449</v>
      </c>
      <c r="K119" s="3">
        <v>74056.446198</v>
      </c>
      <c r="L119" s="3">
        <v>52.242</v>
      </c>
      <c r="M119" s="3">
        <v>91.628</v>
      </c>
      <c r="N119" s="94">
        <f t="shared" si="1"/>
        <v>0.7965951038</v>
      </c>
      <c r="O119" s="94">
        <f t="shared" si="2"/>
        <v>0.04096434614</v>
      </c>
      <c r="P119" s="94">
        <f t="shared" si="3"/>
        <v>0</v>
      </c>
      <c r="Q119" s="94">
        <f t="shared" si="4"/>
        <v>0.04096434614</v>
      </c>
      <c r="R119" s="94">
        <f t="shared" si="5"/>
        <v>1.025657234</v>
      </c>
      <c r="S119" s="96">
        <f t="shared" si="6"/>
        <v>0.3808362061</v>
      </c>
      <c r="U119" s="7">
        <f t="shared" si="7"/>
        <v>52.242</v>
      </c>
    </row>
    <row r="120">
      <c r="A120" s="94">
        <f>Comparacao!F121</f>
        <v>63442.50571</v>
      </c>
      <c r="B120" s="84" t="s">
        <v>201</v>
      </c>
      <c r="C120" s="3" t="s">
        <v>22</v>
      </c>
      <c r="D120" s="3">
        <v>5.0</v>
      </c>
      <c r="E120" s="3">
        <v>63442.505707</v>
      </c>
      <c r="F120" s="3">
        <v>63442.505707</v>
      </c>
      <c r="G120" s="3">
        <v>63442.505707</v>
      </c>
      <c r="H120" s="3">
        <v>63442.505707</v>
      </c>
      <c r="I120" s="3">
        <v>63442.505707</v>
      </c>
      <c r="J120" s="3">
        <v>63442.505707</v>
      </c>
      <c r="K120" s="3">
        <v>63442.505707</v>
      </c>
      <c r="L120" s="3">
        <v>13.824</v>
      </c>
      <c r="M120" s="3">
        <v>101.507</v>
      </c>
      <c r="N120" s="94">
        <f t="shared" si="1"/>
        <v>0</v>
      </c>
      <c r="O120" s="94">
        <f t="shared" si="2"/>
        <v>0</v>
      </c>
      <c r="P120" s="94">
        <f t="shared" si="3"/>
        <v>0</v>
      </c>
      <c r="Q120" s="94">
        <f t="shared" si="4"/>
        <v>0</v>
      </c>
      <c r="R120" s="94">
        <f t="shared" si="5"/>
        <v>0</v>
      </c>
      <c r="S120" s="96">
        <f t="shared" si="6"/>
        <v>0</v>
      </c>
      <c r="U120" s="7">
        <f t="shared" si="7"/>
        <v>13.824</v>
      </c>
    </row>
    <row r="121">
      <c r="A121" s="94">
        <f>Comparacao!F122</f>
        <v>73415.91173</v>
      </c>
      <c r="B121" s="84" t="s">
        <v>202</v>
      </c>
      <c r="C121" s="3" t="s">
        <v>22</v>
      </c>
      <c r="D121" s="3">
        <v>5.0</v>
      </c>
      <c r="E121" s="3">
        <v>73415.911731</v>
      </c>
      <c r="F121" s="3">
        <v>73415.911731</v>
      </c>
      <c r="G121" s="3">
        <v>73415.911731</v>
      </c>
      <c r="H121" s="3">
        <v>73415.911731</v>
      </c>
      <c r="I121" s="3">
        <v>73415.911731</v>
      </c>
      <c r="J121" s="3">
        <v>73415.911731</v>
      </c>
      <c r="K121" s="3">
        <v>73415.911731</v>
      </c>
      <c r="L121" s="3">
        <v>20.653</v>
      </c>
      <c r="M121" s="3">
        <v>101.656</v>
      </c>
      <c r="N121" s="94">
        <f t="shared" si="1"/>
        <v>0</v>
      </c>
      <c r="O121" s="94">
        <f t="shared" si="2"/>
        <v>0</v>
      </c>
      <c r="P121" s="94">
        <f t="shared" si="3"/>
        <v>0</v>
      </c>
      <c r="Q121" s="94">
        <f t="shared" si="4"/>
        <v>0</v>
      </c>
      <c r="R121" s="94">
        <f t="shared" si="5"/>
        <v>0</v>
      </c>
      <c r="S121" s="96">
        <f t="shared" si="6"/>
        <v>0</v>
      </c>
      <c r="U121" s="7">
        <f t="shared" si="7"/>
        <v>20.653</v>
      </c>
    </row>
    <row r="122">
      <c r="A122" s="94">
        <f>Comparacao!F123</f>
        <v>81473.21432</v>
      </c>
      <c r="B122" s="84" t="s">
        <v>203</v>
      </c>
      <c r="C122" s="3" t="s">
        <v>22</v>
      </c>
      <c r="D122" s="3">
        <v>5.0</v>
      </c>
      <c r="E122" s="3">
        <v>81473.214321</v>
      </c>
      <c r="F122" s="3">
        <v>81473.214321</v>
      </c>
      <c r="G122" s="3">
        <v>81473.214321</v>
      </c>
      <c r="H122" s="3">
        <v>81473.214321</v>
      </c>
      <c r="I122" s="3">
        <v>81473.214321</v>
      </c>
      <c r="J122" s="3">
        <v>81473.214321</v>
      </c>
      <c r="K122" s="3">
        <v>81473.214321</v>
      </c>
      <c r="L122" s="3">
        <v>27.875</v>
      </c>
      <c r="M122" s="3">
        <v>101.126</v>
      </c>
      <c r="N122" s="94">
        <f t="shared" si="1"/>
        <v>0</v>
      </c>
      <c r="O122" s="94">
        <f t="shared" si="2"/>
        <v>0</v>
      </c>
      <c r="P122" s="94">
        <f t="shared" si="3"/>
        <v>0</v>
      </c>
      <c r="Q122" s="94">
        <f t="shared" si="4"/>
        <v>0</v>
      </c>
      <c r="R122" s="94">
        <f t="shared" si="5"/>
        <v>0</v>
      </c>
      <c r="S122" s="96">
        <f t="shared" si="6"/>
        <v>0</v>
      </c>
      <c r="U122" s="7">
        <f t="shared" si="7"/>
        <v>27.875</v>
      </c>
    </row>
    <row r="123">
      <c r="A123" s="94">
        <f>Comparacao!F124</f>
        <v>53316.5763</v>
      </c>
      <c r="B123" s="84" t="s">
        <v>204</v>
      </c>
      <c r="C123" s="3" t="s">
        <v>22</v>
      </c>
      <c r="D123" s="3">
        <v>5.0</v>
      </c>
      <c r="E123" s="3">
        <v>53316.576303</v>
      </c>
      <c r="F123" s="3">
        <v>53316.576303</v>
      </c>
      <c r="G123" s="3">
        <v>53316.576303</v>
      </c>
      <c r="H123" s="3">
        <v>53316.576303</v>
      </c>
      <c r="I123" s="3">
        <v>53316.576303</v>
      </c>
      <c r="J123" s="3">
        <v>53316.576303</v>
      </c>
      <c r="K123" s="3">
        <v>53316.576303</v>
      </c>
      <c r="L123" s="3">
        <v>30.606</v>
      </c>
      <c r="M123" s="3">
        <v>101.741</v>
      </c>
      <c r="N123" s="94">
        <f t="shared" si="1"/>
        <v>0</v>
      </c>
      <c r="O123" s="94">
        <f t="shared" si="2"/>
        <v>0</v>
      </c>
      <c r="P123" s="94">
        <f t="shared" si="3"/>
        <v>0</v>
      </c>
      <c r="Q123" s="94">
        <f t="shared" si="4"/>
        <v>0</v>
      </c>
      <c r="R123" s="94">
        <f t="shared" si="5"/>
        <v>0</v>
      </c>
      <c r="S123" s="96">
        <f t="shared" si="6"/>
        <v>0</v>
      </c>
      <c r="U123" s="7">
        <f t="shared" si="7"/>
        <v>30.606</v>
      </c>
    </row>
    <row r="124">
      <c r="A124" s="94">
        <f>Comparacao!F125</f>
        <v>66563.13171</v>
      </c>
      <c r="B124" s="84" t="s">
        <v>205</v>
      </c>
      <c r="C124" s="3" t="s">
        <v>22</v>
      </c>
      <c r="D124" s="3">
        <v>5.0</v>
      </c>
      <c r="E124" s="3">
        <v>67145.454299</v>
      </c>
      <c r="F124" s="3">
        <v>67031.741961</v>
      </c>
      <c r="G124" s="3">
        <v>66710.619876</v>
      </c>
      <c r="H124" s="3">
        <v>66563.131708</v>
      </c>
      <c r="I124" s="3">
        <v>66811.581147</v>
      </c>
      <c r="J124" s="3">
        <v>66563.131708</v>
      </c>
      <c r="K124" s="3">
        <v>66852.505798</v>
      </c>
      <c r="L124" s="3">
        <v>38.386</v>
      </c>
      <c r="M124" s="3">
        <v>101.553</v>
      </c>
      <c r="N124" s="94">
        <f t="shared" si="1"/>
        <v>0.8748425383</v>
      </c>
      <c r="O124" s="94">
        <f t="shared" si="2"/>
        <v>0.7040087222</v>
      </c>
      <c r="P124" s="94">
        <f t="shared" si="3"/>
        <v>0.2215763655</v>
      </c>
      <c r="Q124" s="94">
        <f t="shared" si="4"/>
        <v>0</v>
      </c>
      <c r="R124" s="94">
        <f t="shared" si="5"/>
        <v>0.3732538308</v>
      </c>
      <c r="S124" s="96">
        <f t="shared" si="6"/>
        <v>0.4347362914</v>
      </c>
      <c r="U124" s="7">
        <f t="shared" si="7"/>
        <v>38.386</v>
      </c>
    </row>
    <row r="125">
      <c r="A125" s="94">
        <f>Comparacao!F126</f>
        <v>77561.11803</v>
      </c>
      <c r="B125" s="84" t="s">
        <v>206</v>
      </c>
      <c r="C125" s="3" t="s">
        <v>22</v>
      </c>
      <c r="D125" s="3">
        <v>5.0</v>
      </c>
      <c r="E125" s="3">
        <v>77561.118025</v>
      </c>
      <c r="F125" s="3">
        <v>77757.293294</v>
      </c>
      <c r="G125" s="3">
        <v>77757.293294</v>
      </c>
      <c r="H125" s="3">
        <v>77561.118025</v>
      </c>
      <c r="I125" s="3">
        <v>77707.247253</v>
      </c>
      <c r="J125" s="3">
        <v>77561.118025</v>
      </c>
      <c r="K125" s="3">
        <v>77668.813978</v>
      </c>
      <c r="L125" s="3">
        <v>29.789</v>
      </c>
      <c r="M125" s="3">
        <v>101.444</v>
      </c>
      <c r="N125" s="94">
        <f t="shared" si="1"/>
        <v>0</v>
      </c>
      <c r="O125" s="94">
        <f t="shared" si="2"/>
        <v>0.2529299138</v>
      </c>
      <c r="P125" s="94">
        <f t="shared" si="3"/>
        <v>0.2529299138</v>
      </c>
      <c r="Q125" s="94">
        <f t="shared" si="4"/>
        <v>0</v>
      </c>
      <c r="R125" s="94">
        <f t="shared" si="5"/>
        <v>0.1884052625</v>
      </c>
      <c r="S125" s="96">
        <f t="shared" si="6"/>
        <v>0.138853018</v>
      </c>
      <c r="U125" s="7">
        <f t="shared" si="7"/>
        <v>29.789</v>
      </c>
    </row>
    <row r="126">
      <c r="A126" s="94">
        <f>Comparacao!F127</f>
        <v>45276.75393</v>
      </c>
      <c r="B126" s="84" t="s">
        <v>207</v>
      </c>
      <c r="C126" s="3" t="s">
        <v>22</v>
      </c>
      <c r="D126" s="3">
        <v>5.0</v>
      </c>
      <c r="E126" s="3">
        <v>45287.002405</v>
      </c>
      <c r="F126" s="3">
        <v>45639.208793</v>
      </c>
      <c r="G126" s="3">
        <v>45387.205465</v>
      </c>
      <c r="H126" s="3">
        <v>45287.002405</v>
      </c>
      <c r="I126" s="3">
        <v>45400.127717</v>
      </c>
      <c r="J126" s="3">
        <v>45287.002405</v>
      </c>
      <c r="K126" s="3">
        <v>45400.109357</v>
      </c>
      <c r="L126" s="3">
        <v>67.33</v>
      </c>
      <c r="M126" s="3">
        <v>102.599</v>
      </c>
      <c r="N126" s="94">
        <f t="shared" si="1"/>
        <v>0.02263517834</v>
      </c>
      <c r="O126" s="94">
        <f t="shared" si="2"/>
        <v>0.8005319077</v>
      </c>
      <c r="P126" s="94">
        <f t="shared" si="3"/>
        <v>0.2439475546</v>
      </c>
      <c r="Q126" s="94">
        <f t="shared" si="4"/>
        <v>0.02263517834</v>
      </c>
      <c r="R126" s="94">
        <f t="shared" si="5"/>
        <v>0.272488143</v>
      </c>
      <c r="S126" s="96">
        <f t="shared" si="6"/>
        <v>0.2724475924</v>
      </c>
      <c r="U126" s="7">
        <f t="shared" si="7"/>
        <v>67.33</v>
      </c>
    </row>
    <row r="127">
      <c r="A127" s="94">
        <f>Comparacao!F128</f>
        <v>60563.51934</v>
      </c>
      <c r="B127" s="84" t="s">
        <v>208</v>
      </c>
      <c r="C127" s="3" t="s">
        <v>22</v>
      </c>
      <c r="D127" s="3">
        <v>5.0</v>
      </c>
      <c r="E127" s="3">
        <v>61234.168826</v>
      </c>
      <c r="F127" s="3">
        <v>61048.384559</v>
      </c>
      <c r="G127" s="3">
        <v>60916.254796</v>
      </c>
      <c r="H127" s="3">
        <v>61040.081464</v>
      </c>
      <c r="I127" s="3">
        <v>60604.056661</v>
      </c>
      <c r="J127" s="3">
        <v>60604.056661</v>
      </c>
      <c r="K127" s="3">
        <v>60968.589261</v>
      </c>
      <c r="L127" s="3">
        <v>77.21</v>
      </c>
      <c r="M127" s="3">
        <v>102.303</v>
      </c>
      <c r="N127" s="94">
        <f t="shared" si="1"/>
        <v>1.107348931</v>
      </c>
      <c r="O127" s="94">
        <f t="shared" si="2"/>
        <v>0.8005895666</v>
      </c>
      <c r="P127" s="94">
        <f t="shared" si="3"/>
        <v>0.5824223193</v>
      </c>
      <c r="Q127" s="94">
        <f t="shared" si="4"/>
        <v>0.7868798365</v>
      </c>
      <c r="R127" s="94">
        <f t="shared" si="5"/>
        <v>0.06693355908</v>
      </c>
      <c r="S127" s="96">
        <f t="shared" si="6"/>
        <v>0.6688348425</v>
      </c>
      <c r="U127" s="7">
        <f t="shared" si="7"/>
        <v>77.21</v>
      </c>
    </row>
    <row r="128">
      <c r="A128" s="94">
        <f>Comparacao!F129</f>
        <v>74007.85441</v>
      </c>
      <c r="B128" s="84" t="s">
        <v>209</v>
      </c>
      <c r="C128" s="3" t="s">
        <v>22</v>
      </c>
      <c r="D128" s="3">
        <v>5.0</v>
      </c>
      <c r="E128" s="3">
        <v>74307.708127</v>
      </c>
      <c r="F128" s="3">
        <v>74307.708127</v>
      </c>
      <c r="G128" s="3">
        <v>74307.708127</v>
      </c>
      <c r="H128" s="3">
        <v>74653.115476</v>
      </c>
      <c r="I128" s="3">
        <v>74544.913579</v>
      </c>
      <c r="J128" s="3">
        <v>74307.708127</v>
      </c>
      <c r="K128" s="3">
        <v>74424.230687</v>
      </c>
      <c r="L128" s="3">
        <v>67.175</v>
      </c>
      <c r="M128" s="3">
        <v>101.22</v>
      </c>
      <c r="N128" s="94">
        <f t="shared" si="1"/>
        <v>0.4051647171</v>
      </c>
      <c r="O128" s="94">
        <f t="shared" si="2"/>
        <v>0.4051647171</v>
      </c>
      <c r="P128" s="94">
        <f t="shared" si="3"/>
        <v>0.4051647171</v>
      </c>
      <c r="Q128" s="94">
        <f t="shared" si="4"/>
        <v>0.8718818673</v>
      </c>
      <c r="R128" s="94">
        <f t="shared" si="5"/>
        <v>0.7256786057</v>
      </c>
      <c r="S128" s="96">
        <f t="shared" si="6"/>
        <v>0.5626109249</v>
      </c>
      <c r="U128" s="7">
        <f t="shared" si="7"/>
        <v>67.175</v>
      </c>
    </row>
    <row r="129">
      <c r="U129" s="7"/>
    </row>
    <row r="130">
      <c r="U130" s="7"/>
    </row>
    <row r="131">
      <c r="U131" s="7"/>
    </row>
    <row r="132">
      <c r="U132" s="7"/>
    </row>
    <row r="133">
      <c r="U133" s="7"/>
    </row>
    <row r="134">
      <c r="U134" s="7"/>
    </row>
    <row r="135">
      <c r="U135" s="7"/>
    </row>
    <row r="136">
      <c r="U136" s="7"/>
    </row>
    <row r="137">
      <c r="U137" s="7"/>
    </row>
    <row r="138">
      <c r="U138" s="7"/>
    </row>
    <row r="139">
      <c r="U139" s="7"/>
    </row>
    <row r="140">
      <c r="U140" s="7"/>
    </row>
    <row r="141">
      <c r="U141" s="7"/>
    </row>
    <row r="142">
      <c r="U142" s="7"/>
    </row>
    <row r="143">
      <c r="U143" s="7"/>
    </row>
    <row r="144">
      <c r="U144" s="7"/>
    </row>
    <row r="145">
      <c r="U145" s="7"/>
    </row>
    <row r="146">
      <c r="U146" s="7"/>
    </row>
    <row r="147">
      <c r="U147" s="7"/>
    </row>
    <row r="148">
      <c r="U148" s="7"/>
    </row>
    <row r="149">
      <c r="U149" s="7"/>
    </row>
    <row r="150">
      <c r="U150" s="7"/>
    </row>
    <row r="151">
      <c r="U151" s="7"/>
    </row>
    <row r="152">
      <c r="U152" s="7"/>
    </row>
    <row r="153">
      <c r="U153" s="7"/>
    </row>
    <row r="154">
      <c r="U154" s="7"/>
    </row>
    <row r="155">
      <c r="U155" s="7"/>
    </row>
    <row r="156">
      <c r="U156" s="7"/>
    </row>
    <row r="157">
      <c r="U157" s="7"/>
    </row>
    <row r="158">
      <c r="U158" s="7"/>
    </row>
    <row r="159">
      <c r="U159" s="7"/>
    </row>
    <row r="160">
      <c r="U160" s="7"/>
    </row>
    <row r="161">
      <c r="U161" s="7"/>
    </row>
    <row r="162">
      <c r="U162" s="7"/>
    </row>
    <row r="163">
      <c r="U163" s="7"/>
    </row>
    <row r="164">
      <c r="U164" s="7"/>
    </row>
    <row r="165">
      <c r="U165" s="7"/>
    </row>
    <row r="166">
      <c r="U166" s="7"/>
    </row>
    <row r="167">
      <c r="U167" s="7"/>
    </row>
    <row r="168">
      <c r="U168" s="7"/>
    </row>
    <row r="169">
      <c r="U169" s="7"/>
    </row>
    <row r="170">
      <c r="U170" s="7"/>
    </row>
    <row r="171">
      <c r="U171" s="7"/>
    </row>
    <row r="172">
      <c r="U172" s="7"/>
    </row>
    <row r="173">
      <c r="U173" s="7"/>
    </row>
    <row r="174">
      <c r="U174" s="7"/>
    </row>
    <row r="175">
      <c r="U175" s="7"/>
    </row>
    <row r="176">
      <c r="U176" s="7"/>
    </row>
    <row r="177">
      <c r="U177" s="7"/>
    </row>
    <row r="178">
      <c r="U178" s="7"/>
    </row>
    <row r="179">
      <c r="U179" s="7"/>
    </row>
    <row r="180">
      <c r="U180" s="7"/>
    </row>
    <row r="181">
      <c r="U181" s="7"/>
    </row>
    <row r="182">
      <c r="U182" s="7"/>
    </row>
    <row r="183">
      <c r="U183" s="7"/>
    </row>
    <row r="184">
      <c r="U184" s="7"/>
    </row>
    <row r="185">
      <c r="U185" s="7"/>
    </row>
    <row r="186">
      <c r="U186" s="7"/>
    </row>
    <row r="187">
      <c r="U187" s="7"/>
    </row>
    <row r="188">
      <c r="U188" s="7"/>
    </row>
    <row r="189">
      <c r="U189" s="7"/>
    </row>
    <row r="190">
      <c r="U190" s="7"/>
    </row>
    <row r="191">
      <c r="U191" s="7"/>
    </row>
    <row r="192">
      <c r="U192" s="7"/>
    </row>
    <row r="193">
      <c r="U193" s="7"/>
    </row>
    <row r="194">
      <c r="U194" s="7"/>
    </row>
    <row r="195">
      <c r="U195" s="7"/>
    </row>
    <row r="196">
      <c r="U196" s="7"/>
    </row>
    <row r="197">
      <c r="U197" s="7"/>
    </row>
    <row r="198">
      <c r="U198" s="7"/>
    </row>
    <row r="199">
      <c r="U199" s="7"/>
    </row>
    <row r="200">
      <c r="U200" s="7"/>
    </row>
    <row r="201">
      <c r="U201" s="7"/>
    </row>
    <row r="202">
      <c r="U202" s="7"/>
    </row>
    <row r="203">
      <c r="U203" s="7"/>
    </row>
    <row r="204">
      <c r="U204" s="7"/>
    </row>
    <row r="205">
      <c r="U205" s="7"/>
    </row>
    <row r="206">
      <c r="U206" s="7"/>
    </row>
    <row r="207">
      <c r="U207" s="7"/>
    </row>
    <row r="208">
      <c r="U208" s="7"/>
    </row>
    <row r="209">
      <c r="U209" s="7"/>
    </row>
    <row r="210">
      <c r="U210" s="7"/>
    </row>
    <row r="211">
      <c r="U211" s="7"/>
    </row>
    <row r="212">
      <c r="U212" s="7"/>
    </row>
    <row r="213">
      <c r="U213" s="7"/>
    </row>
    <row r="214">
      <c r="U214" s="7"/>
    </row>
    <row r="215">
      <c r="U215" s="7"/>
    </row>
    <row r="216">
      <c r="U216" s="7"/>
    </row>
    <row r="217">
      <c r="U217" s="7"/>
    </row>
    <row r="218">
      <c r="U218" s="7"/>
    </row>
    <row r="219">
      <c r="U219" s="7"/>
    </row>
    <row r="220">
      <c r="U220" s="7"/>
    </row>
    <row r="221">
      <c r="U221" s="7"/>
    </row>
    <row r="222">
      <c r="U222" s="7"/>
    </row>
    <row r="223">
      <c r="U223" s="7"/>
    </row>
    <row r="224">
      <c r="U224" s="7"/>
    </row>
    <row r="225">
      <c r="U225" s="7"/>
    </row>
    <row r="226">
      <c r="U226" s="7"/>
    </row>
    <row r="227">
      <c r="U227" s="7"/>
    </row>
    <row r="228">
      <c r="U228" s="7"/>
    </row>
    <row r="229">
      <c r="U229" s="7"/>
    </row>
    <row r="230">
      <c r="U230" s="7"/>
    </row>
    <row r="231">
      <c r="U231" s="7"/>
    </row>
    <row r="232">
      <c r="U232" s="7"/>
    </row>
    <row r="233">
      <c r="U233" s="7"/>
    </row>
    <row r="234">
      <c r="U234" s="7"/>
    </row>
    <row r="235">
      <c r="U235" s="7"/>
    </row>
    <row r="236">
      <c r="U236" s="7"/>
    </row>
    <row r="237">
      <c r="U237" s="7"/>
    </row>
    <row r="238">
      <c r="U238" s="7"/>
    </row>
    <row r="239">
      <c r="U239" s="7"/>
    </row>
    <row r="240">
      <c r="U240" s="7"/>
    </row>
    <row r="241">
      <c r="U241" s="7"/>
    </row>
    <row r="242">
      <c r="U242" s="7"/>
    </row>
    <row r="243">
      <c r="U243" s="7"/>
    </row>
    <row r="244">
      <c r="U244" s="7"/>
    </row>
    <row r="245">
      <c r="U245" s="7"/>
    </row>
    <row r="246">
      <c r="U246" s="7"/>
    </row>
    <row r="247">
      <c r="U247" s="7"/>
    </row>
    <row r="248">
      <c r="U248" s="7"/>
    </row>
    <row r="249">
      <c r="U249" s="7"/>
    </row>
    <row r="250">
      <c r="U250" s="7"/>
    </row>
    <row r="251">
      <c r="U251" s="7"/>
    </row>
    <row r="252">
      <c r="U252" s="7"/>
    </row>
    <row r="253">
      <c r="U253" s="7"/>
    </row>
    <row r="254">
      <c r="U254" s="7"/>
    </row>
    <row r="255">
      <c r="U255" s="7"/>
    </row>
    <row r="256">
      <c r="U256" s="7"/>
    </row>
    <row r="257">
      <c r="U257" s="7"/>
    </row>
    <row r="258">
      <c r="U258" s="7"/>
    </row>
    <row r="259">
      <c r="U259" s="7"/>
    </row>
    <row r="260">
      <c r="U260" s="7"/>
    </row>
    <row r="261">
      <c r="U261" s="7"/>
    </row>
    <row r="262">
      <c r="U262" s="7"/>
    </row>
    <row r="263">
      <c r="U263" s="7"/>
    </row>
    <row r="264">
      <c r="U264" s="7"/>
    </row>
    <row r="265">
      <c r="U265" s="7"/>
    </row>
    <row r="266">
      <c r="U266" s="7"/>
    </row>
    <row r="267">
      <c r="U267" s="7"/>
    </row>
    <row r="268">
      <c r="U268" s="7"/>
    </row>
    <row r="269">
      <c r="U269" s="7"/>
    </row>
    <row r="270">
      <c r="U270" s="7"/>
    </row>
    <row r="271">
      <c r="U271" s="7"/>
    </row>
    <row r="272">
      <c r="U272" s="7"/>
    </row>
    <row r="273">
      <c r="U273" s="7"/>
    </row>
    <row r="274">
      <c r="U274" s="7"/>
    </row>
    <row r="275">
      <c r="U275" s="7"/>
    </row>
    <row r="276">
      <c r="U276" s="7"/>
    </row>
    <row r="277">
      <c r="U277" s="7"/>
    </row>
    <row r="278">
      <c r="U278" s="7"/>
    </row>
    <row r="279">
      <c r="U279" s="7"/>
    </row>
    <row r="280">
      <c r="U280" s="7"/>
    </row>
    <row r="281">
      <c r="U281" s="7"/>
    </row>
    <row r="282">
      <c r="U282" s="7"/>
    </row>
    <row r="283">
      <c r="U283" s="7"/>
    </row>
    <row r="284">
      <c r="U284" s="7"/>
    </row>
    <row r="285">
      <c r="U285" s="7"/>
    </row>
    <row r="286">
      <c r="U286" s="7"/>
    </row>
    <row r="287">
      <c r="U287" s="7"/>
    </row>
    <row r="288">
      <c r="U288" s="7"/>
    </row>
    <row r="289">
      <c r="U289" s="7"/>
    </row>
    <row r="290">
      <c r="U290" s="7"/>
    </row>
    <row r="291">
      <c r="U291" s="7"/>
    </row>
    <row r="292">
      <c r="U292" s="7"/>
    </row>
    <row r="293">
      <c r="U293" s="7"/>
    </row>
    <row r="294">
      <c r="U294" s="7"/>
    </row>
    <row r="295">
      <c r="U295" s="7"/>
    </row>
    <row r="296">
      <c r="U296" s="7"/>
    </row>
    <row r="297">
      <c r="U297" s="7"/>
    </row>
    <row r="298">
      <c r="U298" s="7"/>
    </row>
    <row r="299">
      <c r="U299" s="7"/>
    </row>
    <row r="300">
      <c r="U300" s="7"/>
    </row>
    <row r="301">
      <c r="U301" s="7"/>
    </row>
    <row r="302">
      <c r="U302" s="7"/>
    </row>
    <row r="303">
      <c r="U303" s="7"/>
    </row>
    <row r="304">
      <c r="U304" s="7"/>
    </row>
    <row r="305">
      <c r="U305" s="7"/>
    </row>
    <row r="306">
      <c r="U306" s="7"/>
    </row>
    <row r="307">
      <c r="U307" s="7"/>
    </row>
    <row r="308">
      <c r="U308" s="7"/>
    </row>
    <row r="309">
      <c r="U309" s="7"/>
    </row>
    <row r="310">
      <c r="U310" s="7"/>
    </row>
    <row r="311">
      <c r="U311" s="7"/>
    </row>
    <row r="312">
      <c r="U312" s="7"/>
    </row>
    <row r="313">
      <c r="U313" s="7"/>
    </row>
    <row r="314">
      <c r="U314" s="7"/>
    </row>
    <row r="315">
      <c r="U315" s="7"/>
    </row>
    <row r="316">
      <c r="U316" s="7"/>
    </row>
    <row r="317">
      <c r="U317" s="7"/>
    </row>
    <row r="318">
      <c r="U318" s="7"/>
    </row>
    <row r="319">
      <c r="U319" s="7"/>
    </row>
    <row r="320">
      <c r="U320" s="7"/>
    </row>
    <row r="321">
      <c r="U321" s="7"/>
    </row>
    <row r="322">
      <c r="U322" s="7"/>
    </row>
    <row r="323">
      <c r="U323" s="7"/>
    </row>
    <row r="324">
      <c r="U324" s="7"/>
    </row>
    <row r="325">
      <c r="U325" s="7"/>
    </row>
    <row r="326">
      <c r="U326" s="7"/>
    </row>
    <row r="327">
      <c r="U327" s="7"/>
    </row>
    <row r="328">
      <c r="U328" s="7"/>
    </row>
    <row r="329">
      <c r="U329" s="7"/>
    </row>
    <row r="330">
      <c r="U330" s="7"/>
    </row>
    <row r="331">
      <c r="U331" s="7"/>
    </row>
    <row r="332">
      <c r="U332" s="7"/>
    </row>
    <row r="333">
      <c r="U333" s="7"/>
    </row>
    <row r="334">
      <c r="U334" s="7"/>
    </row>
    <row r="335">
      <c r="U335" s="7"/>
    </row>
    <row r="336">
      <c r="U336" s="7"/>
    </row>
    <row r="337">
      <c r="U337" s="7"/>
    </row>
    <row r="338">
      <c r="U338" s="7"/>
    </row>
    <row r="339">
      <c r="U339" s="7"/>
    </row>
    <row r="340">
      <c r="U340" s="7"/>
    </row>
    <row r="341">
      <c r="U341" s="7"/>
    </row>
    <row r="342">
      <c r="U342" s="7"/>
    </row>
    <row r="343">
      <c r="U343" s="7"/>
    </row>
    <row r="344">
      <c r="U344" s="7"/>
    </row>
    <row r="345">
      <c r="U345" s="7"/>
    </row>
    <row r="346">
      <c r="U346" s="7"/>
    </row>
    <row r="347">
      <c r="U347" s="7"/>
    </row>
    <row r="348">
      <c r="U348" s="7"/>
    </row>
    <row r="349">
      <c r="U349" s="7"/>
    </row>
    <row r="350">
      <c r="U350" s="7"/>
    </row>
    <row r="351">
      <c r="U351" s="7"/>
    </row>
    <row r="352">
      <c r="U352" s="7"/>
    </row>
    <row r="353">
      <c r="U353" s="7"/>
    </row>
    <row r="354">
      <c r="U354" s="7"/>
    </row>
    <row r="355">
      <c r="U355" s="7"/>
    </row>
    <row r="356">
      <c r="U356" s="7"/>
    </row>
    <row r="357">
      <c r="U357" s="7"/>
    </row>
    <row r="358">
      <c r="U358" s="7"/>
    </row>
    <row r="359">
      <c r="U359" s="7"/>
    </row>
    <row r="360">
      <c r="U360" s="7"/>
    </row>
    <row r="361">
      <c r="U361" s="7"/>
    </row>
    <row r="362">
      <c r="U362" s="7"/>
    </row>
    <row r="363">
      <c r="U363" s="7"/>
    </row>
    <row r="364">
      <c r="U364" s="7"/>
    </row>
    <row r="365">
      <c r="U365" s="7"/>
    </row>
    <row r="366">
      <c r="U366" s="7"/>
    </row>
    <row r="367">
      <c r="U367" s="7"/>
    </row>
    <row r="368">
      <c r="U368" s="7"/>
    </row>
    <row r="369">
      <c r="U369" s="7"/>
    </row>
    <row r="370">
      <c r="U370" s="7"/>
    </row>
    <row r="371">
      <c r="U371" s="7"/>
    </row>
    <row r="372">
      <c r="U372" s="7"/>
    </row>
    <row r="373">
      <c r="U373" s="7"/>
    </row>
    <row r="374">
      <c r="U374" s="7"/>
    </row>
    <row r="375">
      <c r="U375" s="7"/>
    </row>
    <row r="376">
      <c r="U376" s="7"/>
    </row>
    <row r="377">
      <c r="U377" s="7"/>
    </row>
    <row r="378">
      <c r="U378" s="7"/>
    </row>
    <row r="379">
      <c r="U379" s="7"/>
    </row>
    <row r="380">
      <c r="U380" s="7"/>
    </row>
    <row r="381">
      <c r="U381" s="7"/>
    </row>
    <row r="382">
      <c r="U382" s="7"/>
    </row>
    <row r="383">
      <c r="U383" s="7"/>
    </row>
    <row r="384">
      <c r="U384" s="7"/>
    </row>
    <row r="385">
      <c r="U385" s="7"/>
    </row>
    <row r="386">
      <c r="U386" s="7"/>
    </row>
    <row r="387">
      <c r="U387" s="7"/>
    </row>
    <row r="388">
      <c r="U388" s="7"/>
    </row>
    <row r="389">
      <c r="U389" s="7"/>
    </row>
    <row r="390">
      <c r="U390" s="7"/>
    </row>
    <row r="391">
      <c r="U391" s="7"/>
    </row>
    <row r="392">
      <c r="U392" s="7"/>
    </row>
    <row r="393">
      <c r="U393" s="7"/>
    </row>
    <row r="394">
      <c r="U394" s="7"/>
    </row>
    <row r="395">
      <c r="U395" s="7"/>
    </row>
    <row r="396">
      <c r="U396" s="7"/>
    </row>
    <row r="397">
      <c r="U397" s="7"/>
    </row>
    <row r="398">
      <c r="U398" s="7"/>
    </row>
    <row r="399">
      <c r="U399" s="7"/>
    </row>
    <row r="400">
      <c r="U400" s="7"/>
    </row>
    <row r="401">
      <c r="U401" s="7"/>
    </row>
    <row r="402">
      <c r="U402" s="7"/>
    </row>
    <row r="403">
      <c r="U403" s="7"/>
    </row>
    <row r="404">
      <c r="U404" s="7"/>
    </row>
    <row r="405">
      <c r="U405" s="7"/>
    </row>
    <row r="406">
      <c r="U406" s="7"/>
    </row>
    <row r="407">
      <c r="U407" s="7"/>
    </row>
    <row r="408">
      <c r="U408" s="7"/>
    </row>
    <row r="409">
      <c r="U409" s="7"/>
    </row>
    <row r="410">
      <c r="U410" s="7"/>
    </row>
    <row r="411">
      <c r="U411" s="7"/>
    </row>
    <row r="412">
      <c r="U412" s="7"/>
    </row>
    <row r="413">
      <c r="U413" s="7"/>
    </row>
    <row r="414">
      <c r="U414" s="7"/>
    </row>
    <row r="415">
      <c r="U415" s="7"/>
    </row>
    <row r="416">
      <c r="U416" s="7"/>
    </row>
    <row r="417">
      <c r="U417" s="7"/>
    </row>
    <row r="418">
      <c r="U418" s="7"/>
    </row>
    <row r="419">
      <c r="U419" s="7"/>
    </row>
    <row r="420">
      <c r="U420" s="7"/>
    </row>
    <row r="421">
      <c r="U421" s="7"/>
    </row>
    <row r="422">
      <c r="U422" s="7"/>
    </row>
    <row r="423">
      <c r="U423" s="7"/>
    </row>
    <row r="424">
      <c r="U424" s="7"/>
    </row>
    <row r="425">
      <c r="U425" s="7"/>
    </row>
    <row r="426">
      <c r="U426" s="7"/>
    </row>
    <row r="427">
      <c r="U427" s="7"/>
    </row>
    <row r="428">
      <c r="U428" s="7"/>
    </row>
    <row r="429">
      <c r="U429" s="7"/>
    </row>
    <row r="430">
      <c r="U430" s="7"/>
    </row>
    <row r="431">
      <c r="U431" s="7"/>
    </row>
    <row r="432">
      <c r="U432" s="7"/>
    </row>
    <row r="433">
      <c r="U433" s="7"/>
    </row>
    <row r="434">
      <c r="U434" s="7"/>
    </row>
    <row r="435">
      <c r="U435" s="7"/>
    </row>
    <row r="436">
      <c r="U436" s="7"/>
    </row>
    <row r="437">
      <c r="U437" s="7"/>
    </row>
    <row r="438">
      <c r="U438" s="7"/>
    </row>
    <row r="439">
      <c r="U439" s="7"/>
    </row>
    <row r="440">
      <c r="U440" s="7"/>
    </row>
    <row r="441">
      <c r="U441" s="7"/>
    </row>
    <row r="442">
      <c r="U442" s="7"/>
    </row>
    <row r="443">
      <c r="U443" s="7"/>
    </row>
    <row r="444">
      <c r="U444" s="7"/>
    </row>
    <row r="445">
      <c r="U445" s="7"/>
    </row>
    <row r="446">
      <c r="U446" s="7"/>
    </row>
    <row r="447">
      <c r="U447" s="7"/>
    </row>
    <row r="448">
      <c r="U448" s="7"/>
    </row>
    <row r="449">
      <c r="U449" s="7"/>
    </row>
    <row r="450">
      <c r="U450" s="7"/>
    </row>
    <row r="451">
      <c r="U451" s="7"/>
    </row>
    <row r="452">
      <c r="U452" s="7"/>
    </row>
    <row r="453">
      <c r="U453" s="7"/>
    </row>
    <row r="454">
      <c r="U454" s="7"/>
    </row>
    <row r="455">
      <c r="U455" s="7"/>
    </row>
    <row r="456">
      <c r="U456" s="7"/>
    </row>
    <row r="457">
      <c r="U457" s="7"/>
    </row>
    <row r="458">
      <c r="U458" s="7"/>
    </row>
    <row r="459">
      <c r="U459" s="7"/>
    </row>
    <row r="460">
      <c r="U460" s="7"/>
    </row>
    <row r="461">
      <c r="U461" s="7"/>
    </row>
    <row r="462">
      <c r="U462" s="7"/>
    </row>
    <row r="463">
      <c r="U463" s="7"/>
    </row>
    <row r="464">
      <c r="U464" s="7"/>
    </row>
    <row r="465">
      <c r="U465" s="7"/>
    </row>
    <row r="466">
      <c r="U466" s="7"/>
    </row>
    <row r="467">
      <c r="U467" s="7"/>
    </row>
    <row r="468">
      <c r="U468" s="7"/>
    </row>
    <row r="469">
      <c r="U469" s="7"/>
    </row>
    <row r="470">
      <c r="U470" s="7"/>
    </row>
    <row r="471">
      <c r="U471" s="7"/>
    </row>
    <row r="472">
      <c r="U472" s="7"/>
    </row>
    <row r="473">
      <c r="U473" s="7"/>
    </row>
    <row r="474">
      <c r="U474" s="7"/>
    </row>
    <row r="475">
      <c r="U475" s="7"/>
    </row>
    <row r="476">
      <c r="U476" s="7"/>
    </row>
    <row r="477">
      <c r="U477" s="7"/>
    </row>
    <row r="478">
      <c r="U478" s="7"/>
    </row>
    <row r="479">
      <c r="U479" s="7"/>
    </row>
    <row r="480">
      <c r="U480" s="7"/>
    </row>
    <row r="481">
      <c r="U481" s="7"/>
    </row>
    <row r="482">
      <c r="U482" s="7"/>
    </row>
    <row r="483">
      <c r="U483" s="7"/>
    </row>
    <row r="484">
      <c r="U484" s="7"/>
    </row>
    <row r="485">
      <c r="U485" s="7"/>
    </row>
    <row r="486">
      <c r="U486" s="7"/>
    </row>
    <row r="487">
      <c r="U487" s="7"/>
    </row>
    <row r="488">
      <c r="U488" s="7"/>
    </row>
    <row r="489">
      <c r="U489" s="7"/>
    </row>
    <row r="490">
      <c r="U490" s="7"/>
    </row>
    <row r="491">
      <c r="U491" s="7"/>
    </row>
    <row r="492">
      <c r="U492" s="7"/>
    </row>
    <row r="493">
      <c r="U493" s="7"/>
    </row>
    <row r="494">
      <c r="U494" s="7"/>
    </row>
    <row r="495">
      <c r="U495" s="7"/>
    </row>
    <row r="496">
      <c r="U496" s="7"/>
    </row>
    <row r="497">
      <c r="U497" s="7"/>
    </row>
    <row r="498">
      <c r="U498" s="7"/>
    </row>
    <row r="499">
      <c r="U499" s="7"/>
    </row>
    <row r="500">
      <c r="U500" s="7"/>
    </row>
    <row r="501">
      <c r="U501" s="7"/>
    </row>
    <row r="502">
      <c r="U502" s="7"/>
    </row>
    <row r="503">
      <c r="U503" s="7"/>
    </row>
    <row r="504">
      <c r="U504" s="7"/>
    </row>
    <row r="505">
      <c r="U505" s="7"/>
    </row>
    <row r="506">
      <c r="U506" s="7"/>
    </row>
    <row r="507">
      <c r="U507" s="7"/>
    </row>
    <row r="508">
      <c r="U508" s="7"/>
    </row>
    <row r="509">
      <c r="U509" s="7"/>
    </row>
    <row r="510">
      <c r="U510" s="7"/>
    </row>
    <row r="511">
      <c r="U511" s="7"/>
    </row>
    <row r="512">
      <c r="U512" s="7"/>
    </row>
    <row r="513">
      <c r="U513" s="7"/>
    </row>
    <row r="514">
      <c r="U514" s="7"/>
    </row>
    <row r="515">
      <c r="U515" s="7"/>
    </row>
    <row r="516">
      <c r="U516" s="7"/>
    </row>
    <row r="517">
      <c r="U517" s="7"/>
    </row>
    <row r="518">
      <c r="U518" s="7"/>
    </row>
    <row r="519">
      <c r="U519" s="7"/>
    </row>
    <row r="520">
      <c r="U520" s="7"/>
    </row>
    <row r="521">
      <c r="U521" s="7"/>
    </row>
    <row r="522">
      <c r="U522" s="7"/>
    </row>
    <row r="523">
      <c r="U523" s="7"/>
    </row>
    <row r="524">
      <c r="U524" s="7"/>
    </row>
    <row r="525">
      <c r="U525" s="7"/>
    </row>
    <row r="526">
      <c r="U526" s="7"/>
    </row>
    <row r="527">
      <c r="U527" s="7"/>
    </row>
    <row r="528">
      <c r="U528" s="7"/>
    </row>
    <row r="529">
      <c r="U529" s="7"/>
    </row>
    <row r="530">
      <c r="U530" s="7"/>
    </row>
    <row r="531">
      <c r="U531" s="7"/>
    </row>
    <row r="532">
      <c r="U532" s="7"/>
    </row>
    <row r="533">
      <c r="U533" s="7"/>
    </row>
    <row r="534">
      <c r="U534" s="7"/>
    </row>
    <row r="535">
      <c r="U535" s="7"/>
    </row>
    <row r="536">
      <c r="U536" s="7"/>
    </row>
    <row r="537">
      <c r="U537" s="7"/>
    </row>
    <row r="538">
      <c r="U538" s="7"/>
    </row>
    <row r="539">
      <c r="U539" s="7"/>
    </row>
    <row r="540">
      <c r="U540" s="7"/>
    </row>
    <row r="541">
      <c r="U541" s="7"/>
    </row>
    <row r="542">
      <c r="U542" s="7"/>
    </row>
    <row r="543">
      <c r="U543" s="7"/>
    </row>
    <row r="544">
      <c r="U544" s="7"/>
    </row>
    <row r="545">
      <c r="U545" s="7"/>
    </row>
    <row r="546">
      <c r="U546" s="7"/>
    </row>
    <row r="547">
      <c r="U547" s="7"/>
    </row>
    <row r="548">
      <c r="U548" s="7"/>
    </row>
    <row r="549">
      <c r="U549" s="7"/>
    </row>
    <row r="550">
      <c r="U550" s="7"/>
    </row>
    <row r="551">
      <c r="U551" s="7"/>
    </row>
    <row r="552">
      <c r="U552" s="7"/>
    </row>
    <row r="553">
      <c r="U553" s="7"/>
    </row>
    <row r="554">
      <c r="U554" s="7"/>
    </row>
    <row r="555">
      <c r="U555" s="7"/>
    </row>
    <row r="556">
      <c r="U556" s="7"/>
    </row>
    <row r="557">
      <c r="U557" s="7"/>
    </row>
    <row r="558">
      <c r="U558" s="7"/>
    </row>
    <row r="559">
      <c r="U559" s="7"/>
    </row>
    <row r="560">
      <c r="U560" s="7"/>
    </row>
    <row r="561">
      <c r="U561" s="7"/>
    </row>
    <row r="562">
      <c r="U562" s="7"/>
    </row>
    <row r="563">
      <c r="U563" s="7"/>
    </row>
    <row r="564">
      <c r="U564" s="7"/>
    </row>
    <row r="565">
      <c r="U565" s="7"/>
    </row>
    <row r="566">
      <c r="U566" s="7"/>
    </row>
    <row r="567">
      <c r="U567" s="7"/>
    </row>
    <row r="568">
      <c r="U568" s="7"/>
    </row>
    <row r="569">
      <c r="U569" s="7"/>
    </row>
    <row r="570">
      <c r="U570" s="7"/>
    </row>
    <row r="571">
      <c r="U571" s="7"/>
    </row>
    <row r="572">
      <c r="U572" s="7"/>
    </row>
    <row r="573">
      <c r="U573" s="7"/>
    </row>
    <row r="574">
      <c r="U574" s="7"/>
    </row>
    <row r="575">
      <c r="U575" s="7"/>
    </row>
    <row r="576">
      <c r="U576" s="7"/>
    </row>
    <row r="577">
      <c r="U577" s="7"/>
    </row>
    <row r="578">
      <c r="U578" s="7"/>
    </row>
    <row r="579">
      <c r="U579" s="7"/>
    </row>
    <row r="580">
      <c r="U580" s="7"/>
    </row>
    <row r="581">
      <c r="U581" s="7"/>
    </row>
    <row r="582">
      <c r="U582" s="7"/>
    </row>
    <row r="583">
      <c r="U583" s="7"/>
    </row>
    <row r="584">
      <c r="U584" s="7"/>
    </row>
    <row r="585">
      <c r="U585" s="7"/>
    </row>
    <row r="586">
      <c r="U586" s="7"/>
    </row>
    <row r="587">
      <c r="U587" s="7"/>
    </row>
    <row r="588">
      <c r="U588" s="7"/>
    </row>
    <row r="589">
      <c r="U589" s="7"/>
    </row>
    <row r="590">
      <c r="U590" s="7"/>
    </row>
    <row r="591">
      <c r="U591" s="7"/>
    </row>
    <row r="592">
      <c r="U592" s="7"/>
    </row>
    <row r="593">
      <c r="U593" s="7"/>
    </row>
    <row r="594">
      <c r="U594" s="7"/>
    </row>
    <row r="595">
      <c r="U595" s="7"/>
    </row>
    <row r="596">
      <c r="U596" s="7"/>
    </row>
    <row r="597">
      <c r="U597" s="7"/>
    </row>
    <row r="598">
      <c r="U598" s="7"/>
    </row>
    <row r="599">
      <c r="U599" s="7"/>
    </row>
    <row r="600">
      <c r="U600" s="7"/>
    </row>
    <row r="601">
      <c r="U601" s="7"/>
    </row>
    <row r="602">
      <c r="U602" s="7"/>
    </row>
    <row r="603">
      <c r="U603" s="7"/>
    </row>
    <row r="604">
      <c r="U604" s="7"/>
    </row>
    <row r="605">
      <c r="U605" s="7"/>
    </row>
    <row r="606">
      <c r="U606" s="7"/>
    </row>
    <row r="607">
      <c r="U607" s="7"/>
    </row>
    <row r="608">
      <c r="U608" s="7"/>
    </row>
    <row r="609">
      <c r="U609" s="7"/>
    </row>
    <row r="610">
      <c r="U610" s="7"/>
    </row>
    <row r="611">
      <c r="U611" s="7"/>
    </row>
    <row r="612">
      <c r="U612" s="7"/>
    </row>
    <row r="613">
      <c r="U613" s="7"/>
    </row>
    <row r="614">
      <c r="U614" s="7"/>
    </row>
    <row r="615">
      <c r="U615" s="7"/>
    </row>
    <row r="616">
      <c r="U616" s="7"/>
    </row>
    <row r="617">
      <c r="U617" s="7"/>
    </row>
    <row r="618">
      <c r="U618" s="7"/>
    </row>
    <row r="619">
      <c r="U619" s="7"/>
    </row>
    <row r="620">
      <c r="U620" s="7"/>
    </row>
    <row r="621">
      <c r="U621" s="7"/>
    </row>
    <row r="622">
      <c r="U622" s="7"/>
    </row>
    <row r="623">
      <c r="U623" s="7"/>
    </row>
    <row r="624">
      <c r="U624" s="7"/>
    </row>
    <row r="625">
      <c r="U625" s="7"/>
    </row>
    <row r="626">
      <c r="U626" s="7"/>
    </row>
    <row r="627">
      <c r="U627" s="7"/>
    </row>
    <row r="628">
      <c r="U628" s="7"/>
    </row>
    <row r="629">
      <c r="U629" s="7"/>
    </row>
    <row r="630">
      <c r="U630" s="7"/>
    </row>
    <row r="631">
      <c r="U631" s="7"/>
    </row>
    <row r="632">
      <c r="U632" s="7"/>
    </row>
    <row r="633">
      <c r="U633" s="7"/>
    </row>
    <row r="634">
      <c r="U634" s="7"/>
    </row>
    <row r="635">
      <c r="U635" s="7"/>
    </row>
    <row r="636">
      <c r="U636" s="7"/>
    </row>
    <row r="637">
      <c r="U637" s="7"/>
    </row>
    <row r="638">
      <c r="U638" s="7"/>
    </row>
    <row r="639">
      <c r="U639" s="7"/>
    </row>
    <row r="640">
      <c r="U640" s="7"/>
    </row>
    <row r="641">
      <c r="U641" s="7"/>
    </row>
    <row r="642">
      <c r="U642" s="7"/>
    </row>
    <row r="643">
      <c r="U643" s="7"/>
    </row>
    <row r="644">
      <c r="U644" s="7"/>
    </row>
    <row r="645">
      <c r="U645" s="7"/>
    </row>
    <row r="646">
      <c r="U646" s="7"/>
    </row>
    <row r="647">
      <c r="U647" s="7"/>
    </row>
    <row r="648">
      <c r="U648" s="7"/>
    </row>
    <row r="649">
      <c r="U649" s="7"/>
    </row>
    <row r="650">
      <c r="U650" s="7"/>
    </row>
    <row r="651">
      <c r="U651" s="7"/>
    </row>
    <row r="652">
      <c r="U652" s="7"/>
    </row>
    <row r="653">
      <c r="U653" s="7"/>
    </row>
    <row r="654">
      <c r="U654" s="7"/>
    </row>
    <row r="655">
      <c r="U655" s="7"/>
    </row>
    <row r="656">
      <c r="U656" s="7"/>
    </row>
    <row r="657">
      <c r="U657" s="7"/>
    </row>
    <row r="658">
      <c r="U658" s="7"/>
    </row>
    <row r="659">
      <c r="U659" s="7"/>
    </row>
    <row r="660">
      <c r="U660" s="7"/>
    </row>
    <row r="661">
      <c r="U661" s="7"/>
    </row>
    <row r="662">
      <c r="U662" s="7"/>
    </row>
    <row r="663">
      <c r="U663" s="7"/>
    </row>
    <row r="664">
      <c r="U664" s="7"/>
    </row>
    <row r="665">
      <c r="U665" s="7"/>
    </row>
    <row r="666">
      <c r="U666" s="7"/>
    </row>
    <row r="667">
      <c r="U667" s="7"/>
    </row>
    <row r="668">
      <c r="U668" s="7"/>
    </row>
    <row r="669">
      <c r="U669" s="7"/>
    </row>
    <row r="670">
      <c r="U670" s="7"/>
    </row>
    <row r="671">
      <c r="U671" s="7"/>
    </row>
    <row r="672">
      <c r="U672" s="7"/>
    </row>
    <row r="673">
      <c r="U673" s="7"/>
    </row>
    <row r="674">
      <c r="U674" s="7"/>
    </row>
    <row r="675">
      <c r="U675" s="7"/>
    </row>
    <row r="676">
      <c r="U676" s="7"/>
    </row>
    <row r="677">
      <c r="U677" s="7"/>
    </row>
    <row r="678">
      <c r="U678" s="7"/>
    </row>
    <row r="679">
      <c r="U679" s="7"/>
    </row>
    <row r="680">
      <c r="U680" s="7"/>
    </row>
    <row r="681">
      <c r="U681" s="7"/>
    </row>
    <row r="682">
      <c r="U682" s="7"/>
    </row>
    <row r="683">
      <c r="U683" s="7"/>
    </row>
    <row r="684">
      <c r="U684" s="7"/>
    </row>
    <row r="685">
      <c r="U685" s="7"/>
    </row>
    <row r="686">
      <c r="U686" s="7"/>
    </row>
    <row r="687">
      <c r="U687" s="7"/>
    </row>
    <row r="688">
      <c r="U688" s="7"/>
    </row>
    <row r="689">
      <c r="U689" s="7"/>
    </row>
    <row r="690">
      <c r="U690" s="7"/>
    </row>
    <row r="691">
      <c r="U691" s="7"/>
    </row>
    <row r="692">
      <c r="U692" s="7"/>
    </row>
    <row r="693">
      <c r="U693" s="7"/>
    </row>
    <row r="694">
      <c r="U694" s="7"/>
    </row>
    <row r="695">
      <c r="U695" s="7"/>
    </row>
    <row r="696">
      <c r="U696" s="7"/>
    </row>
    <row r="697">
      <c r="U697" s="7"/>
    </row>
    <row r="698">
      <c r="U698" s="7"/>
    </row>
    <row r="699">
      <c r="U699" s="7"/>
    </row>
    <row r="700">
      <c r="U700" s="7"/>
    </row>
    <row r="701">
      <c r="U701" s="7"/>
    </row>
    <row r="702">
      <c r="U702" s="7"/>
    </row>
    <row r="703">
      <c r="U703" s="7"/>
    </row>
    <row r="704">
      <c r="U704" s="7"/>
    </row>
    <row r="705">
      <c r="U705" s="7"/>
    </row>
    <row r="706">
      <c r="U706" s="7"/>
    </row>
    <row r="707">
      <c r="U707" s="7"/>
    </row>
    <row r="708">
      <c r="U708" s="7"/>
    </row>
    <row r="709">
      <c r="U709" s="7"/>
    </row>
    <row r="710">
      <c r="U710" s="7"/>
    </row>
    <row r="711">
      <c r="U711" s="7"/>
    </row>
    <row r="712">
      <c r="U712" s="7"/>
    </row>
    <row r="713">
      <c r="U713" s="7"/>
    </row>
    <row r="714">
      <c r="U714" s="7"/>
    </row>
    <row r="715">
      <c r="U715" s="7"/>
    </row>
    <row r="716">
      <c r="U716" s="7"/>
    </row>
    <row r="717">
      <c r="U717" s="7"/>
    </row>
    <row r="718">
      <c r="U718" s="7"/>
    </row>
    <row r="719">
      <c r="U719" s="7"/>
    </row>
    <row r="720">
      <c r="U720" s="7"/>
    </row>
    <row r="721">
      <c r="U721" s="7"/>
    </row>
    <row r="722">
      <c r="U722" s="7"/>
    </row>
    <row r="723">
      <c r="U723" s="7"/>
    </row>
    <row r="724">
      <c r="U724" s="7"/>
    </row>
    <row r="725">
      <c r="U725" s="7"/>
    </row>
    <row r="726">
      <c r="U726" s="7"/>
    </row>
    <row r="727">
      <c r="U727" s="7"/>
    </row>
    <row r="728">
      <c r="U728" s="7"/>
    </row>
    <row r="729">
      <c r="U729" s="7"/>
    </row>
    <row r="730">
      <c r="U730" s="7"/>
    </row>
    <row r="731">
      <c r="U731" s="7"/>
    </row>
    <row r="732">
      <c r="U732" s="7"/>
    </row>
    <row r="733">
      <c r="U733" s="7"/>
    </row>
    <row r="734">
      <c r="U734" s="7"/>
    </row>
    <row r="735">
      <c r="U735" s="7"/>
    </row>
    <row r="736">
      <c r="U736" s="7"/>
    </row>
    <row r="737">
      <c r="U737" s="7"/>
    </row>
    <row r="738">
      <c r="U738" s="7"/>
    </row>
    <row r="739">
      <c r="U739" s="7"/>
    </row>
    <row r="740">
      <c r="U740" s="7"/>
    </row>
    <row r="741">
      <c r="U741" s="7"/>
    </row>
    <row r="742">
      <c r="U742" s="7"/>
    </row>
    <row r="743">
      <c r="U743" s="7"/>
    </row>
    <row r="744">
      <c r="U744" s="7"/>
    </row>
    <row r="745">
      <c r="U745" s="7"/>
    </row>
    <row r="746">
      <c r="U746" s="7"/>
    </row>
    <row r="747">
      <c r="U747" s="7"/>
    </row>
    <row r="748">
      <c r="U748" s="7"/>
    </row>
    <row r="749">
      <c r="U749" s="7"/>
    </row>
    <row r="750">
      <c r="U750" s="7"/>
    </row>
    <row r="751">
      <c r="U751" s="7"/>
    </row>
    <row r="752">
      <c r="U752" s="7"/>
    </row>
    <row r="753">
      <c r="U753" s="7"/>
    </row>
    <row r="754">
      <c r="U754" s="7"/>
    </row>
    <row r="755">
      <c r="U755" s="7"/>
    </row>
    <row r="756">
      <c r="U756" s="7"/>
    </row>
    <row r="757">
      <c r="U757" s="7"/>
    </row>
    <row r="758">
      <c r="U758" s="7"/>
    </row>
    <row r="759">
      <c r="U759" s="7"/>
    </row>
    <row r="760">
      <c r="U760" s="7"/>
    </row>
    <row r="761">
      <c r="U761" s="7"/>
    </row>
    <row r="762">
      <c r="U762" s="7"/>
    </row>
    <row r="763">
      <c r="U763" s="7"/>
    </row>
    <row r="764">
      <c r="U764" s="7"/>
    </row>
    <row r="765">
      <c r="U765" s="7"/>
    </row>
    <row r="766">
      <c r="U766" s="7"/>
    </row>
    <row r="767">
      <c r="U767" s="7"/>
    </row>
    <row r="768">
      <c r="U768" s="7"/>
    </row>
    <row r="769">
      <c r="U769" s="7"/>
    </row>
    <row r="770">
      <c r="U770" s="7"/>
    </row>
    <row r="771">
      <c r="U771" s="7"/>
    </row>
    <row r="772">
      <c r="U772" s="7"/>
    </row>
    <row r="773">
      <c r="U773" s="7"/>
    </row>
    <row r="774">
      <c r="U774" s="7"/>
    </row>
    <row r="775">
      <c r="U775" s="7"/>
    </row>
    <row r="776">
      <c r="U776" s="7"/>
    </row>
    <row r="777">
      <c r="U777" s="7"/>
    </row>
    <row r="778">
      <c r="U778" s="7"/>
    </row>
    <row r="779">
      <c r="U779" s="7"/>
    </row>
    <row r="780">
      <c r="U780" s="7"/>
    </row>
    <row r="781">
      <c r="U781" s="7"/>
    </row>
    <row r="782">
      <c r="U782" s="7"/>
    </row>
    <row r="783">
      <c r="U783" s="7"/>
    </row>
    <row r="784">
      <c r="U784" s="7"/>
    </row>
    <row r="785">
      <c r="U785" s="7"/>
    </row>
    <row r="786">
      <c r="U786" s="7"/>
    </row>
    <row r="787">
      <c r="U787" s="7"/>
    </row>
    <row r="788">
      <c r="U788" s="7"/>
    </row>
    <row r="789">
      <c r="U789" s="7"/>
    </row>
    <row r="790">
      <c r="U790" s="7"/>
    </row>
    <row r="791">
      <c r="U791" s="7"/>
    </row>
    <row r="792">
      <c r="U792" s="7"/>
    </row>
    <row r="793">
      <c r="U793" s="7"/>
    </row>
    <row r="794">
      <c r="U794" s="7"/>
    </row>
    <row r="795">
      <c r="U795" s="7"/>
    </row>
    <row r="796">
      <c r="U796" s="7"/>
    </row>
    <row r="797">
      <c r="U797" s="7"/>
    </row>
    <row r="798">
      <c r="U798" s="7"/>
    </row>
    <row r="799">
      <c r="U799" s="7"/>
    </row>
    <row r="800">
      <c r="U800" s="7"/>
    </row>
    <row r="801">
      <c r="U801" s="7"/>
    </row>
    <row r="802">
      <c r="U802" s="7"/>
    </row>
    <row r="803">
      <c r="U803" s="7"/>
    </row>
    <row r="804">
      <c r="U804" s="7"/>
    </row>
    <row r="805">
      <c r="U805" s="7"/>
    </row>
    <row r="806">
      <c r="U806" s="7"/>
    </row>
    <row r="807">
      <c r="U807" s="7"/>
    </row>
    <row r="808">
      <c r="U808" s="7"/>
    </row>
    <row r="809">
      <c r="U809" s="7"/>
    </row>
    <row r="810">
      <c r="U810" s="7"/>
    </row>
    <row r="811">
      <c r="U811" s="7"/>
    </row>
    <row r="812">
      <c r="U812" s="7"/>
    </row>
    <row r="813">
      <c r="U813" s="7"/>
    </row>
    <row r="814">
      <c r="U814" s="7"/>
    </row>
    <row r="815">
      <c r="U815" s="7"/>
    </row>
    <row r="816">
      <c r="U816" s="7"/>
    </row>
    <row r="817">
      <c r="U817" s="7"/>
    </row>
    <row r="818">
      <c r="U818" s="7"/>
    </row>
    <row r="819">
      <c r="U819" s="7"/>
    </row>
    <row r="820">
      <c r="U820" s="7"/>
    </row>
    <row r="821">
      <c r="U821" s="7"/>
    </row>
    <row r="822">
      <c r="U822" s="7"/>
    </row>
    <row r="823">
      <c r="U823" s="7"/>
    </row>
    <row r="824">
      <c r="U824" s="7"/>
    </row>
    <row r="825">
      <c r="U825" s="7"/>
    </row>
    <row r="826">
      <c r="U826" s="7"/>
    </row>
    <row r="827">
      <c r="U827" s="7"/>
    </row>
    <row r="828">
      <c r="U828" s="7"/>
    </row>
    <row r="829">
      <c r="U829" s="7"/>
    </row>
    <row r="830">
      <c r="U830" s="7"/>
    </row>
    <row r="831">
      <c r="U831" s="7"/>
    </row>
    <row r="832">
      <c r="U832" s="7"/>
    </row>
    <row r="833">
      <c r="U833" s="7"/>
    </row>
    <row r="834">
      <c r="U834" s="7"/>
    </row>
    <row r="835">
      <c r="U835" s="7"/>
    </row>
    <row r="836">
      <c r="U836" s="7"/>
    </row>
    <row r="837">
      <c r="U837" s="7"/>
    </row>
    <row r="838">
      <c r="U838" s="7"/>
    </row>
    <row r="839">
      <c r="U839" s="7"/>
    </row>
    <row r="840">
      <c r="U840" s="7"/>
    </row>
    <row r="841">
      <c r="U841" s="7"/>
    </row>
    <row r="842">
      <c r="U842" s="7"/>
    </row>
    <row r="843">
      <c r="U843" s="7"/>
    </row>
    <row r="844">
      <c r="U844" s="7"/>
    </row>
    <row r="845">
      <c r="U845" s="7"/>
    </row>
    <row r="846">
      <c r="U846" s="7"/>
    </row>
    <row r="847">
      <c r="U847" s="7"/>
    </row>
    <row r="848">
      <c r="U848" s="7"/>
    </row>
    <row r="849">
      <c r="U849" s="7"/>
    </row>
    <row r="850">
      <c r="U850" s="7"/>
    </row>
    <row r="851">
      <c r="U851" s="7"/>
    </row>
    <row r="852">
      <c r="U852" s="7"/>
    </row>
    <row r="853">
      <c r="U853" s="7"/>
    </row>
    <row r="854">
      <c r="U854" s="7"/>
    </row>
    <row r="855">
      <c r="U855" s="7"/>
    </row>
    <row r="856">
      <c r="U856" s="7"/>
    </row>
    <row r="857">
      <c r="U857" s="7"/>
    </row>
    <row r="858">
      <c r="U858" s="7"/>
    </row>
    <row r="859">
      <c r="U859" s="7"/>
    </row>
    <row r="860">
      <c r="U860" s="7"/>
    </row>
    <row r="861">
      <c r="U861" s="7"/>
    </row>
    <row r="862">
      <c r="U862" s="7"/>
    </row>
    <row r="863">
      <c r="U863" s="7"/>
    </row>
    <row r="864">
      <c r="U864" s="7"/>
    </row>
    <row r="865">
      <c r="U865" s="7"/>
    </row>
    <row r="866">
      <c r="U866" s="7"/>
    </row>
    <row r="867">
      <c r="U867" s="7"/>
    </row>
    <row r="868">
      <c r="U868" s="7"/>
    </row>
    <row r="869">
      <c r="U869" s="7"/>
    </row>
    <row r="870">
      <c r="U870" s="7"/>
    </row>
    <row r="871">
      <c r="U871" s="7"/>
    </row>
    <row r="872">
      <c r="U872" s="7"/>
    </row>
    <row r="873">
      <c r="U873" s="7"/>
    </row>
    <row r="874">
      <c r="U874" s="7"/>
    </row>
    <row r="875">
      <c r="U875" s="7"/>
    </row>
    <row r="876">
      <c r="U876" s="7"/>
    </row>
    <row r="877">
      <c r="U877" s="7"/>
    </row>
    <row r="878">
      <c r="U878" s="7"/>
    </row>
    <row r="879">
      <c r="U879" s="7"/>
    </row>
    <row r="880">
      <c r="U880" s="7"/>
    </row>
    <row r="881">
      <c r="U881" s="7"/>
    </row>
    <row r="882">
      <c r="U882" s="7"/>
    </row>
    <row r="883">
      <c r="U883" s="7"/>
    </row>
    <row r="884">
      <c r="U884" s="7"/>
    </row>
    <row r="885">
      <c r="U885" s="7"/>
    </row>
    <row r="886">
      <c r="U886" s="7"/>
    </row>
    <row r="887">
      <c r="U887" s="7"/>
    </row>
    <row r="888">
      <c r="U888" s="7"/>
    </row>
    <row r="889">
      <c r="U889" s="7"/>
    </row>
    <row r="890">
      <c r="U890" s="7"/>
    </row>
    <row r="891">
      <c r="U891" s="7"/>
    </row>
    <row r="892">
      <c r="U892" s="7"/>
    </row>
    <row r="893">
      <c r="U893" s="7"/>
    </row>
    <row r="894">
      <c r="U894" s="7"/>
    </row>
    <row r="895">
      <c r="U895" s="7"/>
    </row>
    <row r="896">
      <c r="U896" s="7"/>
    </row>
    <row r="897">
      <c r="U897" s="7"/>
    </row>
    <row r="898">
      <c r="U898" s="7"/>
    </row>
    <row r="899">
      <c r="U899" s="7"/>
    </row>
    <row r="900">
      <c r="U900" s="7"/>
    </row>
    <row r="901">
      <c r="U901" s="7"/>
    </row>
    <row r="902">
      <c r="U902" s="7"/>
    </row>
    <row r="903">
      <c r="U903" s="7"/>
    </row>
    <row r="904">
      <c r="U904" s="7"/>
    </row>
    <row r="905">
      <c r="U905" s="7"/>
    </row>
    <row r="906">
      <c r="U906" s="7"/>
    </row>
    <row r="907">
      <c r="U907" s="7"/>
    </row>
    <row r="908">
      <c r="U908" s="7"/>
    </row>
    <row r="909">
      <c r="U909" s="7"/>
    </row>
    <row r="910">
      <c r="U910" s="7"/>
    </row>
    <row r="911">
      <c r="U911" s="7"/>
    </row>
    <row r="912">
      <c r="U912" s="7"/>
    </row>
    <row r="913">
      <c r="U913" s="7"/>
    </row>
    <row r="914">
      <c r="U914" s="7"/>
    </row>
    <row r="915">
      <c r="U915" s="7"/>
    </row>
    <row r="916">
      <c r="U916" s="7"/>
    </row>
    <row r="917">
      <c r="U917" s="7"/>
    </row>
    <row r="918">
      <c r="U918" s="7"/>
    </row>
    <row r="919">
      <c r="U919" s="7"/>
    </row>
    <row r="920">
      <c r="U920" s="7"/>
    </row>
    <row r="921">
      <c r="U921" s="7"/>
    </row>
    <row r="922">
      <c r="U922" s="7"/>
    </row>
    <row r="923">
      <c r="U923" s="7"/>
    </row>
    <row r="924">
      <c r="U924" s="7"/>
    </row>
    <row r="925">
      <c r="U925" s="7"/>
    </row>
    <row r="926">
      <c r="U926" s="7"/>
    </row>
    <row r="927">
      <c r="U927" s="7"/>
    </row>
    <row r="928">
      <c r="U928" s="7"/>
    </row>
    <row r="929">
      <c r="U929" s="7"/>
    </row>
    <row r="930">
      <c r="U930" s="7"/>
    </row>
    <row r="931">
      <c r="U931" s="7"/>
    </row>
    <row r="932">
      <c r="U932" s="7"/>
    </row>
    <row r="933">
      <c r="U933" s="7"/>
    </row>
    <row r="934">
      <c r="U934" s="7"/>
    </row>
    <row r="935">
      <c r="U935" s="7"/>
    </row>
    <row r="936">
      <c r="U936" s="7"/>
    </row>
    <row r="937">
      <c r="U937" s="7"/>
    </row>
    <row r="938">
      <c r="U938" s="7"/>
    </row>
    <row r="939">
      <c r="U939" s="7"/>
    </row>
    <row r="940">
      <c r="U940" s="7"/>
    </row>
    <row r="941">
      <c r="U941" s="7"/>
    </row>
    <row r="942">
      <c r="U942" s="7"/>
    </row>
    <row r="943">
      <c r="U943" s="7"/>
    </row>
    <row r="944">
      <c r="U944" s="7"/>
    </row>
    <row r="945">
      <c r="U945" s="7"/>
    </row>
    <row r="946">
      <c r="U946" s="7"/>
    </row>
    <row r="947">
      <c r="U947" s="7"/>
    </row>
    <row r="948">
      <c r="U948" s="7"/>
    </row>
    <row r="949">
      <c r="U949" s="7"/>
    </row>
    <row r="950">
      <c r="U950" s="7"/>
    </row>
    <row r="951">
      <c r="U951" s="7"/>
    </row>
    <row r="952">
      <c r="U952" s="7"/>
    </row>
    <row r="953">
      <c r="U953" s="7"/>
    </row>
    <row r="954">
      <c r="U954" s="7"/>
    </row>
    <row r="955">
      <c r="U955" s="7"/>
    </row>
    <row r="956">
      <c r="U956" s="7"/>
    </row>
    <row r="957">
      <c r="U957" s="7"/>
    </row>
    <row r="958">
      <c r="U958" s="7"/>
    </row>
    <row r="959">
      <c r="U959" s="7"/>
    </row>
    <row r="960">
      <c r="U960" s="7"/>
    </row>
    <row r="961">
      <c r="U961" s="7"/>
    </row>
    <row r="962">
      <c r="U962" s="7"/>
    </row>
    <row r="963">
      <c r="U963" s="7"/>
    </row>
    <row r="964">
      <c r="U964" s="7"/>
    </row>
    <row r="965">
      <c r="U965" s="7"/>
    </row>
    <row r="966">
      <c r="U966" s="7"/>
    </row>
    <row r="967">
      <c r="U967" s="7"/>
    </row>
    <row r="968">
      <c r="U968" s="7"/>
    </row>
    <row r="969">
      <c r="U969" s="7"/>
    </row>
    <row r="970">
      <c r="U970" s="7"/>
    </row>
    <row r="971">
      <c r="U971" s="7"/>
    </row>
    <row r="972">
      <c r="U972" s="7"/>
    </row>
    <row r="973">
      <c r="U973" s="7"/>
    </row>
    <row r="974">
      <c r="U974" s="7"/>
    </row>
    <row r="975">
      <c r="U975" s="7"/>
    </row>
    <row r="976">
      <c r="U976" s="7"/>
    </row>
    <row r="977">
      <c r="U977" s="7"/>
    </row>
    <row r="978">
      <c r="U978" s="7"/>
    </row>
    <row r="979">
      <c r="U979" s="7"/>
    </row>
    <row r="980">
      <c r="U980" s="7"/>
    </row>
    <row r="981">
      <c r="U981" s="7"/>
    </row>
    <row r="982">
      <c r="U982" s="7"/>
    </row>
    <row r="983">
      <c r="U983" s="7"/>
    </row>
    <row r="984">
      <c r="U984" s="7"/>
    </row>
    <row r="985">
      <c r="U985" s="7"/>
    </row>
    <row r="986">
      <c r="U986" s="7"/>
    </row>
    <row r="987">
      <c r="U987" s="7"/>
    </row>
    <row r="988">
      <c r="U988" s="7"/>
    </row>
    <row r="989">
      <c r="U989" s="7"/>
    </row>
    <row r="990">
      <c r="U990" s="7"/>
    </row>
    <row r="991">
      <c r="U991" s="7"/>
    </row>
    <row r="992">
      <c r="U992" s="7"/>
    </row>
    <row r="993">
      <c r="U993" s="7"/>
    </row>
    <row r="994">
      <c r="U994" s="7"/>
    </row>
    <row r="995">
      <c r="U995" s="7"/>
    </row>
    <row r="996">
      <c r="U996" s="7"/>
    </row>
    <row r="997">
      <c r="U997" s="7"/>
    </row>
    <row r="998">
      <c r="U998" s="7"/>
    </row>
    <row r="999">
      <c r="U999" s="7"/>
    </row>
    <row r="1000">
      <c r="U1000" s="7"/>
    </row>
    <row r="1001">
      <c r="U1001" s="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63"/>
    <col customWidth="1" min="3" max="13" width="8.38"/>
    <col customWidth="1" min="14" max="19" width="6.63"/>
  </cols>
  <sheetData>
    <row r="1">
      <c r="A1" s="91"/>
      <c r="B1" s="92"/>
      <c r="C1" s="92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3"/>
      <c r="U1" s="7"/>
    </row>
    <row r="2">
      <c r="A2" s="91" t="s">
        <v>76</v>
      </c>
      <c r="B2" s="92" t="s">
        <v>72</v>
      </c>
      <c r="C2" s="92" t="s">
        <v>1</v>
      </c>
      <c r="D2" s="91" t="s">
        <v>210</v>
      </c>
      <c r="E2" s="91" t="s">
        <v>211</v>
      </c>
      <c r="F2" s="91" t="s">
        <v>212</v>
      </c>
      <c r="G2" s="91" t="s">
        <v>213</v>
      </c>
      <c r="H2" s="91" t="s">
        <v>214</v>
      </c>
      <c r="I2" s="91" t="s">
        <v>215</v>
      </c>
      <c r="J2" s="91" t="s">
        <v>216</v>
      </c>
      <c r="K2" s="91" t="s">
        <v>217</v>
      </c>
      <c r="L2" s="91" t="s">
        <v>218</v>
      </c>
      <c r="M2" s="91" t="s">
        <v>219</v>
      </c>
      <c r="N2" s="91" t="s">
        <v>220</v>
      </c>
      <c r="O2" s="91" t="s">
        <v>221</v>
      </c>
      <c r="P2" s="91" t="s">
        <v>222</v>
      </c>
      <c r="Q2" s="91" t="s">
        <v>223</v>
      </c>
      <c r="R2" s="91" t="s">
        <v>224</v>
      </c>
      <c r="S2" s="93" t="s">
        <v>4</v>
      </c>
      <c r="U2" s="7" t="s">
        <v>225</v>
      </c>
    </row>
    <row r="3">
      <c r="A3" s="94">
        <f>Comparacao!F3</f>
        <v>494.523628</v>
      </c>
      <c r="B3" s="57" t="s">
        <v>82</v>
      </c>
      <c r="C3" s="40" t="s">
        <v>227</v>
      </c>
      <c r="D3" s="95">
        <v>5.0</v>
      </c>
      <c r="E3" s="95">
        <v>494.523628</v>
      </c>
      <c r="F3" s="95">
        <v>494.523628</v>
      </c>
      <c r="G3" s="95">
        <v>494.523628</v>
      </c>
      <c r="H3" s="95">
        <v>494.523628</v>
      </c>
      <c r="I3" s="95">
        <v>494.523628</v>
      </c>
      <c r="J3" s="95">
        <v>494.523628</v>
      </c>
      <c r="K3" s="95">
        <v>494.523628</v>
      </c>
      <c r="L3" s="95">
        <v>0.207</v>
      </c>
      <c r="M3" s="95">
        <v>10.007</v>
      </c>
      <c r="N3" s="94">
        <f t="shared" ref="N3:N128" si="1">((E3-A3)/A3)*100</f>
        <v>0</v>
      </c>
      <c r="O3" s="94">
        <f t="shared" ref="O3:O128" si="2">((F3-A3)/A3)*100</f>
        <v>0</v>
      </c>
      <c r="P3" s="94">
        <f t="shared" ref="P3:P128" si="3">((G3-A3)/A3)*100</f>
        <v>0</v>
      </c>
      <c r="Q3" s="94">
        <f t="shared" ref="Q3:Q128" si="4">((H3-A3)/A3)*100</f>
        <v>0</v>
      </c>
      <c r="R3" s="94">
        <f t="shared" ref="R3:R128" si="5">((I3-A3)/A3)*100</f>
        <v>0</v>
      </c>
      <c r="S3" s="96">
        <f t="shared" ref="S3:S128" si="6">AVERAGE(N3:R3)</f>
        <v>0</v>
      </c>
      <c r="U3" s="7">
        <f t="shared" ref="U3:U128" si="7">(IF(((J3-A3)/A3)*100 &lt; 1,L3,"INF"))</f>
        <v>0.207</v>
      </c>
    </row>
    <row r="4">
      <c r="A4" s="94">
        <f>Comparacao!F4</f>
        <v>612.982976</v>
      </c>
      <c r="B4" s="57" t="s">
        <v>83</v>
      </c>
      <c r="C4" s="3" t="s">
        <v>227</v>
      </c>
      <c r="D4" s="3">
        <v>5.0</v>
      </c>
      <c r="E4" s="3">
        <v>612.982976</v>
      </c>
      <c r="F4" s="3">
        <v>612.982976</v>
      </c>
      <c r="G4" s="3">
        <v>612.982976</v>
      </c>
      <c r="H4" s="3">
        <v>612.982976</v>
      </c>
      <c r="I4" s="3">
        <v>612.982976</v>
      </c>
      <c r="J4" s="3">
        <v>612.982976</v>
      </c>
      <c r="K4" s="3">
        <v>612.982976</v>
      </c>
      <c r="L4" s="3">
        <v>0.971</v>
      </c>
      <c r="M4" s="3">
        <v>10.007</v>
      </c>
      <c r="N4" s="94">
        <f t="shared" si="1"/>
        <v>0</v>
      </c>
      <c r="O4" s="94">
        <f t="shared" si="2"/>
        <v>0</v>
      </c>
      <c r="P4" s="94">
        <f t="shared" si="3"/>
        <v>0</v>
      </c>
      <c r="Q4" s="94">
        <f t="shared" si="4"/>
        <v>0</v>
      </c>
      <c r="R4" s="94">
        <f t="shared" si="5"/>
        <v>0</v>
      </c>
      <c r="S4" s="96">
        <f t="shared" si="6"/>
        <v>0</v>
      </c>
      <c r="U4" s="7">
        <f t="shared" si="7"/>
        <v>0.971</v>
      </c>
    </row>
    <row r="5">
      <c r="A5" s="94">
        <f>Comparacao!F5</f>
        <v>718.97013</v>
      </c>
      <c r="B5" s="57" t="s">
        <v>84</v>
      </c>
      <c r="C5" s="3" t="s">
        <v>227</v>
      </c>
      <c r="D5" s="3">
        <v>5.0</v>
      </c>
      <c r="E5" s="3">
        <v>718.97013</v>
      </c>
      <c r="F5" s="3">
        <v>718.97013</v>
      </c>
      <c r="G5" s="3">
        <v>718.97013</v>
      </c>
      <c r="H5" s="3">
        <v>718.97013</v>
      </c>
      <c r="I5" s="3">
        <v>718.97013</v>
      </c>
      <c r="J5" s="3">
        <v>718.97013</v>
      </c>
      <c r="K5" s="3">
        <v>718.97013</v>
      </c>
      <c r="L5" s="3">
        <v>0.55</v>
      </c>
      <c r="M5" s="3">
        <v>10.004</v>
      </c>
      <c r="N5" s="94">
        <f t="shared" si="1"/>
        <v>0</v>
      </c>
      <c r="O5" s="94">
        <f t="shared" si="2"/>
        <v>0</v>
      </c>
      <c r="P5" s="94">
        <f t="shared" si="3"/>
        <v>0</v>
      </c>
      <c r="Q5" s="94">
        <f t="shared" si="4"/>
        <v>0</v>
      </c>
      <c r="R5" s="94">
        <f t="shared" si="5"/>
        <v>0</v>
      </c>
      <c r="S5" s="96">
        <f t="shared" si="6"/>
        <v>0</v>
      </c>
      <c r="U5" s="7">
        <f t="shared" si="7"/>
        <v>0.55</v>
      </c>
    </row>
    <row r="6">
      <c r="A6" s="94">
        <f>Comparacao!F6</f>
        <v>322.924184</v>
      </c>
      <c r="B6" s="57" t="s">
        <v>85</v>
      </c>
      <c r="C6" s="3" t="s">
        <v>227</v>
      </c>
      <c r="D6" s="3">
        <v>5.0</v>
      </c>
      <c r="E6" s="3">
        <v>335.115982</v>
      </c>
      <c r="F6" s="3">
        <v>325.978118</v>
      </c>
      <c r="G6" s="3">
        <v>333.066324</v>
      </c>
      <c r="H6" s="3">
        <v>331.706081</v>
      </c>
      <c r="I6" s="3">
        <v>333.64733</v>
      </c>
      <c r="J6" s="3">
        <v>325.978118</v>
      </c>
      <c r="K6" s="3">
        <v>331.902767</v>
      </c>
      <c r="L6" s="3">
        <v>3.003</v>
      </c>
      <c r="M6" s="3">
        <v>10.006</v>
      </c>
      <c r="N6" s="94">
        <f t="shared" si="1"/>
        <v>3.775436652</v>
      </c>
      <c r="O6" s="94">
        <f t="shared" si="2"/>
        <v>0.9457123843</v>
      </c>
      <c r="P6" s="94">
        <f t="shared" si="3"/>
        <v>3.140718628</v>
      </c>
      <c r="Q6" s="94">
        <f t="shared" si="4"/>
        <v>2.719491892</v>
      </c>
      <c r="R6" s="94">
        <f t="shared" si="5"/>
        <v>3.320638878</v>
      </c>
      <c r="S6" s="96">
        <f t="shared" si="6"/>
        <v>2.780399687</v>
      </c>
      <c r="U6" s="7">
        <f t="shared" si="7"/>
        <v>3.003</v>
      </c>
    </row>
    <row r="7">
      <c r="A7" s="94">
        <f>Comparacao!F7</f>
        <v>499.377429</v>
      </c>
      <c r="B7" s="57" t="s">
        <v>86</v>
      </c>
      <c r="C7" s="3" t="s">
        <v>227</v>
      </c>
      <c r="D7" s="3">
        <v>5.0</v>
      </c>
      <c r="E7" s="3">
        <v>507.40536</v>
      </c>
      <c r="F7" s="3">
        <v>507.642032</v>
      </c>
      <c r="G7" s="3">
        <v>507.40536</v>
      </c>
      <c r="H7" s="3">
        <v>504.48061</v>
      </c>
      <c r="I7" s="3">
        <v>507.40536</v>
      </c>
      <c r="J7" s="3">
        <v>504.48061</v>
      </c>
      <c r="K7" s="3">
        <v>506.867745</v>
      </c>
      <c r="L7" s="3">
        <v>4.698</v>
      </c>
      <c r="M7" s="3">
        <v>10.006</v>
      </c>
      <c r="N7" s="94">
        <f t="shared" si="1"/>
        <v>1.607587875</v>
      </c>
      <c r="O7" s="94">
        <f t="shared" si="2"/>
        <v>1.654981287</v>
      </c>
      <c r="P7" s="94">
        <f t="shared" si="3"/>
        <v>1.607587875</v>
      </c>
      <c r="Q7" s="94">
        <f t="shared" si="4"/>
        <v>1.021908621</v>
      </c>
      <c r="R7" s="94">
        <f t="shared" si="5"/>
        <v>1.607587875</v>
      </c>
      <c r="S7" s="96">
        <f t="shared" si="6"/>
        <v>1.499930707</v>
      </c>
      <c r="U7" s="7" t="str">
        <f t="shared" si="7"/>
        <v>INF</v>
      </c>
    </row>
    <row r="8">
      <c r="A8" s="94">
        <f>Comparacao!F8</f>
        <v>667.390009</v>
      </c>
      <c r="B8" s="57" t="s">
        <v>87</v>
      </c>
      <c r="C8" s="3" t="s">
        <v>227</v>
      </c>
      <c r="D8" s="3">
        <v>5.0</v>
      </c>
      <c r="E8" s="3">
        <v>674.093619</v>
      </c>
      <c r="F8" s="3">
        <v>678.948831</v>
      </c>
      <c r="G8" s="3">
        <v>680.466191</v>
      </c>
      <c r="H8" s="3">
        <v>667.390009</v>
      </c>
      <c r="I8" s="3">
        <v>678.38952</v>
      </c>
      <c r="J8" s="3">
        <v>667.390009</v>
      </c>
      <c r="K8" s="3">
        <v>675.857634</v>
      </c>
      <c r="L8" s="3">
        <v>5.664</v>
      </c>
      <c r="M8" s="3">
        <v>10.006</v>
      </c>
      <c r="N8" s="94">
        <f t="shared" si="1"/>
        <v>1.004451656</v>
      </c>
      <c r="O8" s="94">
        <f t="shared" si="2"/>
        <v>1.731944117</v>
      </c>
      <c r="P8" s="94">
        <f t="shared" si="3"/>
        <v>1.959301431</v>
      </c>
      <c r="Q8" s="94">
        <f t="shared" si="4"/>
        <v>0</v>
      </c>
      <c r="R8" s="94">
        <f t="shared" si="5"/>
        <v>1.648138398</v>
      </c>
      <c r="S8" s="96">
        <f t="shared" si="6"/>
        <v>1.268767121</v>
      </c>
      <c r="U8" s="7">
        <f t="shared" si="7"/>
        <v>5.664</v>
      </c>
    </row>
    <row r="9">
      <c r="A9" s="94">
        <f>Comparacao!F9</f>
        <v>190.515089</v>
      </c>
      <c r="B9" s="57" t="s">
        <v>88</v>
      </c>
      <c r="C9" s="3" t="s">
        <v>227</v>
      </c>
      <c r="D9" s="3">
        <v>5.0</v>
      </c>
      <c r="E9" s="3">
        <v>194.087208</v>
      </c>
      <c r="F9" s="3">
        <v>208.905274</v>
      </c>
      <c r="G9" s="3">
        <v>209.040913</v>
      </c>
      <c r="H9" s="3">
        <v>205.735069</v>
      </c>
      <c r="I9" s="3">
        <v>210.76049</v>
      </c>
      <c r="J9" s="3">
        <v>194.087208</v>
      </c>
      <c r="K9" s="3">
        <v>205.705791</v>
      </c>
      <c r="L9" s="3">
        <v>2.65</v>
      </c>
      <c r="M9" s="3">
        <v>10.023</v>
      </c>
      <c r="N9" s="94">
        <f t="shared" si="1"/>
        <v>1.874979572</v>
      </c>
      <c r="O9" s="94">
        <f t="shared" si="2"/>
        <v>9.652875841</v>
      </c>
      <c r="P9" s="94">
        <f t="shared" si="3"/>
        <v>9.724071777</v>
      </c>
      <c r="Q9" s="94">
        <f t="shared" si="4"/>
        <v>7.988858037</v>
      </c>
      <c r="R9" s="94">
        <f t="shared" si="5"/>
        <v>10.62666538</v>
      </c>
      <c r="S9" s="96">
        <f t="shared" si="6"/>
        <v>7.973490121</v>
      </c>
      <c r="U9" s="7" t="str">
        <f t="shared" si="7"/>
        <v>INF</v>
      </c>
    </row>
    <row r="10">
      <c r="A10" s="94">
        <f>Comparacao!F10</f>
        <v>411.828487</v>
      </c>
      <c r="B10" s="57" t="s">
        <v>89</v>
      </c>
      <c r="C10" s="3" t="s">
        <v>227</v>
      </c>
      <c r="D10" s="3">
        <v>5.0</v>
      </c>
      <c r="E10" s="3">
        <v>421.666103</v>
      </c>
      <c r="F10" s="3">
        <v>419.463323</v>
      </c>
      <c r="G10" s="3">
        <v>424.116856</v>
      </c>
      <c r="H10" s="3">
        <v>421.078116</v>
      </c>
      <c r="I10" s="3">
        <v>430.915732</v>
      </c>
      <c r="J10" s="3">
        <v>419.463323</v>
      </c>
      <c r="K10" s="3">
        <v>423.448026</v>
      </c>
      <c r="L10" s="3">
        <v>3.769</v>
      </c>
      <c r="M10" s="3">
        <v>10.028</v>
      </c>
      <c r="N10" s="94">
        <f t="shared" si="1"/>
        <v>2.388765302</v>
      </c>
      <c r="O10" s="94">
        <f t="shared" si="2"/>
        <v>1.853887296</v>
      </c>
      <c r="P10" s="94">
        <f t="shared" si="3"/>
        <v>2.983855995</v>
      </c>
      <c r="Q10" s="94">
        <f t="shared" si="4"/>
        <v>2.245990574</v>
      </c>
      <c r="R10" s="94">
        <f t="shared" si="5"/>
        <v>4.634755876</v>
      </c>
      <c r="S10" s="96">
        <f t="shared" si="6"/>
        <v>2.821451009</v>
      </c>
      <c r="U10" s="7" t="str">
        <f t="shared" si="7"/>
        <v>INF</v>
      </c>
    </row>
    <row r="11">
      <c r="A11" s="94">
        <f>Comparacao!F11</f>
        <v>631.564979</v>
      </c>
      <c r="B11" s="57" t="s">
        <v>90</v>
      </c>
      <c r="C11" s="3" t="s">
        <v>227</v>
      </c>
      <c r="D11" s="3">
        <v>5.0</v>
      </c>
      <c r="E11" s="3">
        <v>646.894324</v>
      </c>
      <c r="F11" s="3">
        <v>635.710831</v>
      </c>
      <c r="G11" s="3">
        <v>636.042905</v>
      </c>
      <c r="H11" s="3">
        <v>652.912745</v>
      </c>
      <c r="I11" s="3">
        <v>636.278833</v>
      </c>
      <c r="J11" s="3">
        <v>635.710831</v>
      </c>
      <c r="K11" s="3">
        <v>641.567927</v>
      </c>
      <c r="L11" s="3">
        <v>6.299</v>
      </c>
      <c r="M11" s="3">
        <v>10.028</v>
      </c>
      <c r="N11" s="94">
        <f t="shared" si="1"/>
        <v>2.427199973</v>
      </c>
      <c r="O11" s="94">
        <f t="shared" si="2"/>
        <v>0.6564410849</v>
      </c>
      <c r="P11" s="94">
        <f t="shared" si="3"/>
        <v>0.7090206311</v>
      </c>
      <c r="Q11" s="94">
        <f t="shared" si="4"/>
        <v>3.380137707</v>
      </c>
      <c r="R11" s="94">
        <f t="shared" si="5"/>
        <v>0.746376724</v>
      </c>
      <c r="S11" s="96">
        <f t="shared" si="6"/>
        <v>1.583835224</v>
      </c>
      <c r="U11" s="7">
        <f t="shared" si="7"/>
        <v>6.299</v>
      </c>
    </row>
    <row r="12">
      <c r="A12" s="94">
        <f>Comparacao!F12</f>
        <v>1915.210508</v>
      </c>
      <c r="B12" s="57" t="s">
        <v>91</v>
      </c>
      <c r="C12" s="3" t="s">
        <v>227</v>
      </c>
      <c r="D12" s="3">
        <v>5.0</v>
      </c>
      <c r="E12" s="3">
        <v>1944.965743</v>
      </c>
      <c r="F12" s="3">
        <v>1953.556794</v>
      </c>
      <c r="G12" s="3">
        <v>1956.535147</v>
      </c>
      <c r="H12" s="3">
        <v>1951.88095</v>
      </c>
      <c r="I12" s="3">
        <v>1920.736352</v>
      </c>
      <c r="J12" s="3">
        <v>1920.736352</v>
      </c>
      <c r="K12" s="3">
        <v>1945.534997</v>
      </c>
      <c r="L12" s="3">
        <v>5.191</v>
      </c>
      <c r="M12" s="3">
        <v>15.007</v>
      </c>
      <c r="N12" s="94">
        <f t="shared" si="1"/>
        <v>1.553627389</v>
      </c>
      <c r="O12" s="94">
        <f t="shared" si="2"/>
        <v>2.00219693</v>
      </c>
      <c r="P12" s="94">
        <f t="shared" si="3"/>
        <v>2.157707407</v>
      </c>
      <c r="Q12" s="94">
        <f t="shared" si="4"/>
        <v>1.914695113</v>
      </c>
      <c r="R12" s="94">
        <f t="shared" si="5"/>
        <v>0.2885241062</v>
      </c>
      <c r="S12" s="96">
        <f t="shared" si="6"/>
        <v>1.583350189</v>
      </c>
      <c r="U12" s="7">
        <f t="shared" si="7"/>
        <v>5.191</v>
      </c>
    </row>
    <row r="13">
      <c r="A13" s="94">
        <f>Comparacao!F13</f>
        <v>2324.397834</v>
      </c>
      <c r="B13" s="57" t="s">
        <v>92</v>
      </c>
      <c r="C13" s="3" t="s">
        <v>227</v>
      </c>
      <c r="D13" s="3">
        <v>5.0</v>
      </c>
      <c r="E13" s="3">
        <v>2333.57633</v>
      </c>
      <c r="F13" s="3">
        <v>2333.271814</v>
      </c>
      <c r="G13" s="3">
        <v>2407.753622</v>
      </c>
      <c r="H13" s="3">
        <v>2403.157514</v>
      </c>
      <c r="I13" s="3">
        <v>2396.318561</v>
      </c>
      <c r="J13" s="3">
        <v>2333.271814</v>
      </c>
      <c r="K13" s="3">
        <v>2374.815568</v>
      </c>
      <c r="L13" s="3">
        <v>8.225</v>
      </c>
      <c r="M13" s="3">
        <v>15.007</v>
      </c>
      <c r="N13" s="94">
        <f t="shared" si="1"/>
        <v>0.3948762929</v>
      </c>
      <c r="O13" s="94">
        <f t="shared" si="2"/>
        <v>0.3817754375</v>
      </c>
      <c r="P13" s="94">
        <f t="shared" si="3"/>
        <v>3.586123975</v>
      </c>
      <c r="Q13" s="94">
        <f t="shared" si="4"/>
        <v>3.388390698</v>
      </c>
      <c r="R13" s="94">
        <f t="shared" si="5"/>
        <v>3.094165979</v>
      </c>
      <c r="S13" s="96">
        <f t="shared" si="6"/>
        <v>2.169066477</v>
      </c>
      <c r="U13" s="7">
        <f t="shared" si="7"/>
        <v>8.225</v>
      </c>
    </row>
    <row r="14">
      <c r="A14" s="94">
        <f>Comparacao!F14</f>
        <v>2666.094409</v>
      </c>
      <c r="B14" s="57" t="s">
        <v>93</v>
      </c>
      <c r="C14" s="3" t="s">
        <v>227</v>
      </c>
      <c r="D14" s="3">
        <v>5.0</v>
      </c>
      <c r="E14" s="3">
        <v>2710.188555</v>
      </c>
      <c r="F14" s="3">
        <v>2748.421366</v>
      </c>
      <c r="G14" s="3">
        <v>2698.954574</v>
      </c>
      <c r="H14" s="3">
        <v>2751.922497</v>
      </c>
      <c r="I14" s="3">
        <v>2737.061247</v>
      </c>
      <c r="J14" s="3">
        <v>2698.954574</v>
      </c>
      <c r="K14" s="3">
        <v>2729.309648</v>
      </c>
      <c r="L14" s="3">
        <v>6.144</v>
      </c>
      <c r="M14" s="3">
        <v>15.007</v>
      </c>
      <c r="N14" s="94">
        <f t="shared" si="1"/>
        <v>1.653885393</v>
      </c>
      <c r="O14" s="94">
        <f t="shared" si="2"/>
        <v>3.087923545</v>
      </c>
      <c r="P14" s="94">
        <f t="shared" si="3"/>
        <v>1.232520682</v>
      </c>
      <c r="Q14" s="94">
        <f t="shared" si="4"/>
        <v>3.219244139</v>
      </c>
      <c r="R14" s="94">
        <f t="shared" si="5"/>
        <v>2.661827644</v>
      </c>
      <c r="S14" s="96">
        <f t="shared" si="6"/>
        <v>2.371080281</v>
      </c>
      <c r="U14" s="7" t="str">
        <f t="shared" si="7"/>
        <v>INF</v>
      </c>
    </row>
    <row r="15">
      <c r="A15" s="94">
        <f>Comparacao!F15</f>
        <v>1299.636874</v>
      </c>
      <c r="B15" s="57" t="s">
        <v>94</v>
      </c>
      <c r="C15" s="3" t="s">
        <v>227</v>
      </c>
      <c r="D15" s="3">
        <v>5.0</v>
      </c>
      <c r="E15" s="3">
        <v>1441.823179</v>
      </c>
      <c r="F15" s="3">
        <v>1621.324683</v>
      </c>
      <c r="G15" s="3">
        <v>1523.841903</v>
      </c>
      <c r="H15" s="3">
        <v>1595.201945</v>
      </c>
      <c r="I15" s="3">
        <v>1626.727152</v>
      </c>
      <c r="J15" s="3">
        <v>1441.823179</v>
      </c>
      <c r="K15" s="3">
        <v>1561.783772</v>
      </c>
      <c r="L15" s="3">
        <v>6.628</v>
      </c>
      <c r="M15" s="3">
        <v>15.013</v>
      </c>
      <c r="N15" s="94">
        <f t="shared" si="1"/>
        <v>10.94046405</v>
      </c>
      <c r="O15" s="94">
        <f t="shared" si="2"/>
        <v>24.75213003</v>
      </c>
      <c r="P15" s="94">
        <f t="shared" si="3"/>
        <v>17.25135947</v>
      </c>
      <c r="Q15" s="94">
        <f t="shared" si="4"/>
        <v>22.7421272</v>
      </c>
      <c r="R15" s="94">
        <f t="shared" si="5"/>
        <v>25.16782068</v>
      </c>
      <c r="S15" s="96">
        <f t="shared" si="6"/>
        <v>20.17078029</v>
      </c>
      <c r="U15" s="7" t="str">
        <f t="shared" si="7"/>
        <v>INF</v>
      </c>
    </row>
    <row r="16">
      <c r="A16" s="94">
        <f>Comparacao!F16</f>
        <v>1935.079566</v>
      </c>
      <c r="B16" s="57" t="s">
        <v>95</v>
      </c>
      <c r="C16" s="3" t="s">
        <v>227</v>
      </c>
      <c r="D16" s="3">
        <v>5.0</v>
      </c>
      <c r="E16" s="3">
        <v>2157.26547</v>
      </c>
      <c r="F16" s="3">
        <v>2138.003175</v>
      </c>
      <c r="G16" s="3">
        <v>2156.682974</v>
      </c>
      <c r="H16" s="3">
        <v>2118.185865</v>
      </c>
      <c r="I16" s="3">
        <v>2161.693521</v>
      </c>
      <c r="J16" s="3">
        <v>2118.185865</v>
      </c>
      <c r="K16" s="3">
        <v>2146.366201</v>
      </c>
      <c r="L16" s="3">
        <v>0.0</v>
      </c>
      <c r="M16" s="3">
        <v>15.013</v>
      </c>
      <c r="N16" s="94">
        <f t="shared" si="1"/>
        <v>11.48200353</v>
      </c>
      <c r="O16" s="94">
        <f t="shared" si="2"/>
        <v>10.48657702</v>
      </c>
      <c r="P16" s="94">
        <f t="shared" si="3"/>
        <v>11.45190161</v>
      </c>
      <c r="Q16" s="94">
        <f t="shared" si="4"/>
        <v>9.462468739</v>
      </c>
      <c r="R16" s="94">
        <f t="shared" si="5"/>
        <v>11.71083396</v>
      </c>
      <c r="S16" s="96">
        <f t="shared" si="6"/>
        <v>10.91875697</v>
      </c>
      <c r="U16" s="7" t="str">
        <f t="shared" si="7"/>
        <v>INF</v>
      </c>
    </row>
    <row r="17">
      <c r="A17" s="94">
        <f>Comparacao!F17</f>
        <v>2454.200477</v>
      </c>
      <c r="B17" s="57" t="s">
        <v>96</v>
      </c>
      <c r="C17" s="3" t="s">
        <v>227</v>
      </c>
      <c r="D17" s="3">
        <v>5.0</v>
      </c>
      <c r="E17" s="3">
        <v>2551.506411</v>
      </c>
      <c r="F17" s="3">
        <v>2566.927039</v>
      </c>
      <c r="G17" s="3">
        <v>2586.492472</v>
      </c>
      <c r="H17" s="3">
        <v>2674.894431</v>
      </c>
      <c r="I17" s="3">
        <v>2653.093151</v>
      </c>
      <c r="J17" s="3">
        <v>2551.506411</v>
      </c>
      <c r="K17" s="3">
        <v>2606.582701</v>
      </c>
      <c r="L17" s="3">
        <v>0.0</v>
      </c>
      <c r="M17" s="3">
        <v>15.013</v>
      </c>
      <c r="N17" s="94">
        <f t="shared" si="1"/>
        <v>3.964873078</v>
      </c>
      <c r="O17" s="94">
        <f t="shared" si="2"/>
        <v>4.593209196</v>
      </c>
      <c r="P17" s="94">
        <f t="shared" si="3"/>
        <v>5.390431476</v>
      </c>
      <c r="Q17" s="94">
        <f t="shared" si="4"/>
        <v>8.992499026</v>
      </c>
      <c r="R17" s="94">
        <f t="shared" si="5"/>
        <v>8.104173879</v>
      </c>
      <c r="S17" s="96">
        <f t="shared" si="6"/>
        <v>6.209037331</v>
      </c>
      <c r="U17" s="7" t="str">
        <f t="shared" si="7"/>
        <v>INF</v>
      </c>
    </row>
    <row r="18">
      <c r="A18" s="94">
        <f>Comparacao!F18</f>
        <v>876.360788</v>
      </c>
      <c r="B18" s="57" t="s">
        <v>97</v>
      </c>
      <c r="C18" s="3" t="s">
        <v>227</v>
      </c>
      <c r="D18" s="3">
        <v>5.0</v>
      </c>
      <c r="E18" s="3">
        <v>1119.361809</v>
      </c>
      <c r="F18" s="3">
        <v>1103.24194</v>
      </c>
      <c r="G18" s="3">
        <v>1010.041803</v>
      </c>
      <c r="H18" s="3">
        <v>1032.313921</v>
      </c>
      <c r="I18" s="3">
        <v>1085.555575</v>
      </c>
      <c r="J18" s="3">
        <v>1010.041803</v>
      </c>
      <c r="K18" s="3">
        <v>1070.103009</v>
      </c>
      <c r="L18" s="3">
        <v>2.591</v>
      </c>
      <c r="M18" s="3">
        <v>15.038</v>
      </c>
      <c r="N18" s="94">
        <f t="shared" si="1"/>
        <v>27.72842239</v>
      </c>
      <c r="O18" s="94">
        <f t="shared" si="2"/>
        <v>25.88901228</v>
      </c>
      <c r="P18" s="94">
        <f t="shared" si="3"/>
        <v>15.25410731</v>
      </c>
      <c r="Q18" s="94">
        <f t="shared" si="4"/>
        <v>17.79553982</v>
      </c>
      <c r="R18" s="94">
        <f t="shared" si="5"/>
        <v>23.87085204</v>
      </c>
      <c r="S18" s="96">
        <f t="shared" si="6"/>
        <v>22.10758677</v>
      </c>
      <c r="U18" s="7" t="str">
        <f t="shared" si="7"/>
        <v>INF</v>
      </c>
    </row>
    <row r="19">
      <c r="A19" s="94">
        <f>Comparacao!F19</f>
        <v>1590.303262</v>
      </c>
      <c r="B19" s="57" t="s">
        <v>98</v>
      </c>
      <c r="C19" s="3" t="s">
        <v>227</v>
      </c>
      <c r="D19" s="3">
        <v>5.0</v>
      </c>
      <c r="E19" s="3">
        <v>1919.919109</v>
      </c>
      <c r="F19" s="3">
        <v>1786.661669</v>
      </c>
      <c r="G19" s="3">
        <v>1802.658149</v>
      </c>
      <c r="H19" s="3">
        <v>1872.332446</v>
      </c>
      <c r="I19" s="3">
        <v>1909.078485</v>
      </c>
      <c r="J19" s="3">
        <v>1786.661669</v>
      </c>
      <c r="K19" s="3">
        <v>1858.129971</v>
      </c>
      <c r="L19" s="3">
        <v>0.0</v>
      </c>
      <c r="M19" s="3">
        <v>15.038</v>
      </c>
      <c r="N19" s="94">
        <f t="shared" si="1"/>
        <v>20.72660321</v>
      </c>
      <c r="O19" s="94">
        <f t="shared" si="2"/>
        <v>12.34723035</v>
      </c>
      <c r="P19" s="94">
        <f t="shared" si="3"/>
        <v>13.35310642</v>
      </c>
      <c r="Q19" s="94">
        <f t="shared" si="4"/>
        <v>17.73430205</v>
      </c>
      <c r="R19" s="94">
        <f t="shared" si="5"/>
        <v>20.04493298</v>
      </c>
      <c r="S19" s="96">
        <f t="shared" si="6"/>
        <v>16.841235</v>
      </c>
      <c r="U19" s="7" t="str">
        <f t="shared" si="7"/>
        <v>INF</v>
      </c>
    </row>
    <row r="20">
      <c r="A20" s="94">
        <f>Comparacao!F20</f>
        <v>2250.292347</v>
      </c>
      <c r="B20" s="57" t="s">
        <v>99</v>
      </c>
      <c r="C20" s="3" t="s">
        <v>227</v>
      </c>
      <c r="D20" s="3">
        <v>5.0</v>
      </c>
      <c r="E20" s="3">
        <v>2541.257082</v>
      </c>
      <c r="F20" s="3">
        <v>2421.637238</v>
      </c>
      <c r="G20" s="3">
        <v>2479.642502</v>
      </c>
      <c r="H20" s="3">
        <v>2531.838603</v>
      </c>
      <c r="I20" s="3">
        <v>2434.249198</v>
      </c>
      <c r="J20" s="3">
        <v>2421.637238</v>
      </c>
      <c r="K20" s="3">
        <v>2481.724925</v>
      </c>
      <c r="L20" s="3">
        <v>0.0</v>
      </c>
      <c r="M20" s="3">
        <v>15.038</v>
      </c>
      <c r="N20" s="94">
        <f t="shared" si="1"/>
        <v>12.93008597</v>
      </c>
      <c r="O20" s="94">
        <f t="shared" si="2"/>
        <v>7.614339143</v>
      </c>
      <c r="P20" s="94">
        <f t="shared" si="3"/>
        <v>10.19201595</v>
      </c>
      <c r="Q20" s="94">
        <f t="shared" si="4"/>
        <v>12.51154128</v>
      </c>
      <c r="R20" s="94">
        <f t="shared" si="5"/>
        <v>8.174797877</v>
      </c>
      <c r="S20" s="96">
        <f t="shared" si="6"/>
        <v>10.28455604</v>
      </c>
      <c r="U20" s="7" t="str">
        <f t="shared" si="7"/>
        <v>INF</v>
      </c>
    </row>
    <row r="21">
      <c r="A21" s="94">
        <f>Comparacao!F21</f>
        <v>4170.149331</v>
      </c>
      <c r="B21" s="57" t="s">
        <v>100</v>
      </c>
      <c r="C21" s="3" t="s">
        <v>227</v>
      </c>
      <c r="D21" s="3">
        <v>5.0</v>
      </c>
      <c r="E21" s="3">
        <v>4631.888005</v>
      </c>
      <c r="F21" s="3">
        <v>4753.508629</v>
      </c>
      <c r="G21" s="3">
        <v>4759.609074</v>
      </c>
      <c r="H21" s="3">
        <v>4762.775322</v>
      </c>
      <c r="I21" s="3">
        <v>4654.260589</v>
      </c>
      <c r="J21" s="3">
        <v>4631.888005</v>
      </c>
      <c r="K21" s="3">
        <v>4712.408324</v>
      </c>
      <c r="L21" s="3">
        <v>4.903</v>
      </c>
      <c r="M21" s="3">
        <v>20.012</v>
      </c>
      <c r="N21" s="94">
        <f t="shared" si="1"/>
        <v>11.07247337</v>
      </c>
      <c r="O21" s="94">
        <f t="shared" si="2"/>
        <v>13.98893065</v>
      </c>
      <c r="P21" s="94">
        <f t="shared" si="3"/>
        <v>14.13521906</v>
      </c>
      <c r="Q21" s="94">
        <f t="shared" si="4"/>
        <v>14.21114555</v>
      </c>
      <c r="R21" s="94">
        <f t="shared" si="5"/>
        <v>11.60896696</v>
      </c>
      <c r="S21" s="96">
        <f t="shared" si="6"/>
        <v>13.00334712</v>
      </c>
      <c r="U21" s="7" t="str">
        <f t="shared" si="7"/>
        <v>INF</v>
      </c>
    </row>
    <row r="22">
      <c r="A22" s="94">
        <f>Comparacao!F22</f>
        <v>5234.939466</v>
      </c>
      <c r="B22" s="57" t="s">
        <v>101</v>
      </c>
      <c r="C22" s="3" t="s">
        <v>227</v>
      </c>
      <c r="D22" s="3">
        <v>5.0</v>
      </c>
      <c r="E22" s="3">
        <v>5551.82435</v>
      </c>
      <c r="F22" s="3">
        <v>5606.953435</v>
      </c>
      <c r="G22" s="3">
        <v>5670.324562</v>
      </c>
      <c r="H22" s="3">
        <v>5881.755335</v>
      </c>
      <c r="I22" s="3">
        <v>5806.451815</v>
      </c>
      <c r="J22" s="3">
        <v>5551.82435</v>
      </c>
      <c r="K22" s="3">
        <v>5703.461899</v>
      </c>
      <c r="L22" s="3">
        <v>6.967</v>
      </c>
      <c r="M22" s="3">
        <v>20.012</v>
      </c>
      <c r="N22" s="94">
        <f t="shared" si="1"/>
        <v>6.053267398</v>
      </c>
      <c r="O22" s="94">
        <f t="shared" si="2"/>
        <v>7.106366204</v>
      </c>
      <c r="P22" s="94">
        <f t="shared" si="3"/>
        <v>8.316907938</v>
      </c>
      <c r="Q22" s="94">
        <f t="shared" si="4"/>
        <v>12.35574687</v>
      </c>
      <c r="R22" s="94">
        <f t="shared" si="5"/>
        <v>10.91726758</v>
      </c>
      <c r="S22" s="96">
        <f t="shared" si="6"/>
        <v>8.949911197</v>
      </c>
      <c r="U22" s="7" t="str">
        <f t="shared" si="7"/>
        <v>INF</v>
      </c>
    </row>
    <row r="23">
      <c r="A23" s="94">
        <f>Comparacao!F23</f>
        <v>6279.350578</v>
      </c>
      <c r="B23" s="57" t="s">
        <v>102</v>
      </c>
      <c r="C23" s="3" t="s">
        <v>227</v>
      </c>
      <c r="D23" s="3">
        <v>5.0</v>
      </c>
      <c r="E23" s="3">
        <v>6462.393184</v>
      </c>
      <c r="F23" s="3">
        <v>6366.100039</v>
      </c>
      <c r="G23" s="3">
        <v>6347.877374</v>
      </c>
      <c r="H23" s="3">
        <v>6573.902893</v>
      </c>
      <c r="I23" s="3">
        <v>6355.881382</v>
      </c>
      <c r="J23" s="3">
        <v>6347.877374</v>
      </c>
      <c r="K23" s="3">
        <v>6421.230975</v>
      </c>
      <c r="L23" s="3">
        <v>0.0</v>
      </c>
      <c r="M23" s="3">
        <v>20.023</v>
      </c>
      <c r="N23" s="94">
        <f t="shared" si="1"/>
        <v>2.914992621</v>
      </c>
      <c r="O23" s="94">
        <f t="shared" si="2"/>
        <v>1.381503707</v>
      </c>
      <c r="P23" s="94">
        <f t="shared" si="3"/>
        <v>1.091303872</v>
      </c>
      <c r="Q23" s="94">
        <f t="shared" si="4"/>
        <v>4.690808569</v>
      </c>
      <c r="R23" s="94">
        <f t="shared" si="5"/>
        <v>1.21876941</v>
      </c>
      <c r="S23" s="96">
        <f t="shared" si="6"/>
        <v>2.259475636</v>
      </c>
      <c r="U23" s="7" t="str">
        <f t="shared" si="7"/>
        <v>INF</v>
      </c>
    </row>
    <row r="24">
      <c r="A24" s="94">
        <f>Comparacao!F24</f>
        <v>2808.683987</v>
      </c>
      <c r="B24" s="57" t="s">
        <v>103</v>
      </c>
      <c r="C24" s="3" t="s">
        <v>227</v>
      </c>
      <c r="D24" s="3">
        <v>5.0</v>
      </c>
      <c r="E24" s="3">
        <v>3716.49358</v>
      </c>
      <c r="F24" s="3">
        <v>3720.399713</v>
      </c>
      <c r="G24" s="3">
        <v>4147.742198</v>
      </c>
      <c r="H24" s="3">
        <v>3804.030705</v>
      </c>
      <c r="I24" s="3">
        <v>3384.241893</v>
      </c>
      <c r="J24" s="3">
        <v>3384.241893</v>
      </c>
      <c r="K24" s="3">
        <v>3754.581618</v>
      </c>
      <c r="L24" s="3">
        <v>0.0</v>
      </c>
      <c r="M24" s="3">
        <v>20.028</v>
      </c>
      <c r="N24" s="94">
        <f t="shared" si="1"/>
        <v>32.32152842</v>
      </c>
      <c r="O24" s="94">
        <f t="shared" si="2"/>
        <v>32.46060184</v>
      </c>
      <c r="P24" s="94">
        <f t="shared" si="3"/>
        <v>47.67564515</v>
      </c>
      <c r="Q24" s="94">
        <f t="shared" si="4"/>
        <v>35.43818823</v>
      </c>
      <c r="R24" s="94">
        <f t="shared" si="5"/>
        <v>20.49208486</v>
      </c>
      <c r="S24" s="96">
        <f t="shared" si="6"/>
        <v>33.6776097</v>
      </c>
      <c r="U24" s="7" t="str">
        <f t="shared" si="7"/>
        <v>INF</v>
      </c>
    </row>
    <row r="25">
      <c r="A25" s="94">
        <f>Comparacao!F25</f>
        <v>4384.30908</v>
      </c>
      <c r="B25" s="57" t="s">
        <v>104</v>
      </c>
      <c r="C25" s="3" t="s">
        <v>227</v>
      </c>
      <c r="D25" s="3">
        <v>5.0</v>
      </c>
      <c r="E25" s="3">
        <v>5345.854457</v>
      </c>
      <c r="F25" s="3">
        <v>5043.860914</v>
      </c>
      <c r="G25" s="3">
        <v>4573.39272</v>
      </c>
      <c r="H25" s="3">
        <v>4658.112794</v>
      </c>
      <c r="I25" s="3">
        <v>4969.484964</v>
      </c>
      <c r="J25" s="3">
        <v>4573.39272</v>
      </c>
      <c r="K25" s="3">
        <v>4918.14117</v>
      </c>
      <c r="L25" s="3">
        <v>0.0</v>
      </c>
      <c r="M25" s="3">
        <v>20.02</v>
      </c>
      <c r="N25" s="94">
        <f t="shared" si="1"/>
        <v>21.93151439</v>
      </c>
      <c r="O25" s="94">
        <f t="shared" si="2"/>
        <v>15.04346117</v>
      </c>
      <c r="P25" s="94">
        <f t="shared" si="3"/>
        <v>4.312735178</v>
      </c>
      <c r="Q25" s="94">
        <f t="shared" si="4"/>
        <v>6.245082384</v>
      </c>
      <c r="R25" s="94">
        <f t="shared" si="5"/>
        <v>13.34704906</v>
      </c>
      <c r="S25" s="96">
        <f t="shared" si="6"/>
        <v>12.17596844</v>
      </c>
      <c r="U25" s="7" t="str">
        <f t="shared" si="7"/>
        <v>INF</v>
      </c>
    </row>
    <row r="26">
      <c r="A26" s="94">
        <f>Comparacao!F26</f>
        <v>5663.540901</v>
      </c>
      <c r="B26" s="57" t="s">
        <v>105</v>
      </c>
      <c r="C26" s="3" t="s">
        <v>227</v>
      </c>
      <c r="D26" s="3">
        <v>5.0</v>
      </c>
      <c r="E26" s="3">
        <v>6253.089261</v>
      </c>
      <c r="F26" s="3">
        <v>6079.638564</v>
      </c>
      <c r="G26" s="3">
        <v>6114.091413</v>
      </c>
      <c r="H26" s="3">
        <v>6057.627374</v>
      </c>
      <c r="I26" s="3">
        <v>5904.607465</v>
      </c>
      <c r="J26" s="3">
        <v>5904.607465</v>
      </c>
      <c r="K26" s="3">
        <v>6081.810815</v>
      </c>
      <c r="L26" s="3">
        <v>0.0</v>
      </c>
      <c r="M26" s="3">
        <v>20.02</v>
      </c>
      <c r="N26" s="94">
        <f t="shared" si="1"/>
        <v>10.40953655</v>
      </c>
      <c r="O26" s="94">
        <f t="shared" si="2"/>
        <v>7.346952556</v>
      </c>
      <c r="P26" s="94">
        <f t="shared" si="3"/>
        <v>7.955279566</v>
      </c>
      <c r="Q26" s="94">
        <f t="shared" si="4"/>
        <v>6.958305412</v>
      </c>
      <c r="R26" s="94">
        <f t="shared" si="5"/>
        <v>4.256463725</v>
      </c>
      <c r="S26" s="96">
        <f t="shared" si="6"/>
        <v>7.385307561</v>
      </c>
      <c r="U26" s="7" t="str">
        <f t="shared" si="7"/>
        <v>INF</v>
      </c>
    </row>
    <row r="27">
      <c r="A27" s="94">
        <f>Comparacao!F27</f>
        <v>2057.028423</v>
      </c>
      <c r="B27" s="57" t="s">
        <v>106</v>
      </c>
      <c r="C27" s="3" t="s">
        <v>227</v>
      </c>
      <c r="D27" s="3">
        <v>5.0</v>
      </c>
      <c r="E27" s="3">
        <v>2498.433447</v>
      </c>
      <c r="F27" s="3">
        <v>2813.828434</v>
      </c>
      <c r="G27" s="3">
        <v>2679.875798</v>
      </c>
      <c r="H27" s="3">
        <v>3046.291413</v>
      </c>
      <c r="I27" s="3">
        <v>3011.223517</v>
      </c>
      <c r="J27" s="3">
        <v>2498.433447</v>
      </c>
      <c r="K27" s="3">
        <v>2809.930522</v>
      </c>
      <c r="L27" s="3">
        <v>0.0</v>
      </c>
      <c r="M27" s="3">
        <v>20.069</v>
      </c>
      <c r="N27" s="94">
        <f t="shared" si="1"/>
        <v>21.45838235</v>
      </c>
      <c r="O27" s="94">
        <f t="shared" si="2"/>
        <v>36.79093602</v>
      </c>
      <c r="P27" s="94">
        <f t="shared" si="3"/>
        <v>30.2789873</v>
      </c>
      <c r="Q27" s="94">
        <f t="shared" si="4"/>
        <v>48.09184836</v>
      </c>
      <c r="R27" s="94">
        <f t="shared" si="5"/>
        <v>46.38706414</v>
      </c>
      <c r="S27" s="96">
        <f t="shared" si="6"/>
        <v>36.60144363</v>
      </c>
      <c r="U27" s="7" t="str">
        <f t="shared" si="7"/>
        <v>INF</v>
      </c>
    </row>
    <row r="28">
      <c r="A28" s="94">
        <f>Comparacao!F28</f>
        <v>3700.179852</v>
      </c>
      <c r="B28" s="57" t="s">
        <v>107</v>
      </c>
      <c r="C28" s="3" t="s">
        <v>227</v>
      </c>
      <c r="D28" s="3">
        <v>5.0</v>
      </c>
      <c r="E28" s="3">
        <v>4467.0096</v>
      </c>
      <c r="F28" s="3">
        <v>4505.488467</v>
      </c>
      <c r="G28" s="3">
        <v>4309.431555</v>
      </c>
      <c r="H28" s="3">
        <v>4478.81555</v>
      </c>
      <c r="I28" s="3">
        <v>4618.756764</v>
      </c>
      <c r="J28" s="3">
        <v>4309.431555</v>
      </c>
      <c r="K28" s="3">
        <v>4475.900387</v>
      </c>
      <c r="L28" s="3">
        <v>0.0</v>
      </c>
      <c r="M28" s="3">
        <v>20.077</v>
      </c>
      <c r="N28" s="94">
        <f t="shared" si="1"/>
        <v>20.72412095</v>
      </c>
      <c r="O28" s="94">
        <f t="shared" si="2"/>
        <v>21.76403978</v>
      </c>
      <c r="P28" s="94">
        <f t="shared" si="3"/>
        <v>16.46546188</v>
      </c>
      <c r="Q28" s="94">
        <f t="shared" si="4"/>
        <v>21.04318517</v>
      </c>
      <c r="R28" s="94">
        <f t="shared" si="5"/>
        <v>24.82519631</v>
      </c>
      <c r="S28" s="96">
        <f t="shared" si="6"/>
        <v>20.96440082</v>
      </c>
      <c r="U28" s="7" t="str">
        <f t="shared" si="7"/>
        <v>INF</v>
      </c>
    </row>
    <row r="29">
      <c r="A29" s="94">
        <f>Comparacao!F29</f>
        <v>5269.275543</v>
      </c>
      <c r="B29" s="57" t="s">
        <v>108</v>
      </c>
      <c r="C29" s="3" t="s">
        <v>227</v>
      </c>
      <c r="D29" s="3">
        <v>5.0</v>
      </c>
      <c r="E29" s="3">
        <v>5827.456908</v>
      </c>
      <c r="F29" s="3">
        <v>5734.095922</v>
      </c>
      <c r="G29" s="3">
        <v>6097.558337</v>
      </c>
      <c r="H29" s="3">
        <v>6155.582878</v>
      </c>
      <c r="I29" s="3">
        <v>6167.152173</v>
      </c>
      <c r="J29" s="3">
        <v>5734.095922</v>
      </c>
      <c r="K29" s="3">
        <v>5996.369244</v>
      </c>
      <c r="L29" s="3">
        <v>0.0</v>
      </c>
      <c r="M29" s="3">
        <v>20.059</v>
      </c>
      <c r="N29" s="94">
        <f t="shared" si="1"/>
        <v>10.59313297</v>
      </c>
      <c r="O29" s="94">
        <f t="shared" si="2"/>
        <v>8.821333696</v>
      </c>
      <c r="P29" s="94">
        <f t="shared" si="3"/>
        <v>15.71910194</v>
      </c>
      <c r="Q29" s="94">
        <f t="shared" si="4"/>
        <v>16.82028825</v>
      </c>
      <c r="R29" s="94">
        <f t="shared" si="5"/>
        <v>17.03984965</v>
      </c>
      <c r="S29" s="96">
        <f t="shared" si="6"/>
        <v>13.7987413</v>
      </c>
      <c r="T29" s="3"/>
      <c r="U29" s="7" t="str">
        <f t="shared" si="7"/>
        <v>INF</v>
      </c>
      <c r="V29" s="3"/>
      <c r="W29" s="3"/>
      <c r="X29" s="3"/>
      <c r="Y29" s="3"/>
      <c r="Z29" s="3"/>
      <c r="AA29" s="3"/>
      <c r="AB29" s="3"/>
      <c r="AC29" s="3"/>
    </row>
    <row r="30">
      <c r="A30" s="94">
        <f>Comparacao!F30</f>
        <v>6554.649532</v>
      </c>
      <c r="B30" s="57" t="s">
        <v>110</v>
      </c>
      <c r="C30" s="3" t="s">
        <v>227</v>
      </c>
      <c r="D30" s="3">
        <v>5.0</v>
      </c>
      <c r="E30" s="3">
        <v>7702.784695</v>
      </c>
      <c r="F30" s="3">
        <v>7756.285594</v>
      </c>
      <c r="G30" s="3">
        <v>7978.422482</v>
      </c>
      <c r="H30" s="3">
        <v>7594.713884</v>
      </c>
      <c r="I30" s="3">
        <v>6941.618071</v>
      </c>
      <c r="J30" s="3">
        <v>6941.618071</v>
      </c>
      <c r="K30" s="3">
        <v>7594.764945</v>
      </c>
      <c r="L30" s="3">
        <v>0.0</v>
      </c>
      <c r="M30" s="3">
        <v>25.028</v>
      </c>
      <c r="N30" s="94">
        <f t="shared" si="1"/>
        <v>17.5163471</v>
      </c>
      <c r="O30" s="94">
        <f t="shared" si="2"/>
        <v>18.33257531</v>
      </c>
      <c r="P30" s="94">
        <f t="shared" si="3"/>
        <v>21.7215725</v>
      </c>
      <c r="Q30" s="94">
        <f t="shared" si="4"/>
        <v>15.86758143</v>
      </c>
      <c r="R30" s="94">
        <f t="shared" si="5"/>
        <v>5.903725853</v>
      </c>
      <c r="S30" s="96">
        <f t="shared" si="6"/>
        <v>15.86836044</v>
      </c>
      <c r="U30" s="7" t="str">
        <f t="shared" si="7"/>
        <v>INF</v>
      </c>
    </row>
    <row r="31">
      <c r="A31" s="94">
        <f>Comparacao!F31</f>
        <v>8274.004686</v>
      </c>
      <c r="B31" s="57" t="s">
        <v>111</v>
      </c>
      <c r="C31" s="3" t="s">
        <v>227</v>
      </c>
      <c r="D31" s="3">
        <v>5.0</v>
      </c>
      <c r="E31" s="3">
        <v>8781.076692</v>
      </c>
      <c r="F31" s="3">
        <v>8852.907635</v>
      </c>
      <c r="G31" s="3">
        <v>8924.729334</v>
      </c>
      <c r="H31" s="3">
        <v>8716.147708</v>
      </c>
      <c r="I31" s="3">
        <v>9615.148217</v>
      </c>
      <c r="J31" s="3">
        <v>8716.147708</v>
      </c>
      <c r="K31" s="3">
        <v>8978.001917</v>
      </c>
      <c r="L31" s="3">
        <v>0.0</v>
      </c>
      <c r="M31" s="3">
        <v>25.023</v>
      </c>
      <c r="N31" s="94">
        <f t="shared" si="1"/>
        <v>6.128495514</v>
      </c>
      <c r="O31" s="94">
        <f t="shared" si="2"/>
        <v>6.996647584</v>
      </c>
      <c r="P31" s="94">
        <f t="shared" si="3"/>
        <v>7.864687932</v>
      </c>
      <c r="Q31" s="94">
        <f t="shared" si="4"/>
        <v>5.343760836</v>
      </c>
      <c r="R31" s="94">
        <f t="shared" si="5"/>
        <v>16.20912221</v>
      </c>
      <c r="S31" s="96">
        <f t="shared" si="6"/>
        <v>8.508542815</v>
      </c>
      <c r="U31" s="7" t="str">
        <f t="shared" si="7"/>
        <v>INF</v>
      </c>
    </row>
    <row r="32">
      <c r="A32" s="94">
        <f>Comparacao!F32</f>
        <v>9923.900207</v>
      </c>
      <c r="B32" s="57" t="s">
        <v>112</v>
      </c>
      <c r="C32" s="3" t="s">
        <v>227</v>
      </c>
      <c r="D32" s="3">
        <v>5.0</v>
      </c>
      <c r="E32" s="3">
        <v>11006.221498</v>
      </c>
      <c r="F32" s="3">
        <v>10975.592705</v>
      </c>
      <c r="G32" s="3">
        <v>10187.166538</v>
      </c>
      <c r="H32" s="3">
        <v>10241.1768</v>
      </c>
      <c r="I32" s="3">
        <v>10139.297396</v>
      </c>
      <c r="J32" s="3">
        <v>10139.297396</v>
      </c>
      <c r="K32" s="3">
        <v>10509.890988</v>
      </c>
      <c r="L32" s="3">
        <v>1.345</v>
      </c>
      <c r="M32" s="3">
        <v>25.026</v>
      </c>
      <c r="N32" s="94">
        <f t="shared" si="1"/>
        <v>10.90620893</v>
      </c>
      <c r="O32" s="94">
        <f t="shared" si="2"/>
        <v>10.59757229</v>
      </c>
      <c r="P32" s="94">
        <f t="shared" si="3"/>
        <v>2.652851455</v>
      </c>
      <c r="Q32" s="94">
        <f t="shared" si="4"/>
        <v>3.197095763</v>
      </c>
      <c r="R32" s="94">
        <f t="shared" si="5"/>
        <v>2.170489268</v>
      </c>
      <c r="S32" s="96">
        <f t="shared" si="6"/>
        <v>5.904843541</v>
      </c>
      <c r="U32" s="7" t="str">
        <f t="shared" si="7"/>
        <v>INF</v>
      </c>
    </row>
    <row r="33">
      <c r="A33" s="94">
        <f>Comparacao!F33</f>
        <v>4791.052432</v>
      </c>
      <c r="B33" s="57" t="s">
        <v>113</v>
      </c>
      <c r="C33" s="3" t="s">
        <v>227</v>
      </c>
      <c r="D33" s="3">
        <v>5.0</v>
      </c>
      <c r="E33" s="3">
        <v>6378.314282</v>
      </c>
      <c r="F33" s="3">
        <v>5871.255577</v>
      </c>
      <c r="G33" s="3">
        <v>5484.10109</v>
      </c>
      <c r="H33" s="3">
        <v>5854.444386</v>
      </c>
      <c r="I33" s="3">
        <v>6000.085445</v>
      </c>
      <c r="J33" s="3">
        <v>5484.10109</v>
      </c>
      <c r="K33" s="3">
        <v>5917.640156</v>
      </c>
      <c r="L33" s="3">
        <v>0.0</v>
      </c>
      <c r="M33" s="3">
        <v>25.04</v>
      </c>
      <c r="N33" s="94">
        <f t="shared" si="1"/>
        <v>33.12971153</v>
      </c>
      <c r="O33" s="94">
        <f t="shared" si="2"/>
        <v>22.54626014</v>
      </c>
      <c r="P33" s="94">
        <f t="shared" si="3"/>
        <v>14.46547847</v>
      </c>
      <c r="Q33" s="94">
        <f t="shared" si="4"/>
        <v>22.19537292</v>
      </c>
      <c r="R33" s="94">
        <f t="shared" si="5"/>
        <v>25.23522817</v>
      </c>
      <c r="S33" s="96">
        <f t="shared" si="6"/>
        <v>23.51441025</v>
      </c>
      <c r="U33" s="7" t="str">
        <f t="shared" si="7"/>
        <v>INF</v>
      </c>
    </row>
    <row r="34">
      <c r="A34" s="94">
        <f>Comparacao!F34</f>
        <v>7190.739067</v>
      </c>
      <c r="B34" s="57" t="s">
        <v>114</v>
      </c>
      <c r="C34" s="3" t="s">
        <v>227</v>
      </c>
      <c r="D34" s="3">
        <v>5.0</v>
      </c>
      <c r="E34" s="3">
        <v>8132.624962</v>
      </c>
      <c r="F34" s="3">
        <v>8535.251721</v>
      </c>
      <c r="G34" s="3">
        <v>8153.773671</v>
      </c>
      <c r="H34" s="3">
        <v>8277.16669</v>
      </c>
      <c r="I34" s="3">
        <v>8147.871598</v>
      </c>
      <c r="J34" s="3">
        <v>8132.624962</v>
      </c>
      <c r="K34" s="3">
        <v>8249.337728</v>
      </c>
      <c r="L34" s="3">
        <v>0.0</v>
      </c>
      <c r="M34" s="3">
        <v>25.036</v>
      </c>
      <c r="N34" s="94">
        <f t="shared" si="1"/>
        <v>13.09859649</v>
      </c>
      <c r="O34" s="94">
        <f t="shared" si="2"/>
        <v>18.69783678</v>
      </c>
      <c r="P34" s="94">
        <f t="shared" si="3"/>
        <v>13.39270686</v>
      </c>
      <c r="Q34" s="94">
        <f t="shared" si="4"/>
        <v>15.10870597</v>
      </c>
      <c r="R34" s="94">
        <f t="shared" si="5"/>
        <v>13.31062805</v>
      </c>
      <c r="S34" s="96">
        <f t="shared" si="6"/>
        <v>14.72169483</v>
      </c>
      <c r="U34" s="7" t="str">
        <f t="shared" si="7"/>
        <v>INF</v>
      </c>
    </row>
    <row r="35">
      <c r="A35" s="94">
        <f>Comparacao!F35</f>
        <v>9173.349882</v>
      </c>
      <c r="B35" s="57" t="s">
        <v>115</v>
      </c>
      <c r="C35" s="3" t="s">
        <v>227</v>
      </c>
      <c r="D35" s="3">
        <v>5.0</v>
      </c>
      <c r="E35" s="3">
        <v>10498.6441</v>
      </c>
      <c r="F35" s="3">
        <v>9982.324387</v>
      </c>
      <c r="G35" s="3">
        <v>10029.714653</v>
      </c>
      <c r="H35" s="3">
        <v>9769.736951</v>
      </c>
      <c r="I35" s="3">
        <v>9782.658307</v>
      </c>
      <c r="J35" s="3">
        <v>9769.736951</v>
      </c>
      <c r="K35" s="3">
        <v>10012.61568</v>
      </c>
      <c r="L35" s="3">
        <v>0.0</v>
      </c>
      <c r="M35" s="3">
        <v>25.036</v>
      </c>
      <c r="N35" s="94">
        <f t="shared" si="1"/>
        <v>14.44722195</v>
      </c>
      <c r="O35" s="94">
        <f t="shared" si="2"/>
        <v>8.818746864</v>
      </c>
      <c r="P35" s="94">
        <f t="shared" si="3"/>
        <v>9.335354936</v>
      </c>
      <c r="Q35" s="94">
        <f t="shared" si="4"/>
        <v>6.501300797</v>
      </c>
      <c r="R35" s="94">
        <f t="shared" si="5"/>
        <v>6.642158348</v>
      </c>
      <c r="S35" s="96">
        <f t="shared" si="6"/>
        <v>9.14895658</v>
      </c>
      <c r="U35" s="7" t="str">
        <f t="shared" si="7"/>
        <v>INF</v>
      </c>
    </row>
    <row r="36">
      <c r="A36" s="94">
        <f>Comparacao!F36</f>
        <v>3752.853912</v>
      </c>
      <c r="B36" s="57" t="s">
        <v>116</v>
      </c>
      <c r="C36" s="3" t="s">
        <v>227</v>
      </c>
      <c r="D36" s="3">
        <v>5.0</v>
      </c>
      <c r="E36" s="3">
        <v>4713.907665</v>
      </c>
      <c r="F36" s="3">
        <v>4987.412169</v>
      </c>
      <c r="G36" s="3">
        <v>4504.927528</v>
      </c>
      <c r="H36" s="3">
        <v>4899.328807</v>
      </c>
      <c r="I36" s="3">
        <v>4838.469675</v>
      </c>
      <c r="J36" s="3">
        <v>4504.927528</v>
      </c>
      <c r="K36" s="3">
        <v>4788.809169</v>
      </c>
      <c r="L36" s="3">
        <v>0.0</v>
      </c>
      <c r="M36" s="3">
        <v>25.095</v>
      </c>
      <c r="N36" s="94">
        <f t="shared" si="1"/>
        <v>25.60861082</v>
      </c>
      <c r="O36" s="94">
        <f t="shared" si="2"/>
        <v>32.89651785</v>
      </c>
      <c r="P36" s="94">
        <f t="shared" si="3"/>
        <v>20.04004509</v>
      </c>
      <c r="Q36" s="94">
        <f t="shared" si="4"/>
        <v>30.54941444</v>
      </c>
      <c r="R36" s="94">
        <f t="shared" si="5"/>
        <v>28.92773842</v>
      </c>
      <c r="S36" s="96">
        <f t="shared" si="6"/>
        <v>27.60446532</v>
      </c>
      <c r="U36" s="7" t="str">
        <f t="shared" si="7"/>
        <v>INF</v>
      </c>
    </row>
    <row r="37">
      <c r="A37" s="94">
        <f>Comparacao!F37</f>
        <v>6264.086171</v>
      </c>
      <c r="B37" s="57" t="s">
        <v>117</v>
      </c>
      <c r="C37" s="3" t="s">
        <v>227</v>
      </c>
      <c r="D37" s="3">
        <v>5.0</v>
      </c>
      <c r="E37" s="3">
        <v>7880.612896</v>
      </c>
      <c r="F37" s="3">
        <v>6809.164082</v>
      </c>
      <c r="G37" s="3">
        <v>7405.48281</v>
      </c>
      <c r="H37" s="3">
        <v>7170.967637</v>
      </c>
      <c r="I37" s="3">
        <v>7368.34427</v>
      </c>
      <c r="J37" s="3">
        <v>6809.164082</v>
      </c>
      <c r="K37" s="3">
        <v>7326.914339</v>
      </c>
      <c r="L37" s="3">
        <v>0.0</v>
      </c>
      <c r="M37" s="3">
        <v>25.062</v>
      </c>
      <c r="N37" s="94">
        <f t="shared" si="1"/>
        <v>25.80626576</v>
      </c>
      <c r="O37" s="94">
        <f t="shared" si="2"/>
        <v>8.701634941</v>
      </c>
      <c r="P37" s="94">
        <f t="shared" si="3"/>
        <v>18.22127933</v>
      </c>
      <c r="Q37" s="94">
        <f t="shared" si="4"/>
        <v>14.47747431</v>
      </c>
      <c r="R37" s="94">
        <f t="shared" si="5"/>
        <v>17.62839892</v>
      </c>
      <c r="S37" s="96">
        <f t="shared" si="6"/>
        <v>16.96701065</v>
      </c>
      <c r="U37" s="7" t="str">
        <f t="shared" si="7"/>
        <v>INF</v>
      </c>
    </row>
    <row r="38">
      <c r="A38" s="94">
        <f>Comparacao!F38</f>
        <v>8674.684243</v>
      </c>
      <c r="B38" s="57" t="s">
        <v>119</v>
      </c>
      <c r="C38" s="3" t="s">
        <v>227</v>
      </c>
      <c r="D38" s="3">
        <v>5.0</v>
      </c>
      <c r="E38" s="3">
        <v>9608.497584</v>
      </c>
      <c r="F38" s="3">
        <v>9954.609016</v>
      </c>
      <c r="G38" s="3">
        <v>9711.108106</v>
      </c>
      <c r="H38" s="3">
        <v>10249.870465</v>
      </c>
      <c r="I38" s="3">
        <v>9877.289662</v>
      </c>
      <c r="J38" s="3">
        <v>9608.497584</v>
      </c>
      <c r="K38" s="3">
        <v>9880.274967</v>
      </c>
      <c r="L38" s="3">
        <v>0.0</v>
      </c>
      <c r="M38" s="3">
        <v>25.062</v>
      </c>
      <c r="N38" s="94">
        <f t="shared" si="1"/>
        <v>10.76481074</v>
      </c>
      <c r="O38" s="94">
        <f t="shared" si="2"/>
        <v>14.75471311</v>
      </c>
      <c r="P38" s="94">
        <f t="shared" si="3"/>
        <v>11.94768402</v>
      </c>
      <c r="Q38" s="94">
        <f t="shared" si="4"/>
        <v>18.15842719</v>
      </c>
      <c r="R38" s="94">
        <f t="shared" si="5"/>
        <v>13.86339128</v>
      </c>
      <c r="S38" s="96">
        <f t="shared" si="6"/>
        <v>13.89780527</v>
      </c>
      <c r="U38" s="7" t="str">
        <f t="shared" si="7"/>
        <v>INF</v>
      </c>
    </row>
    <row r="39">
      <c r="A39" s="94">
        <f>Comparacao!F39</f>
        <v>52541.03391</v>
      </c>
      <c r="B39" s="57" t="s">
        <v>120</v>
      </c>
      <c r="C39" s="3" t="s">
        <v>227</v>
      </c>
      <c r="D39" s="3">
        <v>5.0</v>
      </c>
      <c r="E39" s="3">
        <v>52541.03391</v>
      </c>
      <c r="F39" s="3">
        <v>52541.03391</v>
      </c>
      <c r="G39" s="3">
        <v>52541.03391</v>
      </c>
      <c r="H39" s="3">
        <v>52541.03391</v>
      </c>
      <c r="I39" s="3">
        <v>52541.03391</v>
      </c>
      <c r="J39" s="3">
        <v>52541.03391</v>
      </c>
      <c r="K39" s="3">
        <v>52541.03391</v>
      </c>
      <c r="L39" s="3">
        <v>0.302</v>
      </c>
      <c r="M39" s="3">
        <v>10.004</v>
      </c>
      <c r="N39" s="94">
        <f t="shared" si="1"/>
        <v>0</v>
      </c>
      <c r="O39" s="94">
        <f t="shared" si="2"/>
        <v>0</v>
      </c>
      <c r="P39" s="94">
        <f t="shared" si="3"/>
        <v>0</v>
      </c>
      <c r="Q39" s="94">
        <f t="shared" si="4"/>
        <v>0</v>
      </c>
      <c r="R39" s="94">
        <f t="shared" si="5"/>
        <v>0</v>
      </c>
      <c r="S39" s="96">
        <f t="shared" si="6"/>
        <v>0</v>
      </c>
      <c r="U39" s="7">
        <f t="shared" si="7"/>
        <v>0.302</v>
      </c>
    </row>
    <row r="40">
      <c r="A40" s="94">
        <f>Comparacao!F40</f>
        <v>63166.88072</v>
      </c>
      <c r="B40" s="57" t="s">
        <v>121</v>
      </c>
      <c r="C40" s="3" t="s">
        <v>227</v>
      </c>
      <c r="D40" s="3">
        <v>5.0</v>
      </c>
      <c r="E40" s="3">
        <v>63166.880717</v>
      </c>
      <c r="F40" s="3">
        <v>63166.880717</v>
      </c>
      <c r="G40" s="3">
        <v>63166.880717</v>
      </c>
      <c r="H40" s="3">
        <v>63166.880717</v>
      </c>
      <c r="I40" s="3">
        <v>63166.880717</v>
      </c>
      <c r="J40" s="3">
        <v>63166.880717</v>
      </c>
      <c r="K40" s="3">
        <v>63166.880717</v>
      </c>
      <c r="L40" s="3">
        <v>0.593</v>
      </c>
      <c r="M40" s="3">
        <v>10.003</v>
      </c>
      <c r="N40" s="94">
        <f t="shared" si="1"/>
        <v>0</v>
      </c>
      <c r="O40" s="94">
        <f t="shared" si="2"/>
        <v>0</v>
      </c>
      <c r="P40" s="94">
        <f t="shared" si="3"/>
        <v>0</v>
      </c>
      <c r="Q40" s="94">
        <f t="shared" si="4"/>
        <v>0</v>
      </c>
      <c r="R40" s="94">
        <f t="shared" si="5"/>
        <v>0</v>
      </c>
      <c r="S40" s="96">
        <f t="shared" si="6"/>
        <v>0</v>
      </c>
      <c r="U40" s="7">
        <f t="shared" si="7"/>
        <v>0.593</v>
      </c>
    </row>
    <row r="41">
      <c r="A41" s="94">
        <f>Comparacao!F41</f>
        <v>72640.83324</v>
      </c>
      <c r="B41" s="57" t="s">
        <v>122</v>
      </c>
      <c r="C41" s="3" t="s">
        <v>227</v>
      </c>
      <c r="D41" s="3">
        <v>5.0</v>
      </c>
      <c r="E41" s="3">
        <v>72640.833236</v>
      </c>
      <c r="F41" s="3">
        <v>72640.833236</v>
      </c>
      <c r="G41" s="3">
        <v>72640.833236</v>
      </c>
      <c r="H41" s="3">
        <v>72640.833236</v>
      </c>
      <c r="I41" s="3">
        <v>72640.833236</v>
      </c>
      <c r="J41" s="3">
        <v>72640.833236</v>
      </c>
      <c r="K41" s="3">
        <v>72640.833236</v>
      </c>
      <c r="L41" s="3">
        <v>0.43</v>
      </c>
      <c r="M41" s="3">
        <v>10.003</v>
      </c>
      <c r="N41" s="94">
        <f t="shared" si="1"/>
        <v>0</v>
      </c>
      <c r="O41" s="94">
        <f t="shared" si="2"/>
        <v>0</v>
      </c>
      <c r="P41" s="94">
        <f t="shared" si="3"/>
        <v>0</v>
      </c>
      <c r="Q41" s="94">
        <f t="shared" si="4"/>
        <v>0</v>
      </c>
      <c r="R41" s="94">
        <f t="shared" si="5"/>
        <v>0</v>
      </c>
      <c r="S41" s="96">
        <f t="shared" si="6"/>
        <v>0</v>
      </c>
      <c r="U41" s="7">
        <f t="shared" si="7"/>
        <v>0.43</v>
      </c>
    </row>
    <row r="42">
      <c r="A42" s="94">
        <f>Comparacao!F42</f>
        <v>34340.0114</v>
      </c>
      <c r="B42" s="57" t="s">
        <v>123</v>
      </c>
      <c r="C42" s="3" t="s">
        <v>227</v>
      </c>
      <c r="D42" s="3">
        <v>5.0</v>
      </c>
      <c r="E42" s="3">
        <v>34987.349547</v>
      </c>
      <c r="F42" s="3">
        <v>34543.602087</v>
      </c>
      <c r="G42" s="3">
        <v>34771.107676</v>
      </c>
      <c r="H42" s="3">
        <v>34445.579978</v>
      </c>
      <c r="I42" s="3">
        <v>35219.140332</v>
      </c>
      <c r="J42" s="3">
        <v>34445.579978</v>
      </c>
      <c r="K42" s="3">
        <v>34793.355924</v>
      </c>
      <c r="L42" s="3">
        <v>5.052</v>
      </c>
      <c r="M42" s="3">
        <v>10.011</v>
      </c>
      <c r="N42" s="94">
        <f t="shared" si="1"/>
        <v>1.885084246</v>
      </c>
      <c r="O42" s="94">
        <f t="shared" si="2"/>
        <v>0.5928672609</v>
      </c>
      <c r="P42" s="94">
        <f t="shared" si="3"/>
        <v>1.255376036</v>
      </c>
      <c r="Q42" s="94">
        <f t="shared" si="4"/>
        <v>0.3074214937</v>
      </c>
      <c r="R42" s="94">
        <f t="shared" si="5"/>
        <v>2.560071748</v>
      </c>
      <c r="S42" s="96">
        <f t="shared" si="6"/>
        <v>1.320164157</v>
      </c>
      <c r="U42" s="7">
        <f t="shared" si="7"/>
        <v>5.052</v>
      </c>
    </row>
    <row r="43">
      <c r="A43" s="94">
        <f>Comparacao!F43</f>
        <v>49418.78451</v>
      </c>
      <c r="B43" s="57" t="s">
        <v>124</v>
      </c>
      <c r="C43" s="3" t="s">
        <v>227</v>
      </c>
      <c r="D43" s="3">
        <v>5.0</v>
      </c>
      <c r="E43" s="3">
        <v>51681.771543</v>
      </c>
      <c r="F43" s="3">
        <v>50483.013125</v>
      </c>
      <c r="G43" s="3">
        <v>50471.445487</v>
      </c>
      <c r="H43" s="3">
        <v>50231.975032</v>
      </c>
      <c r="I43" s="3">
        <v>50049.000424</v>
      </c>
      <c r="J43" s="3">
        <v>50049.000424</v>
      </c>
      <c r="K43" s="3">
        <v>50583.441122</v>
      </c>
      <c r="L43" s="3">
        <v>5.397</v>
      </c>
      <c r="M43" s="3">
        <v>10.006</v>
      </c>
      <c r="N43" s="94">
        <f t="shared" si="1"/>
        <v>4.579204149</v>
      </c>
      <c r="O43" s="94">
        <f t="shared" si="2"/>
        <v>2.153490062</v>
      </c>
      <c r="P43" s="94">
        <f t="shared" si="3"/>
        <v>2.130082691</v>
      </c>
      <c r="Q43" s="94">
        <f t="shared" si="4"/>
        <v>1.645508946</v>
      </c>
      <c r="R43" s="94">
        <f t="shared" si="5"/>
        <v>1.275255792</v>
      </c>
      <c r="S43" s="96">
        <f t="shared" si="6"/>
        <v>2.356708328</v>
      </c>
      <c r="U43" s="7" t="str">
        <f t="shared" si="7"/>
        <v>INF</v>
      </c>
    </row>
    <row r="44">
      <c r="A44" s="94">
        <f>Comparacao!F44</f>
        <v>64013.26217</v>
      </c>
      <c r="B44" s="57" t="s">
        <v>125</v>
      </c>
      <c r="C44" s="3" t="s">
        <v>227</v>
      </c>
      <c r="D44" s="3">
        <v>5.0</v>
      </c>
      <c r="E44" s="3">
        <v>66377.627589</v>
      </c>
      <c r="F44" s="3">
        <v>65590.922485</v>
      </c>
      <c r="G44" s="3">
        <v>64666.239173</v>
      </c>
      <c r="H44" s="3">
        <v>65248.281773</v>
      </c>
      <c r="I44" s="3">
        <v>66349.57125</v>
      </c>
      <c r="J44" s="3">
        <v>64666.239173</v>
      </c>
      <c r="K44" s="3">
        <v>65646.528454</v>
      </c>
      <c r="L44" s="3">
        <v>3.827</v>
      </c>
      <c r="M44" s="3">
        <v>10.006</v>
      </c>
      <c r="N44" s="94">
        <f t="shared" si="1"/>
        <v>3.693555588</v>
      </c>
      <c r="O44" s="94">
        <f t="shared" si="2"/>
        <v>2.464583533</v>
      </c>
      <c r="P44" s="94">
        <f t="shared" si="3"/>
        <v>1.020065193</v>
      </c>
      <c r="Q44" s="94">
        <f t="shared" si="4"/>
        <v>1.929318338</v>
      </c>
      <c r="R44" s="94">
        <f t="shared" si="5"/>
        <v>3.649726641</v>
      </c>
      <c r="S44" s="96">
        <f t="shared" si="6"/>
        <v>2.551449859</v>
      </c>
      <c r="U44" s="7" t="str">
        <f t="shared" si="7"/>
        <v>INF</v>
      </c>
    </row>
    <row r="45">
      <c r="A45" s="94">
        <f>Comparacao!F45</f>
        <v>20513.40615</v>
      </c>
      <c r="B45" s="57" t="s">
        <v>126</v>
      </c>
      <c r="C45" s="3" t="s">
        <v>227</v>
      </c>
      <c r="D45" s="3">
        <v>5.0</v>
      </c>
      <c r="E45" s="3">
        <v>21353.220463</v>
      </c>
      <c r="F45" s="3">
        <v>21438.876477</v>
      </c>
      <c r="G45" s="3">
        <v>21581.801387</v>
      </c>
      <c r="H45" s="3">
        <v>21321.246087</v>
      </c>
      <c r="I45" s="3">
        <v>21189.305081</v>
      </c>
      <c r="J45" s="3">
        <v>21189.305081</v>
      </c>
      <c r="K45" s="3">
        <v>21376.889899</v>
      </c>
      <c r="L45" s="3">
        <v>2.233</v>
      </c>
      <c r="M45" s="3">
        <v>10.031</v>
      </c>
      <c r="N45" s="94">
        <f t="shared" si="1"/>
        <v>4.093977919</v>
      </c>
      <c r="O45" s="94">
        <f t="shared" si="2"/>
        <v>4.511539066</v>
      </c>
      <c r="P45" s="94">
        <f t="shared" si="3"/>
        <v>5.208278111</v>
      </c>
      <c r="Q45" s="94">
        <f t="shared" si="4"/>
        <v>3.938107286</v>
      </c>
      <c r="R45" s="94">
        <f t="shared" si="5"/>
        <v>3.294913245</v>
      </c>
      <c r="S45" s="96">
        <f t="shared" si="6"/>
        <v>4.209363125</v>
      </c>
      <c r="U45" s="7" t="str">
        <f t="shared" si="7"/>
        <v>INF</v>
      </c>
    </row>
    <row r="46">
      <c r="A46" s="94">
        <f>Comparacao!F46</f>
        <v>39288.18853</v>
      </c>
      <c r="B46" s="57" t="s">
        <v>127</v>
      </c>
      <c r="C46" s="3" t="s">
        <v>227</v>
      </c>
      <c r="D46" s="3">
        <v>5.0</v>
      </c>
      <c r="E46" s="3">
        <v>39921.76044</v>
      </c>
      <c r="F46" s="3">
        <v>40085.517149</v>
      </c>
      <c r="G46" s="3">
        <v>40145.667764</v>
      </c>
      <c r="H46" s="3">
        <v>40795.199449</v>
      </c>
      <c r="I46" s="3">
        <v>40819.741529</v>
      </c>
      <c r="J46" s="3">
        <v>39921.76044</v>
      </c>
      <c r="K46" s="3">
        <v>40353.577266</v>
      </c>
      <c r="L46" s="3">
        <v>5.277</v>
      </c>
      <c r="M46" s="3">
        <v>10.023</v>
      </c>
      <c r="N46" s="94">
        <f t="shared" si="1"/>
        <v>1.612626934</v>
      </c>
      <c r="O46" s="94">
        <f t="shared" si="2"/>
        <v>2.029435942</v>
      </c>
      <c r="P46" s="94">
        <f t="shared" si="3"/>
        <v>2.182536956</v>
      </c>
      <c r="Q46" s="94">
        <f t="shared" si="4"/>
        <v>3.835786213</v>
      </c>
      <c r="R46" s="94">
        <f t="shared" si="5"/>
        <v>3.898253028</v>
      </c>
      <c r="S46" s="96">
        <f t="shared" si="6"/>
        <v>2.711727815</v>
      </c>
      <c r="U46" s="7" t="str">
        <f t="shared" si="7"/>
        <v>INF</v>
      </c>
    </row>
    <row r="47">
      <c r="A47" s="94">
        <f>Comparacao!F47</f>
        <v>57953.44807</v>
      </c>
      <c r="B47" s="57" t="s">
        <v>128</v>
      </c>
      <c r="C47" s="3" t="s">
        <v>227</v>
      </c>
      <c r="D47" s="3">
        <v>5.0</v>
      </c>
      <c r="E47" s="3">
        <v>61142.884953</v>
      </c>
      <c r="F47" s="3">
        <v>60174.450526</v>
      </c>
      <c r="G47" s="3">
        <v>59133.037123</v>
      </c>
      <c r="H47" s="3">
        <v>58715.947921</v>
      </c>
      <c r="I47" s="3">
        <v>60024.782875</v>
      </c>
      <c r="J47" s="3">
        <v>58715.947921</v>
      </c>
      <c r="K47" s="3">
        <v>59838.220679</v>
      </c>
      <c r="L47" s="3">
        <v>3.925</v>
      </c>
      <c r="M47" s="3">
        <v>10.023</v>
      </c>
      <c r="N47" s="94">
        <f t="shared" si="1"/>
        <v>5.503446285</v>
      </c>
      <c r="O47" s="94">
        <f t="shared" si="2"/>
        <v>3.832390534</v>
      </c>
      <c r="P47" s="94">
        <f t="shared" si="3"/>
        <v>2.035407891</v>
      </c>
      <c r="Q47" s="94">
        <f t="shared" si="4"/>
        <v>1.315710934</v>
      </c>
      <c r="R47" s="94">
        <f t="shared" si="5"/>
        <v>3.57413558</v>
      </c>
      <c r="S47" s="96">
        <f t="shared" si="6"/>
        <v>3.252218245</v>
      </c>
      <c r="U47" s="7" t="str">
        <f t="shared" si="7"/>
        <v>INF</v>
      </c>
    </row>
    <row r="48">
      <c r="A48" s="94">
        <f>Comparacao!F48</f>
        <v>58761.18402</v>
      </c>
      <c r="B48" s="57" t="s">
        <v>129</v>
      </c>
      <c r="C48" s="3" t="s">
        <v>227</v>
      </c>
      <c r="D48" s="3">
        <v>5.0</v>
      </c>
      <c r="E48" s="3">
        <v>63797.556996</v>
      </c>
      <c r="F48" s="3">
        <v>63675.642592</v>
      </c>
      <c r="G48" s="3">
        <v>65077.780362</v>
      </c>
      <c r="H48" s="3">
        <v>64202.657167</v>
      </c>
      <c r="I48" s="3">
        <v>62904.987404</v>
      </c>
      <c r="J48" s="3">
        <v>62904.987404</v>
      </c>
      <c r="K48" s="3">
        <v>63931.724904</v>
      </c>
      <c r="L48" s="3">
        <v>0.439</v>
      </c>
      <c r="M48" s="3">
        <v>20.01</v>
      </c>
      <c r="N48" s="94">
        <f t="shared" si="1"/>
        <v>8.570918125</v>
      </c>
      <c r="O48" s="94">
        <f t="shared" si="2"/>
        <v>8.363443742</v>
      </c>
      <c r="P48" s="94">
        <f t="shared" si="3"/>
        <v>10.74960698</v>
      </c>
      <c r="Q48" s="94">
        <f t="shared" si="4"/>
        <v>9.260319092</v>
      </c>
      <c r="R48" s="94">
        <f t="shared" si="5"/>
        <v>7.051939897</v>
      </c>
      <c r="S48" s="96">
        <f t="shared" si="6"/>
        <v>8.799245567</v>
      </c>
      <c r="U48" s="7" t="str">
        <f t="shared" si="7"/>
        <v>INF</v>
      </c>
    </row>
    <row r="49">
      <c r="A49" s="94">
        <f>Comparacao!F49</f>
        <v>69515.95302</v>
      </c>
      <c r="B49" s="57" t="s">
        <v>130</v>
      </c>
      <c r="C49" s="3" t="s">
        <v>227</v>
      </c>
      <c r="D49" s="3">
        <v>5.0</v>
      </c>
      <c r="E49" s="3">
        <v>70245.421235</v>
      </c>
      <c r="F49" s="3">
        <v>74559.705339</v>
      </c>
      <c r="G49" s="3">
        <v>74396.650083</v>
      </c>
      <c r="H49" s="3">
        <v>72862.530801</v>
      </c>
      <c r="I49" s="3">
        <v>72609.528833</v>
      </c>
      <c r="J49" s="3">
        <v>70245.421235</v>
      </c>
      <c r="K49" s="3">
        <v>72934.767258</v>
      </c>
      <c r="L49" s="3">
        <v>4.771</v>
      </c>
      <c r="M49" s="3">
        <v>20.01</v>
      </c>
      <c r="N49" s="94">
        <f t="shared" si="1"/>
        <v>1.049353683</v>
      </c>
      <c r="O49" s="94">
        <f t="shared" si="2"/>
        <v>7.255532144</v>
      </c>
      <c r="P49" s="94">
        <f t="shared" si="3"/>
        <v>7.020974106</v>
      </c>
      <c r="Q49" s="94">
        <f t="shared" si="4"/>
        <v>4.814114795</v>
      </c>
      <c r="R49" s="94">
        <f t="shared" si="5"/>
        <v>4.450166727</v>
      </c>
      <c r="S49" s="96">
        <f t="shared" si="6"/>
        <v>4.918028291</v>
      </c>
      <c r="U49" s="7" t="str">
        <f t="shared" si="7"/>
        <v>INF</v>
      </c>
    </row>
    <row r="50">
      <c r="A50" s="94">
        <f>Comparacao!F50</f>
        <v>78177.62524</v>
      </c>
      <c r="B50" s="57" t="s">
        <v>131</v>
      </c>
      <c r="C50" s="3" t="s">
        <v>227</v>
      </c>
      <c r="D50" s="3">
        <v>5.0</v>
      </c>
      <c r="E50" s="3">
        <v>83161.718291</v>
      </c>
      <c r="F50" s="3">
        <v>81187.581112</v>
      </c>
      <c r="G50" s="3">
        <v>82607.241658</v>
      </c>
      <c r="H50" s="3">
        <v>82004.022935</v>
      </c>
      <c r="I50" s="3">
        <v>84135.046887</v>
      </c>
      <c r="J50" s="3">
        <v>81187.581112</v>
      </c>
      <c r="K50" s="3">
        <v>82619.122177</v>
      </c>
      <c r="L50" s="3">
        <v>4.635</v>
      </c>
      <c r="M50" s="3">
        <v>20.012</v>
      </c>
      <c r="N50" s="94">
        <f t="shared" si="1"/>
        <v>6.375344655</v>
      </c>
      <c r="O50" s="94">
        <f t="shared" si="2"/>
        <v>3.850150045</v>
      </c>
      <c r="P50" s="94">
        <f t="shared" si="3"/>
        <v>5.666092319</v>
      </c>
      <c r="Q50" s="94">
        <f t="shared" si="4"/>
        <v>4.894492106</v>
      </c>
      <c r="R50" s="94">
        <f t="shared" si="5"/>
        <v>7.620366607</v>
      </c>
      <c r="S50" s="96">
        <f t="shared" si="6"/>
        <v>5.681289146</v>
      </c>
      <c r="U50" s="7" t="str">
        <f t="shared" si="7"/>
        <v>INF</v>
      </c>
    </row>
    <row r="51">
      <c r="A51" s="94">
        <f>Comparacao!F51</f>
        <v>46480.36408</v>
      </c>
      <c r="B51" s="57" t="s">
        <v>132</v>
      </c>
      <c r="C51" s="3" t="s">
        <v>227</v>
      </c>
      <c r="D51" s="3">
        <v>5.0</v>
      </c>
      <c r="E51" s="3">
        <v>52208.641835</v>
      </c>
      <c r="F51" s="3">
        <v>55876.173558</v>
      </c>
      <c r="G51" s="3">
        <v>53128.235727</v>
      </c>
      <c r="H51" s="3">
        <v>54123.96651</v>
      </c>
      <c r="I51" s="3">
        <v>52138.482398</v>
      </c>
      <c r="J51" s="3">
        <v>52138.482398</v>
      </c>
      <c r="K51" s="3">
        <v>53495.100006</v>
      </c>
      <c r="L51" s="3">
        <v>0.0</v>
      </c>
      <c r="M51" s="3">
        <v>20.028</v>
      </c>
      <c r="N51" s="94">
        <f t="shared" si="1"/>
        <v>12.32408108</v>
      </c>
      <c r="O51" s="94">
        <f t="shared" si="2"/>
        <v>20.21457806</v>
      </c>
      <c r="P51" s="94">
        <f t="shared" si="3"/>
        <v>14.30253781</v>
      </c>
      <c r="Q51" s="94">
        <f t="shared" si="4"/>
        <v>16.44479897</v>
      </c>
      <c r="R51" s="94">
        <f t="shared" si="5"/>
        <v>12.17313683</v>
      </c>
      <c r="S51" s="96">
        <f t="shared" si="6"/>
        <v>15.09182655</v>
      </c>
      <c r="U51" s="7" t="str">
        <f t="shared" si="7"/>
        <v>INF</v>
      </c>
    </row>
    <row r="52">
      <c r="A52" s="94">
        <f>Comparacao!F52</f>
        <v>61061.40791</v>
      </c>
      <c r="B52" s="57" t="s">
        <v>133</v>
      </c>
      <c r="C52" s="3" t="s">
        <v>227</v>
      </c>
      <c r="D52" s="3">
        <v>5.0</v>
      </c>
      <c r="E52" s="3">
        <v>65997.12447</v>
      </c>
      <c r="F52" s="3">
        <v>65636.290498</v>
      </c>
      <c r="G52" s="3">
        <v>67252.819418</v>
      </c>
      <c r="H52" s="3">
        <v>66397.663725</v>
      </c>
      <c r="I52" s="3">
        <v>67412.371181</v>
      </c>
      <c r="J52" s="3">
        <v>65636.290498</v>
      </c>
      <c r="K52" s="3">
        <v>66539.253859</v>
      </c>
      <c r="L52" s="3">
        <v>0.0</v>
      </c>
      <c r="M52" s="3">
        <v>20.028</v>
      </c>
      <c r="N52" s="94">
        <f t="shared" si="1"/>
        <v>8.083201378</v>
      </c>
      <c r="O52" s="94">
        <f t="shared" si="2"/>
        <v>7.492265164</v>
      </c>
      <c r="P52" s="94">
        <f t="shared" si="3"/>
        <v>10.13964749</v>
      </c>
      <c r="Q52" s="94">
        <f t="shared" si="4"/>
        <v>8.739162759</v>
      </c>
      <c r="R52" s="94">
        <f t="shared" si="5"/>
        <v>10.40094471</v>
      </c>
      <c r="S52" s="96">
        <f t="shared" si="6"/>
        <v>8.9710443</v>
      </c>
      <c r="U52" s="7" t="str">
        <f t="shared" si="7"/>
        <v>INF</v>
      </c>
    </row>
    <row r="53">
      <c r="A53" s="94">
        <f>Comparacao!F53</f>
        <v>73592.96771</v>
      </c>
      <c r="B53" s="57" t="s">
        <v>134</v>
      </c>
      <c r="C53" s="3" t="s">
        <v>227</v>
      </c>
      <c r="D53" s="3">
        <v>5.0</v>
      </c>
      <c r="E53" s="3">
        <v>80966.387709</v>
      </c>
      <c r="F53" s="3">
        <v>80053.446462</v>
      </c>
      <c r="G53" s="3">
        <v>79362.910764</v>
      </c>
      <c r="H53" s="3">
        <v>77764.882123</v>
      </c>
      <c r="I53" s="3">
        <v>78183.129693</v>
      </c>
      <c r="J53" s="3">
        <v>77764.882123</v>
      </c>
      <c r="K53" s="3">
        <v>79266.15135</v>
      </c>
      <c r="L53" s="3">
        <v>0.0</v>
      </c>
      <c r="M53" s="3">
        <v>20.028</v>
      </c>
      <c r="N53" s="94">
        <f t="shared" si="1"/>
        <v>10.019191</v>
      </c>
      <c r="O53" s="94">
        <f t="shared" si="2"/>
        <v>8.77866317</v>
      </c>
      <c r="P53" s="94">
        <f t="shared" si="3"/>
        <v>7.840345666</v>
      </c>
      <c r="Q53" s="94">
        <f t="shared" si="4"/>
        <v>5.668903623</v>
      </c>
      <c r="R53" s="94">
        <f t="shared" si="5"/>
        <v>6.23722908</v>
      </c>
      <c r="S53" s="96">
        <f t="shared" si="6"/>
        <v>7.708866508</v>
      </c>
      <c r="U53" s="7" t="str">
        <f t="shared" si="7"/>
        <v>INF</v>
      </c>
    </row>
    <row r="54">
      <c r="A54" s="94">
        <f>Comparacao!F54</f>
        <v>35296.98564</v>
      </c>
      <c r="B54" s="57" t="s">
        <v>135</v>
      </c>
      <c r="C54" s="3" t="s">
        <v>227</v>
      </c>
      <c r="D54" s="3">
        <v>5.0</v>
      </c>
      <c r="E54" s="3">
        <v>38510.764656</v>
      </c>
      <c r="F54" s="3">
        <v>42498.084487</v>
      </c>
      <c r="G54" s="3">
        <v>41857.82405</v>
      </c>
      <c r="H54" s="3">
        <v>44485.470246</v>
      </c>
      <c r="I54" s="3">
        <v>44277.641198</v>
      </c>
      <c r="J54" s="3">
        <v>38510.764656</v>
      </c>
      <c r="K54" s="3">
        <v>42325.956927</v>
      </c>
      <c r="L54" s="3">
        <v>0.0</v>
      </c>
      <c r="M54" s="3">
        <v>20.054</v>
      </c>
      <c r="N54" s="94">
        <f t="shared" si="1"/>
        <v>9.104967341</v>
      </c>
      <c r="O54" s="94">
        <f t="shared" si="2"/>
        <v>20.40145558</v>
      </c>
      <c r="P54" s="94">
        <f t="shared" si="3"/>
        <v>18.58753174</v>
      </c>
      <c r="Q54" s="94">
        <f t="shared" si="4"/>
        <v>26.03192436</v>
      </c>
      <c r="R54" s="94">
        <f t="shared" si="5"/>
        <v>25.44312324</v>
      </c>
      <c r="S54" s="96">
        <f t="shared" si="6"/>
        <v>19.91380045</v>
      </c>
      <c r="U54" s="7" t="str">
        <f t="shared" si="7"/>
        <v>INF</v>
      </c>
    </row>
    <row r="55">
      <c r="A55" s="94">
        <f>Comparacao!F55</f>
        <v>52294.28417</v>
      </c>
      <c r="B55" s="57" t="s">
        <v>136</v>
      </c>
      <c r="C55" s="3" t="s">
        <v>227</v>
      </c>
      <c r="D55" s="3">
        <v>5.0</v>
      </c>
      <c r="E55" s="3">
        <v>58704.162616</v>
      </c>
      <c r="F55" s="3">
        <v>62493.369711</v>
      </c>
      <c r="G55" s="3">
        <v>59531.363326</v>
      </c>
      <c r="H55" s="3">
        <v>61723.271846</v>
      </c>
      <c r="I55" s="3">
        <v>60705.013557</v>
      </c>
      <c r="J55" s="3">
        <v>58704.162616</v>
      </c>
      <c r="K55" s="3">
        <v>60631.436211</v>
      </c>
      <c r="L55" s="3">
        <v>0.0</v>
      </c>
      <c r="M55" s="3">
        <v>20.044</v>
      </c>
      <c r="N55" s="94">
        <f t="shared" si="1"/>
        <v>12.25732132</v>
      </c>
      <c r="O55" s="94">
        <f t="shared" si="2"/>
        <v>19.50325107</v>
      </c>
      <c r="P55" s="94">
        <f t="shared" si="3"/>
        <v>13.83913991</v>
      </c>
      <c r="Q55" s="94">
        <f t="shared" si="4"/>
        <v>18.03062767</v>
      </c>
      <c r="R55" s="94">
        <f t="shared" si="5"/>
        <v>16.08345829</v>
      </c>
      <c r="S55" s="96">
        <f t="shared" si="6"/>
        <v>15.94275966</v>
      </c>
      <c r="U55" s="7" t="str">
        <f t="shared" si="7"/>
        <v>INF</v>
      </c>
    </row>
    <row r="56">
      <c r="A56" s="94">
        <f>Comparacao!F56</f>
        <v>68272.78251</v>
      </c>
      <c r="B56" s="57" t="s">
        <v>137</v>
      </c>
      <c r="C56" s="3" t="s">
        <v>227</v>
      </c>
      <c r="D56" s="3">
        <v>5.0</v>
      </c>
      <c r="E56" s="3">
        <v>76765.772958</v>
      </c>
      <c r="F56" s="3">
        <v>75684.079961</v>
      </c>
      <c r="G56" s="3">
        <v>74123.311355</v>
      </c>
      <c r="H56" s="3">
        <v>77187.181484</v>
      </c>
      <c r="I56" s="3">
        <v>78258.419085</v>
      </c>
      <c r="J56" s="3">
        <v>74123.311355</v>
      </c>
      <c r="K56" s="3">
        <v>76403.752969</v>
      </c>
      <c r="L56" s="3">
        <v>0.0</v>
      </c>
      <c r="M56" s="3">
        <v>20.038</v>
      </c>
      <c r="N56" s="94">
        <f t="shared" si="1"/>
        <v>12.43978953</v>
      </c>
      <c r="O56" s="94">
        <f t="shared" si="2"/>
        <v>10.85542024</v>
      </c>
      <c r="P56" s="94">
        <f t="shared" si="3"/>
        <v>8.569342908</v>
      </c>
      <c r="Q56" s="94">
        <f t="shared" si="4"/>
        <v>13.05703188</v>
      </c>
      <c r="R56" s="94">
        <f t="shared" si="5"/>
        <v>14.62608701</v>
      </c>
      <c r="S56" s="96">
        <f t="shared" si="6"/>
        <v>11.90953431</v>
      </c>
      <c r="U56" s="7" t="str">
        <f t="shared" si="7"/>
        <v>INF</v>
      </c>
    </row>
    <row r="57">
      <c r="A57" s="94">
        <f>Comparacao!F57</f>
        <v>60602.2938</v>
      </c>
      <c r="B57" s="57" t="s">
        <v>138</v>
      </c>
      <c r="C57" s="3" t="s">
        <v>227</v>
      </c>
      <c r="D57" s="3">
        <v>5.0</v>
      </c>
      <c r="E57" s="3">
        <v>67246.720079</v>
      </c>
      <c r="F57" s="3">
        <v>67886.891965</v>
      </c>
      <c r="G57" s="3">
        <v>66543.520633</v>
      </c>
      <c r="H57" s="3">
        <v>70671.584313</v>
      </c>
      <c r="I57" s="3">
        <v>65419.5464</v>
      </c>
      <c r="J57" s="3">
        <v>65419.5464</v>
      </c>
      <c r="K57" s="3">
        <v>67553.652678</v>
      </c>
      <c r="L57" s="3">
        <v>3.191</v>
      </c>
      <c r="M57" s="3">
        <v>25.015</v>
      </c>
      <c r="N57" s="94">
        <f t="shared" si="1"/>
        <v>10.9639848</v>
      </c>
      <c r="O57" s="94">
        <f t="shared" si="2"/>
        <v>12.02033407</v>
      </c>
      <c r="P57" s="94">
        <f t="shared" si="3"/>
        <v>9.803633595</v>
      </c>
      <c r="Q57" s="94">
        <f t="shared" si="4"/>
        <v>16.61536203</v>
      </c>
      <c r="R57" s="94">
        <f t="shared" si="5"/>
        <v>7.948960838</v>
      </c>
      <c r="S57" s="96">
        <f t="shared" si="6"/>
        <v>11.47045507</v>
      </c>
      <c r="U57" s="7" t="str">
        <f t="shared" si="7"/>
        <v>INF</v>
      </c>
    </row>
    <row r="58">
      <c r="A58" s="94">
        <f>Comparacao!F58</f>
        <v>70130.92139</v>
      </c>
      <c r="B58" s="57" t="s">
        <v>139</v>
      </c>
      <c r="C58" s="3" t="s">
        <v>227</v>
      </c>
      <c r="D58" s="3">
        <v>5.0</v>
      </c>
      <c r="E58" s="3">
        <v>77130.975439</v>
      </c>
      <c r="F58" s="3">
        <v>71922.979341</v>
      </c>
      <c r="G58" s="3">
        <v>74981.183625</v>
      </c>
      <c r="H58" s="3">
        <v>74886.552875</v>
      </c>
      <c r="I58" s="3">
        <v>75496.065583</v>
      </c>
      <c r="J58" s="3">
        <v>71922.979341</v>
      </c>
      <c r="K58" s="3">
        <v>74883.551373</v>
      </c>
      <c r="L58" s="3">
        <v>0.0</v>
      </c>
      <c r="M58" s="3">
        <v>25.015</v>
      </c>
      <c r="N58" s="94">
        <f t="shared" si="1"/>
        <v>9.981408933</v>
      </c>
      <c r="O58" s="94">
        <f t="shared" si="2"/>
        <v>2.555303593</v>
      </c>
      <c r="P58" s="94">
        <f t="shared" si="3"/>
        <v>6.916011001</v>
      </c>
      <c r="Q58" s="94">
        <f t="shared" si="4"/>
        <v>6.781076584</v>
      </c>
      <c r="R58" s="94">
        <f t="shared" si="5"/>
        <v>7.650183528</v>
      </c>
      <c r="S58" s="96">
        <f t="shared" si="6"/>
        <v>6.776796728</v>
      </c>
      <c r="U58" s="7" t="str">
        <f t="shared" si="7"/>
        <v>INF</v>
      </c>
    </row>
    <row r="59">
      <c r="A59" s="94">
        <f>Comparacao!F59</f>
        <v>79442.48278</v>
      </c>
      <c r="B59" s="57" t="s">
        <v>140</v>
      </c>
      <c r="C59" s="3" t="s">
        <v>227</v>
      </c>
      <c r="D59" s="3">
        <v>5.0</v>
      </c>
      <c r="E59" s="3">
        <v>82913.19551</v>
      </c>
      <c r="F59" s="3">
        <v>84410.4526</v>
      </c>
      <c r="G59" s="3">
        <v>87361.555328</v>
      </c>
      <c r="H59" s="3">
        <v>87053.642926</v>
      </c>
      <c r="I59" s="3">
        <v>85185.8126</v>
      </c>
      <c r="J59" s="3">
        <v>82913.19551</v>
      </c>
      <c r="K59" s="3">
        <v>85384.931793</v>
      </c>
      <c r="L59" s="3">
        <v>2.792</v>
      </c>
      <c r="M59" s="3">
        <v>25.023</v>
      </c>
      <c r="N59" s="94">
        <f t="shared" si="1"/>
        <v>4.368837188</v>
      </c>
      <c r="O59" s="94">
        <f t="shared" si="2"/>
        <v>6.253543</v>
      </c>
      <c r="P59" s="94">
        <f t="shared" si="3"/>
        <v>9.968309489</v>
      </c>
      <c r="Q59" s="94">
        <f t="shared" si="4"/>
        <v>9.580717874</v>
      </c>
      <c r="R59" s="94">
        <f t="shared" si="5"/>
        <v>7.229544722</v>
      </c>
      <c r="S59" s="96">
        <f t="shared" si="6"/>
        <v>7.480190455</v>
      </c>
      <c r="U59" s="7" t="str">
        <f t="shared" si="7"/>
        <v>INF</v>
      </c>
    </row>
    <row r="60">
      <c r="A60" s="94">
        <f>Comparacao!F60</f>
        <v>47432.69653</v>
      </c>
      <c r="B60" s="57" t="s">
        <v>141</v>
      </c>
      <c r="C60" s="3" t="s">
        <v>227</v>
      </c>
      <c r="D60" s="3">
        <v>5.0</v>
      </c>
      <c r="E60" s="3">
        <v>59266.565021</v>
      </c>
      <c r="F60" s="3">
        <v>53397.050243</v>
      </c>
      <c r="G60" s="3">
        <v>55044.226998</v>
      </c>
      <c r="H60" s="3">
        <v>58377.232404</v>
      </c>
      <c r="I60" s="3">
        <v>56045.778782</v>
      </c>
      <c r="J60" s="3">
        <v>53397.050243</v>
      </c>
      <c r="K60" s="3">
        <v>56426.17069</v>
      </c>
      <c r="L60" s="3">
        <v>0.0</v>
      </c>
      <c r="M60" s="3">
        <v>25.023</v>
      </c>
      <c r="N60" s="94">
        <f t="shared" si="1"/>
        <v>24.94875761</v>
      </c>
      <c r="O60" s="94">
        <f t="shared" si="2"/>
        <v>12.57435091</v>
      </c>
      <c r="P60" s="94">
        <f t="shared" si="3"/>
        <v>16.04701191</v>
      </c>
      <c r="Q60" s="94">
        <f t="shared" si="4"/>
        <v>23.07382179</v>
      </c>
      <c r="R60" s="94">
        <f t="shared" si="5"/>
        <v>18.15853383</v>
      </c>
      <c r="S60" s="96">
        <f t="shared" si="6"/>
        <v>18.96049521</v>
      </c>
      <c r="U60" s="7" t="str">
        <f t="shared" si="7"/>
        <v>INF</v>
      </c>
    </row>
    <row r="61">
      <c r="A61" s="94">
        <f>Comparacao!F61</f>
        <v>61046.70046</v>
      </c>
      <c r="B61" s="57" t="s">
        <v>142</v>
      </c>
      <c r="C61" s="3" t="s">
        <v>227</v>
      </c>
      <c r="D61" s="3">
        <v>5.0</v>
      </c>
      <c r="E61" s="3">
        <v>70711.243641</v>
      </c>
      <c r="F61" s="3">
        <v>67855.456461</v>
      </c>
      <c r="G61" s="3">
        <v>72460.516331</v>
      </c>
      <c r="H61" s="3">
        <v>72971.102322</v>
      </c>
      <c r="I61" s="3">
        <v>73097.105891</v>
      </c>
      <c r="J61" s="3">
        <v>67855.456461</v>
      </c>
      <c r="K61" s="3">
        <v>71419.084929</v>
      </c>
      <c r="L61" s="3">
        <v>0.0</v>
      </c>
      <c r="M61" s="3">
        <v>25.023</v>
      </c>
      <c r="N61" s="94">
        <f t="shared" si="1"/>
        <v>15.83139319</v>
      </c>
      <c r="O61" s="94">
        <f t="shared" si="2"/>
        <v>11.15335628</v>
      </c>
      <c r="P61" s="94">
        <f t="shared" si="3"/>
        <v>18.69685958</v>
      </c>
      <c r="Q61" s="94">
        <f t="shared" si="4"/>
        <v>19.53324548</v>
      </c>
      <c r="R61" s="94">
        <f t="shared" si="5"/>
        <v>19.73965069</v>
      </c>
      <c r="S61" s="96">
        <f t="shared" si="6"/>
        <v>16.99090104</v>
      </c>
      <c r="U61" s="7" t="str">
        <f t="shared" si="7"/>
        <v>INF</v>
      </c>
    </row>
    <row r="62">
      <c r="A62" s="94">
        <f>Comparacao!F62</f>
        <v>73569.91019</v>
      </c>
      <c r="B62" s="57" t="s">
        <v>143</v>
      </c>
      <c r="C62" s="3" t="s">
        <v>227</v>
      </c>
      <c r="D62" s="3">
        <v>5.0</v>
      </c>
      <c r="E62" s="3">
        <v>84989.033974</v>
      </c>
      <c r="F62" s="3">
        <v>79618.236816</v>
      </c>
      <c r="G62" s="3">
        <v>86677.020887</v>
      </c>
      <c r="H62" s="3">
        <v>79432.538238</v>
      </c>
      <c r="I62" s="3">
        <v>80561.703855</v>
      </c>
      <c r="J62" s="3">
        <v>79432.538238</v>
      </c>
      <c r="K62" s="3">
        <v>82255.706754</v>
      </c>
      <c r="L62" s="3">
        <v>0.0</v>
      </c>
      <c r="M62" s="3">
        <v>25.023</v>
      </c>
      <c r="N62" s="94">
        <f t="shared" si="1"/>
        <v>15.52145945</v>
      </c>
      <c r="O62" s="94">
        <f t="shared" si="2"/>
        <v>8.221196148</v>
      </c>
      <c r="P62" s="94">
        <f t="shared" si="3"/>
        <v>17.81585795</v>
      </c>
      <c r="Q62" s="94">
        <f t="shared" si="4"/>
        <v>7.968785105</v>
      </c>
      <c r="R62" s="94">
        <f t="shared" si="5"/>
        <v>9.503604998</v>
      </c>
      <c r="S62" s="96">
        <f t="shared" si="6"/>
        <v>11.80618073</v>
      </c>
      <c r="U62" s="7" t="str">
        <f t="shared" si="7"/>
        <v>INF</v>
      </c>
    </row>
    <row r="63">
      <c r="A63" s="94">
        <f>Comparacao!F63</f>
        <v>37295.68534</v>
      </c>
      <c r="B63" s="57" t="s">
        <v>144</v>
      </c>
      <c r="C63" s="3" t="s">
        <v>227</v>
      </c>
      <c r="D63" s="3">
        <v>5.0</v>
      </c>
      <c r="E63" s="3">
        <v>43538.441626</v>
      </c>
      <c r="F63" s="3">
        <v>46298.22119</v>
      </c>
      <c r="G63" s="3">
        <v>45112.336513</v>
      </c>
      <c r="H63" s="3">
        <v>46009.992686</v>
      </c>
      <c r="I63" s="3">
        <v>45367.83685</v>
      </c>
      <c r="J63" s="3">
        <v>43538.441626</v>
      </c>
      <c r="K63" s="3">
        <v>45265.365773</v>
      </c>
      <c r="L63" s="3">
        <v>0.0</v>
      </c>
      <c r="M63" s="3">
        <v>25.061</v>
      </c>
      <c r="N63" s="94">
        <f t="shared" si="1"/>
        <v>16.73854824</v>
      </c>
      <c r="O63" s="94">
        <f t="shared" si="2"/>
        <v>24.13827703</v>
      </c>
      <c r="P63" s="94">
        <f t="shared" si="3"/>
        <v>20.95859373</v>
      </c>
      <c r="Q63" s="94">
        <f t="shared" si="4"/>
        <v>23.36545706</v>
      </c>
      <c r="R63" s="94">
        <f t="shared" si="5"/>
        <v>21.64366047</v>
      </c>
      <c r="S63" s="96">
        <f t="shared" si="6"/>
        <v>21.36890731</v>
      </c>
      <c r="U63" s="7" t="str">
        <f t="shared" si="7"/>
        <v>INF</v>
      </c>
    </row>
    <row r="64">
      <c r="A64" s="94">
        <f>Comparacao!F64</f>
        <v>54043.74332</v>
      </c>
      <c r="B64" s="57" t="s">
        <v>145</v>
      </c>
      <c r="C64" s="3" t="s">
        <v>227</v>
      </c>
      <c r="D64" s="3">
        <v>5.0</v>
      </c>
      <c r="E64" s="3">
        <v>63320.088035</v>
      </c>
      <c r="F64" s="3">
        <v>64855.29306</v>
      </c>
      <c r="G64" s="3">
        <v>66036.003489</v>
      </c>
      <c r="H64" s="3">
        <v>66301.191181</v>
      </c>
      <c r="I64" s="3">
        <v>61178.071473</v>
      </c>
      <c r="J64" s="3">
        <v>61178.071473</v>
      </c>
      <c r="K64" s="3">
        <v>64338.129448</v>
      </c>
      <c r="L64" s="3">
        <v>0.0</v>
      </c>
      <c r="M64" s="3">
        <v>25.062</v>
      </c>
      <c r="N64" s="94">
        <f t="shared" si="1"/>
        <v>17.16451182</v>
      </c>
      <c r="O64" s="94">
        <f t="shared" si="2"/>
        <v>20.00518297</v>
      </c>
      <c r="P64" s="94">
        <f t="shared" si="3"/>
        <v>22.189914</v>
      </c>
      <c r="Q64" s="94">
        <f t="shared" si="4"/>
        <v>22.68060483</v>
      </c>
      <c r="R64" s="94">
        <f t="shared" si="5"/>
        <v>13.20102515</v>
      </c>
      <c r="S64" s="96">
        <f t="shared" si="6"/>
        <v>19.04824776</v>
      </c>
      <c r="U64" s="7" t="str">
        <f t="shared" si="7"/>
        <v>INF</v>
      </c>
    </row>
    <row r="65">
      <c r="A65" s="94">
        <f>Comparacao!F65</f>
        <v>69429.76978</v>
      </c>
      <c r="B65" s="57" t="s">
        <v>146</v>
      </c>
      <c r="C65" s="3" t="s">
        <v>227</v>
      </c>
      <c r="D65" s="3">
        <v>5.0</v>
      </c>
      <c r="E65" s="3">
        <v>84215.474037</v>
      </c>
      <c r="F65" s="3">
        <v>77516.108779</v>
      </c>
      <c r="G65" s="3">
        <v>77460.348609</v>
      </c>
      <c r="H65" s="3">
        <v>78313.643753</v>
      </c>
      <c r="I65" s="3">
        <v>79134.852789</v>
      </c>
      <c r="J65" s="3">
        <v>77460.348609</v>
      </c>
      <c r="K65" s="3">
        <v>79328.085593</v>
      </c>
      <c r="L65" s="3">
        <v>0.0</v>
      </c>
      <c r="M65" s="3">
        <v>25.061</v>
      </c>
      <c r="N65" s="94">
        <f t="shared" si="1"/>
        <v>21.29591429</v>
      </c>
      <c r="O65" s="94">
        <f t="shared" si="2"/>
        <v>11.64678931</v>
      </c>
      <c r="P65" s="94">
        <f t="shared" si="3"/>
        <v>11.56647769</v>
      </c>
      <c r="Q65" s="94">
        <f t="shared" si="4"/>
        <v>12.79548241</v>
      </c>
      <c r="R65" s="94">
        <f t="shared" si="5"/>
        <v>13.97827336</v>
      </c>
      <c r="S65" s="96">
        <f t="shared" si="6"/>
        <v>14.25658741</v>
      </c>
      <c r="U65" s="7" t="str">
        <f t="shared" si="7"/>
        <v>INF</v>
      </c>
    </row>
    <row r="66">
      <c r="A66" s="94">
        <f>Comparacao!F67</f>
        <v>62543.74248</v>
      </c>
      <c r="B66" s="57" t="s">
        <v>147</v>
      </c>
      <c r="C66" s="3" t="s">
        <v>227</v>
      </c>
      <c r="D66" s="3">
        <v>5.0</v>
      </c>
      <c r="E66" s="3">
        <v>66930.146809</v>
      </c>
      <c r="F66" s="3">
        <v>66494.60378</v>
      </c>
      <c r="G66" s="3">
        <v>73778.261685</v>
      </c>
      <c r="H66" s="3">
        <v>67710.666977</v>
      </c>
      <c r="I66" s="3">
        <v>69415.839792</v>
      </c>
      <c r="J66" s="3">
        <v>66494.60378</v>
      </c>
      <c r="K66" s="3">
        <v>68865.903809</v>
      </c>
      <c r="L66" s="3">
        <v>0.0</v>
      </c>
      <c r="M66" s="3">
        <v>40.045</v>
      </c>
      <c r="N66" s="94">
        <f t="shared" si="1"/>
        <v>7.01333844</v>
      </c>
      <c r="O66" s="94">
        <f t="shared" si="2"/>
        <v>6.316956977</v>
      </c>
      <c r="P66" s="94">
        <f t="shared" si="3"/>
        <v>17.96265904</v>
      </c>
      <c r="Q66" s="94">
        <f t="shared" si="4"/>
        <v>8.261297288</v>
      </c>
      <c r="R66" s="94">
        <f t="shared" si="5"/>
        <v>10.98766566</v>
      </c>
      <c r="S66" s="96">
        <f t="shared" si="6"/>
        <v>10.10838348</v>
      </c>
      <c r="U66" s="7" t="str">
        <f t="shared" si="7"/>
        <v>INF</v>
      </c>
    </row>
    <row r="67">
      <c r="A67" s="94">
        <f>Comparacao!F68</f>
        <v>72383.23552</v>
      </c>
      <c r="B67" s="57" t="s">
        <v>148</v>
      </c>
      <c r="C67" s="3" t="s">
        <v>227</v>
      </c>
      <c r="D67" s="3">
        <v>5.0</v>
      </c>
      <c r="E67" s="3">
        <v>79402.722214</v>
      </c>
      <c r="F67" s="3">
        <v>78304.016429</v>
      </c>
      <c r="G67" s="3">
        <v>76134.058812</v>
      </c>
      <c r="H67" s="3">
        <v>78745.693771</v>
      </c>
      <c r="I67" s="3">
        <v>77678.37953</v>
      </c>
      <c r="J67" s="3">
        <v>76134.058812</v>
      </c>
      <c r="K67" s="3">
        <v>78052.974151</v>
      </c>
      <c r="L67" s="3">
        <v>0.0</v>
      </c>
      <c r="M67" s="3">
        <v>40.046</v>
      </c>
      <c r="N67" s="94">
        <f t="shared" si="1"/>
        <v>9.697669148</v>
      </c>
      <c r="O67" s="94">
        <f t="shared" si="2"/>
        <v>8.179768246</v>
      </c>
      <c r="P67" s="94">
        <f t="shared" si="3"/>
        <v>5.181895048</v>
      </c>
      <c r="Q67" s="94">
        <f t="shared" si="4"/>
        <v>8.789961116</v>
      </c>
      <c r="R67" s="94">
        <f t="shared" si="5"/>
        <v>7.315428742</v>
      </c>
      <c r="S67" s="96">
        <f t="shared" si="6"/>
        <v>7.83294446</v>
      </c>
      <c r="U67" s="7" t="str">
        <f t="shared" si="7"/>
        <v>INF</v>
      </c>
    </row>
    <row r="68">
      <c r="A68" s="94">
        <f>Comparacao!F69</f>
        <v>80724.80533</v>
      </c>
      <c r="B68" s="57" t="s">
        <v>149</v>
      </c>
      <c r="C68" s="3" t="s">
        <v>227</v>
      </c>
      <c r="D68" s="3">
        <v>5.0</v>
      </c>
      <c r="E68" s="3">
        <v>89727.462574</v>
      </c>
      <c r="F68" s="3">
        <v>87263.830783</v>
      </c>
      <c r="G68" s="3">
        <v>85287.84267</v>
      </c>
      <c r="H68" s="3">
        <v>90381.049994</v>
      </c>
      <c r="I68" s="3">
        <v>86031.787083</v>
      </c>
      <c r="J68" s="3">
        <v>85287.84267</v>
      </c>
      <c r="K68" s="3">
        <v>87738.394621</v>
      </c>
      <c r="L68" s="3">
        <v>0.74</v>
      </c>
      <c r="M68" s="3">
        <v>40.046</v>
      </c>
      <c r="N68" s="94">
        <f t="shared" si="1"/>
        <v>11.15228115</v>
      </c>
      <c r="O68" s="94">
        <f t="shared" si="2"/>
        <v>8.100391729</v>
      </c>
      <c r="P68" s="94">
        <f t="shared" si="3"/>
        <v>5.65258389</v>
      </c>
      <c r="Q68" s="94">
        <f t="shared" si="4"/>
        <v>11.96192995</v>
      </c>
      <c r="R68" s="94">
        <f t="shared" si="5"/>
        <v>6.574164821</v>
      </c>
      <c r="S68" s="96">
        <f t="shared" si="6"/>
        <v>8.688270307</v>
      </c>
      <c r="U68" s="7" t="str">
        <f t="shared" si="7"/>
        <v>INF</v>
      </c>
    </row>
    <row r="69">
      <c r="A69" s="94">
        <f>Comparacao!F70</f>
        <v>52599.83737</v>
      </c>
      <c r="B69" s="57" t="s">
        <v>150</v>
      </c>
      <c r="C69" s="3" t="s">
        <v>227</v>
      </c>
      <c r="D69" s="3">
        <v>5.0</v>
      </c>
      <c r="E69" s="3">
        <v>60838.638709</v>
      </c>
      <c r="F69" s="3">
        <v>54042.035265</v>
      </c>
      <c r="G69" s="3">
        <v>63668.348188</v>
      </c>
      <c r="H69" s="3">
        <v>63818.990849</v>
      </c>
      <c r="I69" s="3">
        <v>59504.870432</v>
      </c>
      <c r="J69" s="3">
        <v>54042.035265</v>
      </c>
      <c r="K69" s="3">
        <v>60374.576689</v>
      </c>
      <c r="L69" s="3">
        <v>0.0</v>
      </c>
      <c r="M69" s="3">
        <v>40.06</v>
      </c>
      <c r="N69" s="94">
        <f t="shared" si="1"/>
        <v>15.66316884</v>
      </c>
      <c r="O69" s="94">
        <f t="shared" si="2"/>
        <v>2.74182957</v>
      </c>
      <c r="P69" s="94">
        <f t="shared" si="3"/>
        <v>21.04286129</v>
      </c>
      <c r="Q69" s="94">
        <f t="shared" si="4"/>
        <v>21.32925507</v>
      </c>
      <c r="R69" s="94">
        <f t="shared" si="5"/>
        <v>13.12747987</v>
      </c>
      <c r="S69" s="96">
        <f t="shared" si="6"/>
        <v>14.78091893</v>
      </c>
      <c r="U69" s="7" t="str">
        <f t="shared" si="7"/>
        <v>INF</v>
      </c>
    </row>
    <row r="70">
      <c r="A70" s="94">
        <f>Comparacao!F71</f>
        <v>65289.36695</v>
      </c>
      <c r="B70" s="57" t="s">
        <v>151</v>
      </c>
      <c r="C70" s="3" t="s">
        <v>227</v>
      </c>
      <c r="D70" s="3">
        <v>5.0</v>
      </c>
      <c r="E70" s="3">
        <v>74659.906462</v>
      </c>
      <c r="F70" s="3">
        <v>71960.320306</v>
      </c>
      <c r="G70" s="3">
        <v>73242.88592</v>
      </c>
      <c r="H70" s="3">
        <v>75406.93617</v>
      </c>
      <c r="I70" s="3">
        <v>74679.241007</v>
      </c>
      <c r="J70" s="3">
        <v>71960.320306</v>
      </c>
      <c r="K70" s="3">
        <v>73989.857973</v>
      </c>
      <c r="L70" s="3">
        <v>0.0</v>
      </c>
      <c r="M70" s="3">
        <v>40.101</v>
      </c>
      <c r="N70" s="94">
        <f t="shared" si="1"/>
        <v>14.35232099</v>
      </c>
      <c r="O70" s="94">
        <f t="shared" si="2"/>
        <v>10.21751883</v>
      </c>
      <c r="P70" s="94">
        <f t="shared" si="3"/>
        <v>12.18195144</v>
      </c>
      <c r="Q70" s="94">
        <f t="shared" si="4"/>
        <v>15.49650379</v>
      </c>
      <c r="R70" s="94">
        <f t="shared" si="5"/>
        <v>14.38193461</v>
      </c>
      <c r="S70" s="96">
        <f t="shared" si="6"/>
        <v>13.32604593</v>
      </c>
      <c r="U70" s="7" t="str">
        <f t="shared" si="7"/>
        <v>INF</v>
      </c>
    </row>
    <row r="71">
      <c r="A71" s="94">
        <f>Comparacao!F72</f>
        <v>76385.21727</v>
      </c>
      <c r="B71" s="57" t="s">
        <v>152</v>
      </c>
      <c r="C71" s="3" t="s">
        <v>227</v>
      </c>
      <c r="D71" s="3">
        <v>5.0</v>
      </c>
      <c r="E71" s="3">
        <v>86572.004831</v>
      </c>
      <c r="F71" s="3">
        <v>88831.191095</v>
      </c>
      <c r="G71" s="3">
        <v>82562.743494</v>
      </c>
      <c r="H71" s="3">
        <v>80644.018701</v>
      </c>
      <c r="I71" s="3">
        <v>81091.489666</v>
      </c>
      <c r="J71" s="3">
        <v>80644.018701</v>
      </c>
      <c r="K71" s="3">
        <v>83940.289557</v>
      </c>
      <c r="L71" s="3">
        <v>0.0</v>
      </c>
      <c r="M71" s="3">
        <v>40.11</v>
      </c>
      <c r="N71" s="94">
        <f t="shared" si="1"/>
        <v>13.33607198</v>
      </c>
      <c r="O71" s="94">
        <f t="shared" si="2"/>
        <v>16.29369434</v>
      </c>
      <c r="P71" s="94">
        <f t="shared" si="3"/>
        <v>8.087332135</v>
      </c>
      <c r="Q71" s="94">
        <f t="shared" si="4"/>
        <v>5.575426217</v>
      </c>
      <c r="R71" s="94">
        <f t="shared" si="5"/>
        <v>6.161234547</v>
      </c>
      <c r="S71" s="96">
        <f t="shared" si="6"/>
        <v>9.890751845</v>
      </c>
      <c r="U71" s="7" t="str">
        <f t="shared" si="7"/>
        <v>INF</v>
      </c>
    </row>
    <row r="72">
      <c r="A72" s="94">
        <f>Comparacao!F73</f>
        <v>43526.47936</v>
      </c>
      <c r="B72" s="57" t="s">
        <v>153</v>
      </c>
      <c r="C72" s="3" t="s">
        <v>227</v>
      </c>
      <c r="D72" s="3">
        <v>5.0</v>
      </c>
      <c r="E72" s="3">
        <v>53760.657635</v>
      </c>
      <c r="F72" s="3">
        <v>57161.573007</v>
      </c>
      <c r="G72" s="3">
        <v>50868.411521</v>
      </c>
      <c r="H72" s="3">
        <v>51920.148035</v>
      </c>
      <c r="I72" s="3">
        <v>53962.183186</v>
      </c>
      <c r="J72" s="3">
        <v>50868.411521</v>
      </c>
      <c r="K72" s="3">
        <v>53534.594677</v>
      </c>
      <c r="L72" s="3">
        <v>0.0</v>
      </c>
      <c r="M72" s="3">
        <v>40.236</v>
      </c>
      <c r="N72" s="94">
        <f t="shared" si="1"/>
        <v>23.51253403</v>
      </c>
      <c r="O72" s="94">
        <f t="shared" si="2"/>
        <v>31.32597408</v>
      </c>
      <c r="P72" s="94">
        <f t="shared" si="3"/>
        <v>16.86773722</v>
      </c>
      <c r="Q72" s="94">
        <f t="shared" si="4"/>
        <v>19.28405144</v>
      </c>
      <c r="R72" s="94">
        <f t="shared" si="5"/>
        <v>23.97552932</v>
      </c>
      <c r="S72" s="96">
        <f t="shared" si="6"/>
        <v>22.99316522</v>
      </c>
      <c r="U72" s="7" t="str">
        <f t="shared" si="7"/>
        <v>INF</v>
      </c>
    </row>
    <row r="73">
      <c r="A73" s="94">
        <f>Comparacao!F74</f>
        <v>58864.8479</v>
      </c>
      <c r="B73" s="57" t="s">
        <v>154</v>
      </c>
      <c r="C73" s="3" t="s">
        <v>227</v>
      </c>
      <c r="D73" s="3">
        <v>5.0</v>
      </c>
      <c r="E73" s="3">
        <v>72066.120146</v>
      </c>
      <c r="F73" s="3">
        <v>63342.443214</v>
      </c>
      <c r="G73" s="3">
        <v>65965.186411</v>
      </c>
      <c r="H73" s="3">
        <v>69516.515688</v>
      </c>
      <c r="I73" s="3">
        <v>68292.24561</v>
      </c>
      <c r="J73" s="3">
        <v>63342.443214</v>
      </c>
      <c r="K73" s="3">
        <v>67836.502214</v>
      </c>
      <c r="L73" s="3">
        <v>0.0</v>
      </c>
      <c r="M73" s="3">
        <v>40.215</v>
      </c>
      <c r="N73" s="94">
        <f t="shared" si="1"/>
        <v>22.42641019</v>
      </c>
      <c r="O73" s="94">
        <f t="shared" si="2"/>
        <v>7.606569071</v>
      </c>
      <c r="P73" s="94">
        <f t="shared" si="3"/>
        <v>12.06210288</v>
      </c>
      <c r="Q73" s="94">
        <f t="shared" si="4"/>
        <v>18.09512497</v>
      </c>
      <c r="R73" s="94">
        <f t="shared" si="5"/>
        <v>16.01532671</v>
      </c>
      <c r="S73" s="96">
        <f t="shared" si="6"/>
        <v>15.24110676</v>
      </c>
      <c r="U73" s="7" t="str">
        <f t="shared" si="7"/>
        <v>INF</v>
      </c>
    </row>
    <row r="74">
      <c r="A74" s="94">
        <f>Comparacao!F75</f>
        <v>72967.35151</v>
      </c>
      <c r="B74" s="57" t="s">
        <v>155</v>
      </c>
      <c r="C74" s="3" t="s">
        <v>227</v>
      </c>
      <c r="D74" s="3">
        <v>5.0</v>
      </c>
      <c r="E74" s="3">
        <v>83013.470968</v>
      </c>
      <c r="F74" s="3">
        <v>88576.663711</v>
      </c>
      <c r="G74" s="3">
        <v>85375.07046</v>
      </c>
      <c r="H74" s="3">
        <v>84902.454987</v>
      </c>
      <c r="I74" s="3">
        <v>80691.488577</v>
      </c>
      <c r="J74" s="3">
        <v>80691.488577</v>
      </c>
      <c r="K74" s="3">
        <v>84511.829741</v>
      </c>
      <c r="L74" s="3">
        <v>0.0</v>
      </c>
      <c r="M74" s="3">
        <v>40.198</v>
      </c>
      <c r="N74" s="94">
        <f t="shared" si="1"/>
        <v>13.76796506</v>
      </c>
      <c r="O74" s="94">
        <f t="shared" si="2"/>
        <v>21.39218689</v>
      </c>
      <c r="P74" s="94">
        <f t="shared" si="3"/>
        <v>17.00448035</v>
      </c>
      <c r="Q74" s="94">
        <f t="shared" si="4"/>
        <v>16.35677222</v>
      </c>
      <c r="R74" s="94">
        <f t="shared" si="5"/>
        <v>10.58574405</v>
      </c>
      <c r="S74" s="96">
        <f t="shared" si="6"/>
        <v>15.82142971</v>
      </c>
      <c r="U74" s="7" t="str">
        <f t="shared" si="7"/>
        <v>INF</v>
      </c>
    </row>
    <row r="75">
      <c r="A75" s="94">
        <f>Comparacao!F76</f>
        <v>62504.25486</v>
      </c>
      <c r="B75" s="57" t="s">
        <v>156</v>
      </c>
      <c r="C75" s="3" t="s">
        <v>227</v>
      </c>
      <c r="D75" s="3">
        <v>5.0</v>
      </c>
      <c r="E75" s="3">
        <v>69444.859219</v>
      </c>
      <c r="F75" s="3">
        <v>66485.510641</v>
      </c>
      <c r="G75" s="3">
        <v>73572.460399</v>
      </c>
      <c r="H75" s="3">
        <v>68831.495449</v>
      </c>
      <c r="I75" s="3">
        <v>71526.848303</v>
      </c>
      <c r="J75" s="3">
        <v>66485.510641</v>
      </c>
      <c r="K75" s="3">
        <v>69972.234802</v>
      </c>
      <c r="L75" s="3">
        <v>0.0</v>
      </c>
      <c r="M75" s="3">
        <v>50.142</v>
      </c>
      <c r="N75" s="94">
        <f t="shared" si="1"/>
        <v>11.10421103</v>
      </c>
      <c r="O75" s="94">
        <f t="shared" si="2"/>
        <v>6.369575632</v>
      </c>
      <c r="P75" s="94">
        <f t="shared" si="3"/>
        <v>17.70792336</v>
      </c>
      <c r="Q75" s="94">
        <f t="shared" si="4"/>
        <v>10.12289581</v>
      </c>
      <c r="R75" s="94">
        <f t="shared" si="5"/>
        <v>14.4351668</v>
      </c>
      <c r="S75" s="96">
        <f t="shared" si="6"/>
        <v>11.94795453</v>
      </c>
      <c r="U75" s="7" t="str">
        <f t="shared" si="7"/>
        <v>INF</v>
      </c>
    </row>
    <row r="76">
      <c r="A76" s="94">
        <f>Comparacao!F77</f>
        <v>72891.23178</v>
      </c>
      <c r="B76" s="57" t="s">
        <v>157</v>
      </c>
      <c r="C76" s="3" t="s">
        <v>227</v>
      </c>
      <c r="D76" s="3">
        <v>5.0</v>
      </c>
      <c r="E76" s="3">
        <v>80295.489679</v>
      </c>
      <c r="F76" s="3">
        <v>80547.308779</v>
      </c>
      <c r="G76" s="3">
        <v>79644.337492</v>
      </c>
      <c r="H76" s="3">
        <v>76431.762162</v>
      </c>
      <c r="I76" s="3">
        <v>78463.15123</v>
      </c>
      <c r="J76" s="3">
        <v>76431.762162</v>
      </c>
      <c r="K76" s="3">
        <v>79076.409868</v>
      </c>
      <c r="L76" s="3">
        <v>0.0</v>
      </c>
      <c r="M76" s="3">
        <v>50.142</v>
      </c>
      <c r="N76" s="94">
        <f t="shared" si="1"/>
        <v>10.15795415</v>
      </c>
      <c r="O76" s="94">
        <f t="shared" si="2"/>
        <v>10.50342657</v>
      </c>
      <c r="P76" s="94">
        <f t="shared" si="3"/>
        <v>9.264633827</v>
      </c>
      <c r="Q76" s="94">
        <f t="shared" si="4"/>
        <v>4.857278852</v>
      </c>
      <c r="R76" s="94">
        <f t="shared" si="5"/>
        <v>7.644155982</v>
      </c>
      <c r="S76" s="96">
        <f t="shared" si="6"/>
        <v>8.485489875</v>
      </c>
      <c r="U76" s="7" t="str">
        <f t="shared" si="7"/>
        <v>INF</v>
      </c>
    </row>
    <row r="77">
      <c r="A77" s="94">
        <f>Comparacao!F78</f>
        <v>80719.82137</v>
      </c>
      <c r="B77" s="57" t="s">
        <v>158</v>
      </c>
      <c r="C77" s="3" t="s">
        <v>227</v>
      </c>
      <c r="D77" s="3">
        <v>5.0</v>
      </c>
      <c r="E77" s="3">
        <v>89844.655132</v>
      </c>
      <c r="F77" s="3">
        <v>87106.557712</v>
      </c>
      <c r="G77" s="3">
        <v>88373.843237</v>
      </c>
      <c r="H77" s="3">
        <v>88352.920811</v>
      </c>
      <c r="I77" s="3">
        <v>83898.241582</v>
      </c>
      <c r="J77" s="3">
        <v>83898.241582</v>
      </c>
      <c r="K77" s="3">
        <v>87515.243695</v>
      </c>
      <c r="L77" s="3">
        <v>0.0</v>
      </c>
      <c r="M77" s="3">
        <v>50.142</v>
      </c>
      <c r="N77" s="94">
        <f t="shared" si="1"/>
        <v>11.30432849</v>
      </c>
      <c r="O77" s="94">
        <f t="shared" si="2"/>
        <v>7.912228043</v>
      </c>
      <c r="P77" s="94">
        <f t="shared" si="3"/>
        <v>9.48220863</v>
      </c>
      <c r="Q77" s="94">
        <f t="shared" si="4"/>
        <v>9.456288818</v>
      </c>
      <c r="R77" s="94">
        <f t="shared" si="5"/>
        <v>3.937595697</v>
      </c>
      <c r="S77" s="96">
        <f t="shared" si="6"/>
        <v>8.418529935</v>
      </c>
      <c r="U77" s="7" t="str">
        <f t="shared" si="7"/>
        <v>INF</v>
      </c>
    </row>
    <row r="78">
      <c r="A78" s="94">
        <f>Comparacao!F79</f>
        <v>51799.17196</v>
      </c>
      <c r="B78" s="57" t="s">
        <v>159</v>
      </c>
      <c r="C78" s="3" t="s">
        <v>227</v>
      </c>
      <c r="D78" s="3">
        <v>5.0</v>
      </c>
      <c r="E78" s="3">
        <v>61422.696726</v>
      </c>
      <c r="F78" s="3">
        <v>61537.471288</v>
      </c>
      <c r="G78" s="3">
        <v>61738.949948</v>
      </c>
      <c r="H78" s="3">
        <v>57756.684033</v>
      </c>
      <c r="I78" s="3">
        <v>61626.99723</v>
      </c>
      <c r="J78" s="3">
        <v>57756.684033</v>
      </c>
      <c r="K78" s="3">
        <v>60816.559845</v>
      </c>
      <c r="L78" s="3">
        <v>0.0</v>
      </c>
      <c r="M78" s="3">
        <v>50.171</v>
      </c>
      <c r="N78" s="94">
        <f t="shared" si="1"/>
        <v>18.57853013</v>
      </c>
      <c r="O78" s="94">
        <f t="shared" si="2"/>
        <v>18.80010618</v>
      </c>
      <c r="P78" s="94">
        <f t="shared" si="3"/>
        <v>19.18906734</v>
      </c>
      <c r="Q78" s="94">
        <f t="shared" si="4"/>
        <v>11.50117241</v>
      </c>
      <c r="R78" s="94">
        <f t="shared" si="5"/>
        <v>18.97293895</v>
      </c>
      <c r="S78" s="96">
        <f t="shared" si="6"/>
        <v>17.408363</v>
      </c>
      <c r="U78" s="7" t="str">
        <f t="shared" si="7"/>
        <v>INF</v>
      </c>
    </row>
    <row r="79">
      <c r="A79" s="94">
        <f>Comparacao!F80</f>
        <v>65199.07175</v>
      </c>
      <c r="B79" s="57" t="s">
        <v>160</v>
      </c>
      <c r="C79" s="3" t="s">
        <v>227</v>
      </c>
      <c r="D79" s="3">
        <v>5.0</v>
      </c>
      <c r="E79" s="3">
        <v>73371.606391</v>
      </c>
      <c r="F79" s="3">
        <v>72537.235155</v>
      </c>
      <c r="G79" s="3">
        <v>77387.421273</v>
      </c>
      <c r="H79" s="3">
        <v>71724.01554</v>
      </c>
      <c r="I79" s="3">
        <v>77868.301868</v>
      </c>
      <c r="J79" s="3">
        <v>71724.01554</v>
      </c>
      <c r="K79" s="3">
        <v>74577.716045</v>
      </c>
      <c r="L79" s="3">
        <v>0.0</v>
      </c>
      <c r="M79" s="3">
        <v>50.199</v>
      </c>
      <c r="N79" s="94">
        <f t="shared" si="1"/>
        <v>12.53474079</v>
      </c>
      <c r="O79" s="94">
        <f t="shared" si="2"/>
        <v>11.25501209</v>
      </c>
      <c r="P79" s="94">
        <f t="shared" si="3"/>
        <v>18.69405376</v>
      </c>
      <c r="Q79" s="94">
        <f t="shared" si="4"/>
        <v>10.00772498</v>
      </c>
      <c r="R79" s="94">
        <f t="shared" si="5"/>
        <v>19.43161119</v>
      </c>
      <c r="S79" s="96">
        <f t="shared" si="6"/>
        <v>14.38462856</v>
      </c>
      <c r="U79" s="7" t="str">
        <f t="shared" si="7"/>
        <v>INF</v>
      </c>
    </row>
    <row r="80">
      <c r="A80" s="94">
        <f>Comparacao!F81</f>
        <v>76491.33415</v>
      </c>
      <c r="B80" s="57" t="s">
        <v>161</v>
      </c>
      <c r="C80" s="3" t="s">
        <v>227</v>
      </c>
      <c r="D80" s="3">
        <v>5.0</v>
      </c>
      <c r="E80" s="3">
        <v>83830.698425</v>
      </c>
      <c r="F80" s="3">
        <v>88234.858288</v>
      </c>
      <c r="G80" s="3">
        <v>80808.654513</v>
      </c>
      <c r="H80" s="3">
        <v>89612.996434</v>
      </c>
      <c r="I80" s="3">
        <v>84043.549408</v>
      </c>
      <c r="J80" s="3">
        <v>80808.654513</v>
      </c>
      <c r="K80" s="3">
        <v>85306.151413</v>
      </c>
      <c r="L80" s="3">
        <v>0.0</v>
      </c>
      <c r="M80" s="3">
        <v>50.199</v>
      </c>
      <c r="N80" s="94">
        <f t="shared" si="1"/>
        <v>9.595027145</v>
      </c>
      <c r="O80" s="94">
        <f t="shared" si="2"/>
        <v>15.35275109</v>
      </c>
      <c r="P80" s="94">
        <f t="shared" si="3"/>
        <v>5.644195399</v>
      </c>
      <c r="Q80" s="94">
        <f t="shared" si="4"/>
        <v>17.15444296</v>
      </c>
      <c r="R80" s="94">
        <f t="shared" si="5"/>
        <v>9.873295246</v>
      </c>
      <c r="S80" s="96">
        <f t="shared" si="6"/>
        <v>11.52394237</v>
      </c>
      <c r="U80" s="7" t="str">
        <f t="shared" si="7"/>
        <v>INF</v>
      </c>
    </row>
    <row r="81">
      <c r="A81" s="94">
        <f>Comparacao!F82</f>
        <v>43765.06478</v>
      </c>
      <c r="B81" s="57" t="s">
        <v>162</v>
      </c>
      <c r="C81" s="3" t="s">
        <v>227</v>
      </c>
      <c r="D81" s="3">
        <v>5.0</v>
      </c>
      <c r="E81" s="3">
        <v>56807.421924</v>
      </c>
      <c r="F81" s="3">
        <v>59373.663785</v>
      </c>
      <c r="G81" s="3">
        <v>57783.49562</v>
      </c>
      <c r="H81" s="3">
        <v>54438.167062</v>
      </c>
      <c r="I81" s="3">
        <v>57120.284445</v>
      </c>
      <c r="J81" s="3">
        <v>54438.167062</v>
      </c>
      <c r="K81" s="3">
        <v>57104.606567</v>
      </c>
      <c r="L81" s="3">
        <v>0.0</v>
      </c>
      <c r="M81" s="3">
        <v>50.272</v>
      </c>
      <c r="N81" s="94">
        <f t="shared" si="1"/>
        <v>29.80084048</v>
      </c>
      <c r="O81" s="94">
        <f t="shared" si="2"/>
        <v>35.66451708</v>
      </c>
      <c r="P81" s="94">
        <f t="shared" si="3"/>
        <v>32.03109811</v>
      </c>
      <c r="Q81" s="94">
        <f t="shared" si="4"/>
        <v>24.3872649</v>
      </c>
      <c r="R81" s="94">
        <f t="shared" si="5"/>
        <v>30.51570866</v>
      </c>
      <c r="S81" s="96">
        <f t="shared" si="6"/>
        <v>30.47988584</v>
      </c>
      <c r="U81" s="7" t="str">
        <f t="shared" si="7"/>
        <v>INF</v>
      </c>
    </row>
    <row r="82">
      <c r="A82" s="94">
        <f>Comparacao!F83</f>
        <v>58909.0999</v>
      </c>
      <c r="B82" s="57" t="s">
        <v>163</v>
      </c>
      <c r="C82" s="3" t="s">
        <v>227</v>
      </c>
      <c r="D82" s="3">
        <v>5.0</v>
      </c>
      <c r="E82" s="3">
        <v>71712.143241</v>
      </c>
      <c r="F82" s="3">
        <v>72404.743432</v>
      </c>
      <c r="G82" s="3">
        <v>71856.969188</v>
      </c>
      <c r="H82" s="3">
        <v>72900.662625</v>
      </c>
      <c r="I82" s="3">
        <v>68063.862858</v>
      </c>
      <c r="J82" s="3">
        <v>68063.862858</v>
      </c>
      <c r="K82" s="3">
        <v>71387.676269</v>
      </c>
      <c r="L82" s="3">
        <v>0.0</v>
      </c>
      <c r="M82" s="3">
        <v>50.273</v>
      </c>
      <c r="N82" s="94">
        <f t="shared" si="1"/>
        <v>21.73355791</v>
      </c>
      <c r="O82" s="94">
        <f t="shared" si="2"/>
        <v>22.90926793</v>
      </c>
      <c r="P82" s="94">
        <f t="shared" si="3"/>
        <v>21.97940439</v>
      </c>
      <c r="Q82" s="94">
        <f t="shared" si="4"/>
        <v>23.75110594</v>
      </c>
      <c r="R82" s="94">
        <f t="shared" si="5"/>
        <v>15.5404903</v>
      </c>
      <c r="S82" s="96">
        <f t="shared" si="6"/>
        <v>21.18276529</v>
      </c>
      <c r="U82" s="7" t="str">
        <f t="shared" si="7"/>
        <v>INF</v>
      </c>
    </row>
    <row r="83">
      <c r="A83" s="94">
        <f>Comparacao!F84</f>
        <v>72972.30247</v>
      </c>
      <c r="B83" s="57" t="s">
        <v>164</v>
      </c>
      <c r="C83" s="3" t="s">
        <v>227</v>
      </c>
      <c r="D83" s="3">
        <v>5.0</v>
      </c>
      <c r="E83" s="3">
        <v>85027.552695</v>
      </c>
      <c r="F83" s="3">
        <v>87481.5745</v>
      </c>
      <c r="G83" s="3">
        <v>86308.711639</v>
      </c>
      <c r="H83" s="3">
        <v>85881.07719</v>
      </c>
      <c r="I83" s="3">
        <v>80683.899141</v>
      </c>
      <c r="J83" s="3">
        <v>80683.899141</v>
      </c>
      <c r="K83" s="3">
        <v>85076.563033</v>
      </c>
      <c r="L83" s="3">
        <v>0.0</v>
      </c>
      <c r="M83" s="3">
        <v>50.273</v>
      </c>
      <c r="N83" s="94">
        <f t="shared" si="1"/>
        <v>16.52030951</v>
      </c>
      <c r="O83" s="94">
        <f t="shared" si="2"/>
        <v>19.88325918</v>
      </c>
      <c r="P83" s="94">
        <f t="shared" si="3"/>
        <v>18.2759879</v>
      </c>
      <c r="Q83" s="94">
        <f t="shared" si="4"/>
        <v>17.68996494</v>
      </c>
      <c r="R83" s="94">
        <f t="shared" si="5"/>
        <v>10.56784069</v>
      </c>
      <c r="S83" s="96">
        <f t="shared" si="6"/>
        <v>16.58747244</v>
      </c>
      <c r="U83" s="7" t="str">
        <f t="shared" si="7"/>
        <v>INF</v>
      </c>
    </row>
    <row r="84">
      <c r="A84" s="94">
        <f>Comparacao!F85</f>
        <v>62934.47819</v>
      </c>
      <c r="B84" s="57" t="s">
        <v>165</v>
      </c>
      <c r="C84" s="3" t="s">
        <v>227</v>
      </c>
      <c r="D84" s="3">
        <v>5.0</v>
      </c>
      <c r="E84" s="3">
        <v>68388.723307</v>
      </c>
      <c r="F84" s="3">
        <v>70446.319714</v>
      </c>
      <c r="G84" s="3">
        <v>68436.054602</v>
      </c>
      <c r="H84" s="3">
        <v>73125.029913</v>
      </c>
      <c r="I84" s="3">
        <v>71302.211394</v>
      </c>
      <c r="J84" s="3">
        <v>68388.723307</v>
      </c>
      <c r="K84" s="3">
        <v>70339.667786</v>
      </c>
      <c r="L84" s="3">
        <v>0.0</v>
      </c>
      <c r="M84" s="3">
        <v>60.284</v>
      </c>
      <c r="N84" s="94">
        <f t="shared" si="1"/>
        <v>8.666545384</v>
      </c>
      <c r="O84" s="94">
        <f t="shared" si="2"/>
        <v>11.93597172</v>
      </c>
      <c r="P84" s="94">
        <f t="shared" si="3"/>
        <v>8.741752642</v>
      </c>
      <c r="Q84" s="94">
        <f t="shared" si="4"/>
        <v>16.1923194</v>
      </c>
      <c r="R84" s="94">
        <f t="shared" si="5"/>
        <v>13.29594436</v>
      </c>
      <c r="S84" s="96">
        <f t="shared" si="6"/>
        <v>11.7665067</v>
      </c>
      <c r="U84" s="7" t="str">
        <f t="shared" si="7"/>
        <v>INF</v>
      </c>
    </row>
    <row r="85">
      <c r="A85" s="94">
        <f>Comparacao!F86</f>
        <v>73411.33017</v>
      </c>
      <c r="B85" s="57" t="s">
        <v>166</v>
      </c>
      <c r="C85" s="3" t="s">
        <v>227</v>
      </c>
      <c r="D85" s="3">
        <v>5.0</v>
      </c>
      <c r="E85" s="3">
        <v>79671.205247</v>
      </c>
      <c r="F85" s="3">
        <v>83018.311758</v>
      </c>
      <c r="G85" s="3">
        <v>79089.744884</v>
      </c>
      <c r="H85" s="3">
        <v>83488.194386</v>
      </c>
      <c r="I85" s="3">
        <v>85771.855107</v>
      </c>
      <c r="J85" s="3">
        <v>79089.744884</v>
      </c>
      <c r="K85" s="3">
        <v>82207.862276</v>
      </c>
      <c r="L85" s="3">
        <v>0.0</v>
      </c>
      <c r="M85" s="3">
        <v>60.239</v>
      </c>
      <c r="N85" s="94">
        <f t="shared" si="1"/>
        <v>8.527123897</v>
      </c>
      <c r="O85" s="94">
        <f t="shared" si="2"/>
        <v>13.08651072</v>
      </c>
      <c r="P85" s="94">
        <f t="shared" si="3"/>
        <v>7.73506583</v>
      </c>
      <c r="Q85" s="94">
        <f t="shared" si="4"/>
        <v>13.72657898</v>
      </c>
      <c r="R85" s="94">
        <f t="shared" si="5"/>
        <v>16.83735318</v>
      </c>
      <c r="S85" s="96">
        <f t="shared" si="6"/>
        <v>11.98252652</v>
      </c>
      <c r="U85" s="7" t="str">
        <f t="shared" si="7"/>
        <v>INF</v>
      </c>
    </row>
    <row r="86">
      <c r="A86" s="94">
        <f>Comparacao!F87</f>
        <v>81528.83389</v>
      </c>
      <c r="B86" s="84" t="s">
        <v>167</v>
      </c>
      <c r="C86" s="3" t="s">
        <v>227</v>
      </c>
      <c r="D86" s="3">
        <v>5.0</v>
      </c>
      <c r="E86" s="3">
        <v>90477.931518</v>
      </c>
      <c r="F86" s="3">
        <v>89582.222497</v>
      </c>
      <c r="G86" s="3">
        <v>88823.593785</v>
      </c>
      <c r="H86" s="3">
        <v>86813.183571</v>
      </c>
      <c r="I86" s="3">
        <v>92509.217493</v>
      </c>
      <c r="J86" s="3">
        <v>86813.183571</v>
      </c>
      <c r="K86" s="3">
        <v>89641.229773</v>
      </c>
      <c r="L86" s="3">
        <v>0.0</v>
      </c>
      <c r="M86" s="3">
        <v>60.233</v>
      </c>
      <c r="N86" s="94">
        <f t="shared" si="1"/>
        <v>10.97660448</v>
      </c>
      <c r="O86" s="94">
        <f t="shared" si="2"/>
        <v>9.877963692</v>
      </c>
      <c r="P86" s="94">
        <f t="shared" si="3"/>
        <v>8.94746012</v>
      </c>
      <c r="Q86" s="94">
        <f t="shared" si="4"/>
        <v>6.481571528</v>
      </c>
      <c r="R86" s="94">
        <f t="shared" si="5"/>
        <v>13.46809844</v>
      </c>
      <c r="S86" s="96">
        <f t="shared" si="6"/>
        <v>9.950339652</v>
      </c>
      <c r="U86" s="7" t="str">
        <f t="shared" si="7"/>
        <v>INF</v>
      </c>
    </row>
    <row r="87">
      <c r="A87" s="94">
        <f>Comparacao!F88</f>
        <v>51438.23511</v>
      </c>
      <c r="B87" s="84" t="s">
        <v>168</v>
      </c>
      <c r="C87" s="3" t="s">
        <v>227</v>
      </c>
      <c r="D87" s="3">
        <v>5.0</v>
      </c>
      <c r="E87" s="3">
        <v>57949.104681</v>
      </c>
      <c r="F87" s="3">
        <v>59168.928294</v>
      </c>
      <c r="G87" s="3">
        <v>64076.818778</v>
      </c>
      <c r="H87" s="3">
        <v>64157.222565</v>
      </c>
      <c r="I87" s="3">
        <v>62811.281629</v>
      </c>
      <c r="J87" s="3">
        <v>57949.104681</v>
      </c>
      <c r="K87" s="3">
        <v>61632.67119</v>
      </c>
      <c r="L87" s="3">
        <v>0.0</v>
      </c>
      <c r="M87" s="3">
        <v>60.269</v>
      </c>
      <c r="N87" s="94">
        <f t="shared" si="1"/>
        <v>12.65764574</v>
      </c>
      <c r="O87" s="94">
        <f t="shared" si="2"/>
        <v>15.02907939</v>
      </c>
      <c r="P87" s="94">
        <f t="shared" si="3"/>
        <v>24.57040691</v>
      </c>
      <c r="Q87" s="94">
        <f t="shared" si="4"/>
        <v>24.72671824</v>
      </c>
      <c r="R87" s="94">
        <f t="shared" si="5"/>
        <v>22.11010254</v>
      </c>
      <c r="S87" s="96">
        <f t="shared" si="6"/>
        <v>19.81879056</v>
      </c>
      <c r="U87" s="7" t="str">
        <f t="shared" si="7"/>
        <v>INF</v>
      </c>
    </row>
    <row r="88">
      <c r="A88" s="94">
        <f>Comparacao!F89</f>
        <v>65508.08398</v>
      </c>
      <c r="B88" s="84" t="s">
        <v>169</v>
      </c>
      <c r="C88" s="3" t="s">
        <v>227</v>
      </c>
      <c r="D88" s="3">
        <v>5.0</v>
      </c>
      <c r="E88" s="3">
        <v>75687.598158</v>
      </c>
      <c r="F88" s="3">
        <v>72464.862926</v>
      </c>
      <c r="G88" s="3">
        <v>77502.344558</v>
      </c>
      <c r="H88" s="3">
        <v>74399.736521</v>
      </c>
      <c r="I88" s="3">
        <v>76680.384137</v>
      </c>
      <c r="J88" s="3">
        <v>72464.862926</v>
      </c>
      <c r="K88" s="3">
        <v>75346.98526</v>
      </c>
      <c r="L88" s="3">
        <v>0.0</v>
      </c>
      <c r="M88" s="3">
        <v>60.276</v>
      </c>
      <c r="N88" s="94">
        <f t="shared" si="1"/>
        <v>15.53932516</v>
      </c>
      <c r="O88" s="94">
        <f t="shared" si="2"/>
        <v>10.61972587</v>
      </c>
      <c r="P88" s="94">
        <f t="shared" si="3"/>
        <v>18.30958845</v>
      </c>
      <c r="Q88" s="94">
        <f t="shared" si="4"/>
        <v>13.57336683</v>
      </c>
      <c r="R88" s="94">
        <f t="shared" si="5"/>
        <v>17.0548419</v>
      </c>
      <c r="S88" s="96">
        <f t="shared" si="6"/>
        <v>15.01936964</v>
      </c>
      <c r="U88" s="7" t="str">
        <f t="shared" si="7"/>
        <v>INF</v>
      </c>
    </row>
    <row r="89">
      <c r="A89" s="94">
        <f>Comparacao!F90</f>
        <v>77046.45847</v>
      </c>
      <c r="B89" s="84" t="s">
        <v>170</v>
      </c>
      <c r="C89" s="3" t="s">
        <v>227</v>
      </c>
      <c r="D89" s="3">
        <v>5.0</v>
      </c>
      <c r="E89" s="3">
        <v>85723.506651</v>
      </c>
      <c r="F89" s="3">
        <v>85631.28532</v>
      </c>
      <c r="G89" s="3">
        <v>87329.501115</v>
      </c>
      <c r="H89" s="3">
        <v>89780.081692</v>
      </c>
      <c r="I89" s="3">
        <v>85985.616569</v>
      </c>
      <c r="J89" s="3">
        <v>85631.28532</v>
      </c>
      <c r="K89" s="3">
        <v>86889.99827</v>
      </c>
      <c r="L89" s="3">
        <v>0.0</v>
      </c>
      <c r="M89" s="3">
        <v>60.321</v>
      </c>
      <c r="N89" s="94">
        <f t="shared" si="1"/>
        <v>11.26209867</v>
      </c>
      <c r="O89" s="94">
        <f t="shared" si="2"/>
        <v>11.14240293</v>
      </c>
      <c r="P89" s="94">
        <f t="shared" si="3"/>
        <v>13.3465481</v>
      </c>
      <c r="Q89" s="94">
        <f t="shared" si="4"/>
        <v>16.52720121</v>
      </c>
      <c r="R89" s="94">
        <f t="shared" si="5"/>
        <v>11.6022959</v>
      </c>
      <c r="S89" s="96">
        <f t="shared" si="6"/>
        <v>12.77610937</v>
      </c>
      <c r="U89" s="7" t="str">
        <f t="shared" si="7"/>
        <v>INF</v>
      </c>
    </row>
    <row r="90">
      <c r="A90" s="94">
        <f>Comparacao!F91</f>
        <v>43715.69785</v>
      </c>
      <c r="B90" s="84" t="s">
        <v>171</v>
      </c>
      <c r="C90" s="3" t="s">
        <v>227</v>
      </c>
      <c r="D90" s="3">
        <v>5.0</v>
      </c>
      <c r="E90" s="3">
        <v>53858.875039</v>
      </c>
      <c r="F90" s="3">
        <v>57024.007231</v>
      </c>
      <c r="G90" s="3">
        <v>53671.268312</v>
      </c>
      <c r="H90" s="3">
        <v>59751.97505</v>
      </c>
      <c r="I90" s="3">
        <v>53968.02137</v>
      </c>
      <c r="J90" s="3">
        <v>53671.268312</v>
      </c>
      <c r="K90" s="3">
        <v>55654.8294</v>
      </c>
      <c r="L90" s="3">
        <v>0.0</v>
      </c>
      <c r="M90" s="3">
        <v>60.392</v>
      </c>
      <c r="N90" s="94">
        <f t="shared" si="1"/>
        <v>23.20259698</v>
      </c>
      <c r="O90" s="94">
        <f t="shared" si="2"/>
        <v>30.44286157</v>
      </c>
      <c r="P90" s="94">
        <f t="shared" si="3"/>
        <v>22.77344513</v>
      </c>
      <c r="Q90" s="94">
        <f t="shared" si="4"/>
        <v>36.68310925</v>
      </c>
      <c r="R90" s="94">
        <f t="shared" si="5"/>
        <v>23.45227007</v>
      </c>
      <c r="S90" s="96">
        <f t="shared" si="6"/>
        <v>27.3108566</v>
      </c>
      <c r="U90" s="7" t="str">
        <f t="shared" si="7"/>
        <v>INF</v>
      </c>
    </row>
    <row r="91">
      <c r="A91" s="94">
        <f>Comparacao!F92</f>
        <v>59268.74829</v>
      </c>
      <c r="B91" s="84" t="s">
        <v>172</v>
      </c>
      <c r="C91" s="3" t="s">
        <v>227</v>
      </c>
      <c r="D91" s="3">
        <v>5.0</v>
      </c>
      <c r="E91" s="3">
        <v>71551.798183</v>
      </c>
      <c r="F91" s="3">
        <v>75871.375877</v>
      </c>
      <c r="G91" s="3">
        <v>72291.155849</v>
      </c>
      <c r="H91" s="3">
        <v>69827.766704</v>
      </c>
      <c r="I91" s="3">
        <v>74025.17157</v>
      </c>
      <c r="J91" s="3">
        <v>69827.766704</v>
      </c>
      <c r="K91" s="3">
        <v>72713.453637</v>
      </c>
      <c r="L91" s="3">
        <v>0.0</v>
      </c>
      <c r="M91" s="3">
        <v>60.392</v>
      </c>
      <c r="N91" s="94">
        <f t="shared" si="1"/>
        <v>20.72432817</v>
      </c>
      <c r="O91" s="94">
        <f t="shared" si="2"/>
        <v>28.0124485</v>
      </c>
      <c r="P91" s="94">
        <f t="shared" si="3"/>
        <v>21.97179448</v>
      </c>
      <c r="Q91" s="94">
        <f t="shared" si="4"/>
        <v>17.81549083</v>
      </c>
      <c r="R91" s="94">
        <f t="shared" si="5"/>
        <v>24.89747753</v>
      </c>
      <c r="S91" s="96">
        <f t="shared" si="6"/>
        <v>22.6843079</v>
      </c>
      <c r="U91" s="7" t="str">
        <f t="shared" si="7"/>
        <v>INF</v>
      </c>
    </row>
    <row r="92">
      <c r="A92" s="94">
        <f>Comparacao!F93</f>
        <v>73196.93742</v>
      </c>
      <c r="B92" s="84" t="s">
        <v>173</v>
      </c>
      <c r="C92" s="3" t="s">
        <v>227</v>
      </c>
      <c r="D92" s="3">
        <v>5.0</v>
      </c>
      <c r="E92" s="3">
        <v>78126.168775</v>
      </c>
      <c r="F92" s="3">
        <v>87909.111921</v>
      </c>
      <c r="G92" s="3">
        <v>82139.030924</v>
      </c>
      <c r="H92" s="3">
        <v>85973.170282</v>
      </c>
      <c r="I92" s="3">
        <v>85266.636573</v>
      </c>
      <c r="J92" s="3">
        <v>78126.168775</v>
      </c>
      <c r="K92" s="3">
        <v>83882.823695</v>
      </c>
      <c r="L92" s="3">
        <v>0.0</v>
      </c>
      <c r="M92" s="3">
        <v>60.445</v>
      </c>
      <c r="N92" s="94">
        <f t="shared" si="1"/>
        <v>6.734204361</v>
      </c>
      <c r="O92" s="94">
        <f t="shared" si="2"/>
        <v>20.09943997</v>
      </c>
      <c r="P92" s="94">
        <f t="shared" si="3"/>
        <v>12.21648585</v>
      </c>
      <c r="Q92" s="94">
        <f t="shared" si="4"/>
        <v>17.4546003</v>
      </c>
      <c r="R92" s="94">
        <f t="shared" si="5"/>
        <v>16.48934993</v>
      </c>
      <c r="S92" s="96">
        <f t="shared" si="6"/>
        <v>14.59881608</v>
      </c>
      <c r="U92" s="7" t="str">
        <f t="shared" si="7"/>
        <v>INF</v>
      </c>
    </row>
    <row r="93">
      <c r="A93" s="94">
        <f>Comparacao!F94</f>
        <v>63341.09987</v>
      </c>
      <c r="B93" s="84" t="s">
        <v>174</v>
      </c>
      <c r="C93" s="3" t="s">
        <v>227</v>
      </c>
      <c r="D93" s="3">
        <v>5.0</v>
      </c>
      <c r="E93" s="3">
        <v>68474.97402</v>
      </c>
      <c r="F93" s="3">
        <v>70869.504774</v>
      </c>
      <c r="G93" s="3">
        <v>73092.14526</v>
      </c>
      <c r="H93" s="3">
        <v>75293.872855</v>
      </c>
      <c r="I93" s="3">
        <v>76029.672322</v>
      </c>
      <c r="J93" s="3">
        <v>68474.97402</v>
      </c>
      <c r="K93" s="3">
        <v>72752.033846</v>
      </c>
      <c r="L93" s="3">
        <v>0.0</v>
      </c>
      <c r="M93" s="3">
        <v>70.346</v>
      </c>
      <c r="N93" s="94">
        <f t="shared" si="1"/>
        <v>8.105123152</v>
      </c>
      <c r="O93" s="94">
        <f t="shared" si="2"/>
        <v>11.8854976</v>
      </c>
      <c r="P93" s="94">
        <f t="shared" si="3"/>
        <v>15.39449964</v>
      </c>
      <c r="Q93" s="94">
        <f t="shared" si="4"/>
        <v>18.87048537</v>
      </c>
      <c r="R93" s="94">
        <f t="shared" si="5"/>
        <v>20.03213155</v>
      </c>
      <c r="S93" s="96">
        <f t="shared" si="6"/>
        <v>14.85754746</v>
      </c>
      <c r="U93" s="7" t="str">
        <f t="shared" si="7"/>
        <v>INF</v>
      </c>
    </row>
    <row r="94">
      <c r="A94" s="94">
        <f>Comparacao!F95</f>
        <v>73497.75771</v>
      </c>
      <c r="B94" s="84" t="s">
        <v>175</v>
      </c>
      <c r="C94" s="3" t="s">
        <v>227</v>
      </c>
      <c r="D94" s="3">
        <v>5.0</v>
      </c>
      <c r="E94" s="3">
        <v>82507.036252</v>
      </c>
      <c r="F94" s="3">
        <v>81679.90022</v>
      </c>
      <c r="G94" s="3">
        <v>86645.135508</v>
      </c>
      <c r="H94" s="3">
        <v>80589.708659</v>
      </c>
      <c r="I94" s="3">
        <v>79979.983656</v>
      </c>
      <c r="J94" s="3">
        <v>79979.983656</v>
      </c>
      <c r="K94" s="3">
        <v>82280.352859</v>
      </c>
      <c r="L94" s="3">
        <v>0.0</v>
      </c>
      <c r="M94" s="3">
        <v>70.348</v>
      </c>
      <c r="N94" s="94">
        <f t="shared" si="1"/>
        <v>12.25789579</v>
      </c>
      <c r="O94" s="94">
        <f t="shared" si="2"/>
        <v>11.13250631</v>
      </c>
      <c r="P94" s="94">
        <f t="shared" si="3"/>
        <v>17.88813457</v>
      </c>
      <c r="Q94" s="94">
        <f t="shared" si="4"/>
        <v>9.649207232</v>
      </c>
      <c r="R94" s="94">
        <f t="shared" si="5"/>
        <v>8.819624096</v>
      </c>
      <c r="S94" s="96">
        <f t="shared" si="6"/>
        <v>11.9494736</v>
      </c>
      <c r="U94" s="7" t="str">
        <f t="shared" si="7"/>
        <v>INF</v>
      </c>
    </row>
    <row r="95">
      <c r="A95" s="94">
        <f>Comparacao!F96</f>
        <v>81681.80993</v>
      </c>
      <c r="B95" s="84" t="s">
        <v>176</v>
      </c>
      <c r="C95" s="3" t="s">
        <v>227</v>
      </c>
      <c r="D95" s="3">
        <v>5.0</v>
      </c>
      <c r="E95" s="3">
        <v>89778.89396</v>
      </c>
      <c r="F95" s="3">
        <v>87187.716805</v>
      </c>
      <c r="G95" s="3">
        <v>88577.509683</v>
      </c>
      <c r="H95" s="3">
        <v>89108.709443</v>
      </c>
      <c r="I95" s="3">
        <v>88597.156097</v>
      </c>
      <c r="J95" s="3">
        <v>87187.716805</v>
      </c>
      <c r="K95" s="3">
        <v>88649.997198</v>
      </c>
      <c r="L95" s="3">
        <v>0.0</v>
      </c>
      <c r="M95" s="3">
        <v>70.402</v>
      </c>
      <c r="N95" s="94">
        <f t="shared" si="1"/>
        <v>9.912958633</v>
      </c>
      <c r="O95" s="94">
        <f t="shared" si="2"/>
        <v>6.740676876</v>
      </c>
      <c r="P95" s="94">
        <f t="shared" si="3"/>
        <v>8.442148574</v>
      </c>
      <c r="Q95" s="94">
        <f t="shared" si="4"/>
        <v>9.09247667</v>
      </c>
      <c r="R95" s="94">
        <f t="shared" si="5"/>
        <v>8.466200947</v>
      </c>
      <c r="S95" s="96">
        <f t="shared" si="6"/>
        <v>8.53089234</v>
      </c>
      <c r="U95" s="7" t="str">
        <f t="shared" si="7"/>
        <v>INF</v>
      </c>
    </row>
    <row r="96">
      <c r="A96" s="94">
        <f>Comparacao!F97</f>
        <v>52978.14225</v>
      </c>
      <c r="B96" s="84" t="s">
        <v>177</v>
      </c>
      <c r="C96" s="3" t="s">
        <v>227</v>
      </c>
      <c r="D96" s="3">
        <v>5.0</v>
      </c>
      <c r="E96" s="3">
        <v>60890.719806</v>
      </c>
      <c r="F96" s="3">
        <v>64354.813218</v>
      </c>
      <c r="G96" s="3">
        <v>66006.303682</v>
      </c>
      <c r="H96" s="3">
        <v>66444.378312</v>
      </c>
      <c r="I96" s="3">
        <v>69549.812359</v>
      </c>
      <c r="J96" s="3">
        <v>60890.719806</v>
      </c>
      <c r="K96" s="3">
        <v>65449.205476</v>
      </c>
      <c r="L96" s="3">
        <v>0.0</v>
      </c>
      <c r="M96" s="3">
        <v>70.391</v>
      </c>
      <c r="N96" s="94">
        <f t="shared" si="1"/>
        <v>14.93555118</v>
      </c>
      <c r="O96" s="94">
        <f t="shared" si="2"/>
        <v>21.47427313</v>
      </c>
      <c r="P96" s="94">
        <f t="shared" si="3"/>
        <v>24.59157848</v>
      </c>
      <c r="Q96" s="94">
        <f t="shared" si="4"/>
        <v>25.41847541</v>
      </c>
      <c r="R96" s="94">
        <f t="shared" si="5"/>
        <v>31.28020237</v>
      </c>
      <c r="S96" s="96">
        <f t="shared" si="6"/>
        <v>23.54001611</v>
      </c>
      <c r="U96" s="7" t="str">
        <f t="shared" si="7"/>
        <v>INF</v>
      </c>
    </row>
    <row r="97">
      <c r="A97" s="94">
        <f>Comparacao!F98</f>
        <v>66159.30138</v>
      </c>
      <c r="B97" s="84" t="s">
        <v>178</v>
      </c>
      <c r="C97" s="3" t="s">
        <v>227</v>
      </c>
      <c r="D97" s="3">
        <v>5.0</v>
      </c>
      <c r="E97" s="3">
        <v>77583.547648</v>
      </c>
      <c r="F97" s="3">
        <v>78594.085559</v>
      </c>
      <c r="G97" s="3">
        <v>77362.453481</v>
      </c>
      <c r="H97" s="3">
        <v>80104.74919</v>
      </c>
      <c r="I97" s="3">
        <v>79483.345914</v>
      </c>
      <c r="J97" s="3">
        <v>77362.453481</v>
      </c>
      <c r="K97" s="3">
        <v>78625.636359</v>
      </c>
      <c r="L97" s="3">
        <v>0.0</v>
      </c>
      <c r="M97" s="3">
        <v>70.393</v>
      </c>
      <c r="N97" s="94">
        <f t="shared" si="1"/>
        <v>17.26778553</v>
      </c>
      <c r="O97" s="94">
        <f t="shared" si="2"/>
        <v>18.79521688</v>
      </c>
      <c r="P97" s="94">
        <f t="shared" si="3"/>
        <v>16.93360097</v>
      </c>
      <c r="Q97" s="94">
        <f t="shared" si="4"/>
        <v>21.07858989</v>
      </c>
      <c r="R97" s="94">
        <f t="shared" si="5"/>
        <v>20.13933681</v>
      </c>
      <c r="S97" s="96">
        <f t="shared" si="6"/>
        <v>18.84290601</v>
      </c>
      <c r="U97" s="7" t="str">
        <f t="shared" si="7"/>
        <v>INF</v>
      </c>
    </row>
    <row r="98">
      <c r="A98" s="94">
        <f>Comparacao!F99</f>
        <v>77450.03782</v>
      </c>
      <c r="B98" s="84" t="s">
        <v>179</v>
      </c>
      <c r="C98" s="3" t="s">
        <v>227</v>
      </c>
      <c r="D98" s="3">
        <v>5.0</v>
      </c>
      <c r="E98" s="3">
        <v>88147.22424</v>
      </c>
      <c r="F98" s="3">
        <v>87876.767903</v>
      </c>
      <c r="G98" s="3">
        <v>92358.622834</v>
      </c>
      <c r="H98" s="3">
        <v>83904.695786</v>
      </c>
      <c r="I98" s="3">
        <v>94170.951689</v>
      </c>
      <c r="J98" s="3">
        <v>83904.695786</v>
      </c>
      <c r="K98" s="3">
        <v>89291.65249</v>
      </c>
      <c r="L98" s="3">
        <v>0.0</v>
      </c>
      <c r="M98" s="3">
        <v>70.446</v>
      </c>
      <c r="N98" s="94">
        <f t="shared" si="1"/>
        <v>13.81172524</v>
      </c>
      <c r="O98" s="94">
        <f t="shared" si="2"/>
        <v>13.4625242</v>
      </c>
      <c r="P98" s="94">
        <f t="shared" si="3"/>
        <v>19.24929339</v>
      </c>
      <c r="Q98" s="94">
        <f t="shared" si="4"/>
        <v>8.333963608</v>
      </c>
      <c r="R98" s="94">
        <f t="shared" si="5"/>
        <v>21.58929077</v>
      </c>
      <c r="S98" s="96">
        <f t="shared" si="6"/>
        <v>15.28935944</v>
      </c>
      <c r="U98" s="7" t="str">
        <f t="shared" si="7"/>
        <v>INF</v>
      </c>
    </row>
    <row r="99">
      <c r="A99" s="94">
        <f>Comparacao!F100</f>
        <v>44569.60616</v>
      </c>
      <c r="B99" s="84" t="s">
        <v>180</v>
      </c>
      <c r="C99" s="3" t="s">
        <v>227</v>
      </c>
      <c r="D99" s="3">
        <v>5.0</v>
      </c>
      <c r="E99" s="3">
        <v>56870.602293</v>
      </c>
      <c r="F99" s="3">
        <v>57438.819369</v>
      </c>
      <c r="G99" s="3">
        <v>56607.795633</v>
      </c>
      <c r="H99" s="3">
        <v>52248.607296</v>
      </c>
      <c r="I99" s="3">
        <v>60295.802217</v>
      </c>
      <c r="J99" s="3">
        <v>52248.607296</v>
      </c>
      <c r="K99" s="3">
        <v>56692.325362</v>
      </c>
      <c r="L99" s="3">
        <v>0.0</v>
      </c>
      <c r="M99" s="3">
        <v>70.535</v>
      </c>
      <c r="N99" s="94">
        <f t="shared" si="1"/>
        <v>27.59951724</v>
      </c>
      <c r="O99" s="94">
        <f t="shared" si="2"/>
        <v>28.87441537</v>
      </c>
      <c r="P99" s="94">
        <f t="shared" si="3"/>
        <v>27.00986281</v>
      </c>
      <c r="Q99" s="94">
        <f t="shared" si="4"/>
        <v>17.22923266</v>
      </c>
      <c r="R99" s="94">
        <f t="shared" si="5"/>
        <v>35.28457488</v>
      </c>
      <c r="S99" s="96">
        <f t="shared" si="6"/>
        <v>27.19952059</v>
      </c>
      <c r="U99" s="7" t="str">
        <f t="shared" si="7"/>
        <v>INF</v>
      </c>
    </row>
    <row r="100">
      <c r="A100" s="94">
        <f>Comparacao!F101</f>
        <v>59903.0852</v>
      </c>
      <c r="B100" s="84" t="s">
        <v>181</v>
      </c>
      <c r="C100" s="3" t="s">
        <v>227</v>
      </c>
      <c r="D100" s="3">
        <v>5.0</v>
      </c>
      <c r="E100" s="3">
        <v>70045.332605</v>
      </c>
      <c r="F100" s="3">
        <v>77212.470081</v>
      </c>
      <c r="G100" s="3">
        <v>80208.655819</v>
      </c>
      <c r="H100" s="3">
        <v>77643.094877</v>
      </c>
      <c r="I100" s="3">
        <v>72162.170739</v>
      </c>
      <c r="J100" s="3">
        <v>70045.332605</v>
      </c>
      <c r="K100" s="3">
        <v>75454.344824</v>
      </c>
      <c r="L100" s="3">
        <v>0.0</v>
      </c>
      <c r="M100" s="3">
        <v>70.589</v>
      </c>
      <c r="N100" s="94">
        <f t="shared" si="1"/>
        <v>16.93109358</v>
      </c>
      <c r="O100" s="94">
        <f t="shared" si="2"/>
        <v>28.89564841</v>
      </c>
      <c r="P100" s="94">
        <f t="shared" si="3"/>
        <v>33.89737032</v>
      </c>
      <c r="Q100" s="94">
        <f t="shared" si="4"/>
        <v>29.61451756</v>
      </c>
      <c r="R100" s="94">
        <f t="shared" si="5"/>
        <v>20.46486505</v>
      </c>
      <c r="S100" s="96">
        <f t="shared" si="6"/>
        <v>25.96069898</v>
      </c>
      <c r="U100" s="7" t="str">
        <f t="shared" si="7"/>
        <v>INF</v>
      </c>
    </row>
    <row r="101">
      <c r="A101" s="94">
        <f>Comparacao!F102</f>
        <v>73651.91098</v>
      </c>
      <c r="B101" s="84" t="s">
        <v>182</v>
      </c>
      <c r="C101" s="3" t="s">
        <v>227</v>
      </c>
      <c r="D101" s="3">
        <v>5.0</v>
      </c>
      <c r="E101" s="3">
        <v>85902.908749</v>
      </c>
      <c r="F101" s="3">
        <v>85584.317757</v>
      </c>
      <c r="G101" s="3">
        <v>89114.765988</v>
      </c>
      <c r="H101" s="3">
        <v>87324.766099</v>
      </c>
      <c r="I101" s="3">
        <v>85727.117993</v>
      </c>
      <c r="J101" s="3">
        <v>85584.317757</v>
      </c>
      <c r="K101" s="3">
        <v>86730.775317</v>
      </c>
      <c r="L101" s="3">
        <v>0.0</v>
      </c>
      <c r="M101" s="3">
        <v>70.537</v>
      </c>
      <c r="N101" s="94">
        <f t="shared" si="1"/>
        <v>16.63364549</v>
      </c>
      <c r="O101" s="94">
        <f t="shared" si="2"/>
        <v>16.20108239</v>
      </c>
      <c r="P101" s="94">
        <f t="shared" si="3"/>
        <v>20.99450619</v>
      </c>
      <c r="Q101" s="94">
        <f t="shared" si="4"/>
        <v>18.56415528</v>
      </c>
      <c r="R101" s="94">
        <f t="shared" si="5"/>
        <v>16.3949677</v>
      </c>
      <c r="S101" s="96">
        <f t="shared" si="6"/>
        <v>17.75767141</v>
      </c>
      <c r="U101" s="7" t="str">
        <f t="shared" si="7"/>
        <v>INF</v>
      </c>
    </row>
    <row r="102">
      <c r="A102" s="94">
        <f>Comparacao!F103</f>
        <v>63412.27944</v>
      </c>
      <c r="B102" s="84" t="s">
        <v>183</v>
      </c>
      <c r="C102" s="3" t="s">
        <v>227</v>
      </c>
      <c r="D102" s="3">
        <v>5.0</v>
      </c>
      <c r="E102" s="3">
        <v>74953.211347</v>
      </c>
      <c r="F102" s="3">
        <v>73885.139821</v>
      </c>
      <c r="G102" s="3">
        <v>66908.524654</v>
      </c>
      <c r="H102" s="3">
        <v>81200.240712</v>
      </c>
      <c r="I102" s="3">
        <v>71591.597774</v>
      </c>
      <c r="J102" s="3">
        <v>66908.524654</v>
      </c>
      <c r="K102" s="3">
        <v>73707.742862</v>
      </c>
      <c r="L102" s="3">
        <v>0.0</v>
      </c>
      <c r="M102" s="3">
        <v>75.472</v>
      </c>
      <c r="N102" s="94">
        <f t="shared" si="1"/>
        <v>18.19983766</v>
      </c>
      <c r="O102" s="94">
        <f t="shared" si="2"/>
        <v>16.51550848</v>
      </c>
      <c r="P102" s="94">
        <f t="shared" si="3"/>
        <v>5.513514495</v>
      </c>
      <c r="Q102" s="94">
        <f t="shared" si="4"/>
        <v>28.05128823</v>
      </c>
      <c r="R102" s="94">
        <f t="shared" si="5"/>
        <v>12.89863479</v>
      </c>
      <c r="S102" s="96">
        <f t="shared" si="6"/>
        <v>16.23575673</v>
      </c>
      <c r="U102" s="7" t="str">
        <f t="shared" si="7"/>
        <v>INF</v>
      </c>
    </row>
    <row r="103">
      <c r="A103" s="94">
        <f>Comparacao!F104</f>
        <v>73549.66066</v>
      </c>
      <c r="B103" s="84" t="s">
        <v>184</v>
      </c>
      <c r="C103" s="3" t="s">
        <v>227</v>
      </c>
      <c r="D103" s="3">
        <v>5.0</v>
      </c>
      <c r="E103" s="3">
        <v>84318.339903</v>
      </c>
      <c r="F103" s="3">
        <v>77049.791202</v>
      </c>
      <c r="G103" s="3">
        <v>84549.241531</v>
      </c>
      <c r="H103" s="3">
        <v>82273.84969</v>
      </c>
      <c r="I103" s="3">
        <v>83099.855788</v>
      </c>
      <c r="J103" s="3">
        <v>77049.791202</v>
      </c>
      <c r="K103" s="3">
        <v>82258.215623</v>
      </c>
      <c r="L103" s="3">
        <v>0.0</v>
      </c>
      <c r="M103" s="3">
        <v>75.419</v>
      </c>
      <c r="N103" s="94">
        <f t="shared" si="1"/>
        <v>14.64137175</v>
      </c>
      <c r="O103" s="94">
        <f t="shared" si="2"/>
        <v>4.758867012</v>
      </c>
      <c r="P103" s="94">
        <f t="shared" si="3"/>
        <v>14.95531151</v>
      </c>
      <c r="Q103" s="94">
        <f t="shared" si="4"/>
        <v>11.86163056</v>
      </c>
      <c r="R103" s="94">
        <f t="shared" si="5"/>
        <v>12.98468958</v>
      </c>
      <c r="S103" s="96">
        <f t="shared" si="6"/>
        <v>11.84037408</v>
      </c>
      <c r="U103" s="7" t="str">
        <f t="shared" si="7"/>
        <v>INF</v>
      </c>
    </row>
    <row r="104">
      <c r="A104" s="94">
        <f>Comparacao!F105</f>
        <v>81726.18867</v>
      </c>
      <c r="B104" s="84" t="s">
        <v>185</v>
      </c>
      <c r="C104" s="3" t="s">
        <v>227</v>
      </c>
      <c r="D104" s="3">
        <v>5.0</v>
      </c>
      <c r="E104" s="3">
        <v>88465.737055</v>
      </c>
      <c r="F104" s="3">
        <v>89929.607405</v>
      </c>
      <c r="G104" s="3">
        <v>88443.224128</v>
      </c>
      <c r="H104" s="3">
        <v>87171.116187</v>
      </c>
      <c r="I104" s="3">
        <v>89670.877533</v>
      </c>
      <c r="J104" s="3">
        <v>87171.116187</v>
      </c>
      <c r="K104" s="3">
        <v>88736.112462</v>
      </c>
      <c r="L104" s="3">
        <v>0.0</v>
      </c>
      <c r="M104" s="3">
        <v>75.42</v>
      </c>
      <c r="N104" s="94">
        <f t="shared" si="1"/>
        <v>8.246497841</v>
      </c>
      <c r="O104" s="94">
        <f t="shared" si="2"/>
        <v>10.03768666</v>
      </c>
      <c r="P104" s="94">
        <f t="shared" si="3"/>
        <v>8.218951068</v>
      </c>
      <c r="Q104" s="94">
        <f t="shared" si="4"/>
        <v>6.662402352</v>
      </c>
      <c r="R104" s="94">
        <f t="shared" si="5"/>
        <v>9.721105304</v>
      </c>
      <c r="S104" s="96">
        <f t="shared" si="6"/>
        <v>8.577328644</v>
      </c>
      <c r="U104" s="7" t="str">
        <f t="shared" si="7"/>
        <v>INF</v>
      </c>
    </row>
    <row r="105">
      <c r="A105" s="94">
        <f>Comparacao!F106</f>
        <v>52943.40154</v>
      </c>
      <c r="B105" s="84" t="s">
        <v>186</v>
      </c>
      <c r="C105" s="3" t="s">
        <v>227</v>
      </c>
      <c r="D105" s="3">
        <v>5.0</v>
      </c>
      <c r="E105" s="3">
        <v>62877.21206</v>
      </c>
      <c r="F105" s="3">
        <v>67991.76758</v>
      </c>
      <c r="G105" s="3">
        <v>62825.453537</v>
      </c>
      <c r="H105" s="3">
        <v>69547.360531</v>
      </c>
      <c r="I105" s="3">
        <v>67530.96292</v>
      </c>
      <c r="J105" s="3">
        <v>62825.453537</v>
      </c>
      <c r="K105" s="3">
        <v>66154.551326</v>
      </c>
      <c r="L105" s="3">
        <v>0.0</v>
      </c>
      <c r="M105" s="3">
        <v>75.52</v>
      </c>
      <c r="N105" s="94">
        <f t="shared" si="1"/>
        <v>18.76307573</v>
      </c>
      <c r="O105" s="94">
        <f t="shared" si="2"/>
        <v>28.4234968</v>
      </c>
      <c r="P105" s="94">
        <f t="shared" si="3"/>
        <v>18.66531374</v>
      </c>
      <c r="Q105" s="94">
        <f t="shared" si="4"/>
        <v>31.36171555</v>
      </c>
      <c r="R105" s="94">
        <f t="shared" si="5"/>
        <v>27.55312458</v>
      </c>
      <c r="S105" s="96">
        <f t="shared" si="6"/>
        <v>24.95334528</v>
      </c>
      <c r="U105" s="7" t="str">
        <f t="shared" si="7"/>
        <v>INF</v>
      </c>
    </row>
    <row r="106">
      <c r="A106" s="94">
        <f>Comparacao!F107</f>
        <v>66152.85735</v>
      </c>
      <c r="B106" s="84" t="s">
        <v>187</v>
      </c>
      <c r="C106" s="3" t="s">
        <v>227</v>
      </c>
      <c r="D106" s="3">
        <v>5.0</v>
      </c>
      <c r="E106" s="3">
        <v>74745.397452</v>
      </c>
      <c r="F106" s="3">
        <v>77477.006621</v>
      </c>
      <c r="G106" s="3">
        <v>78070.161081</v>
      </c>
      <c r="H106" s="3">
        <v>76444.049955</v>
      </c>
      <c r="I106" s="3">
        <v>76446.11501</v>
      </c>
      <c r="J106" s="3">
        <v>74745.397452</v>
      </c>
      <c r="K106" s="3">
        <v>76636.546024</v>
      </c>
      <c r="L106" s="3">
        <v>0.0</v>
      </c>
      <c r="M106" s="3">
        <v>75.465</v>
      </c>
      <c r="N106" s="94">
        <f t="shared" si="1"/>
        <v>12.98891755</v>
      </c>
      <c r="O106" s="94">
        <f t="shared" si="2"/>
        <v>17.11815592</v>
      </c>
      <c r="P106" s="94">
        <f t="shared" si="3"/>
        <v>18.01479816</v>
      </c>
      <c r="Q106" s="94">
        <f t="shared" si="4"/>
        <v>15.55668646</v>
      </c>
      <c r="R106" s="94">
        <f t="shared" si="5"/>
        <v>15.5598081</v>
      </c>
      <c r="S106" s="96">
        <f t="shared" si="6"/>
        <v>15.84767324</v>
      </c>
      <c r="U106" s="7" t="str">
        <f t="shared" si="7"/>
        <v>INF</v>
      </c>
    </row>
    <row r="107">
      <c r="A107" s="94">
        <f>Comparacao!F108</f>
        <v>77475.83505</v>
      </c>
      <c r="B107" s="84" t="s">
        <v>188</v>
      </c>
      <c r="C107" s="3" t="s">
        <v>227</v>
      </c>
      <c r="D107" s="3">
        <v>5.0</v>
      </c>
      <c r="E107" s="3">
        <v>86457.636574</v>
      </c>
      <c r="F107" s="3">
        <v>89688.743681</v>
      </c>
      <c r="G107" s="3">
        <v>90553.894807</v>
      </c>
      <c r="H107" s="3">
        <v>87791.056498</v>
      </c>
      <c r="I107" s="3">
        <v>85891.441607</v>
      </c>
      <c r="J107" s="3">
        <v>85891.441607</v>
      </c>
      <c r="K107" s="3">
        <v>88076.554633</v>
      </c>
      <c r="L107" s="3">
        <v>0.0</v>
      </c>
      <c r="M107" s="3">
        <v>75.519</v>
      </c>
      <c r="N107" s="94">
        <f t="shared" si="1"/>
        <v>11.5930361</v>
      </c>
      <c r="O107" s="94">
        <f t="shared" si="2"/>
        <v>15.76350694</v>
      </c>
      <c r="P107" s="94">
        <f t="shared" si="3"/>
        <v>16.88017915</v>
      </c>
      <c r="Q107" s="94">
        <f t="shared" si="4"/>
        <v>13.31411458</v>
      </c>
      <c r="R107" s="94">
        <f t="shared" si="5"/>
        <v>10.86223408</v>
      </c>
      <c r="S107" s="96">
        <f t="shared" si="6"/>
        <v>13.68261417</v>
      </c>
      <c r="U107" s="7" t="str">
        <f t="shared" si="7"/>
        <v>INF</v>
      </c>
    </row>
    <row r="108">
      <c r="A108" s="94">
        <f>Comparacao!F109</f>
        <v>44983.99854</v>
      </c>
      <c r="B108" s="84" t="s">
        <v>189</v>
      </c>
      <c r="C108" s="3" t="s">
        <v>227</v>
      </c>
      <c r="D108" s="3">
        <v>5.0</v>
      </c>
      <c r="E108" s="3">
        <v>57189.750398</v>
      </c>
      <c r="F108" s="3">
        <v>58133.433165</v>
      </c>
      <c r="G108" s="3">
        <v>55854.729804</v>
      </c>
      <c r="H108" s="3">
        <v>57470.793561</v>
      </c>
      <c r="I108" s="3">
        <v>55685.789378</v>
      </c>
      <c r="J108" s="3">
        <v>55685.789378</v>
      </c>
      <c r="K108" s="3">
        <v>56866.899261</v>
      </c>
      <c r="L108" s="3">
        <v>0.0</v>
      </c>
      <c r="M108" s="3">
        <v>75.62</v>
      </c>
      <c r="N108" s="94">
        <f t="shared" si="1"/>
        <v>27.13354139</v>
      </c>
      <c r="O108" s="94">
        <f t="shared" si="2"/>
        <v>29.23136016</v>
      </c>
      <c r="P108" s="94">
        <f t="shared" si="3"/>
        <v>24.16577365</v>
      </c>
      <c r="Q108" s="94">
        <f t="shared" si="4"/>
        <v>27.75830391</v>
      </c>
      <c r="R108" s="94">
        <f t="shared" si="5"/>
        <v>23.79021694</v>
      </c>
      <c r="S108" s="96">
        <f t="shared" si="6"/>
        <v>26.41583921</v>
      </c>
      <c r="U108" s="7" t="str">
        <f t="shared" si="7"/>
        <v>INF</v>
      </c>
    </row>
    <row r="109">
      <c r="A109" s="94">
        <f>Comparacao!F110</f>
        <v>60220.6622</v>
      </c>
      <c r="B109" s="84" t="s">
        <v>190</v>
      </c>
      <c r="C109" s="3" t="s">
        <v>227</v>
      </c>
      <c r="D109" s="3">
        <v>5.0</v>
      </c>
      <c r="E109" s="3">
        <v>76253.179424</v>
      </c>
      <c r="F109" s="3">
        <v>74142.525317</v>
      </c>
      <c r="G109" s="3">
        <v>75032.768247</v>
      </c>
      <c r="H109" s="3">
        <v>72869.968079</v>
      </c>
      <c r="I109" s="3">
        <v>74007.886044</v>
      </c>
      <c r="J109" s="3">
        <v>72869.968079</v>
      </c>
      <c r="K109" s="3">
        <v>74461.265422</v>
      </c>
      <c r="L109" s="3">
        <v>0.0</v>
      </c>
      <c r="M109" s="3">
        <v>75.667</v>
      </c>
      <c r="N109" s="94">
        <f t="shared" si="1"/>
        <v>26.62295073</v>
      </c>
      <c r="O109" s="94">
        <f t="shared" si="2"/>
        <v>23.11808375</v>
      </c>
      <c r="P109" s="94">
        <f t="shared" si="3"/>
        <v>24.59638521</v>
      </c>
      <c r="Q109" s="94">
        <f t="shared" si="4"/>
        <v>21.00492658</v>
      </c>
      <c r="R109" s="94">
        <f t="shared" si="5"/>
        <v>22.89450721</v>
      </c>
      <c r="S109" s="96">
        <f t="shared" si="6"/>
        <v>23.6473707</v>
      </c>
      <c r="U109" s="7" t="str">
        <f t="shared" si="7"/>
        <v>INF</v>
      </c>
    </row>
    <row r="110">
      <c r="A110" s="94">
        <f>Comparacao!F111</f>
        <v>73858.29968</v>
      </c>
      <c r="B110" s="84" t="s">
        <v>191</v>
      </c>
      <c r="C110" s="3" t="s">
        <v>227</v>
      </c>
      <c r="D110" s="3">
        <v>5.0</v>
      </c>
      <c r="E110" s="3">
        <v>86230.915506</v>
      </c>
      <c r="F110" s="3">
        <v>86592.862486</v>
      </c>
      <c r="G110" s="3">
        <v>88231.649431</v>
      </c>
      <c r="H110" s="3">
        <v>88359.636668</v>
      </c>
      <c r="I110" s="3">
        <v>85533.208023</v>
      </c>
      <c r="J110" s="3">
        <v>85533.208023</v>
      </c>
      <c r="K110" s="3">
        <v>86989.654423</v>
      </c>
      <c r="L110" s="3">
        <v>0.0</v>
      </c>
      <c r="M110" s="3">
        <v>75.622</v>
      </c>
      <c r="N110" s="94">
        <f t="shared" si="1"/>
        <v>16.75182867</v>
      </c>
      <c r="O110" s="94">
        <f t="shared" si="2"/>
        <v>17.2418846</v>
      </c>
      <c r="P110" s="94">
        <f t="shared" si="3"/>
        <v>19.46071032</v>
      </c>
      <c r="Q110" s="94">
        <f t="shared" si="4"/>
        <v>19.63399787</v>
      </c>
      <c r="R110" s="94">
        <f t="shared" si="5"/>
        <v>15.80717183</v>
      </c>
      <c r="S110" s="96">
        <f t="shared" si="6"/>
        <v>17.77911866</v>
      </c>
      <c r="U110" s="7" t="str">
        <f t="shared" si="7"/>
        <v>INF</v>
      </c>
    </row>
    <row r="111">
      <c r="A111" s="94">
        <f>Comparacao!F112</f>
        <v>63270.89322</v>
      </c>
      <c r="B111" s="84" t="s">
        <v>192</v>
      </c>
      <c r="C111" s="3" t="s">
        <v>227</v>
      </c>
      <c r="D111" s="3">
        <v>5.0</v>
      </c>
      <c r="E111" s="3">
        <v>66130.741881</v>
      </c>
      <c r="F111" s="3">
        <v>70574.850962</v>
      </c>
      <c r="G111" s="3">
        <v>71425.347583</v>
      </c>
      <c r="H111" s="3">
        <v>72702.669537</v>
      </c>
      <c r="I111" s="3">
        <v>69639.485906</v>
      </c>
      <c r="J111" s="3">
        <v>66130.741881</v>
      </c>
      <c r="K111" s="3">
        <v>70094.619174</v>
      </c>
      <c r="L111" s="3">
        <v>0.0</v>
      </c>
      <c r="M111" s="3">
        <v>90.757</v>
      </c>
      <c r="N111" s="94">
        <f t="shared" si="1"/>
        <v>4.520006785</v>
      </c>
      <c r="O111" s="94">
        <f t="shared" si="2"/>
        <v>11.543946</v>
      </c>
      <c r="P111" s="94">
        <f t="shared" si="3"/>
        <v>12.88816066</v>
      </c>
      <c r="Q111" s="94">
        <f t="shared" si="4"/>
        <v>14.90697514</v>
      </c>
      <c r="R111" s="94">
        <f t="shared" si="5"/>
        <v>10.06559631</v>
      </c>
      <c r="S111" s="96">
        <f t="shared" si="6"/>
        <v>10.78493698</v>
      </c>
      <c r="U111" s="7" t="str">
        <f t="shared" si="7"/>
        <v>INF</v>
      </c>
    </row>
    <row r="112">
      <c r="A112" s="94">
        <f>Comparacao!F113</f>
        <v>73259.89414</v>
      </c>
      <c r="B112" s="84" t="s">
        <v>193</v>
      </c>
      <c r="C112" s="3" t="s">
        <v>227</v>
      </c>
      <c r="D112" s="3">
        <v>5.0</v>
      </c>
      <c r="E112" s="3">
        <v>84549.798515</v>
      </c>
      <c r="F112" s="3">
        <v>82196.344189</v>
      </c>
      <c r="G112" s="3">
        <v>82028.425632</v>
      </c>
      <c r="H112" s="3">
        <v>83605.176907</v>
      </c>
      <c r="I112" s="3">
        <v>78123.599074</v>
      </c>
      <c r="J112" s="3">
        <v>78123.599074</v>
      </c>
      <c r="K112" s="3">
        <v>82100.668863</v>
      </c>
      <c r="L112" s="3">
        <v>0.0</v>
      </c>
      <c r="M112" s="3">
        <v>90.759</v>
      </c>
      <c r="N112" s="94">
        <f t="shared" si="1"/>
        <v>15.41075715</v>
      </c>
      <c r="O112" s="94">
        <f t="shared" si="2"/>
        <v>12.19828414</v>
      </c>
      <c r="P112" s="94">
        <f t="shared" si="3"/>
        <v>11.96907475</v>
      </c>
      <c r="Q112" s="94">
        <f t="shared" si="4"/>
        <v>14.12134551</v>
      </c>
      <c r="R112" s="94">
        <f t="shared" si="5"/>
        <v>6.63897347</v>
      </c>
      <c r="S112" s="96">
        <f t="shared" si="6"/>
        <v>12.06768701</v>
      </c>
      <c r="U112" s="7" t="str">
        <f t="shared" si="7"/>
        <v>INF</v>
      </c>
    </row>
    <row r="113">
      <c r="A113" s="94">
        <f>Comparacao!F114</f>
        <v>81404.03489</v>
      </c>
      <c r="B113" s="84" t="s">
        <v>194</v>
      </c>
      <c r="C113" s="3" t="s">
        <v>227</v>
      </c>
      <c r="D113" s="3">
        <v>5.0</v>
      </c>
      <c r="E113" s="3">
        <v>88211.113995</v>
      </c>
      <c r="F113" s="3">
        <v>85631.236417</v>
      </c>
      <c r="G113" s="3">
        <v>86049.197133</v>
      </c>
      <c r="H113" s="3">
        <v>91356.142991</v>
      </c>
      <c r="I113" s="3">
        <v>86577.238968</v>
      </c>
      <c r="J113" s="3">
        <v>85631.236417</v>
      </c>
      <c r="K113" s="3">
        <v>87564.985901</v>
      </c>
      <c r="L113" s="3">
        <v>0.0</v>
      </c>
      <c r="M113" s="3">
        <v>90.717</v>
      </c>
      <c r="N113" s="94">
        <f t="shared" si="1"/>
        <v>8.362090549</v>
      </c>
      <c r="O113" s="94">
        <f t="shared" si="2"/>
        <v>5.192864869</v>
      </c>
      <c r="P113" s="94">
        <f t="shared" si="3"/>
        <v>5.706304672</v>
      </c>
      <c r="Q113" s="94">
        <f t="shared" si="4"/>
        <v>12.22557103</v>
      </c>
      <c r="R113" s="94">
        <f t="shared" si="5"/>
        <v>6.354972561</v>
      </c>
      <c r="S113" s="96">
        <f t="shared" si="6"/>
        <v>7.568360736</v>
      </c>
      <c r="U113" s="7" t="str">
        <f t="shared" si="7"/>
        <v>INF</v>
      </c>
    </row>
    <row r="114">
      <c r="A114" s="94">
        <f>Comparacao!F115</f>
        <v>52883.49737</v>
      </c>
      <c r="B114" s="84" t="s">
        <v>195</v>
      </c>
      <c r="C114" s="3" t="s">
        <v>227</v>
      </c>
      <c r="D114" s="3">
        <v>5.0</v>
      </c>
      <c r="E114" s="3">
        <v>65108.680215</v>
      </c>
      <c r="F114" s="3">
        <v>62868.872423</v>
      </c>
      <c r="G114" s="3">
        <v>63315.718659</v>
      </c>
      <c r="H114" s="3">
        <v>66509.797984</v>
      </c>
      <c r="I114" s="3">
        <v>62404.349471</v>
      </c>
      <c r="J114" s="3">
        <v>62404.349471</v>
      </c>
      <c r="K114" s="3">
        <v>64041.48375</v>
      </c>
      <c r="L114" s="3">
        <v>0.0</v>
      </c>
      <c r="M114" s="3">
        <v>90.821</v>
      </c>
      <c r="N114" s="94">
        <f t="shared" si="1"/>
        <v>23.1171981</v>
      </c>
      <c r="O114" s="94">
        <f t="shared" si="2"/>
        <v>18.88183564</v>
      </c>
      <c r="P114" s="94">
        <f t="shared" si="3"/>
        <v>19.72679912</v>
      </c>
      <c r="Q114" s="94">
        <f t="shared" si="4"/>
        <v>25.76664044</v>
      </c>
      <c r="R114" s="94">
        <f t="shared" si="5"/>
        <v>18.0034464</v>
      </c>
      <c r="S114" s="96">
        <f t="shared" si="6"/>
        <v>21.09918394</v>
      </c>
      <c r="U114" s="7" t="str">
        <f t="shared" si="7"/>
        <v>INF</v>
      </c>
    </row>
    <row r="115">
      <c r="A115" s="94">
        <f>Comparacao!F116</f>
        <v>66170.44605</v>
      </c>
      <c r="B115" s="84" t="s">
        <v>196</v>
      </c>
      <c r="C115" s="3" t="s">
        <v>227</v>
      </c>
      <c r="D115" s="3">
        <v>5.0</v>
      </c>
      <c r="E115" s="3">
        <v>78724.824035</v>
      </c>
      <c r="F115" s="3">
        <v>77891.262256</v>
      </c>
      <c r="G115" s="3">
        <v>75530.152966</v>
      </c>
      <c r="H115" s="3">
        <v>79545.307468</v>
      </c>
      <c r="I115" s="3">
        <v>76645.238305</v>
      </c>
      <c r="J115" s="3">
        <v>75530.152966</v>
      </c>
      <c r="K115" s="3">
        <v>77667.357006</v>
      </c>
      <c r="L115" s="3">
        <v>0.0</v>
      </c>
      <c r="M115" s="3">
        <v>90.82</v>
      </c>
      <c r="N115" s="94">
        <f t="shared" si="1"/>
        <v>18.9727873</v>
      </c>
      <c r="O115" s="94">
        <f t="shared" si="2"/>
        <v>17.71306815</v>
      </c>
      <c r="P115" s="94">
        <f t="shared" si="3"/>
        <v>14.14484482</v>
      </c>
      <c r="Q115" s="94">
        <f t="shared" si="4"/>
        <v>20.21274181</v>
      </c>
      <c r="R115" s="94">
        <f t="shared" si="5"/>
        <v>15.83001608</v>
      </c>
      <c r="S115" s="96">
        <f t="shared" si="6"/>
        <v>17.37469163</v>
      </c>
      <c r="U115" s="7" t="str">
        <f t="shared" si="7"/>
        <v>INF</v>
      </c>
    </row>
    <row r="116">
      <c r="A116" s="94">
        <f>Comparacao!F117</f>
        <v>77383.09886</v>
      </c>
      <c r="B116" s="84" t="s">
        <v>197</v>
      </c>
      <c r="C116" s="3" t="s">
        <v>227</v>
      </c>
      <c r="D116" s="3">
        <v>5.0</v>
      </c>
      <c r="E116" s="3">
        <v>87133.215647</v>
      </c>
      <c r="F116" s="3">
        <v>86156.234383</v>
      </c>
      <c r="G116" s="3">
        <v>85185.694489</v>
      </c>
      <c r="H116" s="3">
        <v>89626.548721</v>
      </c>
      <c r="I116" s="3">
        <v>85489.119837</v>
      </c>
      <c r="J116" s="3">
        <v>85185.694489</v>
      </c>
      <c r="K116" s="3">
        <v>86718.162615</v>
      </c>
      <c r="L116" s="3">
        <v>0.0</v>
      </c>
      <c r="M116" s="3">
        <v>90.818</v>
      </c>
      <c r="N116" s="94">
        <f t="shared" si="1"/>
        <v>12.59980141</v>
      </c>
      <c r="O116" s="94">
        <f t="shared" si="2"/>
        <v>11.33727603</v>
      </c>
      <c r="P116" s="94">
        <f t="shared" si="3"/>
        <v>10.08307465</v>
      </c>
      <c r="Q116" s="94">
        <f t="shared" si="4"/>
        <v>15.82186555</v>
      </c>
      <c r="R116" s="94">
        <f t="shared" si="5"/>
        <v>10.47518268</v>
      </c>
      <c r="S116" s="96">
        <f t="shared" si="6"/>
        <v>12.06344006</v>
      </c>
      <c r="U116" s="7" t="str">
        <f t="shared" si="7"/>
        <v>INF</v>
      </c>
    </row>
    <row r="117">
      <c r="A117" s="94">
        <f>Comparacao!F118</f>
        <v>44944.49871</v>
      </c>
      <c r="B117" s="84" t="s">
        <v>198</v>
      </c>
      <c r="C117" s="3" t="s">
        <v>227</v>
      </c>
      <c r="D117" s="3">
        <v>5.0</v>
      </c>
      <c r="E117" s="3">
        <v>56768.847993</v>
      </c>
      <c r="F117" s="3">
        <v>55998.366733</v>
      </c>
      <c r="G117" s="3">
        <v>62659.909752</v>
      </c>
      <c r="H117" s="3">
        <v>59463.768726</v>
      </c>
      <c r="I117" s="3">
        <v>55932.121321</v>
      </c>
      <c r="J117" s="3">
        <v>55932.121321</v>
      </c>
      <c r="K117" s="3">
        <v>58164.602905</v>
      </c>
      <c r="L117" s="3">
        <v>0.0</v>
      </c>
      <c r="M117" s="3">
        <v>90.993</v>
      </c>
      <c r="N117" s="94">
        <f t="shared" si="1"/>
        <v>26.30878</v>
      </c>
      <c r="O117" s="94">
        <f t="shared" si="2"/>
        <v>24.59448507</v>
      </c>
      <c r="P117" s="94">
        <f t="shared" si="3"/>
        <v>39.41619454</v>
      </c>
      <c r="Q117" s="94">
        <f t="shared" si="4"/>
        <v>32.30488811</v>
      </c>
      <c r="R117" s="94">
        <f t="shared" si="5"/>
        <v>24.44709125</v>
      </c>
      <c r="S117" s="96">
        <f t="shared" si="6"/>
        <v>29.41428779</v>
      </c>
      <c r="U117" s="7" t="str">
        <f t="shared" si="7"/>
        <v>INF</v>
      </c>
    </row>
    <row r="118">
      <c r="A118" s="94">
        <f>Comparacao!F119</f>
        <v>60243.61874</v>
      </c>
      <c r="B118" s="84" t="s">
        <v>199</v>
      </c>
      <c r="C118" s="3" t="s">
        <v>227</v>
      </c>
      <c r="D118" s="3">
        <v>5.0</v>
      </c>
      <c r="E118" s="3">
        <v>75436.195742</v>
      </c>
      <c r="F118" s="3">
        <v>77896.201742</v>
      </c>
      <c r="G118" s="3">
        <v>75600.360394</v>
      </c>
      <c r="H118" s="3">
        <v>75310.364526</v>
      </c>
      <c r="I118" s="3">
        <v>74056.158089</v>
      </c>
      <c r="J118" s="3">
        <v>74056.158089</v>
      </c>
      <c r="K118" s="3">
        <v>75659.856099</v>
      </c>
      <c r="L118" s="3">
        <v>0.0</v>
      </c>
      <c r="M118" s="3">
        <v>90.998</v>
      </c>
      <c r="N118" s="94">
        <f t="shared" si="1"/>
        <v>25.21856642</v>
      </c>
      <c r="O118" s="94">
        <f t="shared" si="2"/>
        <v>29.30199642</v>
      </c>
      <c r="P118" s="94">
        <f t="shared" si="3"/>
        <v>25.49106773</v>
      </c>
      <c r="Q118" s="94">
        <f t="shared" si="4"/>
        <v>25.0096958</v>
      </c>
      <c r="R118" s="94">
        <f t="shared" si="5"/>
        <v>22.92780487</v>
      </c>
      <c r="S118" s="96">
        <f t="shared" si="6"/>
        <v>25.58982625</v>
      </c>
      <c r="U118" s="7" t="str">
        <f t="shared" si="7"/>
        <v>INF</v>
      </c>
    </row>
    <row r="119">
      <c r="A119" s="94">
        <f>Comparacao!F120</f>
        <v>73775.48245</v>
      </c>
      <c r="B119" s="84" t="s">
        <v>200</v>
      </c>
      <c r="C119" s="3" t="s">
        <v>227</v>
      </c>
      <c r="D119" s="3">
        <v>5.0</v>
      </c>
      <c r="E119" s="3">
        <v>84875.968309</v>
      </c>
      <c r="F119" s="3">
        <v>88648.116235</v>
      </c>
      <c r="G119" s="3">
        <v>90823.630219</v>
      </c>
      <c r="H119" s="3">
        <v>86686.909092</v>
      </c>
      <c r="I119" s="3">
        <v>90402.072872</v>
      </c>
      <c r="J119" s="3">
        <v>84875.968309</v>
      </c>
      <c r="K119" s="3">
        <v>88287.339345</v>
      </c>
      <c r="L119" s="3">
        <v>0.0</v>
      </c>
      <c r="M119" s="3">
        <v>90.999</v>
      </c>
      <c r="N119" s="94">
        <f t="shared" si="1"/>
        <v>15.04630738</v>
      </c>
      <c r="O119" s="94">
        <f t="shared" si="2"/>
        <v>20.15931756</v>
      </c>
      <c r="P119" s="94">
        <f t="shared" si="3"/>
        <v>23.10814813</v>
      </c>
      <c r="Q119" s="94">
        <f t="shared" si="4"/>
        <v>17.50097216</v>
      </c>
      <c r="R119" s="94">
        <f t="shared" si="5"/>
        <v>22.53674239</v>
      </c>
      <c r="S119" s="96">
        <f t="shared" si="6"/>
        <v>19.67029752</v>
      </c>
      <c r="U119" s="7" t="str">
        <f t="shared" si="7"/>
        <v>INF</v>
      </c>
    </row>
    <row r="120">
      <c r="A120" s="94">
        <f>Comparacao!F121</f>
        <v>63442.50571</v>
      </c>
      <c r="B120" s="84" t="s">
        <v>201</v>
      </c>
      <c r="C120" s="3" t="s">
        <v>227</v>
      </c>
      <c r="D120" s="3">
        <v>5.0</v>
      </c>
      <c r="E120" s="3">
        <v>75316.348391</v>
      </c>
      <c r="F120" s="3">
        <v>71563.581635</v>
      </c>
      <c r="G120" s="3">
        <v>73080.828804</v>
      </c>
      <c r="H120" s="3">
        <v>70742.130925</v>
      </c>
      <c r="I120" s="3">
        <v>72629.544817</v>
      </c>
      <c r="J120" s="3">
        <v>70742.130925</v>
      </c>
      <c r="K120" s="3">
        <v>72666.486914</v>
      </c>
      <c r="L120" s="3">
        <v>0.0</v>
      </c>
      <c r="M120" s="3">
        <v>100.997</v>
      </c>
      <c r="N120" s="94">
        <f t="shared" si="1"/>
        <v>18.71591065</v>
      </c>
      <c r="O120" s="94">
        <f t="shared" si="2"/>
        <v>12.80068597</v>
      </c>
      <c r="P120" s="94">
        <f t="shared" si="3"/>
        <v>15.19221694</v>
      </c>
      <c r="Q120" s="94">
        <f t="shared" si="4"/>
        <v>11.50589047</v>
      </c>
      <c r="R120" s="94">
        <f t="shared" si="5"/>
        <v>14.48088944</v>
      </c>
      <c r="S120" s="96">
        <f t="shared" si="6"/>
        <v>14.53911869</v>
      </c>
      <c r="U120" s="7" t="str">
        <f t="shared" si="7"/>
        <v>INF</v>
      </c>
    </row>
    <row r="121">
      <c r="A121" s="94">
        <f>Comparacao!F122</f>
        <v>73415.91173</v>
      </c>
      <c r="B121" s="84" t="s">
        <v>202</v>
      </c>
      <c r="C121" s="3" t="s">
        <v>227</v>
      </c>
      <c r="D121" s="3">
        <v>5.0</v>
      </c>
      <c r="E121" s="3">
        <v>81628.693633</v>
      </c>
      <c r="F121" s="3">
        <v>83363.783589</v>
      </c>
      <c r="G121" s="3">
        <v>80095.564257</v>
      </c>
      <c r="H121" s="3">
        <v>82481.541283</v>
      </c>
      <c r="I121" s="3">
        <v>82908.410147</v>
      </c>
      <c r="J121" s="3">
        <v>80095.564257</v>
      </c>
      <c r="K121" s="3">
        <v>82095.598582</v>
      </c>
      <c r="L121" s="3">
        <v>0.0</v>
      </c>
      <c r="M121" s="3">
        <v>100.999</v>
      </c>
      <c r="N121" s="94">
        <f t="shared" si="1"/>
        <v>11.18665111</v>
      </c>
      <c r="O121" s="94">
        <f t="shared" si="2"/>
        <v>13.55002155</v>
      </c>
      <c r="P121" s="94">
        <f t="shared" si="3"/>
        <v>9.098371686</v>
      </c>
      <c r="Q121" s="94">
        <f t="shared" si="4"/>
        <v>12.34831706</v>
      </c>
      <c r="R121" s="94">
        <f t="shared" si="5"/>
        <v>12.92975622</v>
      </c>
      <c r="S121" s="96">
        <f t="shared" si="6"/>
        <v>11.82262352</v>
      </c>
      <c r="U121" s="7" t="str">
        <f t="shared" si="7"/>
        <v>INF</v>
      </c>
    </row>
    <row r="122">
      <c r="A122" s="94">
        <f>Comparacao!F123</f>
        <v>81473.21432</v>
      </c>
      <c r="B122" s="84" t="s">
        <v>203</v>
      </c>
      <c r="C122" s="3" t="s">
        <v>227</v>
      </c>
      <c r="D122" s="3">
        <v>5.0</v>
      </c>
      <c r="E122" s="3">
        <v>91672.223366</v>
      </c>
      <c r="F122" s="3">
        <v>88178.810709</v>
      </c>
      <c r="G122" s="3">
        <v>86775.280571</v>
      </c>
      <c r="H122" s="3">
        <v>92214.888776</v>
      </c>
      <c r="I122" s="3">
        <v>87597.425056</v>
      </c>
      <c r="J122" s="3">
        <v>86775.280571</v>
      </c>
      <c r="K122" s="3">
        <v>89287.725696</v>
      </c>
      <c r="L122" s="3">
        <v>0.0</v>
      </c>
      <c r="M122" s="3">
        <v>100.998</v>
      </c>
      <c r="N122" s="94">
        <f t="shared" si="1"/>
        <v>12.51823575</v>
      </c>
      <c r="O122" s="94">
        <f t="shared" si="2"/>
        <v>8.230430632</v>
      </c>
      <c r="P122" s="94">
        <f t="shared" si="3"/>
        <v>6.507741586</v>
      </c>
      <c r="Q122" s="94">
        <f t="shared" si="4"/>
        <v>13.18430179</v>
      </c>
      <c r="R122" s="94">
        <f t="shared" si="5"/>
        <v>7.516839474</v>
      </c>
      <c r="S122" s="96">
        <f t="shared" si="6"/>
        <v>9.591509847</v>
      </c>
      <c r="U122" s="7" t="str">
        <f t="shared" si="7"/>
        <v>INF</v>
      </c>
    </row>
    <row r="123">
      <c r="A123" s="94">
        <f>Comparacao!F124</f>
        <v>53316.5763</v>
      </c>
      <c r="B123" s="84" t="s">
        <v>204</v>
      </c>
      <c r="C123" s="3" t="s">
        <v>227</v>
      </c>
      <c r="D123" s="3">
        <v>5.0</v>
      </c>
      <c r="E123" s="3">
        <v>66706.314452</v>
      </c>
      <c r="F123" s="3">
        <v>61155.781014</v>
      </c>
      <c r="G123" s="3">
        <v>63392.212051</v>
      </c>
      <c r="H123" s="3">
        <v>61838.297058</v>
      </c>
      <c r="I123" s="3">
        <v>63780.892185</v>
      </c>
      <c r="J123" s="3">
        <v>61155.781014</v>
      </c>
      <c r="K123" s="3">
        <v>63374.699352</v>
      </c>
      <c r="L123" s="3">
        <v>0.0</v>
      </c>
      <c r="M123" s="3">
        <v>101.07</v>
      </c>
      <c r="N123" s="94">
        <f t="shared" si="1"/>
        <v>25.1136496</v>
      </c>
      <c r="O123" s="94">
        <f t="shared" si="2"/>
        <v>14.70312847</v>
      </c>
      <c r="P123" s="94">
        <f t="shared" si="3"/>
        <v>18.89775459</v>
      </c>
      <c r="Q123" s="94">
        <f t="shared" si="4"/>
        <v>15.98324826</v>
      </c>
      <c r="R123" s="94">
        <f t="shared" si="5"/>
        <v>19.62675889</v>
      </c>
      <c r="S123" s="96">
        <f t="shared" si="6"/>
        <v>18.86490796</v>
      </c>
      <c r="U123" s="7" t="str">
        <f t="shared" si="7"/>
        <v>INF</v>
      </c>
    </row>
    <row r="124">
      <c r="A124" s="94">
        <f>Comparacao!F125</f>
        <v>66563.13171</v>
      </c>
      <c r="B124" s="84" t="s">
        <v>205</v>
      </c>
      <c r="C124" s="3" t="s">
        <v>227</v>
      </c>
      <c r="D124" s="3">
        <v>5.0</v>
      </c>
      <c r="E124" s="3">
        <v>80741.14589</v>
      </c>
      <c r="F124" s="3">
        <v>77769.120927</v>
      </c>
      <c r="G124" s="3">
        <v>80129.249242</v>
      </c>
      <c r="H124" s="3">
        <v>72356.126853</v>
      </c>
      <c r="I124" s="3">
        <v>74169.959918</v>
      </c>
      <c r="J124" s="3">
        <v>72356.126853</v>
      </c>
      <c r="K124" s="3">
        <v>77033.120566</v>
      </c>
      <c r="L124" s="3">
        <v>0.0</v>
      </c>
      <c r="M124" s="3">
        <v>101.075</v>
      </c>
      <c r="N124" s="94">
        <f t="shared" si="1"/>
        <v>21.30010085</v>
      </c>
      <c r="O124" s="94">
        <f t="shared" si="2"/>
        <v>16.83512919</v>
      </c>
      <c r="P124" s="94">
        <f t="shared" si="3"/>
        <v>20.38082822</v>
      </c>
      <c r="Q124" s="94">
        <f t="shared" si="4"/>
        <v>8.703008702</v>
      </c>
      <c r="R124" s="94">
        <f t="shared" si="5"/>
        <v>11.42799026</v>
      </c>
      <c r="S124" s="96">
        <f t="shared" si="6"/>
        <v>15.72941145</v>
      </c>
      <c r="U124" s="7" t="str">
        <f t="shared" si="7"/>
        <v>INF</v>
      </c>
    </row>
    <row r="125">
      <c r="A125" s="94">
        <f>Comparacao!F126</f>
        <v>77561.11803</v>
      </c>
      <c r="B125" s="84" t="s">
        <v>206</v>
      </c>
      <c r="C125" s="3" t="s">
        <v>227</v>
      </c>
      <c r="D125" s="3">
        <v>5.0</v>
      </c>
      <c r="E125" s="3">
        <v>89239.846878</v>
      </c>
      <c r="F125" s="3">
        <v>86871.911753</v>
      </c>
      <c r="G125" s="3">
        <v>89287.515776</v>
      </c>
      <c r="H125" s="3">
        <v>84534.140472</v>
      </c>
      <c r="I125" s="3">
        <v>89008.555796</v>
      </c>
      <c r="J125" s="3">
        <v>84534.140472</v>
      </c>
      <c r="K125" s="3">
        <v>87788.394135</v>
      </c>
      <c r="L125" s="3">
        <v>0.0</v>
      </c>
      <c r="M125" s="3">
        <v>101.074</v>
      </c>
      <c r="N125" s="94">
        <f t="shared" si="1"/>
        <v>15.05745295</v>
      </c>
      <c r="O125" s="94">
        <f t="shared" si="2"/>
        <v>12.00446044</v>
      </c>
      <c r="P125" s="94">
        <f t="shared" si="3"/>
        <v>15.11891274</v>
      </c>
      <c r="Q125" s="94">
        <f t="shared" si="4"/>
        <v>8.990358345</v>
      </c>
      <c r="R125" s="94">
        <f t="shared" si="5"/>
        <v>14.75924801</v>
      </c>
      <c r="S125" s="96">
        <f t="shared" si="6"/>
        <v>13.1860865</v>
      </c>
      <c r="U125" s="7" t="str">
        <f t="shared" si="7"/>
        <v>INF</v>
      </c>
    </row>
    <row r="126">
      <c r="A126" s="94">
        <f>Comparacao!F127</f>
        <v>45276.75393</v>
      </c>
      <c r="B126" s="84" t="s">
        <v>207</v>
      </c>
      <c r="C126" s="3" t="s">
        <v>227</v>
      </c>
      <c r="D126" s="3">
        <v>5.0</v>
      </c>
      <c r="E126" s="3">
        <v>57214.306403</v>
      </c>
      <c r="F126" s="3">
        <v>60136.801005</v>
      </c>
      <c r="G126" s="3">
        <v>62390.351295</v>
      </c>
      <c r="H126" s="3">
        <v>59710.472636</v>
      </c>
      <c r="I126" s="3">
        <v>57378.170514</v>
      </c>
      <c r="J126" s="3">
        <v>57214.306403</v>
      </c>
      <c r="K126" s="3">
        <v>59366.02037</v>
      </c>
      <c r="L126" s="3">
        <v>0.0</v>
      </c>
      <c r="M126" s="3">
        <v>101.293</v>
      </c>
      <c r="N126" s="94">
        <f t="shared" si="1"/>
        <v>26.36574276</v>
      </c>
      <c r="O126" s="94">
        <f t="shared" si="2"/>
        <v>32.82047802</v>
      </c>
      <c r="P126" s="94">
        <f t="shared" si="3"/>
        <v>37.79775686</v>
      </c>
      <c r="Q126" s="94">
        <f t="shared" si="4"/>
        <v>31.8788726</v>
      </c>
      <c r="R126" s="94">
        <f t="shared" si="5"/>
        <v>26.72765941</v>
      </c>
      <c r="S126" s="96">
        <f t="shared" si="6"/>
        <v>31.11810193</v>
      </c>
      <c r="U126" s="7" t="str">
        <f t="shared" si="7"/>
        <v>INF</v>
      </c>
    </row>
    <row r="127">
      <c r="A127" s="94">
        <f>Comparacao!F128</f>
        <v>60563.51934</v>
      </c>
      <c r="B127" s="84" t="s">
        <v>208</v>
      </c>
      <c r="C127" s="3" t="s">
        <v>227</v>
      </c>
      <c r="D127" s="3">
        <v>5.0</v>
      </c>
      <c r="E127" s="3">
        <v>71207.181633</v>
      </c>
      <c r="F127" s="3">
        <v>73737.00078</v>
      </c>
      <c r="G127" s="3">
        <v>76885.054049</v>
      </c>
      <c r="H127" s="3">
        <v>78531.53222</v>
      </c>
      <c r="I127" s="3">
        <v>75698.013431</v>
      </c>
      <c r="J127" s="3">
        <v>71207.181633</v>
      </c>
      <c r="K127" s="3">
        <v>75211.756422</v>
      </c>
      <c r="L127" s="3">
        <v>0.0</v>
      </c>
      <c r="M127" s="3">
        <v>101.323</v>
      </c>
      <c r="N127" s="94">
        <f t="shared" si="1"/>
        <v>17.57437878</v>
      </c>
      <c r="O127" s="94">
        <f t="shared" si="2"/>
        <v>21.75151243</v>
      </c>
      <c r="P127" s="94">
        <f t="shared" si="3"/>
        <v>26.94944892</v>
      </c>
      <c r="Q127" s="94">
        <f t="shared" si="4"/>
        <v>29.66804617</v>
      </c>
      <c r="R127" s="94">
        <f t="shared" si="5"/>
        <v>24.98945612</v>
      </c>
      <c r="S127" s="96">
        <f t="shared" si="6"/>
        <v>24.18656848</v>
      </c>
      <c r="U127" s="7" t="str">
        <f t="shared" si="7"/>
        <v>INF</v>
      </c>
    </row>
    <row r="128">
      <c r="A128" s="94">
        <f>Comparacao!F129</f>
        <v>74007.85441</v>
      </c>
      <c r="B128" s="84" t="s">
        <v>209</v>
      </c>
      <c r="C128" s="3" t="s">
        <v>227</v>
      </c>
      <c r="D128" s="3">
        <v>5.0</v>
      </c>
      <c r="E128" s="3">
        <v>91702.656666</v>
      </c>
      <c r="F128" s="3">
        <v>88077.01239</v>
      </c>
      <c r="G128" s="3">
        <v>86343.515438</v>
      </c>
      <c r="H128" s="3">
        <v>89046.304082</v>
      </c>
      <c r="I128" s="3">
        <v>88799.130649</v>
      </c>
      <c r="J128" s="3">
        <v>86343.515438</v>
      </c>
      <c r="K128" s="3">
        <v>88793.723845</v>
      </c>
      <c r="L128" s="3">
        <v>0.0</v>
      </c>
      <c r="M128" s="3">
        <v>101.304</v>
      </c>
      <c r="N128" s="94">
        <f t="shared" si="1"/>
        <v>23.90935718</v>
      </c>
      <c r="O128" s="94">
        <f t="shared" si="2"/>
        <v>19.01035787</v>
      </c>
      <c r="P128" s="94">
        <f t="shared" si="3"/>
        <v>16.66804304</v>
      </c>
      <c r="Q128" s="94">
        <f t="shared" si="4"/>
        <v>20.3200725</v>
      </c>
      <c r="R128" s="94">
        <f t="shared" si="5"/>
        <v>19.98608979</v>
      </c>
      <c r="S128" s="96">
        <f t="shared" si="6"/>
        <v>19.97878408</v>
      </c>
      <c r="U128" s="7" t="str">
        <f t="shared" si="7"/>
        <v>INF</v>
      </c>
    </row>
    <row r="129">
      <c r="U129" s="7"/>
    </row>
    <row r="130">
      <c r="U130" s="7"/>
    </row>
    <row r="131">
      <c r="U131" s="7"/>
    </row>
    <row r="132">
      <c r="U132" s="7"/>
    </row>
    <row r="133">
      <c r="U133" s="7"/>
    </row>
    <row r="134">
      <c r="U134" s="7"/>
    </row>
    <row r="135">
      <c r="U135" s="7"/>
    </row>
    <row r="136">
      <c r="U136" s="7"/>
    </row>
    <row r="137">
      <c r="U137" s="7"/>
    </row>
    <row r="138">
      <c r="U138" s="7"/>
    </row>
    <row r="139">
      <c r="U139" s="7"/>
    </row>
    <row r="140">
      <c r="U140" s="7"/>
    </row>
    <row r="141">
      <c r="U141" s="7"/>
    </row>
    <row r="142">
      <c r="U142" s="7"/>
    </row>
    <row r="143">
      <c r="U143" s="7"/>
    </row>
    <row r="144">
      <c r="U144" s="7"/>
    </row>
    <row r="145">
      <c r="U145" s="7"/>
    </row>
    <row r="146">
      <c r="U146" s="7"/>
    </row>
    <row r="147">
      <c r="U147" s="7"/>
    </row>
    <row r="148">
      <c r="U148" s="7"/>
    </row>
    <row r="149">
      <c r="U149" s="7"/>
    </row>
    <row r="150">
      <c r="U150" s="7"/>
    </row>
    <row r="151">
      <c r="U151" s="7"/>
    </row>
    <row r="152">
      <c r="U152" s="7"/>
    </row>
    <row r="153">
      <c r="U153" s="7"/>
    </row>
    <row r="154">
      <c r="U154" s="7"/>
    </row>
    <row r="155">
      <c r="U155" s="7"/>
    </row>
    <row r="156">
      <c r="U156" s="7"/>
    </row>
    <row r="157">
      <c r="U157" s="7"/>
    </row>
    <row r="158">
      <c r="U158" s="7"/>
    </row>
    <row r="159">
      <c r="U159" s="7"/>
    </row>
    <row r="160">
      <c r="U160" s="7"/>
    </row>
    <row r="161">
      <c r="U161" s="7"/>
    </row>
    <row r="162">
      <c r="U162" s="7"/>
    </row>
    <row r="163">
      <c r="U163" s="7"/>
    </row>
    <row r="164">
      <c r="U164" s="7"/>
    </row>
    <row r="165">
      <c r="U165" s="7"/>
    </row>
    <row r="166">
      <c r="U166" s="7"/>
    </row>
    <row r="167">
      <c r="U167" s="7"/>
    </row>
    <row r="168">
      <c r="U168" s="7"/>
    </row>
    <row r="169">
      <c r="U169" s="7"/>
    </row>
    <row r="170">
      <c r="U170" s="7"/>
    </row>
    <row r="171">
      <c r="U171" s="7"/>
    </row>
    <row r="172">
      <c r="U172" s="7"/>
    </row>
    <row r="173">
      <c r="U173" s="7"/>
    </row>
    <row r="174">
      <c r="U174" s="7"/>
    </row>
    <row r="175">
      <c r="U175" s="7"/>
    </row>
    <row r="176">
      <c r="U176" s="7"/>
    </row>
    <row r="177">
      <c r="U177" s="7"/>
    </row>
    <row r="178">
      <c r="U178" s="7"/>
    </row>
    <row r="179">
      <c r="U179" s="7"/>
    </row>
    <row r="180">
      <c r="U180" s="7"/>
    </row>
    <row r="181">
      <c r="U181" s="7"/>
    </row>
    <row r="182">
      <c r="U182" s="7"/>
    </row>
    <row r="183">
      <c r="U183" s="7"/>
    </row>
    <row r="184">
      <c r="U184" s="7"/>
    </row>
    <row r="185">
      <c r="U185" s="7"/>
    </row>
    <row r="186">
      <c r="U186" s="7"/>
    </row>
    <row r="187">
      <c r="U187" s="7"/>
    </row>
    <row r="188">
      <c r="U188" s="7"/>
    </row>
    <row r="189">
      <c r="U189" s="7"/>
    </row>
    <row r="190">
      <c r="U190" s="7"/>
    </row>
    <row r="191">
      <c r="U191" s="7"/>
    </row>
    <row r="192">
      <c r="U192" s="7"/>
    </row>
    <row r="193">
      <c r="U193" s="7"/>
    </row>
    <row r="194">
      <c r="U194" s="7"/>
    </row>
    <row r="195">
      <c r="U195" s="7"/>
    </row>
    <row r="196">
      <c r="U196" s="7"/>
    </row>
    <row r="197">
      <c r="U197" s="7"/>
    </row>
    <row r="198">
      <c r="U198" s="7"/>
    </row>
    <row r="199">
      <c r="U199" s="7"/>
    </row>
    <row r="200">
      <c r="U200" s="7"/>
    </row>
    <row r="201">
      <c r="U201" s="7"/>
    </row>
    <row r="202">
      <c r="U202" s="7"/>
    </row>
    <row r="203">
      <c r="U203" s="7"/>
    </row>
    <row r="204">
      <c r="U204" s="7"/>
    </row>
    <row r="205">
      <c r="U205" s="7"/>
    </row>
    <row r="206">
      <c r="U206" s="7"/>
    </row>
    <row r="207">
      <c r="U207" s="7"/>
    </row>
    <row r="208">
      <c r="U208" s="7"/>
    </row>
    <row r="209">
      <c r="U209" s="7"/>
    </row>
    <row r="210">
      <c r="U210" s="7"/>
    </row>
    <row r="211">
      <c r="U211" s="7"/>
    </row>
    <row r="212">
      <c r="U212" s="7"/>
    </row>
    <row r="213">
      <c r="U213" s="7"/>
    </row>
    <row r="214">
      <c r="U214" s="7"/>
    </row>
    <row r="215">
      <c r="U215" s="7"/>
    </row>
    <row r="216">
      <c r="U216" s="7"/>
    </row>
    <row r="217">
      <c r="U217" s="7"/>
    </row>
    <row r="218">
      <c r="U218" s="7"/>
    </row>
    <row r="219">
      <c r="U219" s="7"/>
    </row>
    <row r="220">
      <c r="U220" s="7"/>
    </row>
    <row r="221">
      <c r="U221" s="7"/>
    </row>
    <row r="222">
      <c r="U222" s="7"/>
    </row>
    <row r="223">
      <c r="U223" s="7"/>
    </row>
    <row r="224">
      <c r="U224" s="7"/>
    </row>
    <row r="225">
      <c r="U225" s="7"/>
    </row>
    <row r="226">
      <c r="U226" s="7"/>
    </row>
    <row r="227">
      <c r="U227" s="7"/>
    </row>
    <row r="228">
      <c r="U228" s="7"/>
    </row>
    <row r="229">
      <c r="U229" s="7"/>
    </row>
    <row r="230">
      <c r="U230" s="7"/>
    </row>
    <row r="231">
      <c r="U231" s="7"/>
    </row>
    <row r="232">
      <c r="U232" s="7"/>
    </row>
    <row r="233">
      <c r="U233" s="7"/>
    </row>
    <row r="234">
      <c r="U234" s="7"/>
    </row>
    <row r="235">
      <c r="U235" s="7"/>
    </row>
    <row r="236">
      <c r="U236" s="7"/>
    </row>
    <row r="237">
      <c r="U237" s="7"/>
    </row>
    <row r="238">
      <c r="U238" s="7"/>
    </row>
    <row r="239">
      <c r="U239" s="7"/>
    </row>
    <row r="240">
      <c r="U240" s="7"/>
    </row>
    <row r="241">
      <c r="U241" s="7"/>
    </row>
    <row r="242">
      <c r="U242" s="7"/>
    </row>
    <row r="243">
      <c r="U243" s="7"/>
    </row>
    <row r="244">
      <c r="U244" s="7"/>
    </row>
    <row r="245">
      <c r="U245" s="7"/>
    </row>
    <row r="246">
      <c r="U246" s="7"/>
    </row>
    <row r="247">
      <c r="U247" s="7"/>
    </row>
    <row r="248">
      <c r="U248" s="7"/>
    </row>
    <row r="249">
      <c r="U249" s="7"/>
    </row>
    <row r="250">
      <c r="U250" s="7"/>
    </row>
    <row r="251">
      <c r="U251" s="7"/>
    </row>
    <row r="252">
      <c r="U252" s="7"/>
    </row>
    <row r="253">
      <c r="U253" s="7"/>
    </row>
    <row r="254">
      <c r="U254" s="7"/>
    </row>
    <row r="255">
      <c r="U255" s="7"/>
    </row>
    <row r="256">
      <c r="U256" s="7"/>
    </row>
    <row r="257">
      <c r="U257" s="7"/>
    </row>
    <row r="258">
      <c r="U258" s="7"/>
    </row>
    <row r="259">
      <c r="U259" s="7"/>
    </row>
    <row r="260">
      <c r="U260" s="7"/>
    </row>
    <row r="261">
      <c r="U261" s="7"/>
    </row>
    <row r="262">
      <c r="U262" s="7"/>
    </row>
    <row r="263">
      <c r="U263" s="7"/>
    </row>
    <row r="264">
      <c r="U264" s="7"/>
    </row>
    <row r="265">
      <c r="U265" s="7"/>
    </row>
    <row r="266">
      <c r="U266" s="7"/>
    </row>
    <row r="267">
      <c r="U267" s="7"/>
    </row>
    <row r="268">
      <c r="U268" s="7"/>
    </row>
    <row r="269">
      <c r="U269" s="7"/>
    </row>
    <row r="270">
      <c r="U270" s="7"/>
    </row>
    <row r="271">
      <c r="U271" s="7"/>
    </row>
    <row r="272">
      <c r="U272" s="7"/>
    </row>
    <row r="273">
      <c r="U273" s="7"/>
    </row>
    <row r="274">
      <c r="U274" s="7"/>
    </row>
    <row r="275">
      <c r="U275" s="7"/>
    </row>
    <row r="276">
      <c r="U276" s="7"/>
    </row>
    <row r="277">
      <c r="U277" s="7"/>
    </row>
    <row r="278">
      <c r="U278" s="7"/>
    </row>
    <row r="279">
      <c r="U279" s="7"/>
    </row>
    <row r="280">
      <c r="U280" s="7"/>
    </row>
    <row r="281">
      <c r="U281" s="7"/>
    </row>
    <row r="282">
      <c r="U282" s="7"/>
    </row>
    <row r="283">
      <c r="U283" s="7"/>
    </row>
    <row r="284">
      <c r="U284" s="7"/>
    </row>
    <row r="285">
      <c r="U285" s="7"/>
    </row>
    <row r="286">
      <c r="U286" s="7"/>
    </row>
    <row r="287">
      <c r="U287" s="7"/>
    </row>
    <row r="288">
      <c r="U288" s="7"/>
    </row>
    <row r="289">
      <c r="U289" s="7"/>
    </row>
    <row r="290">
      <c r="U290" s="7"/>
    </row>
    <row r="291">
      <c r="U291" s="7"/>
    </row>
    <row r="292">
      <c r="U292" s="7"/>
    </row>
    <row r="293">
      <c r="U293" s="7"/>
    </row>
    <row r="294">
      <c r="U294" s="7"/>
    </row>
    <row r="295">
      <c r="U295" s="7"/>
    </row>
    <row r="296">
      <c r="U296" s="7"/>
    </row>
    <row r="297">
      <c r="U297" s="7"/>
    </row>
    <row r="298">
      <c r="U298" s="7"/>
    </row>
    <row r="299">
      <c r="U299" s="7"/>
    </row>
    <row r="300">
      <c r="U300" s="7"/>
    </row>
    <row r="301">
      <c r="U301" s="7"/>
    </row>
    <row r="302">
      <c r="U302" s="7"/>
    </row>
    <row r="303">
      <c r="U303" s="7"/>
    </row>
    <row r="304">
      <c r="U304" s="7"/>
    </row>
    <row r="305">
      <c r="U305" s="7"/>
    </row>
    <row r="306">
      <c r="U306" s="7"/>
    </row>
    <row r="307">
      <c r="U307" s="7"/>
    </row>
    <row r="308">
      <c r="U308" s="7"/>
    </row>
    <row r="309">
      <c r="U309" s="7"/>
    </row>
    <row r="310">
      <c r="U310" s="7"/>
    </row>
    <row r="311">
      <c r="U311" s="7"/>
    </row>
    <row r="312">
      <c r="U312" s="7"/>
    </row>
    <row r="313">
      <c r="U313" s="7"/>
    </row>
    <row r="314">
      <c r="U314" s="7"/>
    </row>
    <row r="315">
      <c r="U315" s="7"/>
    </row>
    <row r="316">
      <c r="U316" s="7"/>
    </row>
    <row r="317">
      <c r="U317" s="7"/>
    </row>
    <row r="318">
      <c r="U318" s="7"/>
    </row>
    <row r="319">
      <c r="U319" s="7"/>
    </row>
    <row r="320">
      <c r="U320" s="7"/>
    </row>
    <row r="321">
      <c r="U321" s="7"/>
    </row>
    <row r="322">
      <c r="U322" s="7"/>
    </row>
    <row r="323">
      <c r="U323" s="7"/>
    </row>
    <row r="324">
      <c r="U324" s="7"/>
    </row>
    <row r="325">
      <c r="U325" s="7"/>
    </row>
    <row r="326">
      <c r="U326" s="7"/>
    </row>
    <row r="327">
      <c r="U327" s="7"/>
    </row>
    <row r="328">
      <c r="U328" s="7"/>
    </row>
    <row r="329">
      <c r="U329" s="7"/>
    </row>
    <row r="330">
      <c r="U330" s="7"/>
    </row>
    <row r="331">
      <c r="U331" s="7"/>
    </row>
    <row r="332">
      <c r="U332" s="7"/>
    </row>
    <row r="333">
      <c r="U333" s="7"/>
    </row>
    <row r="334">
      <c r="U334" s="7"/>
    </row>
    <row r="335">
      <c r="U335" s="7"/>
    </row>
    <row r="336">
      <c r="U336" s="7"/>
    </row>
    <row r="337">
      <c r="U337" s="7"/>
    </row>
    <row r="338">
      <c r="U338" s="7"/>
    </row>
    <row r="339">
      <c r="U339" s="7"/>
    </row>
    <row r="340">
      <c r="U340" s="7"/>
    </row>
    <row r="341">
      <c r="U341" s="7"/>
    </row>
    <row r="342">
      <c r="U342" s="7"/>
    </row>
    <row r="343">
      <c r="U343" s="7"/>
    </row>
    <row r="344">
      <c r="U344" s="7"/>
    </row>
    <row r="345">
      <c r="U345" s="7"/>
    </row>
    <row r="346">
      <c r="U346" s="7"/>
    </row>
    <row r="347">
      <c r="U347" s="7"/>
    </row>
    <row r="348">
      <c r="U348" s="7"/>
    </row>
    <row r="349">
      <c r="U349" s="7"/>
    </row>
    <row r="350">
      <c r="U350" s="7"/>
    </row>
    <row r="351">
      <c r="U351" s="7"/>
    </row>
    <row r="352">
      <c r="U352" s="7"/>
    </row>
    <row r="353">
      <c r="U353" s="7"/>
    </row>
    <row r="354">
      <c r="U354" s="7"/>
    </row>
    <row r="355">
      <c r="U355" s="7"/>
    </row>
    <row r="356">
      <c r="U356" s="7"/>
    </row>
    <row r="357">
      <c r="U357" s="7"/>
    </row>
    <row r="358">
      <c r="U358" s="7"/>
    </row>
    <row r="359">
      <c r="U359" s="7"/>
    </row>
    <row r="360">
      <c r="U360" s="7"/>
    </row>
    <row r="361">
      <c r="U361" s="7"/>
    </row>
    <row r="362">
      <c r="U362" s="7"/>
    </row>
    <row r="363">
      <c r="U363" s="7"/>
    </row>
    <row r="364">
      <c r="U364" s="7"/>
    </row>
    <row r="365">
      <c r="U365" s="7"/>
    </row>
    <row r="366">
      <c r="U366" s="7"/>
    </row>
    <row r="367">
      <c r="U367" s="7"/>
    </row>
    <row r="368">
      <c r="U368" s="7"/>
    </row>
    <row r="369">
      <c r="U369" s="7"/>
    </row>
    <row r="370">
      <c r="U370" s="7"/>
    </row>
    <row r="371">
      <c r="U371" s="7"/>
    </row>
    <row r="372">
      <c r="U372" s="7"/>
    </row>
    <row r="373">
      <c r="U373" s="7"/>
    </row>
    <row r="374">
      <c r="U374" s="7"/>
    </row>
    <row r="375">
      <c r="U375" s="7"/>
    </row>
    <row r="376">
      <c r="U376" s="7"/>
    </row>
    <row r="377">
      <c r="U377" s="7"/>
    </row>
    <row r="378">
      <c r="U378" s="7"/>
    </row>
    <row r="379">
      <c r="U379" s="7"/>
    </row>
    <row r="380">
      <c r="U380" s="7"/>
    </row>
    <row r="381">
      <c r="U381" s="7"/>
    </row>
    <row r="382">
      <c r="U382" s="7"/>
    </row>
    <row r="383">
      <c r="U383" s="7"/>
    </row>
    <row r="384">
      <c r="U384" s="7"/>
    </row>
    <row r="385">
      <c r="U385" s="7"/>
    </row>
    <row r="386">
      <c r="U386" s="7"/>
    </row>
    <row r="387">
      <c r="U387" s="7"/>
    </row>
    <row r="388">
      <c r="U388" s="7"/>
    </row>
    <row r="389">
      <c r="U389" s="7"/>
    </row>
    <row r="390">
      <c r="U390" s="7"/>
    </row>
    <row r="391">
      <c r="U391" s="7"/>
    </row>
    <row r="392">
      <c r="U392" s="7"/>
    </row>
    <row r="393">
      <c r="U393" s="7"/>
    </row>
    <row r="394">
      <c r="U394" s="7"/>
    </row>
    <row r="395">
      <c r="U395" s="7"/>
    </row>
    <row r="396">
      <c r="U396" s="7"/>
    </row>
    <row r="397">
      <c r="U397" s="7"/>
    </row>
    <row r="398">
      <c r="U398" s="7"/>
    </row>
    <row r="399">
      <c r="U399" s="7"/>
    </row>
    <row r="400">
      <c r="U400" s="7"/>
    </row>
    <row r="401">
      <c r="U401" s="7"/>
    </row>
    <row r="402">
      <c r="U402" s="7"/>
    </row>
    <row r="403">
      <c r="U403" s="7"/>
    </row>
    <row r="404">
      <c r="U404" s="7"/>
    </row>
    <row r="405">
      <c r="U405" s="7"/>
    </row>
    <row r="406">
      <c r="U406" s="7"/>
    </row>
    <row r="407">
      <c r="U407" s="7"/>
    </row>
    <row r="408">
      <c r="U408" s="7"/>
    </row>
    <row r="409">
      <c r="U409" s="7"/>
    </row>
    <row r="410">
      <c r="U410" s="7"/>
    </row>
    <row r="411">
      <c r="U411" s="7"/>
    </row>
    <row r="412">
      <c r="U412" s="7"/>
    </row>
    <row r="413">
      <c r="U413" s="7"/>
    </row>
    <row r="414">
      <c r="U414" s="7"/>
    </row>
    <row r="415">
      <c r="U415" s="7"/>
    </row>
    <row r="416">
      <c r="U416" s="7"/>
    </row>
    <row r="417">
      <c r="U417" s="7"/>
    </row>
    <row r="418">
      <c r="U418" s="7"/>
    </row>
    <row r="419">
      <c r="U419" s="7"/>
    </row>
    <row r="420">
      <c r="U420" s="7"/>
    </row>
    <row r="421">
      <c r="U421" s="7"/>
    </row>
    <row r="422">
      <c r="U422" s="7"/>
    </row>
    <row r="423">
      <c r="U423" s="7"/>
    </row>
    <row r="424">
      <c r="U424" s="7"/>
    </row>
    <row r="425">
      <c r="U425" s="7"/>
    </row>
    <row r="426">
      <c r="U426" s="7"/>
    </row>
    <row r="427">
      <c r="U427" s="7"/>
    </row>
    <row r="428">
      <c r="U428" s="7"/>
    </row>
    <row r="429">
      <c r="U429" s="7"/>
    </row>
    <row r="430">
      <c r="U430" s="7"/>
    </row>
    <row r="431">
      <c r="U431" s="7"/>
    </row>
    <row r="432">
      <c r="U432" s="7"/>
    </row>
    <row r="433">
      <c r="U433" s="7"/>
    </row>
    <row r="434">
      <c r="U434" s="7"/>
    </row>
    <row r="435">
      <c r="U435" s="7"/>
    </row>
    <row r="436">
      <c r="U436" s="7"/>
    </row>
    <row r="437">
      <c r="U437" s="7"/>
    </row>
    <row r="438">
      <c r="U438" s="7"/>
    </row>
    <row r="439">
      <c r="U439" s="7"/>
    </row>
    <row r="440">
      <c r="U440" s="7"/>
    </row>
    <row r="441">
      <c r="U441" s="7"/>
    </row>
    <row r="442">
      <c r="U442" s="7"/>
    </row>
    <row r="443">
      <c r="U443" s="7"/>
    </row>
    <row r="444">
      <c r="U444" s="7"/>
    </row>
    <row r="445">
      <c r="U445" s="7"/>
    </row>
    <row r="446">
      <c r="U446" s="7"/>
    </row>
    <row r="447">
      <c r="U447" s="7"/>
    </row>
    <row r="448">
      <c r="U448" s="7"/>
    </row>
    <row r="449">
      <c r="U449" s="7"/>
    </row>
    <row r="450">
      <c r="U450" s="7"/>
    </row>
    <row r="451">
      <c r="U451" s="7"/>
    </row>
    <row r="452">
      <c r="U452" s="7"/>
    </row>
    <row r="453">
      <c r="U453" s="7"/>
    </row>
    <row r="454">
      <c r="U454" s="7"/>
    </row>
    <row r="455">
      <c r="U455" s="7"/>
    </row>
    <row r="456">
      <c r="U456" s="7"/>
    </row>
    <row r="457">
      <c r="U457" s="7"/>
    </row>
    <row r="458">
      <c r="U458" s="7"/>
    </row>
    <row r="459">
      <c r="U459" s="7"/>
    </row>
    <row r="460">
      <c r="U460" s="7"/>
    </row>
    <row r="461">
      <c r="U461" s="7"/>
    </row>
    <row r="462">
      <c r="U462" s="7"/>
    </row>
    <row r="463">
      <c r="U463" s="7"/>
    </row>
    <row r="464">
      <c r="U464" s="7"/>
    </row>
    <row r="465">
      <c r="U465" s="7"/>
    </row>
    <row r="466">
      <c r="U466" s="7"/>
    </row>
    <row r="467">
      <c r="U467" s="7"/>
    </row>
    <row r="468">
      <c r="U468" s="7"/>
    </row>
    <row r="469">
      <c r="U469" s="7"/>
    </row>
    <row r="470">
      <c r="U470" s="7"/>
    </row>
    <row r="471">
      <c r="U471" s="7"/>
    </row>
    <row r="472">
      <c r="U472" s="7"/>
    </row>
    <row r="473">
      <c r="U473" s="7"/>
    </row>
    <row r="474">
      <c r="U474" s="7"/>
    </row>
    <row r="475">
      <c r="U475" s="7"/>
    </row>
    <row r="476">
      <c r="U476" s="7"/>
    </row>
    <row r="477">
      <c r="U477" s="7"/>
    </row>
    <row r="478">
      <c r="U478" s="7"/>
    </row>
    <row r="479">
      <c r="U479" s="7"/>
    </row>
    <row r="480">
      <c r="U480" s="7"/>
    </row>
    <row r="481">
      <c r="U481" s="7"/>
    </row>
    <row r="482">
      <c r="U482" s="7"/>
    </row>
    <row r="483">
      <c r="U483" s="7"/>
    </row>
    <row r="484">
      <c r="U484" s="7"/>
    </row>
    <row r="485">
      <c r="U485" s="7"/>
    </row>
    <row r="486">
      <c r="U486" s="7"/>
    </row>
    <row r="487">
      <c r="U487" s="7"/>
    </row>
    <row r="488">
      <c r="U488" s="7"/>
    </row>
    <row r="489">
      <c r="U489" s="7"/>
    </row>
    <row r="490">
      <c r="U490" s="7"/>
    </row>
    <row r="491">
      <c r="U491" s="7"/>
    </row>
    <row r="492">
      <c r="U492" s="7"/>
    </row>
    <row r="493">
      <c r="U493" s="7"/>
    </row>
    <row r="494">
      <c r="U494" s="7"/>
    </row>
    <row r="495">
      <c r="U495" s="7"/>
    </row>
    <row r="496">
      <c r="U496" s="7"/>
    </row>
    <row r="497">
      <c r="U497" s="7"/>
    </row>
    <row r="498">
      <c r="U498" s="7"/>
    </row>
    <row r="499">
      <c r="U499" s="7"/>
    </row>
    <row r="500">
      <c r="U500" s="7"/>
    </row>
    <row r="501">
      <c r="U501" s="7"/>
    </row>
    <row r="502">
      <c r="U502" s="7"/>
    </row>
    <row r="503">
      <c r="U503" s="7"/>
    </row>
    <row r="504">
      <c r="U504" s="7"/>
    </row>
    <row r="505">
      <c r="U505" s="7"/>
    </row>
    <row r="506">
      <c r="U506" s="7"/>
    </row>
    <row r="507">
      <c r="U507" s="7"/>
    </row>
    <row r="508">
      <c r="U508" s="7"/>
    </row>
    <row r="509">
      <c r="U509" s="7"/>
    </row>
    <row r="510">
      <c r="U510" s="7"/>
    </row>
    <row r="511">
      <c r="U511" s="7"/>
    </row>
    <row r="512">
      <c r="U512" s="7"/>
    </row>
    <row r="513">
      <c r="U513" s="7"/>
    </row>
    <row r="514">
      <c r="U514" s="7"/>
    </row>
    <row r="515">
      <c r="U515" s="7"/>
    </row>
    <row r="516">
      <c r="U516" s="7"/>
    </row>
    <row r="517">
      <c r="U517" s="7"/>
    </row>
    <row r="518">
      <c r="U518" s="7"/>
    </row>
    <row r="519">
      <c r="U519" s="7"/>
    </row>
    <row r="520">
      <c r="U520" s="7"/>
    </row>
    <row r="521">
      <c r="U521" s="7"/>
    </row>
    <row r="522">
      <c r="U522" s="7"/>
    </row>
    <row r="523">
      <c r="U523" s="7"/>
    </row>
    <row r="524">
      <c r="U524" s="7"/>
    </row>
    <row r="525">
      <c r="U525" s="7"/>
    </row>
    <row r="526">
      <c r="U526" s="7"/>
    </row>
    <row r="527">
      <c r="U527" s="7"/>
    </row>
    <row r="528">
      <c r="U528" s="7"/>
    </row>
    <row r="529">
      <c r="U529" s="7"/>
    </row>
    <row r="530">
      <c r="U530" s="7"/>
    </row>
    <row r="531">
      <c r="U531" s="7"/>
    </row>
    <row r="532">
      <c r="U532" s="7"/>
    </row>
    <row r="533">
      <c r="U533" s="7"/>
    </row>
    <row r="534">
      <c r="U534" s="7"/>
    </row>
    <row r="535">
      <c r="U535" s="7"/>
    </row>
    <row r="536">
      <c r="U536" s="7"/>
    </row>
    <row r="537">
      <c r="U537" s="7"/>
    </row>
    <row r="538">
      <c r="U538" s="7"/>
    </row>
    <row r="539">
      <c r="U539" s="7"/>
    </row>
    <row r="540">
      <c r="U540" s="7"/>
    </row>
    <row r="541">
      <c r="U541" s="7"/>
    </row>
    <row r="542">
      <c r="U542" s="7"/>
    </row>
    <row r="543">
      <c r="U543" s="7"/>
    </row>
    <row r="544">
      <c r="U544" s="7"/>
    </row>
    <row r="545">
      <c r="U545" s="7"/>
    </row>
    <row r="546">
      <c r="U546" s="7"/>
    </row>
    <row r="547">
      <c r="U547" s="7"/>
    </row>
    <row r="548">
      <c r="U548" s="7"/>
    </row>
    <row r="549">
      <c r="U549" s="7"/>
    </row>
    <row r="550">
      <c r="U550" s="7"/>
    </row>
    <row r="551">
      <c r="U551" s="7"/>
    </row>
    <row r="552">
      <c r="U552" s="7"/>
    </row>
    <row r="553">
      <c r="U553" s="7"/>
    </row>
    <row r="554">
      <c r="U554" s="7"/>
    </row>
    <row r="555">
      <c r="U555" s="7"/>
    </row>
    <row r="556">
      <c r="U556" s="7"/>
    </row>
    <row r="557">
      <c r="U557" s="7"/>
    </row>
    <row r="558">
      <c r="U558" s="7"/>
    </row>
    <row r="559">
      <c r="U559" s="7"/>
    </row>
    <row r="560">
      <c r="U560" s="7"/>
    </row>
    <row r="561">
      <c r="U561" s="7"/>
    </row>
    <row r="562">
      <c r="U562" s="7"/>
    </row>
    <row r="563">
      <c r="U563" s="7"/>
    </row>
    <row r="564">
      <c r="U564" s="7"/>
    </row>
    <row r="565">
      <c r="U565" s="7"/>
    </row>
    <row r="566">
      <c r="U566" s="7"/>
    </row>
    <row r="567">
      <c r="U567" s="7"/>
    </row>
    <row r="568">
      <c r="U568" s="7"/>
    </row>
    <row r="569">
      <c r="U569" s="7"/>
    </row>
    <row r="570">
      <c r="U570" s="7"/>
    </row>
    <row r="571">
      <c r="U571" s="7"/>
    </row>
    <row r="572">
      <c r="U572" s="7"/>
    </row>
    <row r="573">
      <c r="U573" s="7"/>
    </row>
    <row r="574">
      <c r="U574" s="7"/>
    </row>
    <row r="575">
      <c r="U575" s="7"/>
    </row>
    <row r="576">
      <c r="U576" s="7"/>
    </row>
    <row r="577">
      <c r="U577" s="7"/>
    </row>
    <row r="578">
      <c r="U578" s="7"/>
    </row>
    <row r="579">
      <c r="U579" s="7"/>
    </row>
    <row r="580">
      <c r="U580" s="7"/>
    </row>
    <row r="581">
      <c r="U581" s="7"/>
    </row>
    <row r="582">
      <c r="U582" s="7"/>
    </row>
    <row r="583">
      <c r="U583" s="7"/>
    </row>
    <row r="584">
      <c r="U584" s="7"/>
    </row>
    <row r="585">
      <c r="U585" s="7"/>
    </row>
    <row r="586">
      <c r="U586" s="7"/>
    </row>
    <row r="587">
      <c r="U587" s="7"/>
    </row>
    <row r="588">
      <c r="U588" s="7"/>
    </row>
    <row r="589">
      <c r="U589" s="7"/>
    </row>
    <row r="590">
      <c r="U590" s="7"/>
    </row>
    <row r="591">
      <c r="U591" s="7"/>
    </row>
    <row r="592">
      <c r="U592" s="7"/>
    </row>
    <row r="593">
      <c r="U593" s="7"/>
    </row>
    <row r="594">
      <c r="U594" s="7"/>
    </row>
    <row r="595">
      <c r="U595" s="7"/>
    </row>
    <row r="596">
      <c r="U596" s="7"/>
    </row>
    <row r="597">
      <c r="U597" s="7"/>
    </row>
    <row r="598">
      <c r="U598" s="7"/>
    </row>
    <row r="599">
      <c r="U599" s="7"/>
    </row>
    <row r="600">
      <c r="U600" s="7"/>
    </row>
    <row r="601">
      <c r="U601" s="7"/>
    </row>
    <row r="602">
      <c r="U602" s="7"/>
    </row>
    <row r="603">
      <c r="U603" s="7"/>
    </row>
    <row r="604">
      <c r="U604" s="7"/>
    </row>
    <row r="605">
      <c r="U605" s="7"/>
    </row>
    <row r="606">
      <c r="U606" s="7"/>
    </row>
    <row r="607">
      <c r="U607" s="7"/>
    </row>
    <row r="608">
      <c r="U608" s="7"/>
    </row>
    <row r="609">
      <c r="U609" s="7"/>
    </row>
    <row r="610">
      <c r="U610" s="7"/>
    </row>
    <row r="611">
      <c r="U611" s="7"/>
    </row>
    <row r="612">
      <c r="U612" s="7"/>
    </row>
    <row r="613">
      <c r="U613" s="7"/>
    </row>
    <row r="614">
      <c r="U614" s="7"/>
    </row>
    <row r="615">
      <c r="U615" s="7"/>
    </row>
    <row r="616">
      <c r="U616" s="7"/>
    </row>
    <row r="617">
      <c r="U617" s="7"/>
    </row>
    <row r="618">
      <c r="U618" s="7"/>
    </row>
    <row r="619">
      <c r="U619" s="7"/>
    </row>
    <row r="620">
      <c r="U620" s="7"/>
    </row>
    <row r="621">
      <c r="U621" s="7"/>
    </row>
    <row r="622">
      <c r="U622" s="7"/>
    </row>
    <row r="623">
      <c r="U623" s="7"/>
    </row>
    <row r="624">
      <c r="U624" s="7"/>
    </row>
    <row r="625">
      <c r="U625" s="7"/>
    </row>
    <row r="626">
      <c r="U626" s="7"/>
    </row>
    <row r="627">
      <c r="U627" s="7"/>
    </row>
    <row r="628">
      <c r="U628" s="7"/>
    </row>
    <row r="629">
      <c r="U629" s="7"/>
    </row>
    <row r="630">
      <c r="U630" s="7"/>
    </row>
    <row r="631">
      <c r="U631" s="7"/>
    </row>
    <row r="632">
      <c r="U632" s="7"/>
    </row>
    <row r="633">
      <c r="U633" s="7"/>
    </row>
    <row r="634">
      <c r="U634" s="7"/>
    </row>
    <row r="635">
      <c r="U635" s="7"/>
    </row>
    <row r="636">
      <c r="U636" s="7"/>
    </row>
    <row r="637">
      <c r="U637" s="7"/>
    </row>
    <row r="638">
      <c r="U638" s="7"/>
    </row>
    <row r="639">
      <c r="U639" s="7"/>
    </row>
    <row r="640">
      <c r="U640" s="7"/>
    </row>
    <row r="641">
      <c r="U641" s="7"/>
    </row>
    <row r="642">
      <c r="U642" s="7"/>
    </row>
    <row r="643">
      <c r="U643" s="7"/>
    </row>
    <row r="644">
      <c r="U644" s="7"/>
    </row>
    <row r="645">
      <c r="U645" s="7"/>
    </row>
    <row r="646">
      <c r="U646" s="7"/>
    </row>
    <row r="647">
      <c r="U647" s="7"/>
    </row>
    <row r="648">
      <c r="U648" s="7"/>
    </row>
    <row r="649">
      <c r="U649" s="7"/>
    </row>
    <row r="650">
      <c r="U650" s="7"/>
    </row>
    <row r="651">
      <c r="U651" s="7"/>
    </row>
    <row r="652">
      <c r="U652" s="7"/>
    </row>
    <row r="653">
      <c r="U653" s="7"/>
    </row>
    <row r="654">
      <c r="U654" s="7"/>
    </row>
    <row r="655">
      <c r="U655" s="7"/>
    </row>
    <row r="656">
      <c r="U656" s="7"/>
    </row>
    <row r="657">
      <c r="U657" s="7"/>
    </row>
    <row r="658">
      <c r="U658" s="7"/>
    </row>
    <row r="659">
      <c r="U659" s="7"/>
    </row>
    <row r="660">
      <c r="U660" s="7"/>
    </row>
    <row r="661">
      <c r="U661" s="7"/>
    </row>
    <row r="662">
      <c r="U662" s="7"/>
    </row>
    <row r="663">
      <c r="U663" s="7"/>
    </row>
    <row r="664">
      <c r="U664" s="7"/>
    </row>
    <row r="665">
      <c r="U665" s="7"/>
    </row>
    <row r="666">
      <c r="U666" s="7"/>
    </row>
    <row r="667">
      <c r="U667" s="7"/>
    </row>
    <row r="668">
      <c r="U668" s="7"/>
    </row>
    <row r="669">
      <c r="U669" s="7"/>
    </row>
    <row r="670">
      <c r="U670" s="7"/>
    </row>
    <row r="671">
      <c r="U671" s="7"/>
    </row>
    <row r="672">
      <c r="U672" s="7"/>
    </row>
    <row r="673">
      <c r="U673" s="7"/>
    </row>
    <row r="674">
      <c r="U674" s="7"/>
    </row>
    <row r="675">
      <c r="U675" s="7"/>
    </row>
    <row r="676">
      <c r="U676" s="7"/>
    </row>
    <row r="677">
      <c r="U677" s="7"/>
    </row>
    <row r="678">
      <c r="U678" s="7"/>
    </row>
    <row r="679">
      <c r="U679" s="7"/>
    </row>
    <row r="680">
      <c r="U680" s="7"/>
    </row>
    <row r="681">
      <c r="U681" s="7"/>
    </row>
    <row r="682">
      <c r="U682" s="7"/>
    </row>
    <row r="683">
      <c r="U683" s="7"/>
    </row>
    <row r="684">
      <c r="U684" s="7"/>
    </row>
    <row r="685">
      <c r="U685" s="7"/>
    </row>
    <row r="686">
      <c r="U686" s="7"/>
    </row>
    <row r="687">
      <c r="U687" s="7"/>
    </row>
    <row r="688">
      <c r="U688" s="7"/>
    </row>
    <row r="689">
      <c r="U689" s="7"/>
    </row>
    <row r="690">
      <c r="U690" s="7"/>
    </row>
    <row r="691">
      <c r="U691" s="7"/>
    </row>
    <row r="692">
      <c r="U692" s="7"/>
    </row>
    <row r="693">
      <c r="U693" s="7"/>
    </row>
    <row r="694">
      <c r="U694" s="7"/>
    </row>
    <row r="695">
      <c r="U695" s="7"/>
    </row>
    <row r="696">
      <c r="U696" s="7"/>
    </row>
    <row r="697">
      <c r="U697" s="7"/>
    </row>
    <row r="698">
      <c r="U698" s="7"/>
    </row>
    <row r="699">
      <c r="U699" s="7"/>
    </row>
    <row r="700">
      <c r="U700" s="7"/>
    </row>
    <row r="701">
      <c r="U701" s="7"/>
    </row>
    <row r="702">
      <c r="U702" s="7"/>
    </row>
    <row r="703">
      <c r="U703" s="7"/>
    </row>
    <row r="704">
      <c r="U704" s="7"/>
    </row>
    <row r="705">
      <c r="U705" s="7"/>
    </row>
    <row r="706">
      <c r="U706" s="7"/>
    </row>
    <row r="707">
      <c r="U707" s="7"/>
    </row>
    <row r="708">
      <c r="U708" s="7"/>
    </row>
    <row r="709">
      <c r="U709" s="7"/>
    </row>
    <row r="710">
      <c r="U710" s="7"/>
    </row>
    <row r="711">
      <c r="U711" s="7"/>
    </row>
    <row r="712">
      <c r="U712" s="7"/>
    </row>
    <row r="713">
      <c r="U713" s="7"/>
    </row>
    <row r="714">
      <c r="U714" s="7"/>
    </row>
    <row r="715">
      <c r="U715" s="7"/>
    </row>
    <row r="716">
      <c r="U716" s="7"/>
    </row>
    <row r="717">
      <c r="U717" s="7"/>
    </row>
    <row r="718">
      <c r="U718" s="7"/>
    </row>
    <row r="719">
      <c r="U719" s="7"/>
    </row>
    <row r="720">
      <c r="U720" s="7"/>
    </row>
    <row r="721">
      <c r="U721" s="7"/>
    </row>
    <row r="722">
      <c r="U722" s="7"/>
    </row>
    <row r="723">
      <c r="U723" s="7"/>
    </row>
    <row r="724">
      <c r="U724" s="7"/>
    </row>
    <row r="725">
      <c r="U725" s="7"/>
    </row>
    <row r="726">
      <c r="U726" s="7"/>
    </row>
    <row r="727">
      <c r="U727" s="7"/>
    </row>
    <row r="728">
      <c r="U728" s="7"/>
    </row>
    <row r="729">
      <c r="U729" s="7"/>
    </row>
    <row r="730">
      <c r="U730" s="7"/>
    </row>
    <row r="731">
      <c r="U731" s="7"/>
    </row>
    <row r="732">
      <c r="U732" s="7"/>
    </row>
    <row r="733">
      <c r="U733" s="7"/>
    </row>
    <row r="734">
      <c r="U734" s="7"/>
    </row>
    <row r="735">
      <c r="U735" s="7"/>
    </row>
    <row r="736">
      <c r="U736" s="7"/>
    </row>
    <row r="737">
      <c r="U737" s="7"/>
    </row>
    <row r="738">
      <c r="U738" s="7"/>
    </row>
    <row r="739">
      <c r="U739" s="7"/>
    </row>
    <row r="740">
      <c r="U740" s="7"/>
    </row>
    <row r="741">
      <c r="U741" s="7"/>
    </row>
    <row r="742">
      <c r="U742" s="7"/>
    </row>
    <row r="743">
      <c r="U743" s="7"/>
    </row>
    <row r="744">
      <c r="U744" s="7"/>
    </row>
    <row r="745">
      <c r="U745" s="7"/>
    </row>
    <row r="746">
      <c r="U746" s="7"/>
    </row>
    <row r="747">
      <c r="U747" s="7"/>
    </row>
    <row r="748">
      <c r="U748" s="7"/>
    </row>
    <row r="749">
      <c r="U749" s="7"/>
    </row>
    <row r="750">
      <c r="U750" s="7"/>
    </row>
    <row r="751">
      <c r="U751" s="7"/>
    </row>
    <row r="752">
      <c r="U752" s="7"/>
    </row>
    <row r="753">
      <c r="U753" s="7"/>
    </row>
    <row r="754">
      <c r="U754" s="7"/>
    </row>
    <row r="755">
      <c r="U755" s="7"/>
    </row>
    <row r="756">
      <c r="U756" s="7"/>
    </row>
    <row r="757">
      <c r="U757" s="7"/>
    </row>
    <row r="758">
      <c r="U758" s="7"/>
    </row>
    <row r="759">
      <c r="U759" s="7"/>
    </row>
    <row r="760">
      <c r="U760" s="7"/>
    </row>
    <row r="761">
      <c r="U761" s="7"/>
    </row>
    <row r="762">
      <c r="U762" s="7"/>
    </row>
    <row r="763">
      <c r="U763" s="7"/>
    </row>
    <row r="764">
      <c r="U764" s="7"/>
    </row>
    <row r="765">
      <c r="U765" s="7"/>
    </row>
    <row r="766">
      <c r="U766" s="7"/>
    </row>
    <row r="767">
      <c r="U767" s="7"/>
    </row>
    <row r="768">
      <c r="U768" s="7"/>
    </row>
    <row r="769">
      <c r="U769" s="7"/>
    </row>
    <row r="770">
      <c r="U770" s="7"/>
    </row>
    <row r="771">
      <c r="U771" s="7"/>
    </row>
    <row r="772">
      <c r="U772" s="7"/>
    </row>
    <row r="773">
      <c r="U773" s="7"/>
    </row>
    <row r="774">
      <c r="U774" s="7"/>
    </row>
    <row r="775">
      <c r="U775" s="7"/>
    </row>
    <row r="776">
      <c r="U776" s="7"/>
    </row>
    <row r="777">
      <c r="U777" s="7"/>
    </row>
    <row r="778">
      <c r="U778" s="7"/>
    </row>
    <row r="779">
      <c r="U779" s="7"/>
    </row>
    <row r="780">
      <c r="U780" s="7"/>
    </row>
    <row r="781">
      <c r="U781" s="7"/>
    </row>
    <row r="782">
      <c r="U782" s="7"/>
    </row>
    <row r="783">
      <c r="U783" s="7"/>
    </row>
    <row r="784">
      <c r="U784" s="7"/>
    </row>
    <row r="785">
      <c r="U785" s="7"/>
    </row>
    <row r="786">
      <c r="U786" s="7"/>
    </row>
    <row r="787">
      <c r="U787" s="7"/>
    </row>
    <row r="788">
      <c r="U788" s="7"/>
    </row>
    <row r="789">
      <c r="U789" s="7"/>
    </row>
    <row r="790">
      <c r="U790" s="7"/>
    </row>
    <row r="791">
      <c r="U791" s="7"/>
    </row>
    <row r="792">
      <c r="U792" s="7"/>
    </row>
    <row r="793">
      <c r="U793" s="7"/>
    </row>
    <row r="794">
      <c r="U794" s="7"/>
    </row>
    <row r="795">
      <c r="U795" s="7"/>
    </row>
    <row r="796">
      <c r="U796" s="7"/>
    </row>
    <row r="797">
      <c r="U797" s="7"/>
    </row>
    <row r="798">
      <c r="U798" s="7"/>
    </row>
    <row r="799">
      <c r="U799" s="7"/>
    </row>
    <row r="800">
      <c r="U800" s="7"/>
    </row>
    <row r="801">
      <c r="U801" s="7"/>
    </row>
    <row r="802">
      <c r="U802" s="7"/>
    </row>
    <row r="803">
      <c r="U803" s="7"/>
    </row>
    <row r="804">
      <c r="U804" s="7"/>
    </row>
    <row r="805">
      <c r="U805" s="7"/>
    </row>
    <row r="806">
      <c r="U806" s="7"/>
    </row>
    <row r="807">
      <c r="U807" s="7"/>
    </row>
    <row r="808">
      <c r="U808" s="7"/>
    </row>
    <row r="809">
      <c r="U809" s="7"/>
    </row>
    <row r="810">
      <c r="U810" s="7"/>
    </row>
    <row r="811">
      <c r="U811" s="7"/>
    </row>
    <row r="812">
      <c r="U812" s="7"/>
    </row>
    <row r="813">
      <c r="U813" s="7"/>
    </row>
    <row r="814">
      <c r="U814" s="7"/>
    </row>
    <row r="815">
      <c r="U815" s="7"/>
    </row>
    <row r="816">
      <c r="U816" s="7"/>
    </row>
    <row r="817">
      <c r="U817" s="7"/>
    </row>
    <row r="818">
      <c r="U818" s="7"/>
    </row>
    <row r="819">
      <c r="U819" s="7"/>
    </row>
    <row r="820">
      <c r="U820" s="7"/>
    </row>
    <row r="821">
      <c r="U821" s="7"/>
    </row>
    <row r="822">
      <c r="U822" s="7"/>
    </row>
    <row r="823">
      <c r="U823" s="7"/>
    </row>
    <row r="824">
      <c r="U824" s="7"/>
    </row>
    <row r="825">
      <c r="U825" s="7"/>
    </row>
    <row r="826">
      <c r="U826" s="7"/>
    </row>
    <row r="827">
      <c r="U827" s="7"/>
    </row>
    <row r="828">
      <c r="U828" s="7"/>
    </row>
    <row r="829">
      <c r="U829" s="7"/>
    </row>
    <row r="830">
      <c r="U830" s="7"/>
    </row>
    <row r="831">
      <c r="U831" s="7"/>
    </row>
    <row r="832">
      <c r="U832" s="7"/>
    </row>
    <row r="833">
      <c r="U833" s="7"/>
    </row>
    <row r="834">
      <c r="U834" s="7"/>
    </row>
    <row r="835">
      <c r="U835" s="7"/>
    </row>
    <row r="836">
      <c r="U836" s="7"/>
    </row>
    <row r="837">
      <c r="U837" s="7"/>
    </row>
    <row r="838">
      <c r="U838" s="7"/>
    </row>
    <row r="839">
      <c r="U839" s="7"/>
    </row>
    <row r="840">
      <c r="U840" s="7"/>
    </row>
    <row r="841">
      <c r="U841" s="7"/>
    </row>
    <row r="842">
      <c r="U842" s="7"/>
    </row>
    <row r="843">
      <c r="U843" s="7"/>
    </row>
    <row r="844">
      <c r="U844" s="7"/>
    </row>
    <row r="845">
      <c r="U845" s="7"/>
    </row>
    <row r="846">
      <c r="U846" s="7"/>
    </row>
    <row r="847">
      <c r="U847" s="7"/>
    </row>
    <row r="848">
      <c r="U848" s="7"/>
    </row>
    <row r="849">
      <c r="U849" s="7"/>
    </row>
    <row r="850">
      <c r="U850" s="7"/>
    </row>
    <row r="851">
      <c r="U851" s="7"/>
    </row>
    <row r="852">
      <c r="U852" s="7"/>
    </row>
    <row r="853">
      <c r="U853" s="7"/>
    </row>
    <row r="854">
      <c r="U854" s="7"/>
    </row>
    <row r="855">
      <c r="U855" s="7"/>
    </row>
    <row r="856">
      <c r="U856" s="7"/>
    </row>
    <row r="857">
      <c r="U857" s="7"/>
    </row>
    <row r="858">
      <c r="U858" s="7"/>
    </row>
    <row r="859">
      <c r="U859" s="7"/>
    </row>
    <row r="860">
      <c r="U860" s="7"/>
    </row>
    <row r="861">
      <c r="U861" s="7"/>
    </row>
    <row r="862">
      <c r="U862" s="7"/>
    </row>
    <row r="863">
      <c r="U863" s="7"/>
    </row>
    <row r="864">
      <c r="U864" s="7"/>
    </row>
    <row r="865">
      <c r="U865" s="7"/>
    </row>
    <row r="866">
      <c r="U866" s="7"/>
    </row>
    <row r="867">
      <c r="U867" s="7"/>
    </row>
    <row r="868">
      <c r="U868" s="7"/>
    </row>
    <row r="869">
      <c r="U869" s="7"/>
    </row>
    <row r="870">
      <c r="U870" s="7"/>
    </row>
    <row r="871">
      <c r="U871" s="7"/>
    </row>
    <row r="872">
      <c r="U872" s="7"/>
    </row>
    <row r="873">
      <c r="U873" s="7"/>
    </row>
    <row r="874">
      <c r="U874" s="7"/>
    </row>
    <row r="875">
      <c r="U875" s="7"/>
    </row>
    <row r="876">
      <c r="U876" s="7"/>
    </row>
    <row r="877">
      <c r="U877" s="7"/>
    </row>
    <row r="878">
      <c r="U878" s="7"/>
    </row>
    <row r="879">
      <c r="U879" s="7"/>
    </row>
    <row r="880">
      <c r="U880" s="7"/>
    </row>
    <row r="881">
      <c r="U881" s="7"/>
    </row>
    <row r="882">
      <c r="U882" s="7"/>
    </row>
    <row r="883">
      <c r="U883" s="7"/>
    </row>
    <row r="884">
      <c r="U884" s="7"/>
    </row>
    <row r="885">
      <c r="U885" s="7"/>
    </row>
    <row r="886">
      <c r="U886" s="7"/>
    </row>
    <row r="887">
      <c r="U887" s="7"/>
    </row>
    <row r="888">
      <c r="U888" s="7"/>
    </row>
    <row r="889">
      <c r="U889" s="7"/>
    </row>
    <row r="890">
      <c r="U890" s="7"/>
    </row>
    <row r="891">
      <c r="U891" s="7"/>
    </row>
    <row r="892">
      <c r="U892" s="7"/>
    </row>
    <row r="893">
      <c r="U893" s="7"/>
    </row>
    <row r="894">
      <c r="U894" s="7"/>
    </row>
    <row r="895">
      <c r="U895" s="7"/>
    </row>
    <row r="896">
      <c r="U896" s="7"/>
    </row>
    <row r="897">
      <c r="U897" s="7"/>
    </row>
    <row r="898">
      <c r="U898" s="7"/>
    </row>
    <row r="899">
      <c r="U899" s="7"/>
    </row>
    <row r="900">
      <c r="U900" s="7"/>
    </row>
    <row r="901">
      <c r="U901" s="7"/>
    </row>
    <row r="902">
      <c r="U902" s="7"/>
    </row>
    <row r="903">
      <c r="U903" s="7"/>
    </row>
    <row r="904">
      <c r="U904" s="7"/>
    </row>
    <row r="905">
      <c r="U905" s="7"/>
    </row>
    <row r="906">
      <c r="U906" s="7"/>
    </row>
    <row r="907">
      <c r="U907" s="7"/>
    </row>
    <row r="908">
      <c r="U908" s="7"/>
    </row>
    <row r="909">
      <c r="U909" s="7"/>
    </row>
    <row r="910">
      <c r="U910" s="7"/>
    </row>
    <row r="911">
      <c r="U911" s="7"/>
    </row>
    <row r="912">
      <c r="U912" s="7"/>
    </row>
    <row r="913">
      <c r="U913" s="7"/>
    </row>
    <row r="914">
      <c r="U914" s="7"/>
    </row>
    <row r="915">
      <c r="U915" s="7"/>
    </row>
    <row r="916">
      <c r="U916" s="7"/>
    </row>
    <row r="917">
      <c r="U917" s="7"/>
    </row>
    <row r="918">
      <c r="U918" s="7"/>
    </row>
    <row r="919">
      <c r="U919" s="7"/>
    </row>
    <row r="920">
      <c r="U920" s="7"/>
    </row>
    <row r="921">
      <c r="U921" s="7"/>
    </row>
    <row r="922">
      <c r="U922" s="7"/>
    </row>
    <row r="923">
      <c r="U923" s="7"/>
    </row>
    <row r="924">
      <c r="U924" s="7"/>
    </row>
    <row r="925">
      <c r="U925" s="7"/>
    </row>
    <row r="926">
      <c r="U926" s="7"/>
    </row>
    <row r="927">
      <c r="U927" s="7"/>
    </row>
    <row r="928">
      <c r="U928" s="7"/>
    </row>
    <row r="929">
      <c r="U929" s="7"/>
    </row>
    <row r="930">
      <c r="U930" s="7"/>
    </row>
    <row r="931">
      <c r="U931" s="7"/>
    </row>
    <row r="932">
      <c r="U932" s="7"/>
    </row>
    <row r="933">
      <c r="U933" s="7"/>
    </row>
    <row r="934">
      <c r="U934" s="7"/>
    </row>
    <row r="935">
      <c r="U935" s="7"/>
    </row>
    <row r="936">
      <c r="U936" s="7"/>
    </row>
    <row r="937">
      <c r="U937" s="7"/>
    </row>
    <row r="938">
      <c r="U938" s="7"/>
    </row>
    <row r="939">
      <c r="U939" s="7"/>
    </row>
    <row r="940">
      <c r="U940" s="7"/>
    </row>
    <row r="941">
      <c r="U941" s="7"/>
    </row>
    <row r="942">
      <c r="U942" s="7"/>
    </row>
    <row r="943">
      <c r="U943" s="7"/>
    </row>
    <row r="944">
      <c r="U944" s="7"/>
    </row>
    <row r="945">
      <c r="U945" s="7"/>
    </row>
    <row r="946">
      <c r="U946" s="7"/>
    </row>
    <row r="947">
      <c r="U947" s="7"/>
    </row>
    <row r="948">
      <c r="U948" s="7"/>
    </row>
    <row r="949">
      <c r="U949" s="7"/>
    </row>
    <row r="950">
      <c r="U950" s="7"/>
    </row>
    <row r="951">
      <c r="U951" s="7"/>
    </row>
    <row r="952">
      <c r="U952" s="7"/>
    </row>
    <row r="953">
      <c r="U953" s="7"/>
    </row>
    <row r="954">
      <c r="U954" s="7"/>
    </row>
    <row r="955">
      <c r="U955" s="7"/>
    </row>
    <row r="956">
      <c r="U956" s="7"/>
    </row>
    <row r="957">
      <c r="U957" s="7"/>
    </row>
    <row r="958">
      <c r="U958" s="7"/>
    </row>
    <row r="959">
      <c r="U959" s="7"/>
    </row>
    <row r="960">
      <c r="U960" s="7"/>
    </row>
    <row r="961">
      <c r="U961" s="7"/>
    </row>
    <row r="962">
      <c r="U962" s="7"/>
    </row>
    <row r="963">
      <c r="U963" s="7"/>
    </row>
    <row r="964">
      <c r="U964" s="7"/>
    </row>
    <row r="965">
      <c r="U965" s="7"/>
    </row>
    <row r="966">
      <c r="U966" s="7"/>
    </row>
    <row r="967">
      <c r="U967" s="7"/>
    </row>
    <row r="968">
      <c r="U968" s="7"/>
    </row>
    <row r="969">
      <c r="U969" s="7"/>
    </row>
    <row r="970">
      <c r="U970" s="7"/>
    </row>
    <row r="971">
      <c r="U971" s="7"/>
    </row>
    <row r="972">
      <c r="U972" s="7"/>
    </row>
    <row r="973">
      <c r="U973" s="7"/>
    </row>
    <row r="974">
      <c r="U974" s="7"/>
    </row>
    <row r="975">
      <c r="U975" s="7"/>
    </row>
    <row r="976">
      <c r="U976" s="7"/>
    </row>
    <row r="977">
      <c r="U977" s="7"/>
    </row>
    <row r="978">
      <c r="U978" s="7"/>
    </row>
    <row r="979">
      <c r="U979" s="7"/>
    </row>
    <row r="980">
      <c r="U980" s="7"/>
    </row>
    <row r="981">
      <c r="U981" s="7"/>
    </row>
    <row r="982">
      <c r="U982" s="7"/>
    </row>
    <row r="983">
      <c r="U983" s="7"/>
    </row>
    <row r="984">
      <c r="U984" s="7"/>
    </row>
    <row r="985">
      <c r="U985" s="7"/>
    </row>
    <row r="986">
      <c r="U986" s="7"/>
    </row>
    <row r="987">
      <c r="U987" s="7"/>
    </row>
    <row r="988">
      <c r="U988" s="7"/>
    </row>
    <row r="989">
      <c r="U989" s="7"/>
    </row>
    <row r="990">
      <c r="U990" s="7"/>
    </row>
    <row r="991">
      <c r="U991" s="7"/>
    </row>
    <row r="992">
      <c r="U992" s="7"/>
    </row>
    <row r="993">
      <c r="U993" s="7"/>
    </row>
    <row r="994">
      <c r="U994" s="7"/>
    </row>
    <row r="995">
      <c r="U995" s="7"/>
    </row>
    <row r="996">
      <c r="U996" s="7"/>
    </row>
    <row r="997">
      <c r="U997" s="7"/>
    </row>
    <row r="998">
      <c r="U998" s="7"/>
    </row>
    <row r="999">
      <c r="U999" s="7"/>
    </row>
    <row r="1000">
      <c r="U1000" s="7"/>
    </row>
    <row r="1001">
      <c r="U100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1.5"/>
    <col customWidth="1" min="3" max="3" width="10.38"/>
    <col customWidth="1" min="4" max="4" width="11.13"/>
    <col customWidth="1" min="5" max="5" width="13.0"/>
    <col customWidth="1" min="6" max="6" width="8.75"/>
    <col customWidth="1" min="7" max="7" width="6.0"/>
    <col customWidth="1" min="8" max="9" width="9.75"/>
    <col customWidth="1" min="10" max="10" width="12.0"/>
    <col customWidth="1" min="11" max="12" width="13.0"/>
    <col customWidth="1" min="13" max="15" width="9.5"/>
    <col customWidth="1" min="16" max="16" width="18.38"/>
    <col customWidth="1" min="17" max="17" width="5.38"/>
    <col customWidth="1" min="21" max="21" width="4.75"/>
    <col customWidth="1" min="25" max="25" width="4.25"/>
    <col customWidth="1" min="29" max="29" width="5.13"/>
    <col customWidth="1" min="33" max="33" width="6.38"/>
    <col customWidth="1" min="37" max="37" width="6.0"/>
    <col customWidth="1" min="41" max="41" width="5.38"/>
    <col customWidth="1" min="45" max="45" width="5.63"/>
  </cols>
  <sheetData>
    <row r="1" ht="15.75" customHeight="1">
      <c r="C1" s="1"/>
      <c r="E1" s="1"/>
      <c r="F1" s="2"/>
      <c r="P1" s="3"/>
      <c r="Q1" s="3"/>
      <c r="R1" s="3"/>
    </row>
    <row r="2" ht="15.75" customHeight="1">
      <c r="A2" s="4" t="s">
        <v>0</v>
      </c>
      <c r="C2" s="1"/>
      <c r="E2" s="1"/>
      <c r="F2" s="2"/>
      <c r="J2" s="5"/>
      <c r="P2" s="3"/>
      <c r="Q2" s="6"/>
      <c r="R2" s="3"/>
    </row>
    <row r="3" ht="15.75" customHeight="1">
      <c r="A3" s="3" t="s">
        <v>1</v>
      </c>
      <c r="B3" s="7" t="s">
        <v>2</v>
      </c>
      <c r="C3" s="8" t="s">
        <v>10</v>
      </c>
      <c r="D3" s="7" t="s">
        <v>11</v>
      </c>
      <c r="E3" s="8" t="s">
        <v>5</v>
      </c>
      <c r="F3" s="9" t="s">
        <v>6</v>
      </c>
      <c r="J3" s="5"/>
      <c r="L3" s="5"/>
      <c r="P3" s="3"/>
      <c r="Q3" s="6"/>
      <c r="R3" s="3"/>
    </row>
    <row r="4" ht="15.75" customHeight="1">
      <c r="A4" s="10" t="s">
        <v>12</v>
      </c>
      <c r="B4" s="11">
        <f>Comparacao!H130</f>
        <v>66203.50635</v>
      </c>
      <c r="C4" s="11">
        <f>Comparacao!I130</f>
        <v>0.891985089</v>
      </c>
      <c r="D4" s="12" t="s">
        <v>8</v>
      </c>
      <c r="E4" s="11">
        <f>Comparacao!J130</f>
        <v>1616.263492</v>
      </c>
      <c r="F4" s="13">
        <f>Comparacao!K130</f>
        <v>29</v>
      </c>
      <c r="J4" s="5"/>
      <c r="L4" s="5"/>
      <c r="P4" s="3"/>
      <c r="Q4" s="6"/>
      <c r="R4" s="3"/>
    </row>
    <row r="5" ht="15.75" customHeight="1">
      <c r="A5" s="14" t="str">
        <f>Comparacao!X1</f>
        <v>RKO</v>
      </c>
      <c r="B5" s="14">
        <f>Comparacao!X130</f>
        <v>65639.3884</v>
      </c>
      <c r="C5" s="38">
        <f>Comparacao!Y130</f>
        <v>0.005136555284</v>
      </c>
      <c r="D5" s="14">
        <f>Comparacao!Z130</f>
        <v>0.1219209504</v>
      </c>
      <c r="E5" s="14">
        <f>Comparacao!AA130</f>
        <v>16.74622222</v>
      </c>
      <c r="F5" s="15">
        <f>Comparacao!AB130</f>
        <v>60</v>
      </c>
      <c r="J5" s="5"/>
      <c r="L5" s="5"/>
      <c r="P5" s="3"/>
      <c r="Q5" s="6"/>
      <c r="R5" s="3"/>
    </row>
    <row r="6" ht="15.75" customHeight="1">
      <c r="A6" s="16" t="str">
        <f>Comparacao!AC1</f>
        <v>RKO-BRKGA</v>
      </c>
      <c r="B6" s="17">
        <f>Comparacao!AC130</f>
        <v>67281.19692</v>
      </c>
      <c r="C6" s="17">
        <f>Comparacao!AD130</f>
        <v>2.707423402</v>
      </c>
      <c r="D6" s="17">
        <f>Comparacao!AE130</f>
        <v>5.096136208</v>
      </c>
      <c r="E6" s="17">
        <f>Comparacao!AF130</f>
        <v>9.624285714</v>
      </c>
      <c r="F6" s="18">
        <f>Comparacao!AG130</f>
        <v>1</v>
      </c>
      <c r="J6" s="5"/>
      <c r="L6" s="5"/>
      <c r="P6" s="3"/>
      <c r="Q6" s="6"/>
      <c r="R6" s="3"/>
    </row>
    <row r="7" ht="15.75" customHeight="1">
      <c r="A7" s="16" t="str">
        <f>Comparacao!AH1</f>
        <v>RKO-SA</v>
      </c>
      <c r="B7" s="17">
        <f>Comparacao!AH130</f>
        <v>65940.79772</v>
      </c>
      <c r="C7" s="17">
        <f>Comparacao!AI130</f>
        <v>0.4605730511</v>
      </c>
      <c r="D7" s="17">
        <f>Comparacao!AJ130</f>
        <v>1.01658109</v>
      </c>
      <c r="E7" s="17">
        <f>Comparacao!AK130</f>
        <v>30.03568254</v>
      </c>
      <c r="F7" s="18">
        <f>Comparacao!AL130</f>
        <v>35</v>
      </c>
      <c r="J7" s="5"/>
      <c r="L7" s="5"/>
      <c r="P7" s="3"/>
      <c r="Q7" s="6"/>
      <c r="R7" s="3"/>
    </row>
    <row r="8" ht="15.75" customHeight="1">
      <c r="A8" s="16" t="str">
        <f>Comparacao!AM1</f>
        <v>RKO-GRASP</v>
      </c>
      <c r="B8" s="17">
        <f>Comparacao!AM130</f>
        <v>65651.47925</v>
      </c>
      <c r="C8" s="17">
        <f>Comparacao!AN130</f>
        <v>0.02541498203</v>
      </c>
      <c r="D8" s="17">
        <f>Comparacao!AO130</f>
        <v>0.3092223252</v>
      </c>
      <c r="E8" s="17">
        <f>Comparacao!AP130</f>
        <v>28.64396825</v>
      </c>
      <c r="F8" s="18">
        <f>Comparacao!AQ130</f>
        <v>56</v>
      </c>
      <c r="J8" s="5"/>
      <c r="L8" s="5"/>
      <c r="P8" s="3"/>
      <c r="Q8" s="6"/>
      <c r="R8" s="3"/>
    </row>
    <row r="9" ht="15.75" customHeight="1">
      <c r="A9" s="16" t="str">
        <f>Comparacao!AR1</f>
        <v>RKO-ILS</v>
      </c>
      <c r="B9" s="17">
        <f>Comparacao!AR130</f>
        <v>65642.41704</v>
      </c>
      <c r="C9" s="39">
        <f>Comparacao!AS130</f>
        <v>0.009415579427</v>
      </c>
      <c r="D9" s="17">
        <f>Comparacao!AT130</f>
        <v>0.5713006375</v>
      </c>
      <c r="E9" s="17">
        <f>Comparacao!AU130</f>
        <v>21.53119048</v>
      </c>
      <c r="F9" s="18">
        <f>Comparacao!AV130</f>
        <v>58</v>
      </c>
      <c r="J9" s="5"/>
      <c r="L9" s="5"/>
      <c r="P9" s="3"/>
      <c r="Q9" s="6"/>
      <c r="R9" s="3"/>
    </row>
    <row r="10" ht="15.75" customHeight="1">
      <c r="A10" s="16" t="str">
        <f>Comparacao!AW1</f>
        <v>RKO-VNS</v>
      </c>
      <c r="B10" s="17">
        <f>Comparacao!AW130</f>
        <v>65642.50564</v>
      </c>
      <c r="C10" s="39">
        <f>Comparacao!AX130</f>
        <v>0.00948957827</v>
      </c>
      <c r="D10" s="17">
        <f>Comparacao!AY130</f>
        <v>0.1219202604</v>
      </c>
      <c r="E10" s="17">
        <f>Comparacao!AZ130</f>
        <v>27.26346032</v>
      </c>
      <c r="F10" s="18">
        <f>Comparacao!BA130</f>
        <v>59</v>
      </c>
      <c r="J10" s="5"/>
      <c r="L10" s="5"/>
      <c r="P10" s="3"/>
      <c r="Q10" s="6"/>
      <c r="R10" s="3"/>
    </row>
    <row r="11" ht="15.75" customHeight="1">
      <c r="A11" s="16" t="str">
        <f>Comparacao!BB1</f>
        <v>RKO-PSO</v>
      </c>
      <c r="B11" s="17">
        <f>Comparacao!BB130</f>
        <v>65683.32778</v>
      </c>
      <c r="C11" s="17">
        <f>Comparacao!BC130</f>
        <v>0.07317357388</v>
      </c>
      <c r="D11" s="17">
        <f>Comparacao!BD130</f>
        <v>0.2037506271</v>
      </c>
      <c r="E11" s="17">
        <f>Comparacao!BE130</f>
        <v>24.89993651</v>
      </c>
      <c r="F11" s="18">
        <f>Comparacao!BF130</f>
        <v>48</v>
      </c>
      <c r="J11" s="5"/>
      <c r="L11" s="5"/>
      <c r="P11" s="3"/>
      <c r="Q11" s="6"/>
      <c r="R11" s="3"/>
    </row>
    <row r="12" ht="15.75" customHeight="1">
      <c r="A12" s="16" t="str">
        <f>Comparacao!BG1</f>
        <v>RKO-GA</v>
      </c>
      <c r="B12" s="17">
        <f>Comparacao!BG130</f>
        <v>65777.6583</v>
      </c>
      <c r="C12" s="17">
        <f>Comparacao!BH130</f>
        <v>0.2174001972</v>
      </c>
      <c r="D12" s="17">
        <f>Comparacao!BI130</f>
        <v>0.7109670003</v>
      </c>
      <c r="E12" s="17">
        <f>Comparacao!BJ130</f>
        <v>30.06266667</v>
      </c>
      <c r="F12" s="18">
        <f>Comparacao!BK130</f>
        <v>34</v>
      </c>
      <c r="J12" s="5"/>
      <c r="L12" s="5"/>
      <c r="P12" s="3"/>
      <c r="Q12" s="6"/>
      <c r="R12" s="3"/>
    </row>
    <row r="13" ht="15.75" customHeight="1">
      <c r="A13" s="16" t="str">
        <f>Comparacao!BL1</f>
        <v>RKO-BRKGA-CS</v>
      </c>
      <c r="B13" s="17">
        <f>Comparacao!BL130</f>
        <v>66052.82412</v>
      </c>
      <c r="C13" s="17">
        <f>Comparacao!BM130</f>
        <v>0.6682976604</v>
      </c>
      <c r="D13" s="17">
        <f>Comparacao!BN130</f>
        <v>1.656005389</v>
      </c>
      <c r="E13" s="17">
        <f>Comparacao!BO130</f>
        <v>19.44207937</v>
      </c>
      <c r="F13" s="18">
        <f>Comparacao!BP130</f>
        <v>23</v>
      </c>
      <c r="J13" s="5"/>
      <c r="L13" s="5"/>
      <c r="P13" s="3"/>
      <c r="Q13" s="6"/>
      <c r="R13" s="3"/>
    </row>
    <row r="14" ht="15.75" customHeight="1">
      <c r="A14" s="16" t="str">
        <f>Comparacao!BQ1</f>
        <v>RKO-LNS</v>
      </c>
      <c r="B14" s="17">
        <f>Comparacao!BQ130</f>
        <v>65642.73325</v>
      </c>
      <c r="C14" s="17">
        <f>Comparacao!BR130</f>
        <v>0.00905368852</v>
      </c>
      <c r="D14" s="17">
        <f>Comparacao!BS130</f>
        <v>0.1017090893</v>
      </c>
      <c r="E14" s="17">
        <f>Comparacao!BT130</f>
        <v>23.65803175</v>
      </c>
      <c r="F14" s="18">
        <f>Comparacao!BU130</f>
        <v>59</v>
      </c>
      <c r="J14" s="5"/>
      <c r="L14" s="5"/>
      <c r="P14" s="3"/>
      <c r="Q14" s="6"/>
      <c r="R14" s="3"/>
    </row>
    <row r="15" ht="15.75" customHeight="1">
      <c r="A15" s="16" t="str">
        <f>Comparacao!BV1</f>
        <v>RKO-MS</v>
      </c>
      <c r="B15" s="17">
        <f>Comparacao!BV130</f>
        <v>72926.53444</v>
      </c>
      <c r="C15" s="17">
        <f>Comparacao!BW130</f>
        <v>11.80301728</v>
      </c>
      <c r="D15" s="17">
        <f>Comparacao!BX130</f>
        <v>16.54868258</v>
      </c>
      <c r="E15" s="17">
        <f>Comparacao!BY130</f>
        <v>0.01174603175</v>
      </c>
      <c r="F15" s="18">
        <f>Comparacao!BZ130</f>
        <v>0</v>
      </c>
      <c r="J15" s="5"/>
      <c r="L15" s="5"/>
      <c r="P15" s="3"/>
      <c r="Q15" s="6"/>
      <c r="R15" s="3"/>
    </row>
    <row r="16" ht="15.75" customHeight="1">
      <c r="C16" s="1"/>
      <c r="E16" s="1"/>
      <c r="F16" s="2"/>
      <c r="J16" s="5"/>
      <c r="L16" s="5"/>
      <c r="P16" s="3"/>
      <c r="Q16" s="6"/>
      <c r="R16" s="3"/>
    </row>
    <row r="17" ht="15.75" customHeight="1">
      <c r="C17" s="1"/>
      <c r="E17" s="1"/>
      <c r="F17" s="2"/>
      <c r="J17" s="5"/>
      <c r="L17" s="5"/>
      <c r="P17" s="3"/>
      <c r="Q17" s="6"/>
      <c r="R17" s="3"/>
    </row>
    <row r="18" ht="15.75" customHeight="1">
      <c r="C18" s="19"/>
      <c r="E18" s="1"/>
      <c r="F18" s="2"/>
      <c r="J18" s="5"/>
      <c r="L18" s="5"/>
      <c r="P18" s="3"/>
      <c r="Q18" s="6"/>
      <c r="R18" s="3"/>
    </row>
    <row r="19" ht="15.75" customHeight="1">
      <c r="C19" s="19"/>
      <c r="E19" s="1"/>
      <c r="F19" s="2"/>
      <c r="J19" s="5"/>
      <c r="L19" s="5"/>
      <c r="P19" s="3"/>
      <c r="Q19" s="6"/>
      <c r="R19" s="3"/>
    </row>
    <row r="20" ht="15.75" customHeight="1">
      <c r="C20" s="19"/>
      <c r="E20" s="1"/>
      <c r="F20" s="2"/>
      <c r="J20" s="5"/>
      <c r="L20" s="5"/>
      <c r="P20" s="3"/>
      <c r="Q20" s="6"/>
      <c r="R20" s="3"/>
    </row>
    <row r="21" ht="15.75" customHeight="1">
      <c r="C21" s="19"/>
      <c r="E21" s="1"/>
      <c r="F21" s="2"/>
      <c r="J21" s="5"/>
      <c r="L21" s="5"/>
      <c r="P21" s="3"/>
      <c r="Q21" s="6"/>
      <c r="R21" s="3"/>
    </row>
    <row r="22" ht="15.75" customHeight="1">
      <c r="C22" s="19"/>
      <c r="E22" s="1"/>
      <c r="F22" s="2"/>
      <c r="J22" s="5"/>
      <c r="L22" s="5"/>
      <c r="P22" s="3"/>
      <c r="Q22" s="6"/>
      <c r="R22" s="3"/>
    </row>
    <row r="23" ht="15.75" customHeight="1">
      <c r="C23" s="19"/>
      <c r="E23" s="1"/>
      <c r="F23" s="2"/>
      <c r="J23" s="5"/>
      <c r="L23" s="5"/>
      <c r="P23" s="3"/>
      <c r="Q23" s="6"/>
      <c r="R23" s="3"/>
    </row>
    <row r="24" ht="15.75" customHeight="1">
      <c r="C24" s="19"/>
      <c r="E24" s="1"/>
      <c r="F24" s="2"/>
      <c r="J24" s="5"/>
      <c r="L24" s="5"/>
      <c r="P24" s="3"/>
      <c r="Q24" s="6"/>
      <c r="R24" s="3"/>
    </row>
    <row r="25" ht="15.75" customHeight="1">
      <c r="C25" s="19"/>
      <c r="E25" s="1"/>
      <c r="F25" s="2"/>
      <c r="J25" s="5"/>
      <c r="L25" s="5"/>
      <c r="P25" s="3"/>
      <c r="Q25" s="6"/>
      <c r="R25" s="3"/>
    </row>
    <row r="26" ht="15.75" customHeight="1">
      <c r="C26" s="19"/>
      <c r="E26" s="1"/>
      <c r="F26" s="2"/>
      <c r="J26" s="5"/>
      <c r="L26" s="5"/>
      <c r="P26" s="3"/>
      <c r="Q26" s="6"/>
      <c r="R26" s="3"/>
    </row>
    <row r="27" ht="15.75" customHeight="1">
      <c r="C27" s="19"/>
      <c r="E27" s="1"/>
      <c r="F27" s="2"/>
      <c r="J27" s="5"/>
      <c r="L27" s="5"/>
      <c r="P27" s="3"/>
      <c r="Q27" s="6"/>
      <c r="R27" s="3"/>
    </row>
    <row r="28" ht="15.75" customHeight="1">
      <c r="C28" s="19"/>
      <c r="E28" s="1"/>
      <c r="F28" s="2"/>
      <c r="J28" s="5"/>
      <c r="L28" s="5"/>
      <c r="P28" s="3"/>
      <c r="Q28" s="6"/>
      <c r="R28" s="3"/>
    </row>
    <row r="29" ht="15.75" customHeight="1">
      <c r="C29" s="19"/>
      <c r="E29" s="1"/>
      <c r="F29" s="2"/>
      <c r="J29" s="5"/>
      <c r="L29" s="5"/>
      <c r="P29" s="3"/>
      <c r="Q29" s="6"/>
      <c r="R29" s="3"/>
    </row>
    <row r="30" ht="15.75" customHeight="1">
      <c r="C30" s="19"/>
      <c r="E30" s="1"/>
      <c r="F30" s="2"/>
      <c r="J30" s="5"/>
      <c r="L30" s="5"/>
      <c r="P30" s="3"/>
      <c r="Q30" s="6"/>
      <c r="R30" s="3"/>
    </row>
    <row r="31" ht="15.75" customHeight="1">
      <c r="C31" s="19"/>
      <c r="E31" s="1"/>
      <c r="F31" s="2"/>
      <c r="J31" s="5"/>
      <c r="L31" s="5"/>
      <c r="P31" s="3"/>
      <c r="Q31" s="6"/>
      <c r="R31" s="3"/>
    </row>
    <row r="32" ht="15.75" customHeight="1">
      <c r="C32" s="19"/>
      <c r="E32" s="1"/>
      <c r="F32" s="2"/>
      <c r="J32" s="5"/>
      <c r="L32" s="5"/>
      <c r="P32" s="3"/>
      <c r="Q32" s="6"/>
      <c r="R32" s="3"/>
    </row>
    <row r="33" ht="15.75" customHeight="1">
      <c r="C33" s="19"/>
      <c r="E33" s="1"/>
      <c r="F33" s="2"/>
      <c r="J33" s="5"/>
      <c r="L33" s="5"/>
      <c r="P33" s="3"/>
      <c r="Q33" s="6"/>
      <c r="R33" s="3"/>
    </row>
    <row r="34" ht="15.75" customHeight="1">
      <c r="C34" s="19"/>
      <c r="E34" s="1"/>
      <c r="F34" s="2"/>
      <c r="J34" s="5"/>
      <c r="L34" s="5"/>
      <c r="O34" s="20"/>
      <c r="P34" s="3"/>
      <c r="Q34" s="6"/>
      <c r="R34" s="3"/>
    </row>
    <row r="35" ht="15.75" customHeight="1">
      <c r="C35" s="19"/>
      <c r="E35" s="1"/>
      <c r="F35" s="2"/>
      <c r="J35" s="5"/>
      <c r="L35" s="5"/>
      <c r="O35" s="20"/>
      <c r="P35" s="3"/>
      <c r="Q35" s="6"/>
      <c r="R35" s="3"/>
    </row>
    <row r="36" ht="15.75" customHeight="1">
      <c r="C36" s="19"/>
      <c r="E36" s="1"/>
      <c r="F36" s="2"/>
      <c r="J36" s="5"/>
      <c r="L36" s="5"/>
      <c r="O36" s="20"/>
      <c r="P36" s="3"/>
      <c r="Q36" s="6"/>
      <c r="R36" s="3"/>
    </row>
    <row r="37" ht="15.75" customHeight="1">
      <c r="C37" s="19"/>
      <c r="E37" s="1"/>
      <c r="F37" s="2"/>
      <c r="J37" s="5"/>
      <c r="L37" s="5"/>
      <c r="O37" s="20"/>
      <c r="P37" s="3"/>
      <c r="Q37" s="6"/>
      <c r="R37" s="3"/>
    </row>
    <row r="38" ht="15.75" customHeight="1">
      <c r="C38" s="19"/>
      <c r="E38" s="1"/>
      <c r="F38" s="2"/>
      <c r="J38" s="21"/>
      <c r="L38" s="21"/>
      <c r="P38" s="3"/>
      <c r="Q38" s="6"/>
      <c r="R38" s="3"/>
    </row>
    <row r="39" ht="15.75" customHeight="1">
      <c r="C39" s="19"/>
      <c r="E39" s="1"/>
      <c r="F39" s="2"/>
      <c r="J39" s="21"/>
      <c r="L39" s="21"/>
      <c r="P39" s="3"/>
      <c r="Q39" s="6"/>
      <c r="R39" s="3"/>
    </row>
    <row r="40" ht="15.75" customHeight="1">
      <c r="C40" s="19"/>
      <c r="E40" s="1"/>
      <c r="F40" s="2"/>
      <c r="J40" s="5"/>
      <c r="L40" s="5"/>
      <c r="P40" s="3"/>
      <c r="Q40" s="6"/>
      <c r="R40" s="3"/>
    </row>
    <row r="41" ht="15.75" customHeight="1">
      <c r="C41" s="19"/>
      <c r="E41" s="1"/>
      <c r="F41" s="2"/>
      <c r="J41" s="5"/>
      <c r="L41" s="5"/>
      <c r="P41" s="3"/>
      <c r="Q41" s="6"/>
      <c r="R41" s="3"/>
    </row>
    <row r="42" ht="15.75" customHeight="1">
      <c r="C42" s="19"/>
      <c r="E42" s="1"/>
      <c r="F42" s="2"/>
      <c r="J42" s="22"/>
      <c r="L42" s="5"/>
      <c r="P42" s="3"/>
      <c r="Q42" s="6"/>
      <c r="R42" s="3"/>
    </row>
    <row r="43" ht="15.75" customHeight="1">
      <c r="C43" s="19"/>
      <c r="E43" s="1"/>
      <c r="F43" s="2"/>
      <c r="J43" s="22"/>
      <c r="L43" s="5"/>
      <c r="O43" s="20"/>
      <c r="P43" s="3"/>
      <c r="Q43" s="6"/>
      <c r="R43" s="3"/>
    </row>
    <row r="44" ht="15.75" customHeight="1">
      <c r="C44" s="19"/>
      <c r="E44" s="1"/>
      <c r="F44" s="2"/>
      <c r="J44" s="22"/>
      <c r="L44" s="5"/>
      <c r="O44" s="20"/>
      <c r="P44" s="3"/>
      <c r="Q44" s="6"/>
      <c r="R44" s="3"/>
    </row>
    <row r="45" ht="15.75" customHeight="1">
      <c r="C45" s="19"/>
      <c r="E45" s="1"/>
      <c r="F45" s="2"/>
      <c r="J45" s="22"/>
      <c r="L45" s="5"/>
      <c r="O45" s="20"/>
      <c r="P45" s="3"/>
      <c r="Q45" s="6"/>
      <c r="R45" s="3"/>
    </row>
    <row r="46" ht="15.75" customHeight="1">
      <c r="C46" s="19"/>
      <c r="E46" s="1"/>
      <c r="F46" s="2"/>
      <c r="J46" s="22"/>
      <c r="L46" s="5"/>
      <c r="O46" s="20"/>
      <c r="P46" s="3"/>
      <c r="Q46" s="6"/>
      <c r="R46" s="3"/>
    </row>
    <row r="47" ht="15.75" customHeight="1">
      <c r="C47" s="19"/>
      <c r="E47" s="1"/>
      <c r="F47" s="2"/>
      <c r="J47" s="22"/>
      <c r="L47" s="23"/>
      <c r="O47" s="20"/>
      <c r="P47" s="3"/>
      <c r="Q47" s="6"/>
      <c r="R47" s="3"/>
    </row>
    <row r="48" ht="15.75" customHeight="1">
      <c r="C48" s="19"/>
      <c r="E48" s="1"/>
      <c r="F48" s="2"/>
      <c r="J48" s="22"/>
      <c r="L48" s="23"/>
      <c r="P48" s="3"/>
      <c r="Q48" s="6"/>
      <c r="R48" s="3"/>
    </row>
    <row r="49" ht="15.75" customHeight="1">
      <c r="C49" s="19"/>
      <c r="E49" s="1"/>
      <c r="F49" s="2"/>
      <c r="J49" s="22"/>
      <c r="L49" s="23"/>
      <c r="P49" s="3"/>
      <c r="Q49" s="6"/>
      <c r="R49" s="3"/>
    </row>
    <row r="50" ht="15.75" customHeight="1">
      <c r="C50" s="19"/>
      <c r="E50" s="1"/>
      <c r="F50" s="2"/>
      <c r="J50" s="22"/>
      <c r="L50" s="23"/>
      <c r="P50" s="3"/>
      <c r="Q50" s="6"/>
      <c r="R50" s="3"/>
    </row>
    <row r="51" ht="15.75" customHeight="1">
      <c r="C51" s="19"/>
      <c r="E51" s="1"/>
      <c r="F51" s="2"/>
      <c r="J51" s="22"/>
      <c r="L51" s="5"/>
      <c r="P51" s="3"/>
      <c r="Q51" s="6"/>
      <c r="R51" s="3"/>
    </row>
    <row r="52" ht="15.75" customHeight="1">
      <c r="C52" s="19"/>
      <c r="E52" s="1"/>
      <c r="F52" s="2"/>
      <c r="J52" s="22"/>
      <c r="L52" s="5"/>
      <c r="P52" s="3"/>
      <c r="Q52" s="6"/>
      <c r="R52" s="3"/>
    </row>
    <row r="53" ht="15.75" customHeight="1">
      <c r="C53" s="19"/>
      <c r="E53" s="1"/>
      <c r="F53" s="2"/>
      <c r="J53" s="22"/>
      <c r="L53" s="5"/>
      <c r="P53" s="3"/>
      <c r="Q53" s="6"/>
      <c r="R53" s="3"/>
    </row>
    <row r="54" ht="15.75" customHeight="1">
      <c r="C54" s="19"/>
      <c r="E54" s="1"/>
      <c r="F54" s="2"/>
      <c r="J54" s="22"/>
      <c r="L54" s="5"/>
      <c r="P54" s="3"/>
      <c r="Q54" s="6"/>
      <c r="R54" s="3"/>
    </row>
    <row r="55" ht="15.75" customHeight="1">
      <c r="C55" s="19"/>
      <c r="E55" s="1"/>
      <c r="F55" s="2"/>
      <c r="J55" s="22"/>
      <c r="L55" s="5"/>
      <c r="P55" s="3"/>
      <c r="Q55" s="6"/>
      <c r="R55" s="3"/>
    </row>
    <row r="56" ht="15.75" customHeight="1">
      <c r="C56" s="19"/>
      <c r="E56" s="1"/>
      <c r="F56" s="2"/>
      <c r="J56" s="22"/>
      <c r="L56" s="23"/>
      <c r="P56" s="3"/>
      <c r="Q56" s="6"/>
      <c r="R56" s="3"/>
    </row>
    <row r="57" ht="15.75" customHeight="1">
      <c r="C57" s="24"/>
      <c r="E57" s="1"/>
      <c r="F57" s="2"/>
      <c r="J57" s="22"/>
      <c r="L57" s="23"/>
      <c r="P57" s="3"/>
      <c r="Q57" s="6"/>
      <c r="R57" s="3"/>
    </row>
    <row r="58" ht="15.75" customHeight="1">
      <c r="C58" s="24"/>
      <c r="E58" s="1"/>
      <c r="F58" s="2"/>
      <c r="J58" s="22"/>
      <c r="L58" s="23"/>
      <c r="P58" s="3"/>
      <c r="Q58" s="6"/>
      <c r="R58" s="3"/>
    </row>
    <row r="59" ht="15.75" customHeight="1">
      <c r="C59" s="19"/>
      <c r="E59" s="1"/>
      <c r="F59" s="2"/>
      <c r="J59" s="22"/>
      <c r="L59" s="23"/>
      <c r="P59" s="3"/>
      <c r="Q59" s="6"/>
      <c r="R59" s="3"/>
    </row>
    <row r="60" ht="15.75" customHeight="1">
      <c r="C60" s="19"/>
      <c r="E60" s="1"/>
      <c r="F60" s="2"/>
      <c r="J60" s="22"/>
      <c r="L60" s="23"/>
      <c r="P60" s="3"/>
      <c r="Q60" s="6"/>
      <c r="R60" s="3"/>
    </row>
    <row r="61" ht="15.75" customHeight="1">
      <c r="C61" s="19"/>
      <c r="E61" s="1"/>
      <c r="F61" s="2"/>
      <c r="J61" s="22"/>
      <c r="L61" s="5"/>
      <c r="P61" s="3"/>
      <c r="Q61" s="6"/>
      <c r="R61" s="3"/>
    </row>
    <row r="62" ht="15.75" customHeight="1">
      <c r="C62" s="19"/>
      <c r="E62" s="1"/>
      <c r="F62" s="2"/>
      <c r="J62" s="22"/>
      <c r="L62" s="5"/>
      <c r="P62" s="3"/>
      <c r="Q62" s="6"/>
      <c r="R62" s="3"/>
    </row>
    <row r="63" ht="15.75" customHeight="1">
      <c r="C63" s="25"/>
      <c r="E63" s="1"/>
      <c r="F63" s="2"/>
      <c r="J63" s="22"/>
      <c r="L63" s="5"/>
      <c r="P63" s="3"/>
      <c r="Q63" s="6"/>
      <c r="R63" s="3"/>
    </row>
    <row r="64" ht="15.75" customHeight="1">
      <c r="C64" s="25"/>
      <c r="E64" s="1"/>
      <c r="F64" s="2"/>
      <c r="J64" s="22"/>
      <c r="L64" s="5"/>
      <c r="P64" s="3"/>
      <c r="Q64" s="6"/>
      <c r="R64" s="3"/>
    </row>
    <row r="65" ht="15.75" customHeight="1">
      <c r="C65" s="25"/>
      <c r="E65" s="1"/>
      <c r="F65" s="2"/>
      <c r="J65" s="26"/>
      <c r="L65" s="5"/>
      <c r="P65" s="3"/>
      <c r="Q65" s="6"/>
      <c r="R65" s="3"/>
    </row>
    <row r="66" ht="15.75" customHeight="1">
      <c r="C66" s="25"/>
      <c r="E66" s="1"/>
      <c r="F66" s="2"/>
      <c r="J66" s="26"/>
      <c r="L66" s="5"/>
      <c r="P66" s="3"/>
      <c r="Q66" s="6"/>
      <c r="R66" s="3"/>
    </row>
    <row r="67" ht="15.75" customHeight="1">
      <c r="C67" s="25"/>
      <c r="E67" s="1"/>
      <c r="F67" s="2"/>
      <c r="J67" s="22"/>
      <c r="L67" s="5"/>
      <c r="P67" s="3"/>
      <c r="Q67" s="6"/>
      <c r="R67" s="3"/>
    </row>
    <row r="68" ht="15.75" customHeight="1">
      <c r="C68" s="25"/>
      <c r="E68" s="1"/>
      <c r="F68" s="2"/>
      <c r="J68" s="22"/>
      <c r="L68" s="5"/>
      <c r="P68" s="3"/>
      <c r="Q68" s="6"/>
      <c r="R68" s="3"/>
    </row>
    <row r="69" ht="15.75" customHeight="1">
      <c r="C69" s="25"/>
      <c r="E69" s="1"/>
      <c r="F69" s="2"/>
      <c r="J69" s="22"/>
      <c r="L69" s="5"/>
      <c r="P69" s="3"/>
      <c r="Q69" s="6"/>
      <c r="R69" s="3"/>
    </row>
    <row r="70" ht="15.75" customHeight="1">
      <c r="C70" s="25"/>
      <c r="E70" s="1"/>
      <c r="F70" s="2"/>
      <c r="J70" s="22"/>
      <c r="L70" s="5"/>
      <c r="P70" s="3"/>
      <c r="Q70" s="6"/>
      <c r="R70" s="3"/>
    </row>
    <row r="71" ht="15.75" customHeight="1">
      <c r="C71" s="25"/>
      <c r="E71" s="1"/>
      <c r="F71" s="2"/>
      <c r="J71" s="26"/>
      <c r="L71" s="5"/>
      <c r="P71" s="3"/>
      <c r="Q71" s="6"/>
      <c r="R71" s="3"/>
    </row>
    <row r="72" ht="15.75" customHeight="1">
      <c r="C72" s="25"/>
      <c r="E72" s="1"/>
      <c r="F72" s="2"/>
      <c r="J72" s="26"/>
      <c r="L72" s="5"/>
      <c r="P72" s="3"/>
      <c r="Q72" s="6"/>
      <c r="R72" s="3"/>
    </row>
    <row r="73" ht="15.75" customHeight="1">
      <c r="C73" s="25"/>
      <c r="E73" s="1"/>
      <c r="F73" s="2"/>
      <c r="J73" s="22"/>
      <c r="L73" s="5"/>
      <c r="P73" s="3"/>
      <c r="Q73" s="6"/>
      <c r="R73" s="3"/>
    </row>
    <row r="74" ht="15.75" customHeight="1">
      <c r="C74" s="25"/>
      <c r="E74" s="1"/>
      <c r="F74" s="2"/>
      <c r="J74" s="22"/>
      <c r="L74" s="5"/>
      <c r="P74" s="3"/>
      <c r="Q74" s="6"/>
      <c r="R74" s="3"/>
    </row>
    <row r="75" ht="15.75" customHeight="1">
      <c r="C75" s="25"/>
      <c r="E75" s="1"/>
      <c r="F75" s="2"/>
      <c r="J75" s="22"/>
      <c r="L75" s="5"/>
      <c r="P75" s="3"/>
      <c r="Q75" s="6"/>
      <c r="R75" s="3"/>
    </row>
    <row r="76" ht="15.75" customHeight="1">
      <c r="C76" s="25"/>
      <c r="E76" s="1"/>
      <c r="F76" s="2"/>
      <c r="J76" s="22"/>
      <c r="L76" s="5"/>
      <c r="P76" s="3"/>
      <c r="Q76" s="6"/>
      <c r="R76" s="3"/>
    </row>
    <row r="77" ht="15.75" customHeight="1">
      <c r="C77" s="25"/>
      <c r="E77" s="1"/>
      <c r="F77" s="2"/>
      <c r="J77" s="22"/>
      <c r="L77" s="5"/>
      <c r="P77" s="3"/>
      <c r="Q77" s="6"/>
      <c r="R77" s="3"/>
    </row>
    <row r="78" ht="15.75" customHeight="1">
      <c r="C78" s="25"/>
      <c r="E78" s="1"/>
      <c r="F78" s="2"/>
      <c r="J78" s="22"/>
      <c r="L78" s="5"/>
      <c r="P78" s="3"/>
      <c r="Q78" s="6"/>
      <c r="R78" s="3"/>
    </row>
    <row r="79" ht="15.75" customHeight="1">
      <c r="C79" s="25"/>
      <c r="E79" s="1"/>
      <c r="F79" s="2"/>
      <c r="J79" s="22"/>
      <c r="L79" s="5"/>
      <c r="P79" s="3"/>
      <c r="Q79" s="6"/>
      <c r="R79" s="3"/>
    </row>
    <row r="80" ht="15.75" customHeight="1">
      <c r="C80" s="25"/>
      <c r="E80" s="1"/>
      <c r="F80" s="2"/>
      <c r="J80" s="22"/>
      <c r="L80" s="5"/>
      <c r="P80" s="3"/>
      <c r="Q80" s="6"/>
      <c r="R80" s="3"/>
    </row>
    <row r="81" ht="15.75" customHeight="1">
      <c r="C81" s="25"/>
      <c r="E81" s="1"/>
      <c r="F81" s="2"/>
      <c r="J81" s="22"/>
      <c r="L81" s="5"/>
      <c r="P81" s="3"/>
      <c r="Q81" s="6"/>
      <c r="R81" s="3"/>
    </row>
    <row r="82" ht="15.75" customHeight="1">
      <c r="C82" s="25"/>
      <c r="E82" s="1"/>
      <c r="F82" s="2"/>
      <c r="J82" s="22"/>
      <c r="L82" s="5"/>
      <c r="P82" s="3"/>
      <c r="Q82" s="6"/>
      <c r="R82" s="3"/>
    </row>
    <row r="83" ht="15.75" customHeight="1">
      <c r="C83" s="25"/>
      <c r="E83" s="1"/>
      <c r="F83" s="2"/>
      <c r="J83" s="22"/>
      <c r="L83" s="5"/>
      <c r="P83" s="3"/>
      <c r="Q83" s="6"/>
      <c r="R83" s="3"/>
    </row>
    <row r="84" ht="15.75" customHeight="1">
      <c r="C84" s="25"/>
      <c r="E84" s="1"/>
      <c r="F84" s="2"/>
      <c r="J84" s="22"/>
      <c r="L84" s="5"/>
      <c r="P84" s="3"/>
      <c r="Q84" s="6"/>
      <c r="R84" s="3"/>
    </row>
    <row r="85" ht="15.75" customHeight="1">
      <c r="C85" s="25"/>
      <c r="E85" s="1"/>
      <c r="F85" s="2"/>
      <c r="J85" s="22"/>
      <c r="L85" s="5"/>
      <c r="P85" s="3"/>
      <c r="Q85" s="6"/>
      <c r="R85" s="3"/>
    </row>
    <row r="86" ht="15.75" customHeight="1">
      <c r="C86" s="25"/>
      <c r="E86" s="1"/>
      <c r="F86" s="2"/>
      <c r="J86" s="22"/>
      <c r="L86" s="5"/>
      <c r="P86" s="3"/>
      <c r="Q86" s="6"/>
      <c r="R86" s="3"/>
    </row>
    <row r="87" ht="15.75" customHeight="1">
      <c r="C87" s="25"/>
      <c r="E87" s="1"/>
      <c r="F87" s="2"/>
      <c r="J87" s="22"/>
      <c r="L87" s="5"/>
      <c r="P87" s="3"/>
      <c r="Q87" s="6"/>
      <c r="R87" s="3"/>
    </row>
    <row r="88" ht="15.75" customHeight="1">
      <c r="C88" s="25"/>
      <c r="E88" s="1"/>
      <c r="F88" s="2"/>
      <c r="J88" s="22"/>
      <c r="L88" s="5"/>
      <c r="P88" s="3"/>
      <c r="Q88" s="6"/>
      <c r="R88" s="3"/>
    </row>
    <row r="89" ht="15.75" customHeight="1">
      <c r="C89" s="27"/>
      <c r="E89" s="1"/>
      <c r="F89" s="2"/>
      <c r="J89" s="22"/>
      <c r="L89" s="5"/>
      <c r="P89" s="3"/>
      <c r="Q89" s="6"/>
      <c r="R89" s="3"/>
    </row>
    <row r="90" ht="15.75" customHeight="1">
      <c r="C90" s="27"/>
      <c r="E90" s="1"/>
      <c r="F90" s="2"/>
      <c r="J90" s="22"/>
      <c r="L90" s="5"/>
      <c r="P90" s="3"/>
      <c r="Q90" s="28"/>
      <c r="R90" s="3"/>
    </row>
    <row r="91" ht="15.75" customHeight="1">
      <c r="C91" s="30"/>
      <c r="E91" s="1"/>
      <c r="F91" s="2"/>
      <c r="J91" s="29"/>
      <c r="L91" s="5"/>
      <c r="P91" s="3"/>
      <c r="Q91" s="28"/>
      <c r="R91" s="3"/>
    </row>
    <row r="92" ht="15.75" customHeight="1">
      <c r="C92" s="30"/>
      <c r="E92" s="1"/>
      <c r="F92" s="2"/>
      <c r="J92" s="29"/>
      <c r="L92" s="5"/>
      <c r="P92" s="3"/>
      <c r="Q92" s="28"/>
      <c r="R92" s="3"/>
    </row>
    <row r="93" ht="15.75" customHeight="1">
      <c r="C93" s="27"/>
      <c r="E93" s="1"/>
      <c r="F93" s="2"/>
      <c r="J93" s="29"/>
      <c r="L93" s="5"/>
      <c r="P93" s="3"/>
      <c r="Q93" s="28"/>
      <c r="R93" s="3"/>
    </row>
    <row r="94" ht="15.75" customHeight="1">
      <c r="C94" s="30"/>
      <c r="E94" s="1"/>
      <c r="F94" s="2"/>
      <c r="J94" s="29"/>
      <c r="L94" s="5"/>
      <c r="P94" s="3"/>
      <c r="Q94" s="28"/>
      <c r="R94" s="3"/>
    </row>
    <row r="95" ht="15.75" customHeight="1">
      <c r="C95" s="30"/>
      <c r="E95" s="1"/>
      <c r="F95" s="2"/>
      <c r="J95" s="31"/>
      <c r="L95" s="5"/>
      <c r="P95" s="3"/>
      <c r="Q95" s="28"/>
      <c r="R95" s="3"/>
    </row>
    <row r="96" ht="15.75" customHeight="1">
      <c r="C96" s="30"/>
      <c r="E96" s="1"/>
      <c r="F96" s="2"/>
      <c r="J96" s="32"/>
      <c r="L96" s="5"/>
      <c r="P96" s="3"/>
      <c r="Q96" s="28"/>
      <c r="R96" s="3"/>
    </row>
    <row r="97" ht="15.75" customHeight="1">
      <c r="C97" s="30"/>
      <c r="E97" s="1"/>
      <c r="F97" s="2"/>
      <c r="J97" s="31"/>
      <c r="L97" s="5"/>
      <c r="P97" s="3"/>
      <c r="Q97" s="28"/>
      <c r="R97" s="3"/>
    </row>
    <row r="98" ht="15.75" customHeight="1">
      <c r="C98" s="27"/>
      <c r="E98" s="1"/>
      <c r="F98" s="2"/>
      <c r="J98" s="31"/>
      <c r="L98" s="5"/>
      <c r="P98" s="3"/>
      <c r="Q98" s="28"/>
      <c r="R98" s="3"/>
    </row>
    <row r="99" ht="15.75" customHeight="1">
      <c r="C99" s="30"/>
      <c r="E99" s="1"/>
      <c r="F99" s="2"/>
      <c r="J99" s="31"/>
      <c r="L99" s="5"/>
      <c r="P99" s="3"/>
      <c r="Q99" s="28"/>
      <c r="R99" s="3"/>
    </row>
    <row r="100" ht="15.75" customHeight="1">
      <c r="C100" s="30"/>
      <c r="E100" s="1"/>
      <c r="F100" s="2"/>
      <c r="J100" s="31"/>
      <c r="L100" s="5"/>
      <c r="P100" s="3"/>
      <c r="Q100" s="28"/>
      <c r="R100" s="3"/>
    </row>
    <row r="101" ht="15.75" customHeight="1">
      <c r="C101" s="27"/>
      <c r="E101" s="1"/>
      <c r="F101" s="2"/>
      <c r="J101" s="32"/>
      <c r="L101" s="5"/>
      <c r="P101" s="3"/>
      <c r="Q101" s="28"/>
      <c r="R101" s="3"/>
    </row>
    <row r="102" ht="15.75" customHeight="1">
      <c r="C102" s="27"/>
      <c r="E102" s="1"/>
      <c r="F102" s="2"/>
      <c r="J102" s="32"/>
      <c r="L102" s="5"/>
      <c r="P102" s="3"/>
      <c r="Q102" s="28"/>
      <c r="R102" s="3"/>
    </row>
    <row r="103" ht="15.75" customHeight="1">
      <c r="C103" s="27"/>
      <c r="E103" s="1"/>
      <c r="F103" s="2"/>
      <c r="J103" s="31"/>
      <c r="L103" s="5"/>
      <c r="P103" s="3"/>
      <c r="Q103" s="28"/>
      <c r="R103" s="3"/>
    </row>
    <row r="104" ht="15.75" customHeight="1">
      <c r="C104" s="27"/>
      <c r="E104" s="1"/>
      <c r="F104" s="2"/>
      <c r="J104" s="31"/>
      <c r="L104" s="5"/>
      <c r="P104" s="3"/>
      <c r="Q104" s="28"/>
      <c r="R104" s="3"/>
    </row>
    <row r="105" ht="15.75" customHeight="1">
      <c r="C105" s="27"/>
      <c r="E105" s="1"/>
      <c r="F105" s="2"/>
      <c r="J105" s="31"/>
      <c r="L105" s="5"/>
      <c r="P105" s="3"/>
      <c r="Q105" s="28"/>
      <c r="R105" s="3"/>
    </row>
    <row r="106" ht="15.75" customHeight="1">
      <c r="C106" s="27"/>
      <c r="E106" s="1"/>
      <c r="F106" s="2"/>
      <c r="J106" s="31"/>
      <c r="L106" s="5"/>
      <c r="P106" s="3"/>
      <c r="Q106" s="28"/>
      <c r="R106" s="3"/>
    </row>
    <row r="107" ht="15.75" customHeight="1">
      <c r="C107" s="27"/>
      <c r="E107" s="1"/>
      <c r="F107" s="2"/>
      <c r="J107" s="31"/>
      <c r="L107" s="5"/>
      <c r="P107" s="3"/>
      <c r="Q107" s="28"/>
      <c r="R107" s="3"/>
    </row>
    <row r="108" ht="15.75" customHeight="1">
      <c r="C108" s="27"/>
      <c r="E108" s="1"/>
      <c r="F108" s="2"/>
      <c r="J108" s="31"/>
      <c r="L108" s="5"/>
      <c r="P108" s="3"/>
      <c r="Q108" s="28"/>
      <c r="R108" s="3"/>
    </row>
    <row r="109" ht="15.75" customHeight="1">
      <c r="C109" s="27"/>
      <c r="E109" s="1"/>
      <c r="F109" s="2"/>
      <c r="J109" s="31"/>
      <c r="L109" s="5"/>
      <c r="P109" s="3"/>
      <c r="Q109" s="28"/>
      <c r="R109" s="3"/>
    </row>
    <row r="110" ht="15.75" customHeight="1">
      <c r="C110" s="33"/>
      <c r="E110" s="1"/>
      <c r="F110" s="2"/>
      <c r="J110" s="31"/>
      <c r="L110" s="5"/>
      <c r="P110" s="3"/>
      <c r="Q110" s="28"/>
      <c r="R110" s="3"/>
    </row>
    <row r="111" ht="15.75" customHeight="1">
      <c r="C111" s="33"/>
      <c r="E111" s="1"/>
      <c r="F111" s="2"/>
      <c r="J111" s="31"/>
      <c r="L111" s="5"/>
      <c r="P111" s="3"/>
      <c r="Q111" s="28"/>
      <c r="R111" s="3"/>
    </row>
    <row r="112" ht="15.75" customHeight="1">
      <c r="C112" s="30"/>
      <c r="E112" s="1"/>
      <c r="F112" s="2"/>
      <c r="J112" s="31"/>
      <c r="L112" s="5"/>
      <c r="P112" s="3"/>
      <c r="Q112" s="28"/>
      <c r="R112" s="3"/>
    </row>
    <row r="113" ht="15.75" customHeight="1">
      <c r="C113" s="30"/>
      <c r="E113" s="1"/>
      <c r="F113" s="2"/>
      <c r="J113" s="34"/>
      <c r="L113" s="5"/>
      <c r="P113" s="3"/>
      <c r="Q113" s="28"/>
      <c r="R113" s="3"/>
    </row>
    <row r="114" ht="15.75" customHeight="1">
      <c r="C114" s="30"/>
      <c r="E114" s="1"/>
      <c r="F114" s="2"/>
      <c r="J114" s="34"/>
      <c r="L114" s="5"/>
      <c r="P114" s="3"/>
      <c r="Q114" s="28"/>
      <c r="R114" s="3"/>
    </row>
    <row r="115" ht="15.75" customHeight="1">
      <c r="C115" s="30"/>
      <c r="E115" s="1"/>
      <c r="F115" s="2"/>
      <c r="J115" s="34"/>
      <c r="L115" s="5"/>
      <c r="P115" s="3"/>
      <c r="Q115" s="28"/>
      <c r="R115" s="3"/>
    </row>
    <row r="116" ht="15.75" customHeight="1">
      <c r="C116" s="30"/>
      <c r="E116" s="1"/>
      <c r="F116" s="2"/>
      <c r="J116" s="34"/>
      <c r="L116" s="5"/>
      <c r="P116" s="3"/>
      <c r="Q116" s="28"/>
      <c r="R116" s="3"/>
    </row>
    <row r="117" ht="15.75" customHeight="1">
      <c r="C117" s="30"/>
      <c r="E117" s="1"/>
      <c r="F117" s="2"/>
      <c r="J117" s="34"/>
      <c r="L117" s="5"/>
      <c r="P117" s="3"/>
      <c r="Q117" s="28"/>
      <c r="R117" s="3"/>
    </row>
    <row r="118" ht="15.75" customHeight="1">
      <c r="C118" s="30"/>
      <c r="E118" s="1"/>
      <c r="F118" s="2"/>
      <c r="J118" s="34"/>
      <c r="L118" s="5"/>
      <c r="P118" s="3"/>
      <c r="Q118" s="28"/>
      <c r="R118" s="3"/>
    </row>
    <row r="119" ht="15.75" customHeight="1">
      <c r="C119" s="30"/>
      <c r="E119" s="1"/>
      <c r="F119" s="2"/>
      <c r="J119" s="34"/>
      <c r="L119" s="5"/>
      <c r="P119" s="3"/>
      <c r="Q119" s="28"/>
      <c r="R119" s="3"/>
    </row>
    <row r="120" ht="15.75" customHeight="1">
      <c r="C120" s="30"/>
      <c r="E120" s="1"/>
      <c r="F120" s="2"/>
      <c r="J120" s="34"/>
      <c r="L120" s="5"/>
      <c r="P120" s="3"/>
      <c r="Q120" s="28"/>
      <c r="R120" s="3"/>
    </row>
    <row r="121" ht="15.75" customHeight="1">
      <c r="C121" s="30"/>
      <c r="E121" s="1"/>
      <c r="F121" s="2"/>
      <c r="J121" s="34"/>
      <c r="L121" s="5"/>
      <c r="P121" s="3"/>
      <c r="Q121" s="28"/>
      <c r="R121" s="3"/>
    </row>
    <row r="122" ht="15.75" customHeight="1">
      <c r="C122" s="30"/>
      <c r="E122" s="1"/>
      <c r="F122" s="2"/>
      <c r="J122" s="34"/>
      <c r="L122" s="5"/>
      <c r="P122" s="3"/>
      <c r="Q122" s="28"/>
      <c r="R122" s="3"/>
    </row>
    <row r="123" ht="15.75" customHeight="1">
      <c r="C123" s="30"/>
      <c r="E123" s="1"/>
      <c r="F123" s="2"/>
      <c r="L123" s="5"/>
      <c r="P123" s="3"/>
      <c r="Q123" s="28"/>
      <c r="R123" s="3"/>
    </row>
    <row r="124" ht="15.75" customHeight="1">
      <c r="C124" s="30"/>
      <c r="E124" s="1"/>
      <c r="F124" s="2"/>
      <c r="L124" s="5"/>
      <c r="P124" s="3"/>
      <c r="Q124" s="28"/>
      <c r="R124" s="3"/>
    </row>
    <row r="125" ht="15.75" customHeight="1">
      <c r="C125" s="30"/>
      <c r="E125" s="1"/>
      <c r="F125" s="2"/>
      <c r="L125" s="5"/>
      <c r="P125" s="3"/>
      <c r="Q125" s="28"/>
      <c r="R125" s="3"/>
    </row>
    <row r="126" ht="15.75" customHeight="1">
      <c r="C126" s="30"/>
      <c r="E126" s="1"/>
      <c r="F126" s="2"/>
      <c r="L126" s="5"/>
    </row>
    <row r="127" ht="15.75" customHeight="1">
      <c r="C127" s="30"/>
      <c r="E127" s="1"/>
      <c r="F127" s="2"/>
      <c r="L127" s="5"/>
    </row>
    <row r="128" ht="15.75" customHeight="1">
      <c r="C128" s="30"/>
      <c r="E128" s="1"/>
      <c r="F128" s="2"/>
      <c r="L128" s="5"/>
    </row>
    <row r="129" ht="15.75" customHeight="1">
      <c r="C129" s="30"/>
      <c r="E129" s="1"/>
      <c r="F129" s="2"/>
      <c r="L129" s="5"/>
    </row>
    <row r="130" ht="15.75" customHeight="1">
      <c r="C130" s="30"/>
      <c r="E130" s="1"/>
      <c r="F130" s="2"/>
      <c r="L130" s="5"/>
    </row>
    <row r="131" ht="15.75" customHeight="1">
      <c r="C131" s="30"/>
      <c r="E131" s="1"/>
      <c r="F131" s="2"/>
      <c r="L131" s="5"/>
    </row>
    <row r="132" ht="15.75" customHeight="1">
      <c r="C132" s="30"/>
      <c r="E132" s="1"/>
      <c r="F132" s="2"/>
      <c r="L132" s="5"/>
    </row>
    <row r="133" ht="15.75" customHeight="1">
      <c r="C133" s="30"/>
      <c r="E133" s="1"/>
      <c r="F133" s="2"/>
      <c r="L133" s="5"/>
    </row>
    <row r="134" ht="15.75" customHeight="1">
      <c r="C134" s="30"/>
      <c r="E134" s="1"/>
      <c r="F134" s="2"/>
      <c r="L134" s="5"/>
    </row>
    <row r="135" ht="15.75" customHeight="1">
      <c r="C135" s="30"/>
      <c r="E135" s="1"/>
      <c r="F135" s="2"/>
      <c r="L135" s="5"/>
    </row>
    <row r="136" ht="15.75" customHeight="1">
      <c r="C136" s="30"/>
      <c r="E136" s="1"/>
      <c r="F136" s="2"/>
      <c r="L136" s="5"/>
    </row>
    <row r="137" ht="15.75" customHeight="1">
      <c r="C137" s="30"/>
      <c r="E137" s="1"/>
      <c r="F137" s="2"/>
      <c r="L137" s="5"/>
    </row>
    <row r="138" ht="15.75" customHeight="1">
      <c r="C138" s="30"/>
      <c r="E138" s="1"/>
      <c r="F138" s="2"/>
      <c r="L138" s="5"/>
    </row>
    <row r="139" ht="15.75" customHeight="1">
      <c r="C139" s="33"/>
      <c r="E139" s="1"/>
      <c r="F139" s="2"/>
      <c r="L139" s="5"/>
    </row>
    <row r="140" ht="15.75" customHeight="1">
      <c r="C140" s="33"/>
      <c r="E140" s="1"/>
      <c r="F140" s="2"/>
      <c r="L140" s="5"/>
    </row>
    <row r="141" ht="15.75" customHeight="1">
      <c r="C141" s="30"/>
      <c r="E141" s="1"/>
      <c r="F141" s="2"/>
      <c r="L141" s="5"/>
    </row>
    <row r="142" ht="15.75" customHeight="1">
      <c r="C142" s="30"/>
      <c r="E142" s="1"/>
      <c r="F142" s="2"/>
      <c r="L142" s="5"/>
    </row>
    <row r="143" ht="15.75" customHeight="1">
      <c r="C143" s="30"/>
      <c r="E143" s="1"/>
      <c r="F143" s="2"/>
      <c r="L143" s="5"/>
    </row>
    <row r="144" ht="15.75" customHeight="1">
      <c r="C144" s="30"/>
      <c r="E144" s="1"/>
      <c r="F144" s="2"/>
      <c r="L144" s="5"/>
    </row>
    <row r="145" ht="15.75" customHeight="1">
      <c r="C145" s="30"/>
      <c r="E145" s="1"/>
      <c r="F145" s="2"/>
      <c r="L145" s="5"/>
    </row>
    <row r="146" ht="15.75" customHeight="1">
      <c r="C146" s="30"/>
      <c r="E146" s="1"/>
      <c r="F146" s="2"/>
      <c r="L146" s="5"/>
    </row>
    <row r="147" ht="15.75" customHeight="1">
      <c r="C147" s="30"/>
      <c r="E147" s="1"/>
      <c r="F147" s="2"/>
      <c r="L147" s="5"/>
    </row>
    <row r="148" ht="15.75" customHeight="1">
      <c r="C148" s="1"/>
      <c r="E148" s="1"/>
      <c r="F148" s="2"/>
      <c r="L148" s="5"/>
    </row>
    <row r="149" ht="15.75" customHeight="1">
      <c r="C149" s="1"/>
      <c r="E149" s="1"/>
      <c r="F149" s="2"/>
      <c r="L149" s="5"/>
    </row>
    <row r="150" ht="15.75" customHeight="1">
      <c r="C150" s="1"/>
      <c r="E150" s="1"/>
      <c r="F150" s="2"/>
      <c r="L150" s="5"/>
    </row>
    <row r="151" ht="15.75" customHeight="1">
      <c r="C151" s="1"/>
      <c r="E151" s="1"/>
      <c r="F151" s="2"/>
      <c r="L151" s="5"/>
    </row>
    <row r="152" ht="15.75" customHeight="1">
      <c r="C152" s="1"/>
      <c r="E152" s="1"/>
      <c r="F152" s="2"/>
      <c r="L152" s="5"/>
    </row>
    <row r="153" ht="15.75" customHeight="1">
      <c r="C153" s="1"/>
      <c r="E153" s="1"/>
      <c r="F153" s="2"/>
      <c r="L153" s="5"/>
    </row>
    <row r="154" ht="15.75" customHeight="1">
      <c r="C154" s="1"/>
      <c r="E154" s="1"/>
      <c r="F154" s="2"/>
      <c r="L154" s="5"/>
    </row>
    <row r="155" ht="15.75" customHeight="1">
      <c r="C155" s="1"/>
      <c r="E155" s="1"/>
      <c r="F155" s="2"/>
      <c r="L155" s="5"/>
    </row>
    <row r="156" ht="15.75" customHeight="1">
      <c r="C156" s="1"/>
      <c r="E156" s="1"/>
      <c r="F156" s="2"/>
      <c r="L156" s="5"/>
    </row>
    <row r="157" ht="15.75" customHeight="1">
      <c r="C157" s="1"/>
      <c r="E157" s="1"/>
      <c r="F157" s="2"/>
      <c r="L157" s="5"/>
    </row>
    <row r="158" ht="15.75" customHeight="1">
      <c r="C158" s="1"/>
      <c r="E158" s="1"/>
      <c r="F158" s="2"/>
      <c r="L158" s="5"/>
    </row>
    <row r="159" ht="15.75" customHeight="1">
      <c r="C159" s="1"/>
      <c r="E159" s="1"/>
      <c r="F159" s="2"/>
      <c r="L159" s="5"/>
    </row>
    <row r="160" ht="15.75" customHeight="1">
      <c r="C160" s="1"/>
      <c r="E160" s="1"/>
      <c r="F160" s="2"/>
      <c r="L160" s="5"/>
    </row>
    <row r="161" ht="15.75" customHeight="1">
      <c r="C161" s="1"/>
      <c r="E161" s="1"/>
      <c r="F161" s="2"/>
      <c r="L161" s="5"/>
    </row>
    <row r="162" ht="15.75" customHeight="1">
      <c r="C162" s="1"/>
      <c r="E162" s="1"/>
      <c r="F162" s="2"/>
      <c r="L162" s="5"/>
    </row>
    <row r="163" ht="15.75" customHeight="1">
      <c r="C163" s="1"/>
      <c r="E163" s="1"/>
      <c r="F163" s="2"/>
      <c r="L163" s="5"/>
    </row>
    <row r="164" ht="15.75" customHeight="1">
      <c r="C164" s="1"/>
      <c r="E164" s="1"/>
      <c r="F164" s="2"/>
      <c r="L164" s="5"/>
    </row>
    <row r="165" ht="15.75" customHeight="1">
      <c r="C165" s="1"/>
      <c r="E165" s="1"/>
      <c r="F165" s="2"/>
      <c r="L165" s="5"/>
    </row>
    <row r="166" ht="15.75" customHeight="1">
      <c r="C166" s="1"/>
      <c r="E166" s="1"/>
      <c r="F166" s="2"/>
      <c r="L166" s="5"/>
    </row>
    <row r="167" ht="15.75" customHeight="1">
      <c r="C167" s="1"/>
      <c r="E167" s="1"/>
      <c r="F167" s="2"/>
      <c r="L167" s="5"/>
    </row>
    <row r="168" ht="15.75" customHeight="1">
      <c r="C168" s="1"/>
      <c r="E168" s="1"/>
      <c r="F168" s="2"/>
      <c r="L168" s="5"/>
    </row>
    <row r="169" ht="15.75" customHeight="1">
      <c r="C169" s="1"/>
      <c r="E169" s="1"/>
      <c r="F169" s="2"/>
      <c r="L169" s="5"/>
    </row>
    <row r="170" ht="15.75" customHeight="1">
      <c r="C170" s="1"/>
      <c r="E170" s="1"/>
      <c r="F170" s="2"/>
      <c r="L170" s="5"/>
    </row>
    <row r="171" ht="15.75" customHeight="1">
      <c r="C171" s="1"/>
      <c r="E171" s="1"/>
      <c r="F171" s="2"/>
      <c r="L171" s="5"/>
    </row>
    <row r="172" ht="15.75" customHeight="1">
      <c r="C172" s="1"/>
      <c r="E172" s="1"/>
      <c r="F172" s="2"/>
      <c r="L172" s="5"/>
    </row>
    <row r="173" ht="15.75" customHeight="1">
      <c r="C173" s="1"/>
      <c r="E173" s="1"/>
      <c r="F173" s="2"/>
      <c r="L173" s="5"/>
    </row>
    <row r="174" ht="15.75" customHeight="1">
      <c r="C174" s="1"/>
      <c r="E174" s="1"/>
      <c r="F174" s="2"/>
      <c r="L174" s="5"/>
    </row>
    <row r="175" ht="15.75" customHeight="1">
      <c r="C175" s="1"/>
      <c r="E175" s="1"/>
      <c r="F175" s="2"/>
      <c r="L175" s="5"/>
    </row>
    <row r="176" ht="15.75" customHeight="1">
      <c r="C176" s="1"/>
      <c r="E176" s="1"/>
      <c r="F176" s="2"/>
      <c r="L176" s="5"/>
    </row>
    <row r="177" ht="15.75" customHeight="1">
      <c r="C177" s="1"/>
      <c r="E177" s="1"/>
      <c r="F177" s="2"/>
      <c r="L177" s="5"/>
    </row>
    <row r="178" ht="15.75" customHeight="1">
      <c r="C178" s="1"/>
      <c r="E178" s="1"/>
      <c r="F178" s="2"/>
      <c r="L178" s="5"/>
    </row>
    <row r="179" ht="15.75" customHeight="1">
      <c r="C179" s="1"/>
      <c r="E179" s="1"/>
      <c r="F179" s="2"/>
      <c r="L179" s="5"/>
    </row>
    <row r="180" ht="15.75" customHeight="1">
      <c r="C180" s="1"/>
      <c r="E180" s="1"/>
      <c r="F180" s="2"/>
      <c r="L180" s="5"/>
    </row>
    <row r="181" ht="15.75" customHeight="1">
      <c r="C181" s="1"/>
      <c r="E181" s="1"/>
      <c r="F181" s="2"/>
      <c r="L181" s="5"/>
    </row>
    <row r="182" ht="15.75" customHeight="1">
      <c r="C182" s="1"/>
      <c r="E182" s="1"/>
      <c r="F182" s="2"/>
      <c r="L182" s="5"/>
    </row>
    <row r="183" ht="15.75" customHeight="1">
      <c r="C183" s="1"/>
      <c r="E183" s="1"/>
      <c r="F183" s="2"/>
      <c r="L183" s="5"/>
    </row>
    <row r="184" ht="15.75" customHeight="1">
      <c r="C184" s="1"/>
      <c r="E184" s="1"/>
      <c r="F184" s="2"/>
      <c r="L184" s="5"/>
    </row>
    <row r="185" ht="15.75" customHeight="1">
      <c r="C185" s="1"/>
      <c r="E185" s="1"/>
      <c r="F185" s="2"/>
      <c r="L185" s="5"/>
    </row>
    <row r="186" ht="15.75" customHeight="1">
      <c r="C186" s="1"/>
      <c r="E186" s="1"/>
      <c r="F186" s="2"/>
      <c r="L186" s="5"/>
    </row>
    <row r="187" ht="15.75" customHeight="1">
      <c r="C187" s="1"/>
      <c r="E187" s="1"/>
      <c r="F187" s="2"/>
      <c r="L187" s="23"/>
    </row>
    <row r="188" ht="15.75" customHeight="1">
      <c r="C188" s="1"/>
      <c r="E188" s="1"/>
      <c r="F188" s="2"/>
      <c r="L188" s="5"/>
    </row>
    <row r="189" ht="15.75" customHeight="1">
      <c r="C189" s="1"/>
      <c r="E189" s="1"/>
      <c r="F189" s="2"/>
      <c r="L189" s="23"/>
    </row>
    <row r="190" ht="15.75" customHeight="1">
      <c r="C190" s="1"/>
      <c r="E190" s="1"/>
      <c r="F190" s="2"/>
      <c r="L190" s="5"/>
    </row>
    <row r="191" ht="15.75" customHeight="1">
      <c r="C191" s="1"/>
      <c r="E191" s="1"/>
      <c r="F191" s="2"/>
      <c r="L191" s="23"/>
    </row>
    <row r="192" ht="15.75" customHeight="1">
      <c r="C192" s="1"/>
      <c r="E192" s="1"/>
      <c r="F192" s="2"/>
      <c r="L192" s="5"/>
    </row>
    <row r="193" ht="15.75" customHeight="1">
      <c r="C193" s="1"/>
      <c r="E193" s="1"/>
      <c r="F193" s="2"/>
      <c r="L193" s="23"/>
    </row>
    <row r="194" ht="15.75" customHeight="1">
      <c r="C194" s="1"/>
      <c r="E194" s="1"/>
      <c r="F194" s="2"/>
      <c r="L194" s="5"/>
    </row>
    <row r="195" ht="15.75" customHeight="1">
      <c r="C195" s="1"/>
      <c r="E195" s="1"/>
      <c r="F195" s="2"/>
      <c r="L195" s="5"/>
    </row>
    <row r="196" ht="15.75" customHeight="1">
      <c r="C196" s="1"/>
      <c r="E196" s="1"/>
      <c r="F196" s="2"/>
      <c r="L196" s="5"/>
    </row>
    <row r="197" ht="15.75" customHeight="1">
      <c r="C197" s="1"/>
      <c r="E197" s="1"/>
      <c r="F197" s="2"/>
      <c r="L197" s="5"/>
    </row>
    <row r="198" ht="15.75" customHeight="1">
      <c r="C198" s="1"/>
      <c r="E198" s="1"/>
      <c r="F198" s="2"/>
      <c r="L198" s="5"/>
    </row>
    <row r="199" ht="15.75" customHeight="1">
      <c r="C199" s="1"/>
      <c r="E199" s="1"/>
      <c r="F199" s="2"/>
      <c r="L199" s="5"/>
    </row>
    <row r="200" ht="15.75" customHeight="1">
      <c r="C200" s="1"/>
      <c r="E200" s="1"/>
      <c r="F200" s="2"/>
      <c r="L200" s="5"/>
    </row>
    <row r="201" ht="15.75" customHeight="1">
      <c r="C201" s="1"/>
      <c r="E201" s="1"/>
      <c r="F201" s="2"/>
      <c r="L201" s="5"/>
    </row>
    <row r="202" ht="15.75" customHeight="1">
      <c r="C202" s="1"/>
      <c r="E202" s="1"/>
      <c r="F202" s="2"/>
      <c r="L202" s="5"/>
    </row>
    <row r="203" ht="15.75" customHeight="1">
      <c r="C203" s="1"/>
      <c r="E203" s="1"/>
      <c r="F203" s="2"/>
      <c r="L203" s="5"/>
    </row>
    <row r="204" ht="15.75" customHeight="1">
      <c r="C204" s="1"/>
      <c r="E204" s="1"/>
      <c r="F204" s="2"/>
      <c r="L204" s="5"/>
    </row>
    <row r="205" ht="15.75" customHeight="1">
      <c r="C205" s="1"/>
      <c r="E205" s="1"/>
      <c r="F205" s="2"/>
      <c r="L205" s="23"/>
    </row>
    <row r="206" ht="15.75" customHeight="1">
      <c r="C206" s="1"/>
      <c r="E206" s="1"/>
      <c r="F206" s="2"/>
      <c r="L206" s="5"/>
    </row>
    <row r="207" ht="15.75" customHeight="1">
      <c r="C207" s="1"/>
      <c r="E207" s="1"/>
      <c r="F207" s="2"/>
      <c r="L207" s="23"/>
    </row>
    <row r="208" ht="15.75" customHeight="1">
      <c r="C208" s="1"/>
      <c r="E208" s="1"/>
      <c r="F208" s="2"/>
      <c r="L208" s="5"/>
    </row>
    <row r="209" ht="15.75" customHeight="1">
      <c r="C209" s="1"/>
      <c r="E209" s="1"/>
      <c r="F209" s="2"/>
      <c r="L209" s="23"/>
    </row>
    <row r="210" ht="15.75" customHeight="1">
      <c r="C210" s="1"/>
      <c r="E210" s="1"/>
      <c r="F210" s="2"/>
      <c r="L210" s="5"/>
    </row>
    <row r="211" ht="15.75" customHeight="1">
      <c r="C211" s="1"/>
      <c r="E211" s="1"/>
      <c r="F211" s="2"/>
      <c r="L211" s="23"/>
    </row>
    <row r="212" ht="15.75" customHeight="1">
      <c r="C212" s="1"/>
      <c r="E212" s="1"/>
      <c r="F212" s="2"/>
      <c r="L212" s="5"/>
    </row>
    <row r="213" ht="15.75" customHeight="1">
      <c r="C213" s="1"/>
      <c r="E213" s="1"/>
      <c r="F213" s="2"/>
      <c r="L213" s="23"/>
    </row>
    <row r="214" ht="15.75" customHeight="1">
      <c r="C214" s="1"/>
      <c r="E214" s="1"/>
      <c r="F214" s="2"/>
      <c r="L214" s="5"/>
    </row>
    <row r="215" ht="15.75" customHeight="1">
      <c r="C215" s="1"/>
      <c r="E215" s="1"/>
      <c r="F215" s="2"/>
      <c r="L215" s="23"/>
    </row>
    <row r="216" ht="15.75" customHeight="1">
      <c r="C216" s="1"/>
      <c r="E216" s="1"/>
      <c r="F216" s="2"/>
      <c r="L216" s="5"/>
    </row>
    <row r="217" ht="15.75" customHeight="1">
      <c r="C217" s="1"/>
      <c r="E217" s="1"/>
      <c r="F217" s="2"/>
      <c r="L217" s="23"/>
    </row>
    <row r="218" ht="15.75" customHeight="1">
      <c r="C218" s="1"/>
      <c r="E218" s="1"/>
      <c r="F218" s="2"/>
      <c r="L218" s="5"/>
    </row>
    <row r="219" ht="15.75" customHeight="1">
      <c r="C219" s="1"/>
      <c r="E219" s="1"/>
      <c r="F219" s="2"/>
      <c r="L219" s="23"/>
    </row>
    <row r="220" ht="15.75" customHeight="1">
      <c r="C220" s="1"/>
      <c r="E220" s="1"/>
      <c r="F220" s="2"/>
      <c r="L220" s="5"/>
    </row>
    <row r="221" ht="15.75" customHeight="1">
      <c r="C221" s="1"/>
      <c r="E221" s="1"/>
      <c r="F221" s="2"/>
      <c r="L221" s="23"/>
    </row>
    <row r="222" ht="15.75" customHeight="1">
      <c r="C222" s="1"/>
      <c r="E222" s="1"/>
      <c r="F222" s="2"/>
      <c r="L222" s="5"/>
    </row>
    <row r="223" ht="15.75" customHeight="1">
      <c r="C223" s="1"/>
      <c r="E223" s="1"/>
      <c r="F223" s="2"/>
      <c r="L223" s="5"/>
    </row>
    <row r="224" ht="15.75" customHeight="1">
      <c r="C224" s="1"/>
      <c r="E224" s="1"/>
      <c r="F224" s="2"/>
      <c r="L224" s="5"/>
    </row>
    <row r="225" ht="15.75" customHeight="1">
      <c r="C225" s="1"/>
      <c r="E225" s="1"/>
      <c r="F225" s="2"/>
      <c r="L225" s="5"/>
    </row>
    <row r="226" ht="15.75" customHeight="1">
      <c r="C226" s="1"/>
      <c r="E226" s="1"/>
      <c r="F226" s="2"/>
      <c r="L226" s="5"/>
    </row>
    <row r="227" ht="15.75" customHeight="1">
      <c r="C227" s="1"/>
      <c r="E227" s="1"/>
      <c r="F227" s="2"/>
      <c r="L227" s="5"/>
    </row>
    <row r="228" ht="15.75" customHeight="1">
      <c r="C228" s="1"/>
      <c r="E228" s="1"/>
      <c r="F228" s="2"/>
      <c r="L228" s="5"/>
    </row>
    <row r="229" ht="15.75" customHeight="1">
      <c r="C229" s="1"/>
      <c r="E229" s="1"/>
      <c r="F229" s="2"/>
      <c r="L229" s="5"/>
    </row>
    <row r="230" ht="15.75" customHeight="1">
      <c r="C230" s="1"/>
      <c r="E230" s="1"/>
      <c r="F230" s="2"/>
      <c r="L230" s="5"/>
    </row>
    <row r="231" ht="15.75" customHeight="1">
      <c r="C231" s="1"/>
      <c r="E231" s="1"/>
      <c r="F231" s="2"/>
      <c r="L231" s="5"/>
    </row>
    <row r="232" ht="15.75" customHeight="1">
      <c r="C232" s="1"/>
      <c r="E232" s="1"/>
      <c r="F232" s="2"/>
      <c r="L232" s="5"/>
    </row>
    <row r="233" ht="15.75" customHeight="1">
      <c r="C233" s="1"/>
      <c r="E233" s="1"/>
      <c r="F233" s="2"/>
      <c r="L233" s="23"/>
    </row>
    <row r="234" ht="15.75" customHeight="1">
      <c r="C234" s="1"/>
      <c r="E234" s="1"/>
      <c r="F234" s="2"/>
      <c r="L234" s="5"/>
    </row>
    <row r="235" ht="15.75" customHeight="1">
      <c r="C235" s="1"/>
      <c r="E235" s="1"/>
      <c r="F235" s="2"/>
      <c r="L235" s="23"/>
    </row>
    <row r="236" ht="15.75" customHeight="1">
      <c r="C236" s="1"/>
      <c r="E236" s="1"/>
      <c r="F236" s="2"/>
      <c r="L236" s="5"/>
    </row>
    <row r="237" ht="15.75" customHeight="1">
      <c r="C237" s="1"/>
      <c r="E237" s="1"/>
      <c r="F237" s="2"/>
      <c r="L237" s="23"/>
    </row>
    <row r="238" ht="15.75" customHeight="1">
      <c r="C238" s="1"/>
      <c r="E238" s="1"/>
      <c r="F238" s="2"/>
      <c r="L238" s="5"/>
    </row>
    <row r="239" ht="15.75" customHeight="1">
      <c r="C239" s="1"/>
      <c r="E239" s="1"/>
      <c r="F239" s="2"/>
      <c r="L239" s="23"/>
    </row>
    <row r="240" ht="15.75" customHeight="1">
      <c r="C240" s="1"/>
      <c r="E240" s="1"/>
      <c r="F240" s="2"/>
      <c r="L240" s="5"/>
    </row>
    <row r="241" ht="15.75" customHeight="1">
      <c r="C241" s="1"/>
      <c r="E241" s="1"/>
      <c r="F241" s="2"/>
      <c r="L241" s="23"/>
    </row>
    <row r="242" ht="15.75" customHeight="1">
      <c r="C242" s="1"/>
      <c r="E242" s="1"/>
      <c r="F242" s="2"/>
      <c r="L242" s="5"/>
    </row>
    <row r="243" ht="15.75" customHeight="1">
      <c r="C243" s="1"/>
      <c r="E243" s="1"/>
      <c r="F243" s="2"/>
      <c r="L243" s="23"/>
    </row>
    <row r="244" ht="15.75" customHeight="1">
      <c r="C244" s="1"/>
      <c r="E244" s="1"/>
      <c r="F244" s="2"/>
      <c r="L244" s="5"/>
    </row>
    <row r="245" ht="15.75" customHeight="1">
      <c r="C245" s="1"/>
      <c r="E245" s="1"/>
      <c r="F245" s="2"/>
      <c r="L245" s="23"/>
    </row>
    <row r="246" ht="15.75" customHeight="1">
      <c r="C246" s="1"/>
      <c r="E246" s="1"/>
      <c r="F246" s="2"/>
      <c r="L246" s="5"/>
    </row>
    <row r="247" ht="15.75" customHeight="1">
      <c r="C247" s="1"/>
      <c r="E247" s="1"/>
      <c r="F247" s="2"/>
      <c r="L247" s="5"/>
    </row>
    <row r="248" ht="15.75" customHeight="1">
      <c r="C248" s="1"/>
      <c r="E248" s="1"/>
      <c r="F248" s="2"/>
      <c r="L248" s="5"/>
    </row>
    <row r="249" ht="15.75" customHeight="1">
      <c r="C249" s="1"/>
      <c r="E249" s="1"/>
      <c r="F249" s="2"/>
      <c r="L249" s="23"/>
    </row>
    <row r="250" ht="15.75" customHeight="1">
      <c r="C250" s="1"/>
      <c r="E250" s="1"/>
      <c r="F250" s="2"/>
      <c r="K250" s="5"/>
      <c r="L250" s="5"/>
    </row>
    <row r="251" ht="15.75" customHeight="1">
      <c r="C251" s="1"/>
      <c r="E251" s="1"/>
      <c r="F251" s="2"/>
      <c r="K251" s="5"/>
      <c r="L251" s="5"/>
    </row>
    <row r="252" ht="15.75" customHeight="1">
      <c r="C252" s="1"/>
      <c r="E252" s="1"/>
      <c r="F252" s="2"/>
      <c r="K252" s="5"/>
      <c r="L252" s="5"/>
    </row>
    <row r="253" ht="15.75" customHeight="1">
      <c r="C253" s="1"/>
      <c r="E253" s="1"/>
      <c r="F253" s="2"/>
      <c r="K253" s="5"/>
      <c r="L253" s="5"/>
    </row>
    <row r="254" ht="15.75" customHeight="1">
      <c r="C254" s="1"/>
      <c r="E254" s="1"/>
      <c r="F254" s="2"/>
      <c r="K254" s="5"/>
      <c r="L254" s="5"/>
    </row>
    <row r="255" ht="15.75" customHeight="1">
      <c r="C255" s="1"/>
      <c r="E255" s="1"/>
      <c r="F255" s="2"/>
      <c r="K255" s="5"/>
      <c r="L255" s="5"/>
    </row>
    <row r="256" ht="15.75" customHeight="1">
      <c r="C256" s="1"/>
      <c r="E256" s="1"/>
      <c r="F256" s="2"/>
      <c r="K256" s="5"/>
      <c r="L256" s="5"/>
    </row>
    <row r="257" ht="15.75" customHeight="1">
      <c r="C257" s="1"/>
      <c r="E257" s="1"/>
      <c r="F257" s="2"/>
      <c r="K257" s="5"/>
      <c r="L257" s="5"/>
    </row>
    <row r="258" ht="15.75" customHeight="1">
      <c r="C258" s="1"/>
      <c r="E258" s="1"/>
      <c r="F258" s="2"/>
      <c r="K258" s="5"/>
      <c r="L258" s="5"/>
    </row>
    <row r="259" ht="15.75" customHeight="1">
      <c r="C259" s="1"/>
      <c r="E259" s="1"/>
      <c r="F259" s="2"/>
      <c r="K259" s="5"/>
      <c r="L259" s="5"/>
    </row>
    <row r="260" ht="15.75" customHeight="1">
      <c r="C260" s="1"/>
      <c r="E260" s="1"/>
      <c r="F260" s="2"/>
      <c r="K260" s="5"/>
      <c r="L260" s="5"/>
    </row>
    <row r="261" ht="15.75" customHeight="1">
      <c r="C261" s="1"/>
      <c r="E261" s="1"/>
      <c r="F261" s="2"/>
      <c r="K261" s="5"/>
      <c r="L261" s="5"/>
    </row>
    <row r="262" ht="15.75" customHeight="1">
      <c r="C262" s="1"/>
      <c r="E262" s="1"/>
      <c r="F262" s="2"/>
      <c r="K262" s="5"/>
      <c r="L262" s="5"/>
    </row>
    <row r="263" ht="15.75" customHeight="1">
      <c r="C263" s="1"/>
      <c r="E263" s="1"/>
      <c r="F263" s="2"/>
      <c r="K263" s="5"/>
      <c r="L263" s="5"/>
    </row>
    <row r="264" ht="15.75" customHeight="1">
      <c r="C264" s="1"/>
      <c r="E264" s="1"/>
      <c r="F264" s="2"/>
      <c r="K264" s="5"/>
      <c r="L264" s="5"/>
    </row>
    <row r="265" ht="15.75" customHeight="1">
      <c r="C265" s="1"/>
      <c r="E265" s="1"/>
      <c r="F265" s="2"/>
      <c r="K265" s="5"/>
      <c r="L265" s="5"/>
    </row>
    <row r="266" ht="15.75" customHeight="1">
      <c r="C266" s="1"/>
      <c r="E266" s="1"/>
      <c r="F266" s="2"/>
      <c r="K266" s="5"/>
      <c r="L266" s="5"/>
    </row>
    <row r="267" ht="15.75" customHeight="1">
      <c r="C267" s="1"/>
      <c r="E267" s="1"/>
      <c r="F267" s="2"/>
      <c r="K267" s="5"/>
      <c r="L267" s="5"/>
    </row>
    <row r="268" ht="15.75" customHeight="1">
      <c r="C268" s="1"/>
      <c r="E268" s="1"/>
      <c r="F268" s="2"/>
      <c r="K268" s="5"/>
      <c r="L268" s="5"/>
    </row>
    <row r="269" ht="15.75" customHeight="1">
      <c r="C269" s="1"/>
      <c r="E269" s="1"/>
      <c r="F269" s="2"/>
      <c r="K269" s="5"/>
      <c r="L269" s="5"/>
    </row>
    <row r="270" ht="15.75" customHeight="1">
      <c r="C270" s="1"/>
      <c r="E270" s="1"/>
      <c r="F270" s="2"/>
      <c r="K270" s="5"/>
      <c r="L270" s="5"/>
    </row>
    <row r="271" ht="15.75" customHeight="1">
      <c r="C271" s="1"/>
      <c r="E271" s="1"/>
      <c r="F271" s="2"/>
      <c r="K271" s="5"/>
      <c r="L271" s="5"/>
    </row>
    <row r="272" ht="15.75" customHeight="1">
      <c r="C272" s="1"/>
      <c r="E272" s="1"/>
      <c r="F272" s="2"/>
      <c r="K272" s="5"/>
      <c r="L272" s="5"/>
    </row>
    <row r="273" ht="15.75" customHeight="1">
      <c r="C273" s="1"/>
      <c r="E273" s="1"/>
      <c r="F273" s="2"/>
      <c r="K273" s="5"/>
      <c r="L273" s="5"/>
    </row>
    <row r="274" ht="15.75" customHeight="1">
      <c r="C274" s="1"/>
      <c r="E274" s="1"/>
      <c r="F274" s="2"/>
      <c r="K274" s="5"/>
      <c r="L274" s="5"/>
    </row>
    <row r="275" ht="15.75" customHeight="1">
      <c r="C275" s="1"/>
      <c r="E275" s="1"/>
      <c r="F275" s="2"/>
      <c r="K275" s="5"/>
      <c r="L275" s="5"/>
    </row>
    <row r="276" ht="15.75" customHeight="1">
      <c r="C276" s="1"/>
      <c r="E276" s="1"/>
      <c r="F276" s="2"/>
      <c r="K276" s="5"/>
      <c r="L276" s="5"/>
    </row>
    <row r="277" ht="15.75" customHeight="1">
      <c r="C277" s="1"/>
      <c r="E277" s="1"/>
      <c r="F277" s="2"/>
      <c r="K277" s="5"/>
      <c r="L277" s="5"/>
    </row>
    <row r="278" ht="15.75" customHeight="1">
      <c r="C278" s="1"/>
      <c r="E278" s="1"/>
      <c r="F278" s="2"/>
      <c r="K278" s="5"/>
      <c r="L278" s="5"/>
    </row>
    <row r="279" ht="15.75" customHeight="1">
      <c r="C279" s="1"/>
      <c r="E279" s="1"/>
      <c r="F279" s="2"/>
      <c r="K279" s="5"/>
      <c r="L279" s="5"/>
    </row>
    <row r="280" ht="15.75" customHeight="1">
      <c r="C280" s="1"/>
      <c r="E280" s="1"/>
      <c r="F280" s="2"/>
      <c r="K280" s="5"/>
      <c r="L280" s="5"/>
    </row>
    <row r="281" ht="15.75" customHeight="1">
      <c r="C281" s="1"/>
      <c r="E281" s="1"/>
      <c r="F281" s="2"/>
      <c r="K281" s="5"/>
      <c r="L281" s="5"/>
    </row>
    <row r="282" ht="15.75" customHeight="1">
      <c r="C282" s="1"/>
      <c r="E282" s="1"/>
      <c r="F282" s="2"/>
      <c r="K282" s="5"/>
      <c r="L282" s="5"/>
    </row>
    <row r="283" ht="15.75" customHeight="1">
      <c r="C283" s="1"/>
      <c r="E283" s="1"/>
      <c r="F283" s="2"/>
      <c r="K283" s="5"/>
      <c r="L283" s="5"/>
    </row>
    <row r="284" ht="15.75" customHeight="1">
      <c r="C284" s="1"/>
      <c r="E284" s="1"/>
      <c r="F284" s="2"/>
      <c r="K284" s="5"/>
      <c r="L284" s="5"/>
    </row>
    <row r="285" ht="15.75" customHeight="1">
      <c r="C285" s="1"/>
      <c r="E285" s="1"/>
      <c r="F285" s="2"/>
      <c r="K285" s="5"/>
      <c r="L285" s="5"/>
    </row>
    <row r="286" ht="15.75" customHeight="1">
      <c r="C286" s="1"/>
      <c r="E286" s="1"/>
      <c r="F286" s="2"/>
      <c r="K286" s="21"/>
      <c r="L286" s="5"/>
    </row>
    <row r="287" ht="15.75" customHeight="1">
      <c r="C287" s="1"/>
      <c r="E287" s="1"/>
      <c r="F287" s="2"/>
      <c r="K287" s="21"/>
      <c r="L287" s="5"/>
    </row>
    <row r="288" ht="15.75" customHeight="1">
      <c r="C288" s="1"/>
      <c r="E288" s="1"/>
      <c r="F288" s="2"/>
      <c r="K288" s="5"/>
      <c r="L288" s="5"/>
      <c r="R288" s="20"/>
      <c r="W288" s="20">
        <v>19000.0</v>
      </c>
    </row>
    <row r="289" ht="15.75" customHeight="1">
      <c r="C289" s="1"/>
      <c r="E289" s="1"/>
      <c r="F289" s="2"/>
      <c r="K289" s="5"/>
      <c r="L289" s="5"/>
      <c r="V289" s="20"/>
      <c r="W289" s="20">
        <v>22686.0</v>
      </c>
    </row>
    <row r="290" ht="15.75" customHeight="1">
      <c r="C290" s="1"/>
      <c r="E290" s="1"/>
      <c r="F290" s="2"/>
      <c r="K290" s="5"/>
      <c r="L290" s="5"/>
      <c r="V290" s="20"/>
      <c r="W290" s="20">
        <v>14558.0</v>
      </c>
    </row>
    <row r="291" ht="15.75" customHeight="1">
      <c r="C291" s="1"/>
      <c r="E291" s="1"/>
      <c r="F291" s="2"/>
      <c r="K291" s="5"/>
      <c r="L291" s="5"/>
      <c r="R291" s="20"/>
      <c r="T291" s="20"/>
      <c r="V291" s="20"/>
      <c r="W291" s="20">
        <v>19700.0</v>
      </c>
    </row>
    <row r="292" ht="15.75" customHeight="1">
      <c r="C292" s="1"/>
      <c r="E292" s="1"/>
      <c r="F292" s="2"/>
      <c r="K292" s="5"/>
      <c r="L292" s="5"/>
      <c r="R292" s="20"/>
      <c r="T292" s="20"/>
      <c r="V292" s="20"/>
      <c r="W292" s="20">
        <v>22746.0</v>
      </c>
    </row>
    <row r="293" ht="15.75" customHeight="1">
      <c r="C293" s="1"/>
      <c r="E293" s="1"/>
      <c r="F293" s="2"/>
      <c r="K293" s="5"/>
      <c r="L293" s="5"/>
      <c r="R293" s="20"/>
      <c r="T293" s="20"/>
      <c r="V293" s="20"/>
      <c r="W293" s="20">
        <v>36412.0</v>
      </c>
    </row>
    <row r="294" ht="15.75" customHeight="1">
      <c r="C294" s="1"/>
      <c r="E294" s="1"/>
      <c r="F294" s="2"/>
      <c r="K294" s="23"/>
      <c r="L294" s="5"/>
      <c r="R294" s="20"/>
      <c r="V294" s="20"/>
      <c r="W294" s="20">
        <v>38608.0</v>
      </c>
    </row>
    <row r="295" ht="15.75" customHeight="1">
      <c r="C295" s="1"/>
      <c r="E295" s="1"/>
      <c r="F295" s="2"/>
      <c r="K295" s="23"/>
      <c r="L295" s="5"/>
      <c r="V295" s="20"/>
      <c r="W295" s="20">
        <v>32686.0</v>
      </c>
    </row>
    <row r="296" ht="15.75" customHeight="1">
      <c r="C296" s="1"/>
      <c r="E296" s="1"/>
      <c r="F296" s="2"/>
      <c r="K296" s="23"/>
      <c r="L296" s="5"/>
      <c r="R296" s="20"/>
      <c r="V296" s="20"/>
      <c r="W296" s="3">
        <v>35.322</v>
      </c>
    </row>
    <row r="297" ht="15.75" customHeight="1">
      <c r="C297" s="1"/>
      <c r="E297" s="1"/>
      <c r="F297" s="2"/>
      <c r="K297" s="23"/>
      <c r="L297" s="34"/>
      <c r="R297" s="20"/>
      <c r="T297" s="20"/>
      <c r="V297" s="20"/>
      <c r="W297" s="20">
        <v>36878.0</v>
      </c>
    </row>
    <row r="298" ht="15.75" customHeight="1">
      <c r="C298" s="1"/>
      <c r="E298" s="1"/>
      <c r="F298" s="2"/>
      <c r="K298" s="5"/>
      <c r="L298" s="34"/>
      <c r="T298" s="20"/>
      <c r="V298" s="20"/>
      <c r="W298" s="20">
        <v>60922.0</v>
      </c>
    </row>
    <row r="299" ht="15.75" customHeight="1">
      <c r="C299" s="1"/>
      <c r="E299" s="1"/>
      <c r="F299" s="2"/>
      <c r="K299" s="23"/>
      <c r="L299" s="34"/>
      <c r="R299" s="20"/>
    </row>
    <row r="300" ht="15.75" customHeight="1">
      <c r="C300" s="1"/>
      <c r="E300" s="1"/>
      <c r="F300" s="2"/>
      <c r="K300" s="5"/>
      <c r="L300" s="34"/>
    </row>
    <row r="301" ht="15.75" customHeight="1">
      <c r="C301" s="1"/>
      <c r="E301" s="1"/>
      <c r="F301" s="2"/>
      <c r="K301" s="29"/>
      <c r="L301" s="34"/>
    </row>
    <row r="302" ht="15.75" customHeight="1">
      <c r="C302" s="1"/>
      <c r="E302" s="1"/>
      <c r="F302" s="2"/>
      <c r="K302" s="22"/>
      <c r="L302" s="34"/>
    </row>
    <row r="303" ht="15.75" customHeight="1">
      <c r="C303" s="1"/>
      <c r="E303" s="1"/>
      <c r="F303" s="2"/>
      <c r="K303" s="29"/>
      <c r="L303" s="35"/>
    </row>
    <row r="304" ht="15.75" customHeight="1">
      <c r="C304" s="1"/>
      <c r="E304" s="1"/>
      <c r="F304" s="2"/>
      <c r="K304" s="29"/>
      <c r="L304" s="35"/>
    </row>
    <row r="305" ht="15.75" customHeight="1">
      <c r="C305" s="1"/>
      <c r="E305" s="1"/>
      <c r="F305" s="2"/>
      <c r="K305" s="29"/>
      <c r="L305" s="34"/>
    </row>
    <row r="306" ht="15.75" customHeight="1">
      <c r="C306" s="1"/>
      <c r="E306" s="1"/>
      <c r="F306" s="2"/>
      <c r="K306" s="29"/>
      <c r="L306" s="34"/>
    </row>
    <row r="307" ht="15.75" customHeight="1">
      <c r="C307" s="1"/>
      <c r="E307" s="1"/>
      <c r="F307" s="2"/>
      <c r="K307" s="22"/>
      <c r="L307" s="34"/>
    </row>
    <row r="308" ht="15.75" customHeight="1">
      <c r="C308" s="1"/>
      <c r="E308" s="1"/>
      <c r="F308" s="2"/>
      <c r="K308" s="26"/>
      <c r="L308" s="34"/>
    </row>
    <row r="309" ht="15.75" customHeight="1">
      <c r="C309" s="1"/>
      <c r="E309" s="1"/>
      <c r="F309" s="2"/>
      <c r="K309" s="26"/>
      <c r="L309" s="34"/>
    </row>
    <row r="310" ht="15.75" customHeight="1">
      <c r="C310" s="1"/>
      <c r="E310" s="1"/>
      <c r="F310" s="2"/>
      <c r="K310" s="22"/>
      <c r="L310" s="34"/>
    </row>
    <row r="311" ht="15.75" customHeight="1">
      <c r="C311" s="1"/>
      <c r="E311" s="1"/>
      <c r="F311" s="2"/>
      <c r="K311" s="22"/>
      <c r="L311" s="34"/>
    </row>
    <row r="312" ht="15.75" customHeight="1">
      <c r="C312" s="1"/>
      <c r="E312" s="1"/>
      <c r="F312" s="2"/>
      <c r="K312" s="22"/>
      <c r="L312" s="34"/>
    </row>
    <row r="313" ht="15.75" customHeight="1">
      <c r="C313" s="1"/>
      <c r="E313" s="1"/>
      <c r="F313" s="2"/>
      <c r="K313" s="22"/>
      <c r="L313" s="34"/>
    </row>
    <row r="314" ht="15.75" customHeight="1">
      <c r="C314" s="1"/>
      <c r="E314" s="1"/>
      <c r="F314" s="2"/>
      <c r="K314" s="22"/>
      <c r="L314" s="34"/>
    </row>
    <row r="315" ht="15.75" customHeight="1">
      <c r="C315" s="1"/>
      <c r="E315" s="1"/>
      <c r="F315" s="2"/>
      <c r="K315" s="22"/>
      <c r="L315" s="34"/>
    </row>
    <row r="316" ht="15.75" customHeight="1">
      <c r="C316" s="1"/>
      <c r="E316" s="1"/>
      <c r="F316" s="2"/>
      <c r="K316" s="22"/>
      <c r="L316" s="34"/>
    </row>
    <row r="317" ht="15.75" customHeight="1">
      <c r="C317" s="1"/>
      <c r="E317" s="1"/>
      <c r="F317" s="2"/>
      <c r="K317" s="22"/>
      <c r="L317" s="36"/>
    </row>
    <row r="318" ht="15.75" customHeight="1">
      <c r="C318" s="1"/>
      <c r="E318" s="1"/>
      <c r="F318" s="2"/>
      <c r="K318" s="26"/>
      <c r="L318" s="36"/>
    </row>
    <row r="319" ht="15.75" customHeight="1">
      <c r="C319" s="1"/>
      <c r="E319" s="1"/>
      <c r="F319" s="2"/>
      <c r="K319" s="26"/>
      <c r="L319" s="37"/>
    </row>
    <row r="320" ht="15.75" customHeight="1">
      <c r="C320" s="1"/>
      <c r="E320" s="1"/>
      <c r="F320" s="2"/>
      <c r="K320" s="22"/>
      <c r="L320" s="37"/>
    </row>
    <row r="321" ht="15.75" customHeight="1">
      <c r="C321" s="1"/>
      <c r="E321" s="1"/>
      <c r="F321" s="2"/>
      <c r="K321" s="22"/>
      <c r="L321" s="37"/>
    </row>
    <row r="322" ht="15.75" customHeight="1">
      <c r="C322" s="1"/>
      <c r="E322" s="1"/>
      <c r="F322" s="2"/>
      <c r="K322" s="22"/>
      <c r="L322" s="37"/>
    </row>
    <row r="323" ht="15.75" customHeight="1">
      <c r="C323" s="1"/>
      <c r="E323" s="1"/>
      <c r="F323" s="2"/>
      <c r="K323" s="22"/>
      <c r="L323" s="37"/>
    </row>
    <row r="324" ht="15.75" customHeight="1">
      <c r="C324" s="1"/>
      <c r="E324" s="1"/>
      <c r="F324" s="2"/>
      <c r="K324" s="22"/>
      <c r="L324" s="37"/>
    </row>
    <row r="325" ht="15.75" customHeight="1">
      <c r="C325" s="1"/>
      <c r="E325" s="1"/>
      <c r="F325" s="2"/>
      <c r="K325" s="22"/>
      <c r="L325" s="37"/>
    </row>
    <row r="326" ht="15.75" customHeight="1">
      <c r="C326" s="1"/>
      <c r="E326" s="1"/>
      <c r="F326" s="2"/>
      <c r="K326" s="34"/>
      <c r="L326" s="37"/>
    </row>
    <row r="327" ht="15.75" customHeight="1">
      <c r="C327" s="1"/>
      <c r="E327" s="1"/>
      <c r="F327" s="2"/>
      <c r="K327" s="34"/>
      <c r="L327" s="37"/>
    </row>
    <row r="328" ht="15.75" customHeight="1">
      <c r="C328" s="1"/>
      <c r="E328" s="1"/>
      <c r="F328" s="2"/>
      <c r="K328" s="34"/>
      <c r="L328" s="37"/>
    </row>
    <row r="329" ht="15.75" customHeight="1">
      <c r="C329" s="1"/>
      <c r="E329" s="1"/>
      <c r="F329" s="2"/>
      <c r="K329" s="34"/>
      <c r="L329" s="37"/>
    </row>
    <row r="330" ht="15.75" customHeight="1">
      <c r="C330" s="1"/>
      <c r="E330" s="1"/>
      <c r="F330" s="2"/>
      <c r="K330" s="31"/>
      <c r="L330" s="37"/>
    </row>
    <row r="331" ht="15.75" customHeight="1">
      <c r="C331" s="1"/>
      <c r="E331" s="1"/>
      <c r="F331" s="2"/>
      <c r="K331" s="31"/>
      <c r="L331" s="37"/>
    </row>
    <row r="332" ht="15.75" customHeight="1">
      <c r="C332" s="1"/>
      <c r="E332" s="1"/>
      <c r="F332" s="2"/>
      <c r="K332" s="31"/>
      <c r="L332" s="37"/>
    </row>
    <row r="333" ht="15.75" customHeight="1">
      <c r="C333" s="1"/>
      <c r="E333" s="1"/>
      <c r="F333" s="2"/>
      <c r="K333" s="31"/>
      <c r="L333" s="37"/>
    </row>
    <row r="334" ht="15.75" customHeight="1">
      <c r="C334" s="1"/>
      <c r="E334" s="1"/>
      <c r="F334" s="2"/>
      <c r="K334" s="34"/>
      <c r="L334" s="37"/>
    </row>
    <row r="335" ht="15.75" customHeight="1">
      <c r="C335" s="1"/>
      <c r="E335" s="1"/>
      <c r="F335" s="2"/>
      <c r="K335" s="34"/>
      <c r="L335" s="37"/>
    </row>
    <row r="336" ht="15.75" customHeight="1">
      <c r="C336" s="1"/>
      <c r="E336" s="1"/>
      <c r="F336" s="2"/>
      <c r="K336" s="31"/>
    </row>
    <row r="337" ht="15.75" customHeight="1">
      <c r="C337" s="1"/>
      <c r="E337" s="1"/>
      <c r="F337" s="2"/>
      <c r="K337" s="34"/>
    </row>
    <row r="338" ht="15.75" customHeight="1">
      <c r="C338" s="1"/>
      <c r="E338" s="1"/>
      <c r="F338" s="2"/>
      <c r="K338" s="34"/>
    </row>
    <row r="339" ht="15.75" customHeight="1">
      <c r="C339" s="1"/>
      <c r="E339" s="1"/>
      <c r="F339" s="2"/>
      <c r="K339" s="31"/>
    </row>
    <row r="340" ht="15.75" customHeight="1">
      <c r="C340" s="1"/>
      <c r="E340" s="1"/>
      <c r="F340" s="2"/>
      <c r="K340" s="31"/>
    </row>
    <row r="341" ht="15.75" customHeight="1">
      <c r="C341" s="1"/>
      <c r="E341" s="1"/>
      <c r="F341" s="2"/>
      <c r="K341" s="31"/>
    </row>
    <row r="342" ht="15.75" customHeight="1">
      <c r="C342" s="1"/>
      <c r="E342" s="1"/>
      <c r="F342" s="2"/>
      <c r="K342" s="31"/>
    </row>
    <row r="343" ht="15.75" customHeight="1">
      <c r="C343" s="1"/>
      <c r="E343" s="1"/>
      <c r="F343" s="2"/>
      <c r="K343" s="34"/>
    </row>
    <row r="344" ht="15.75" customHeight="1">
      <c r="C344" s="1"/>
      <c r="E344" s="1"/>
      <c r="F344" s="2"/>
      <c r="K344" s="34"/>
    </row>
    <row r="345" ht="15.75" customHeight="1">
      <c r="C345" s="1"/>
      <c r="E345" s="1"/>
      <c r="F345" s="2"/>
      <c r="K345" s="34"/>
    </row>
    <row r="346" ht="15.75" customHeight="1">
      <c r="C346" s="1"/>
      <c r="E346" s="1"/>
      <c r="F346" s="2"/>
      <c r="K346" s="34"/>
    </row>
    <row r="347" ht="15.75" customHeight="1">
      <c r="C347" s="1"/>
      <c r="E347" s="1"/>
      <c r="F347" s="2"/>
      <c r="K347" s="31"/>
    </row>
    <row r="348" ht="15.75" customHeight="1">
      <c r="C348" s="1"/>
      <c r="E348" s="1"/>
      <c r="F348" s="2"/>
      <c r="K348" s="31"/>
    </row>
    <row r="349" ht="15.75" customHeight="1">
      <c r="C349" s="1"/>
      <c r="E349" s="1"/>
      <c r="F349" s="2"/>
      <c r="K349" s="34"/>
    </row>
    <row r="350" ht="15.75" customHeight="1">
      <c r="C350" s="1"/>
      <c r="E350" s="1"/>
      <c r="F350" s="2"/>
      <c r="K350" s="34"/>
    </row>
    <row r="351" ht="15.75" customHeight="1">
      <c r="C351" s="1"/>
      <c r="E351" s="1"/>
      <c r="F351" s="2"/>
      <c r="K351" s="34"/>
    </row>
    <row r="352" ht="15.75" customHeight="1">
      <c r="C352" s="1"/>
      <c r="E352" s="1"/>
      <c r="F352" s="2"/>
      <c r="K352" s="34"/>
    </row>
    <row r="353" ht="15.75" customHeight="1">
      <c r="C353" s="1"/>
      <c r="E353" s="1"/>
      <c r="F353" s="2"/>
      <c r="K353" s="34"/>
    </row>
    <row r="354" ht="15.75" customHeight="1">
      <c r="C354" s="1"/>
      <c r="E354" s="1"/>
      <c r="F354" s="2"/>
      <c r="K354" s="34"/>
    </row>
    <row r="355" ht="15.75" customHeight="1">
      <c r="C355" s="1"/>
      <c r="E355" s="1"/>
      <c r="F355" s="2"/>
      <c r="K355" s="34"/>
    </row>
    <row r="356" ht="15.75" customHeight="1">
      <c r="C356" s="1"/>
      <c r="E356" s="1"/>
      <c r="F356" s="2"/>
      <c r="K356" s="34"/>
    </row>
    <row r="357" ht="15.75" customHeight="1">
      <c r="C357" s="1"/>
      <c r="E357" s="1"/>
      <c r="F357" s="2"/>
      <c r="K357" s="34"/>
    </row>
    <row r="358" ht="15.75" customHeight="1">
      <c r="C358" s="1"/>
      <c r="E358" s="1"/>
      <c r="F358" s="2"/>
      <c r="K358" s="34"/>
    </row>
    <row r="359" ht="15.75" customHeight="1">
      <c r="C359" s="1"/>
      <c r="E359" s="1"/>
      <c r="F359" s="2"/>
      <c r="K359" s="34"/>
    </row>
    <row r="360" ht="15.75" customHeight="1">
      <c r="C360" s="1"/>
      <c r="E360" s="1"/>
      <c r="F360" s="2"/>
    </row>
    <row r="361" ht="15.75" customHeight="1">
      <c r="C361" s="1"/>
      <c r="E361" s="1"/>
      <c r="F361" s="2"/>
    </row>
    <row r="362" ht="15.75" customHeight="1">
      <c r="C362" s="1"/>
      <c r="E362" s="1"/>
      <c r="F362" s="2"/>
    </row>
    <row r="363" ht="15.75" customHeight="1">
      <c r="C363" s="1"/>
      <c r="E363" s="1"/>
      <c r="F363" s="2"/>
    </row>
    <row r="364" ht="15.75" customHeight="1">
      <c r="C364" s="1"/>
      <c r="E364" s="1"/>
      <c r="F364" s="2"/>
    </row>
    <row r="365" ht="15.75" customHeight="1">
      <c r="C365" s="1"/>
      <c r="E365" s="1"/>
      <c r="F365" s="2"/>
    </row>
    <row r="366" ht="15.75" customHeight="1">
      <c r="C366" s="1"/>
      <c r="E366" s="1"/>
      <c r="F366" s="2"/>
    </row>
    <row r="367" ht="15.75" customHeight="1">
      <c r="C367" s="1"/>
      <c r="E367" s="1"/>
      <c r="F367" s="2"/>
    </row>
    <row r="368" ht="15.75" customHeight="1">
      <c r="C368" s="1"/>
      <c r="E368" s="1"/>
      <c r="F368" s="2"/>
    </row>
    <row r="369" ht="15.75" customHeight="1">
      <c r="C369" s="1"/>
      <c r="E369" s="1"/>
      <c r="F369" s="2"/>
    </row>
    <row r="370" ht="15.75" customHeight="1">
      <c r="C370" s="1"/>
      <c r="E370" s="1"/>
      <c r="F370" s="2"/>
    </row>
    <row r="371" ht="15.75" customHeight="1">
      <c r="C371" s="1"/>
      <c r="E371" s="1"/>
      <c r="F371" s="2"/>
    </row>
    <row r="372" ht="15.75" customHeight="1">
      <c r="C372" s="1"/>
      <c r="E372" s="1"/>
      <c r="F372" s="2"/>
    </row>
    <row r="373" ht="15.75" customHeight="1">
      <c r="C373" s="1"/>
      <c r="E373" s="1"/>
      <c r="F373" s="2"/>
    </row>
    <row r="374" ht="15.75" customHeight="1">
      <c r="C374" s="1"/>
      <c r="E374" s="1"/>
      <c r="F374" s="2"/>
    </row>
    <row r="375" ht="15.75" customHeight="1">
      <c r="C375" s="1"/>
      <c r="E375" s="1"/>
      <c r="F375" s="2"/>
    </row>
    <row r="376" ht="15.75" customHeight="1">
      <c r="C376" s="1"/>
      <c r="E376" s="1"/>
      <c r="F376" s="2"/>
    </row>
    <row r="377" ht="15.75" customHeight="1">
      <c r="C377" s="1"/>
      <c r="E377" s="1"/>
      <c r="F377" s="2"/>
    </row>
    <row r="378" ht="15.75" customHeight="1">
      <c r="C378" s="1"/>
      <c r="E378" s="1"/>
      <c r="F378" s="2"/>
    </row>
    <row r="379" ht="15.75" customHeight="1">
      <c r="C379" s="1"/>
      <c r="E379" s="1"/>
      <c r="F379" s="2"/>
    </row>
    <row r="380" ht="15.75" customHeight="1">
      <c r="C380" s="1"/>
      <c r="E380" s="1"/>
      <c r="F380" s="2"/>
    </row>
    <row r="381" ht="15.75" customHeight="1">
      <c r="C381" s="1"/>
      <c r="E381" s="1"/>
      <c r="F381" s="2"/>
    </row>
    <row r="382" ht="15.75" customHeight="1">
      <c r="C382" s="1"/>
      <c r="E382" s="1"/>
      <c r="F382" s="2"/>
    </row>
    <row r="383" ht="15.75" customHeight="1">
      <c r="C383" s="1"/>
      <c r="E383" s="1"/>
      <c r="F383" s="2"/>
    </row>
    <row r="384" ht="15.75" customHeight="1">
      <c r="C384" s="1"/>
      <c r="E384" s="1"/>
      <c r="F384" s="2"/>
    </row>
    <row r="385" ht="15.75" customHeight="1">
      <c r="C385" s="1"/>
      <c r="E385" s="1"/>
      <c r="F385" s="2"/>
    </row>
    <row r="386" ht="15.75" customHeight="1">
      <c r="C386" s="1"/>
      <c r="E386" s="1"/>
      <c r="F386" s="2"/>
    </row>
    <row r="387" ht="15.75" customHeight="1">
      <c r="C387" s="1"/>
      <c r="E387" s="1"/>
      <c r="F387" s="2"/>
    </row>
    <row r="388" ht="15.75" customHeight="1">
      <c r="C388" s="1"/>
      <c r="E388" s="1"/>
      <c r="F388" s="2"/>
    </row>
    <row r="389" ht="15.75" customHeight="1">
      <c r="C389" s="1"/>
      <c r="E389" s="1"/>
      <c r="F389" s="2"/>
    </row>
    <row r="390" ht="15.75" customHeight="1">
      <c r="C390" s="1"/>
      <c r="E390" s="1"/>
      <c r="F390" s="2"/>
    </row>
    <row r="391" ht="15.75" customHeight="1">
      <c r="C391" s="1"/>
      <c r="E391" s="1"/>
      <c r="F391" s="2"/>
    </row>
    <row r="392" ht="15.75" customHeight="1">
      <c r="C392" s="1"/>
      <c r="E392" s="1"/>
      <c r="F392" s="2"/>
    </row>
    <row r="393" ht="15.75" customHeight="1">
      <c r="C393" s="1"/>
      <c r="E393" s="1"/>
      <c r="F393" s="2"/>
    </row>
    <row r="394" ht="15.75" customHeight="1">
      <c r="C394" s="1"/>
      <c r="E394" s="1"/>
      <c r="F394" s="2"/>
    </row>
    <row r="395" ht="15.75" customHeight="1">
      <c r="C395" s="1"/>
      <c r="E395" s="1"/>
      <c r="F395" s="2"/>
    </row>
    <row r="396" ht="15.75" customHeight="1">
      <c r="C396" s="1"/>
      <c r="E396" s="1"/>
      <c r="F396" s="2"/>
    </row>
    <row r="397" ht="15.75" customHeight="1">
      <c r="C397" s="1"/>
      <c r="E397" s="1"/>
      <c r="F397" s="2"/>
    </row>
    <row r="398" ht="15.75" customHeight="1">
      <c r="C398" s="1"/>
      <c r="E398" s="1"/>
      <c r="F398" s="2"/>
    </row>
    <row r="399" ht="15.75" customHeight="1">
      <c r="C399" s="1"/>
      <c r="E399" s="1"/>
      <c r="F399" s="2"/>
    </row>
    <row r="400" ht="15.75" customHeight="1">
      <c r="C400" s="1"/>
      <c r="E400" s="1"/>
      <c r="F400" s="2"/>
    </row>
    <row r="401" ht="15.75" customHeight="1">
      <c r="C401" s="1"/>
      <c r="E401" s="1"/>
      <c r="F401" s="2"/>
    </row>
    <row r="402" ht="15.75" customHeight="1">
      <c r="C402" s="1"/>
      <c r="E402" s="1"/>
      <c r="F402" s="2"/>
    </row>
    <row r="403" ht="15.75" customHeight="1">
      <c r="C403" s="1"/>
      <c r="E403" s="1"/>
      <c r="F403" s="2"/>
    </row>
    <row r="404" ht="15.75" customHeight="1">
      <c r="C404" s="1"/>
      <c r="E404" s="1"/>
      <c r="F404" s="2"/>
    </row>
    <row r="405" ht="15.75" customHeight="1">
      <c r="C405" s="1"/>
      <c r="E405" s="1"/>
      <c r="F405" s="2"/>
    </row>
    <row r="406" ht="15.75" customHeight="1">
      <c r="C406" s="1"/>
      <c r="E406" s="1"/>
      <c r="F406" s="2"/>
    </row>
    <row r="407" ht="15.75" customHeight="1">
      <c r="C407" s="1"/>
      <c r="E407" s="1"/>
      <c r="F407" s="2"/>
    </row>
    <row r="408" ht="15.75" customHeight="1">
      <c r="C408" s="1"/>
      <c r="E408" s="1"/>
      <c r="F408" s="2"/>
    </row>
    <row r="409" ht="15.75" customHeight="1">
      <c r="C409" s="1"/>
      <c r="E409" s="1"/>
      <c r="F409" s="2"/>
    </row>
    <row r="410" ht="15.75" customHeight="1">
      <c r="C410" s="1"/>
      <c r="E410" s="1"/>
      <c r="F410" s="2"/>
    </row>
    <row r="411" ht="15.75" customHeight="1">
      <c r="C411" s="1"/>
      <c r="E411" s="1"/>
      <c r="F411" s="2"/>
    </row>
    <row r="412" ht="15.75" customHeight="1">
      <c r="C412" s="1"/>
      <c r="E412" s="1"/>
      <c r="F412" s="2"/>
    </row>
    <row r="413" ht="15.75" customHeight="1">
      <c r="C413" s="1"/>
      <c r="E413" s="1"/>
      <c r="F413" s="2"/>
    </row>
    <row r="414" ht="15.75" customHeight="1">
      <c r="C414" s="1"/>
      <c r="E414" s="1"/>
      <c r="F414" s="2"/>
    </row>
    <row r="415" ht="15.75" customHeight="1">
      <c r="C415" s="1"/>
      <c r="E415" s="1"/>
      <c r="F415" s="2"/>
    </row>
    <row r="416" ht="15.75" customHeight="1">
      <c r="C416" s="1"/>
      <c r="E416" s="1"/>
      <c r="F416" s="2"/>
    </row>
    <row r="417" ht="15.75" customHeight="1">
      <c r="C417" s="1"/>
      <c r="E417" s="1"/>
      <c r="F417" s="2"/>
    </row>
    <row r="418" ht="15.75" customHeight="1">
      <c r="C418" s="1"/>
      <c r="E418" s="1"/>
      <c r="F418" s="2"/>
    </row>
    <row r="419" ht="15.75" customHeight="1">
      <c r="C419" s="1"/>
      <c r="E419" s="1"/>
      <c r="F419" s="2"/>
    </row>
    <row r="420" ht="15.75" customHeight="1">
      <c r="C420" s="1"/>
      <c r="E420" s="1"/>
      <c r="F420" s="2"/>
    </row>
    <row r="421" ht="15.75" customHeight="1">
      <c r="C421" s="1"/>
      <c r="E421" s="1"/>
      <c r="F421" s="2"/>
    </row>
    <row r="422" ht="15.75" customHeight="1">
      <c r="C422" s="1"/>
      <c r="E422" s="1"/>
      <c r="F422" s="2"/>
    </row>
    <row r="423" ht="15.75" customHeight="1">
      <c r="C423" s="1"/>
      <c r="E423" s="1"/>
      <c r="F423" s="2"/>
    </row>
    <row r="424" ht="15.75" customHeight="1">
      <c r="C424" s="1"/>
      <c r="E424" s="1"/>
      <c r="F424" s="2"/>
    </row>
    <row r="425" ht="15.75" customHeight="1">
      <c r="C425" s="1"/>
      <c r="E425" s="1"/>
      <c r="F425" s="2"/>
    </row>
    <row r="426" ht="15.75" customHeight="1">
      <c r="C426" s="1"/>
      <c r="E426" s="1"/>
      <c r="F426" s="2"/>
    </row>
    <row r="427" ht="15.75" customHeight="1">
      <c r="C427" s="1"/>
      <c r="E427" s="1"/>
      <c r="F427" s="2"/>
    </row>
    <row r="428" ht="15.75" customHeight="1">
      <c r="C428" s="1"/>
      <c r="E428" s="1"/>
      <c r="F428" s="2"/>
    </row>
    <row r="429" ht="15.75" customHeight="1">
      <c r="C429" s="1"/>
      <c r="E429" s="1"/>
      <c r="F429" s="2"/>
    </row>
    <row r="430" ht="15.75" customHeight="1">
      <c r="C430" s="1"/>
      <c r="E430" s="1"/>
      <c r="F430" s="2"/>
    </row>
    <row r="431" ht="15.75" customHeight="1">
      <c r="C431" s="1"/>
      <c r="E431" s="1"/>
      <c r="F431" s="2"/>
    </row>
    <row r="432" ht="15.75" customHeight="1">
      <c r="C432" s="1"/>
      <c r="E432" s="1"/>
      <c r="F432" s="2"/>
    </row>
    <row r="433" ht="15.75" customHeight="1">
      <c r="C433" s="1"/>
      <c r="E433" s="1"/>
      <c r="F433" s="2"/>
    </row>
    <row r="434" ht="15.75" customHeight="1">
      <c r="C434" s="1"/>
      <c r="E434" s="1"/>
      <c r="F434" s="2"/>
    </row>
    <row r="435" ht="15.75" customHeight="1">
      <c r="C435" s="1"/>
      <c r="E435" s="1"/>
      <c r="F435" s="2"/>
    </row>
    <row r="436" ht="15.75" customHeight="1">
      <c r="C436" s="1"/>
      <c r="E436" s="1"/>
      <c r="F436" s="2"/>
    </row>
    <row r="437" ht="15.75" customHeight="1">
      <c r="C437" s="1"/>
      <c r="E437" s="1"/>
      <c r="F437" s="2"/>
    </row>
    <row r="438" ht="15.75" customHeight="1">
      <c r="C438" s="1"/>
      <c r="E438" s="1"/>
      <c r="F438" s="2"/>
    </row>
    <row r="439" ht="15.75" customHeight="1">
      <c r="C439" s="1"/>
      <c r="E439" s="1"/>
      <c r="F439" s="2"/>
    </row>
    <row r="440" ht="15.75" customHeight="1">
      <c r="C440" s="1"/>
      <c r="E440" s="1"/>
      <c r="F440" s="2"/>
    </row>
    <row r="441" ht="15.75" customHeight="1">
      <c r="C441" s="1"/>
      <c r="E441" s="1"/>
      <c r="F441" s="2"/>
    </row>
    <row r="442" ht="15.75" customHeight="1">
      <c r="C442" s="1"/>
      <c r="E442" s="1"/>
      <c r="F442" s="2"/>
    </row>
    <row r="443" ht="15.75" customHeight="1">
      <c r="C443" s="1"/>
      <c r="E443" s="1"/>
      <c r="F443" s="2"/>
    </row>
    <row r="444" ht="15.75" customHeight="1">
      <c r="C444" s="1"/>
      <c r="E444" s="1"/>
      <c r="F444" s="2"/>
    </row>
    <row r="445" ht="15.75" customHeight="1">
      <c r="C445" s="1"/>
      <c r="E445" s="1"/>
      <c r="F445" s="2"/>
    </row>
    <row r="446" ht="15.75" customHeight="1">
      <c r="C446" s="1"/>
      <c r="E446" s="1"/>
      <c r="F446" s="2"/>
    </row>
    <row r="447" ht="15.75" customHeight="1">
      <c r="C447" s="1"/>
      <c r="E447" s="1"/>
      <c r="F447" s="2"/>
    </row>
    <row r="448" ht="15.75" customHeight="1">
      <c r="C448" s="1"/>
      <c r="E448" s="1"/>
      <c r="F448" s="2"/>
    </row>
    <row r="449" ht="15.75" customHeight="1">
      <c r="C449" s="1"/>
      <c r="E449" s="1"/>
      <c r="F449" s="2"/>
    </row>
    <row r="450" ht="15.75" customHeight="1">
      <c r="C450" s="1"/>
      <c r="E450" s="1"/>
      <c r="F450" s="2"/>
    </row>
    <row r="451" ht="15.75" customHeight="1">
      <c r="C451" s="1"/>
      <c r="E451" s="1"/>
      <c r="F451" s="2"/>
    </row>
    <row r="452" ht="15.75" customHeight="1">
      <c r="C452" s="1"/>
      <c r="E452" s="1"/>
      <c r="F452" s="2"/>
    </row>
    <row r="453" ht="15.75" customHeight="1">
      <c r="C453" s="1"/>
      <c r="E453" s="1"/>
      <c r="F453" s="2"/>
    </row>
    <row r="454" ht="15.75" customHeight="1">
      <c r="C454" s="1"/>
      <c r="E454" s="1"/>
      <c r="F454" s="2"/>
    </row>
    <row r="455" ht="15.75" customHeight="1">
      <c r="C455" s="1"/>
      <c r="E455" s="1"/>
      <c r="F455" s="2"/>
    </row>
    <row r="456" ht="15.75" customHeight="1">
      <c r="C456" s="1"/>
      <c r="E456" s="1"/>
      <c r="F456" s="2"/>
    </row>
    <row r="457" ht="15.75" customHeight="1">
      <c r="C457" s="1"/>
      <c r="E457" s="1"/>
      <c r="F457" s="2"/>
    </row>
    <row r="458" ht="15.75" customHeight="1">
      <c r="C458" s="1"/>
      <c r="E458" s="1"/>
      <c r="F458" s="2"/>
    </row>
    <row r="459" ht="15.75" customHeight="1">
      <c r="C459" s="1"/>
      <c r="E459" s="1"/>
      <c r="F459" s="2"/>
    </row>
    <row r="460" ht="15.75" customHeight="1">
      <c r="C460" s="1"/>
      <c r="E460" s="1"/>
      <c r="F460" s="2"/>
    </row>
    <row r="461" ht="15.75" customHeight="1">
      <c r="C461" s="1"/>
      <c r="E461" s="1"/>
      <c r="F461" s="2"/>
    </row>
    <row r="462" ht="15.75" customHeight="1">
      <c r="C462" s="1"/>
      <c r="E462" s="1"/>
      <c r="F462" s="2"/>
    </row>
    <row r="463" ht="15.75" customHeight="1">
      <c r="C463" s="1"/>
      <c r="E463" s="1"/>
      <c r="F463" s="2"/>
    </row>
    <row r="464" ht="15.75" customHeight="1">
      <c r="C464" s="1"/>
      <c r="E464" s="1"/>
      <c r="F464" s="2"/>
    </row>
    <row r="465" ht="15.75" customHeight="1">
      <c r="C465" s="1"/>
      <c r="E465" s="1"/>
      <c r="F465" s="2"/>
    </row>
    <row r="466" ht="15.75" customHeight="1">
      <c r="C466" s="1"/>
      <c r="E466" s="1"/>
      <c r="F466" s="2"/>
    </row>
    <row r="467" ht="15.75" customHeight="1">
      <c r="C467" s="1"/>
      <c r="E467" s="1"/>
      <c r="F467" s="2"/>
    </row>
    <row r="468" ht="15.75" customHeight="1">
      <c r="C468" s="1"/>
      <c r="E468" s="1"/>
      <c r="F468" s="2"/>
    </row>
    <row r="469" ht="15.75" customHeight="1">
      <c r="C469" s="1"/>
      <c r="E469" s="1"/>
      <c r="F469" s="2"/>
    </row>
    <row r="470" ht="15.75" customHeight="1">
      <c r="C470" s="1"/>
      <c r="E470" s="1"/>
      <c r="F470" s="2"/>
    </row>
    <row r="471" ht="15.75" customHeight="1">
      <c r="C471" s="1"/>
      <c r="E471" s="1"/>
      <c r="F471" s="2"/>
    </row>
    <row r="472" ht="15.75" customHeight="1">
      <c r="C472" s="1"/>
      <c r="E472" s="1"/>
      <c r="F472" s="2"/>
    </row>
    <row r="473" ht="15.75" customHeight="1">
      <c r="C473" s="1"/>
      <c r="E473" s="1"/>
      <c r="F473" s="2"/>
    </row>
    <row r="474" ht="15.75" customHeight="1">
      <c r="C474" s="1"/>
      <c r="E474" s="1"/>
      <c r="F474" s="2"/>
    </row>
    <row r="475" ht="15.75" customHeight="1">
      <c r="C475" s="1"/>
      <c r="E475" s="1"/>
      <c r="F475" s="2"/>
    </row>
    <row r="476" ht="15.75" customHeight="1">
      <c r="C476" s="1"/>
      <c r="E476" s="1"/>
      <c r="F476" s="2"/>
    </row>
    <row r="477" ht="15.75" customHeight="1">
      <c r="C477" s="1"/>
      <c r="E477" s="1"/>
      <c r="F477" s="2"/>
    </row>
    <row r="478" ht="15.75" customHeight="1">
      <c r="C478" s="1"/>
      <c r="E478" s="1"/>
      <c r="F478" s="2"/>
    </row>
    <row r="479" ht="15.75" customHeight="1">
      <c r="C479" s="1"/>
      <c r="E479" s="1"/>
      <c r="F479" s="2"/>
    </row>
    <row r="480" ht="15.75" customHeight="1">
      <c r="C480" s="1"/>
      <c r="E480" s="1"/>
      <c r="F480" s="2"/>
    </row>
    <row r="481" ht="15.75" customHeight="1">
      <c r="C481" s="1"/>
      <c r="E481" s="1"/>
      <c r="F481" s="2"/>
    </row>
    <row r="482" ht="15.75" customHeight="1">
      <c r="C482" s="1"/>
      <c r="E482" s="1"/>
      <c r="F482" s="2"/>
    </row>
    <row r="483" ht="15.75" customHeight="1">
      <c r="C483" s="1"/>
      <c r="E483" s="1"/>
      <c r="F483" s="2"/>
    </row>
    <row r="484" ht="15.75" customHeight="1">
      <c r="C484" s="1"/>
      <c r="E484" s="1"/>
      <c r="F484" s="2"/>
    </row>
    <row r="485" ht="15.75" customHeight="1">
      <c r="C485" s="1"/>
      <c r="E485" s="1"/>
      <c r="F485" s="2"/>
    </row>
    <row r="486" ht="15.75" customHeight="1">
      <c r="C486" s="1"/>
      <c r="E486" s="1"/>
      <c r="F486" s="2"/>
    </row>
    <row r="487" ht="15.75" customHeight="1">
      <c r="C487" s="1"/>
      <c r="E487" s="1"/>
      <c r="F487" s="2"/>
    </row>
    <row r="488" ht="15.75" customHeight="1">
      <c r="C488" s="1"/>
      <c r="E488" s="1"/>
      <c r="F488" s="2"/>
    </row>
    <row r="489" ht="15.75" customHeight="1">
      <c r="C489" s="1"/>
      <c r="E489" s="1"/>
      <c r="F489" s="2"/>
    </row>
    <row r="490" ht="15.75" customHeight="1">
      <c r="C490" s="1"/>
      <c r="E490" s="1"/>
      <c r="F490" s="2"/>
    </row>
    <row r="491" ht="15.75" customHeight="1">
      <c r="C491" s="1"/>
      <c r="E491" s="1"/>
      <c r="F491" s="2"/>
    </row>
    <row r="492" ht="15.75" customHeight="1">
      <c r="C492" s="1"/>
      <c r="E492" s="1"/>
      <c r="F492" s="2"/>
    </row>
    <row r="493" ht="15.75" customHeight="1">
      <c r="C493" s="1"/>
      <c r="E493" s="1"/>
      <c r="F493" s="2"/>
    </row>
    <row r="494" ht="15.75" customHeight="1">
      <c r="C494" s="1"/>
      <c r="E494" s="1"/>
      <c r="F494" s="2"/>
    </row>
    <row r="495" ht="15.75" customHeight="1">
      <c r="C495" s="1"/>
      <c r="E495" s="1"/>
      <c r="F495" s="2"/>
    </row>
    <row r="496" ht="15.75" customHeight="1">
      <c r="C496" s="1"/>
      <c r="E496" s="1"/>
      <c r="F496" s="2"/>
    </row>
    <row r="497" ht="15.75" customHeight="1">
      <c r="C497" s="1"/>
      <c r="E497" s="1"/>
      <c r="F497" s="2"/>
    </row>
    <row r="498" ht="15.75" customHeight="1">
      <c r="C498" s="1"/>
      <c r="E498" s="1"/>
      <c r="F498" s="2"/>
    </row>
    <row r="499" ht="15.75" customHeight="1">
      <c r="C499" s="1"/>
      <c r="E499" s="1"/>
      <c r="F499" s="2"/>
    </row>
    <row r="500" ht="15.75" customHeight="1">
      <c r="C500" s="1"/>
      <c r="E500" s="1"/>
      <c r="F500" s="2"/>
    </row>
    <row r="501" ht="15.75" customHeight="1">
      <c r="C501" s="1"/>
      <c r="E501" s="1"/>
      <c r="F501" s="2"/>
    </row>
    <row r="502" ht="15.75" customHeight="1">
      <c r="C502" s="1"/>
      <c r="E502" s="1"/>
      <c r="F502" s="2"/>
    </row>
    <row r="503" ht="15.75" customHeight="1">
      <c r="C503" s="1"/>
      <c r="E503" s="1"/>
      <c r="F503" s="2"/>
    </row>
    <row r="504" ht="15.75" customHeight="1">
      <c r="C504" s="1"/>
      <c r="E504" s="1"/>
      <c r="F504" s="2"/>
    </row>
    <row r="505" ht="15.75" customHeight="1">
      <c r="C505" s="1"/>
      <c r="E505" s="1"/>
      <c r="F505" s="2"/>
    </row>
    <row r="506" ht="15.75" customHeight="1">
      <c r="C506" s="1"/>
      <c r="E506" s="1"/>
      <c r="F506" s="2"/>
    </row>
    <row r="507" ht="15.75" customHeight="1">
      <c r="C507" s="1"/>
      <c r="E507" s="1"/>
      <c r="F507" s="2"/>
    </row>
    <row r="508" ht="15.75" customHeight="1">
      <c r="C508" s="1"/>
      <c r="E508" s="1"/>
      <c r="F508" s="2"/>
    </row>
    <row r="509" ht="15.75" customHeight="1">
      <c r="C509" s="1"/>
      <c r="E509" s="1"/>
      <c r="F509" s="2"/>
    </row>
    <row r="510" ht="15.75" customHeight="1">
      <c r="C510" s="1"/>
      <c r="E510" s="1"/>
      <c r="F510" s="2"/>
    </row>
    <row r="511" ht="15.75" customHeight="1">
      <c r="C511" s="1"/>
      <c r="E511" s="1"/>
      <c r="F511" s="2"/>
    </row>
    <row r="512" ht="15.75" customHeight="1">
      <c r="C512" s="1"/>
      <c r="E512" s="1"/>
      <c r="F512" s="2"/>
    </row>
    <row r="513" ht="15.75" customHeight="1">
      <c r="C513" s="1"/>
      <c r="E513" s="1"/>
      <c r="F513" s="2"/>
    </row>
    <row r="514" ht="15.75" customHeight="1">
      <c r="C514" s="1"/>
      <c r="E514" s="1"/>
      <c r="F514" s="2"/>
    </row>
    <row r="515" ht="15.75" customHeight="1">
      <c r="C515" s="1"/>
      <c r="E515" s="1"/>
      <c r="F515" s="2"/>
    </row>
    <row r="516" ht="15.75" customHeight="1">
      <c r="C516" s="1"/>
      <c r="E516" s="1"/>
      <c r="F516" s="2"/>
    </row>
    <row r="517" ht="15.75" customHeight="1">
      <c r="C517" s="1"/>
      <c r="E517" s="1"/>
      <c r="F517" s="2"/>
    </row>
    <row r="518" ht="15.75" customHeight="1">
      <c r="C518" s="1"/>
      <c r="E518" s="1"/>
      <c r="F518" s="2"/>
    </row>
    <row r="519" ht="15.75" customHeight="1">
      <c r="C519" s="1"/>
      <c r="E519" s="1"/>
      <c r="F519" s="2"/>
    </row>
    <row r="520" ht="15.75" customHeight="1">
      <c r="C520" s="1"/>
      <c r="E520" s="1"/>
      <c r="F520" s="2"/>
    </row>
    <row r="521" ht="15.75" customHeight="1">
      <c r="C521" s="1"/>
      <c r="E521" s="1"/>
      <c r="F521" s="2"/>
    </row>
    <row r="522" ht="15.75" customHeight="1">
      <c r="C522" s="1"/>
      <c r="E522" s="1"/>
      <c r="F522" s="2"/>
    </row>
    <row r="523" ht="15.75" customHeight="1">
      <c r="C523" s="1"/>
      <c r="E523" s="1"/>
      <c r="F523" s="2"/>
    </row>
    <row r="524" ht="15.75" customHeight="1">
      <c r="C524" s="1"/>
      <c r="E524" s="1"/>
      <c r="F524" s="2"/>
    </row>
    <row r="525" ht="15.75" customHeight="1">
      <c r="C525" s="1"/>
      <c r="E525" s="1"/>
      <c r="F525" s="2"/>
    </row>
    <row r="526" ht="15.75" customHeight="1">
      <c r="C526" s="1"/>
      <c r="E526" s="1"/>
      <c r="F526" s="2"/>
    </row>
    <row r="527" ht="15.75" customHeight="1">
      <c r="C527" s="1"/>
      <c r="E527" s="1"/>
      <c r="F527" s="2"/>
    </row>
    <row r="528" ht="15.75" customHeight="1">
      <c r="C528" s="1"/>
      <c r="E528" s="1"/>
      <c r="F528" s="2"/>
    </row>
    <row r="529" ht="15.75" customHeight="1">
      <c r="C529" s="1"/>
      <c r="E529" s="1"/>
      <c r="F529" s="2"/>
    </row>
    <row r="530" ht="15.75" customHeight="1">
      <c r="C530" s="1"/>
      <c r="E530" s="1"/>
      <c r="F530" s="2"/>
    </row>
    <row r="531" ht="15.75" customHeight="1">
      <c r="C531" s="1"/>
      <c r="E531" s="1"/>
      <c r="F531" s="2"/>
    </row>
    <row r="532" ht="15.75" customHeight="1">
      <c r="C532" s="1"/>
      <c r="E532" s="1"/>
      <c r="F532" s="2"/>
    </row>
    <row r="533" ht="15.75" customHeight="1">
      <c r="C533" s="1"/>
      <c r="E533" s="1"/>
      <c r="F533" s="2"/>
    </row>
    <row r="534" ht="15.75" customHeight="1">
      <c r="C534" s="1"/>
      <c r="E534" s="1"/>
      <c r="F534" s="2"/>
    </row>
    <row r="535" ht="15.75" customHeight="1">
      <c r="C535" s="1"/>
      <c r="E535" s="1"/>
      <c r="F535" s="2"/>
    </row>
    <row r="536" ht="15.75" customHeight="1">
      <c r="C536" s="1"/>
      <c r="E536" s="1"/>
      <c r="F536" s="2"/>
    </row>
    <row r="537" ht="15.75" customHeight="1">
      <c r="C537" s="1"/>
      <c r="E537" s="1"/>
      <c r="F537" s="2"/>
    </row>
    <row r="538" ht="15.75" customHeight="1">
      <c r="C538" s="1"/>
      <c r="E538" s="1"/>
      <c r="F538" s="2"/>
    </row>
    <row r="539" ht="15.75" customHeight="1">
      <c r="C539" s="1"/>
      <c r="E539" s="1"/>
      <c r="F539" s="2"/>
    </row>
    <row r="540" ht="15.75" customHeight="1">
      <c r="C540" s="1"/>
      <c r="E540" s="1"/>
      <c r="F540" s="2"/>
    </row>
    <row r="541" ht="15.75" customHeight="1">
      <c r="C541" s="1"/>
      <c r="E541" s="1"/>
      <c r="F541" s="2"/>
    </row>
    <row r="542" ht="15.75" customHeight="1">
      <c r="C542" s="1"/>
      <c r="E542" s="1"/>
      <c r="F542" s="2"/>
    </row>
    <row r="543" ht="15.75" customHeight="1">
      <c r="C543" s="1"/>
      <c r="E543" s="1"/>
      <c r="F543" s="2"/>
    </row>
    <row r="544" ht="15.75" customHeight="1">
      <c r="C544" s="1"/>
      <c r="E544" s="1"/>
      <c r="F544" s="2"/>
    </row>
    <row r="545" ht="15.75" customHeight="1">
      <c r="C545" s="1"/>
      <c r="E545" s="1"/>
      <c r="F545" s="2"/>
    </row>
    <row r="546" ht="15.75" customHeight="1">
      <c r="C546" s="1"/>
      <c r="E546" s="1"/>
      <c r="F546" s="2"/>
    </row>
    <row r="547" ht="15.75" customHeight="1">
      <c r="C547" s="1"/>
      <c r="E547" s="1"/>
      <c r="F547" s="2"/>
    </row>
    <row r="548" ht="15.75" customHeight="1">
      <c r="C548" s="1"/>
      <c r="E548" s="1"/>
      <c r="F548" s="2"/>
    </row>
    <row r="549" ht="15.75" customHeight="1">
      <c r="C549" s="1"/>
      <c r="E549" s="1"/>
      <c r="F549" s="2"/>
    </row>
    <row r="550" ht="15.75" customHeight="1">
      <c r="C550" s="1"/>
      <c r="E550" s="1"/>
      <c r="F550" s="2"/>
    </row>
    <row r="551" ht="15.75" customHeight="1">
      <c r="C551" s="1"/>
      <c r="E551" s="1"/>
      <c r="F551" s="2"/>
    </row>
    <row r="552" ht="15.75" customHeight="1">
      <c r="C552" s="1"/>
      <c r="E552" s="1"/>
      <c r="F552" s="2"/>
    </row>
    <row r="553" ht="15.75" customHeight="1">
      <c r="C553" s="1"/>
      <c r="E553" s="1"/>
      <c r="F553" s="2"/>
    </row>
    <row r="554" ht="15.75" customHeight="1">
      <c r="C554" s="1"/>
      <c r="E554" s="1"/>
      <c r="F554" s="2"/>
    </row>
    <row r="555" ht="15.75" customHeight="1">
      <c r="C555" s="1"/>
      <c r="E555" s="1"/>
      <c r="F555" s="2"/>
    </row>
    <row r="556" ht="15.75" customHeight="1">
      <c r="C556" s="1"/>
      <c r="E556" s="1"/>
      <c r="F556" s="2"/>
    </row>
    <row r="557" ht="15.75" customHeight="1">
      <c r="C557" s="1"/>
      <c r="E557" s="1"/>
      <c r="F557" s="2"/>
    </row>
    <row r="558" ht="15.75" customHeight="1">
      <c r="C558" s="1"/>
      <c r="E558" s="1"/>
      <c r="F558" s="2"/>
    </row>
    <row r="559" ht="15.75" customHeight="1">
      <c r="C559" s="1"/>
      <c r="E559" s="1"/>
      <c r="F559" s="2"/>
    </row>
    <row r="560" ht="15.75" customHeight="1">
      <c r="C560" s="1"/>
      <c r="E560" s="1"/>
      <c r="F560" s="2"/>
    </row>
    <row r="561" ht="15.75" customHeight="1">
      <c r="C561" s="1"/>
      <c r="E561" s="1"/>
      <c r="F561" s="2"/>
    </row>
    <row r="562" ht="15.75" customHeight="1">
      <c r="C562" s="1"/>
      <c r="E562" s="1"/>
      <c r="F562" s="2"/>
    </row>
    <row r="563" ht="15.75" customHeight="1">
      <c r="C563" s="1"/>
      <c r="E563" s="1"/>
      <c r="F563" s="2"/>
    </row>
    <row r="564" ht="15.75" customHeight="1">
      <c r="C564" s="1"/>
      <c r="E564" s="1"/>
      <c r="F564" s="2"/>
    </row>
    <row r="565" ht="15.75" customHeight="1">
      <c r="C565" s="1"/>
      <c r="E565" s="1"/>
      <c r="F565" s="2"/>
    </row>
    <row r="566" ht="15.75" customHeight="1">
      <c r="C566" s="1"/>
      <c r="E566" s="1"/>
      <c r="F566" s="2"/>
    </row>
    <row r="567" ht="15.75" customHeight="1">
      <c r="C567" s="1"/>
      <c r="E567" s="1"/>
      <c r="F567" s="2"/>
    </row>
    <row r="568" ht="15.75" customHeight="1">
      <c r="C568" s="1"/>
      <c r="E568" s="1"/>
      <c r="F568" s="2"/>
    </row>
    <row r="569" ht="15.75" customHeight="1">
      <c r="C569" s="1"/>
      <c r="E569" s="1"/>
      <c r="F569" s="2"/>
    </row>
    <row r="570" ht="15.75" customHeight="1">
      <c r="C570" s="1"/>
      <c r="E570" s="1"/>
      <c r="F570" s="2"/>
    </row>
    <row r="571" ht="15.75" customHeight="1">
      <c r="C571" s="1"/>
      <c r="E571" s="1"/>
      <c r="F571" s="2"/>
    </row>
    <row r="572" ht="15.75" customHeight="1">
      <c r="C572" s="1"/>
      <c r="E572" s="1"/>
      <c r="F572" s="2"/>
    </row>
    <row r="573" ht="15.75" customHeight="1">
      <c r="C573" s="1"/>
      <c r="E573" s="1"/>
      <c r="F573" s="2"/>
    </row>
    <row r="574" ht="15.75" customHeight="1">
      <c r="C574" s="1"/>
      <c r="E574" s="1"/>
      <c r="F574" s="2"/>
    </row>
    <row r="575" ht="15.75" customHeight="1">
      <c r="C575" s="1"/>
      <c r="E575" s="1"/>
      <c r="F575" s="2"/>
    </row>
    <row r="576" ht="15.75" customHeight="1">
      <c r="C576" s="1"/>
      <c r="E576" s="1"/>
      <c r="F576" s="2"/>
    </row>
    <row r="577" ht="15.75" customHeight="1">
      <c r="C577" s="1"/>
      <c r="E577" s="1"/>
      <c r="F577" s="2"/>
    </row>
    <row r="578" ht="15.75" customHeight="1">
      <c r="C578" s="1"/>
      <c r="E578" s="1"/>
      <c r="F578" s="2"/>
    </row>
    <row r="579" ht="15.75" customHeight="1">
      <c r="C579" s="1"/>
      <c r="E579" s="1"/>
      <c r="F579" s="2"/>
    </row>
    <row r="580" ht="15.75" customHeight="1">
      <c r="C580" s="1"/>
      <c r="E580" s="1"/>
      <c r="F580" s="2"/>
    </row>
    <row r="581" ht="15.75" customHeight="1">
      <c r="C581" s="1"/>
      <c r="E581" s="1"/>
      <c r="F581" s="2"/>
    </row>
    <row r="582" ht="15.75" customHeight="1">
      <c r="C582" s="1"/>
      <c r="E582" s="1"/>
      <c r="F582" s="2"/>
    </row>
    <row r="583" ht="15.75" customHeight="1">
      <c r="C583" s="1"/>
      <c r="E583" s="1"/>
      <c r="F583" s="2"/>
    </row>
    <row r="584" ht="15.75" customHeight="1">
      <c r="C584" s="1"/>
      <c r="E584" s="1"/>
      <c r="F584" s="2"/>
    </row>
    <row r="585" ht="15.75" customHeight="1">
      <c r="C585" s="1"/>
      <c r="E585" s="1"/>
      <c r="F585" s="2"/>
    </row>
    <row r="586" ht="15.75" customHeight="1">
      <c r="C586" s="1"/>
      <c r="E586" s="1"/>
      <c r="F586" s="2"/>
    </row>
    <row r="587" ht="15.75" customHeight="1">
      <c r="C587" s="1"/>
      <c r="E587" s="1"/>
      <c r="F587" s="2"/>
    </row>
    <row r="588" ht="15.75" customHeight="1">
      <c r="C588" s="1"/>
      <c r="E588" s="1"/>
      <c r="F588" s="2"/>
    </row>
    <row r="589" ht="15.75" customHeight="1">
      <c r="C589" s="1"/>
      <c r="E589" s="1"/>
      <c r="F589" s="2"/>
    </row>
    <row r="590" ht="15.75" customHeight="1">
      <c r="C590" s="1"/>
      <c r="E590" s="1"/>
      <c r="F590" s="2"/>
    </row>
    <row r="591" ht="15.75" customHeight="1">
      <c r="C591" s="1"/>
      <c r="E591" s="1"/>
      <c r="F591" s="2"/>
    </row>
    <row r="592" ht="15.75" customHeight="1">
      <c r="C592" s="1"/>
      <c r="E592" s="1"/>
      <c r="F592" s="2"/>
    </row>
    <row r="593" ht="15.75" customHeight="1">
      <c r="C593" s="1"/>
      <c r="E593" s="1"/>
      <c r="F593" s="2"/>
    </row>
    <row r="594" ht="15.75" customHeight="1">
      <c r="C594" s="1"/>
      <c r="E594" s="1"/>
      <c r="F594" s="2"/>
    </row>
    <row r="595" ht="15.75" customHeight="1">
      <c r="C595" s="1"/>
      <c r="E595" s="1"/>
      <c r="F595" s="2"/>
    </row>
    <row r="596" ht="15.75" customHeight="1">
      <c r="C596" s="1"/>
      <c r="E596" s="1"/>
      <c r="F596" s="2"/>
    </row>
    <row r="597" ht="15.75" customHeight="1">
      <c r="C597" s="1"/>
      <c r="E597" s="1"/>
      <c r="F597" s="2"/>
    </row>
    <row r="598" ht="15.75" customHeight="1">
      <c r="C598" s="1"/>
      <c r="E598" s="1"/>
      <c r="F598" s="2"/>
    </row>
    <row r="599" ht="15.75" customHeight="1">
      <c r="C599" s="1"/>
      <c r="E599" s="1"/>
      <c r="F599" s="2"/>
    </row>
    <row r="600" ht="15.75" customHeight="1">
      <c r="C600" s="1"/>
      <c r="E600" s="1"/>
      <c r="F600" s="2"/>
    </row>
    <row r="601" ht="15.75" customHeight="1">
      <c r="C601" s="1"/>
      <c r="E601" s="1"/>
      <c r="F601" s="2"/>
    </row>
    <row r="602" ht="15.75" customHeight="1">
      <c r="C602" s="1"/>
      <c r="E602" s="1"/>
      <c r="F602" s="2"/>
    </row>
    <row r="603" ht="15.75" customHeight="1">
      <c r="C603" s="1"/>
      <c r="E603" s="1"/>
      <c r="F603" s="2"/>
    </row>
    <row r="604" ht="15.75" customHeight="1">
      <c r="C604" s="1"/>
      <c r="E604" s="1"/>
      <c r="F604" s="2"/>
    </row>
    <row r="605" ht="15.75" customHeight="1">
      <c r="C605" s="1"/>
      <c r="E605" s="1"/>
      <c r="F605" s="2"/>
    </row>
    <row r="606" ht="15.75" customHeight="1">
      <c r="C606" s="1"/>
      <c r="E606" s="1"/>
      <c r="F606" s="2"/>
    </row>
    <row r="607" ht="15.75" customHeight="1">
      <c r="C607" s="1"/>
      <c r="E607" s="1"/>
      <c r="F607" s="2"/>
    </row>
    <row r="608" ht="15.75" customHeight="1">
      <c r="C608" s="1"/>
      <c r="E608" s="1"/>
      <c r="F608" s="2"/>
    </row>
    <row r="609" ht="15.75" customHeight="1">
      <c r="C609" s="1"/>
      <c r="E609" s="1"/>
      <c r="F609" s="2"/>
    </row>
    <row r="610" ht="15.75" customHeight="1">
      <c r="C610" s="1"/>
      <c r="E610" s="1"/>
      <c r="F610" s="2"/>
    </row>
    <row r="611" ht="15.75" customHeight="1">
      <c r="C611" s="1"/>
      <c r="E611" s="1"/>
      <c r="F611" s="2"/>
    </row>
    <row r="612" ht="15.75" customHeight="1">
      <c r="C612" s="1"/>
      <c r="E612" s="1"/>
      <c r="F612" s="2"/>
    </row>
    <row r="613" ht="15.75" customHeight="1">
      <c r="C613" s="1"/>
      <c r="E613" s="1"/>
      <c r="F613" s="2"/>
    </row>
    <row r="614" ht="15.75" customHeight="1">
      <c r="C614" s="1"/>
      <c r="E614" s="1"/>
      <c r="F614" s="2"/>
    </row>
    <row r="615" ht="15.75" customHeight="1">
      <c r="C615" s="1"/>
      <c r="E615" s="1"/>
      <c r="F615" s="2"/>
    </row>
    <row r="616" ht="15.75" customHeight="1">
      <c r="C616" s="1"/>
      <c r="E616" s="1"/>
      <c r="F616" s="2"/>
    </row>
    <row r="617" ht="15.75" customHeight="1">
      <c r="C617" s="1"/>
      <c r="E617" s="1"/>
      <c r="F617" s="2"/>
    </row>
    <row r="618" ht="15.75" customHeight="1">
      <c r="C618" s="1"/>
      <c r="E618" s="1"/>
      <c r="F618" s="2"/>
    </row>
    <row r="619" ht="15.75" customHeight="1">
      <c r="C619" s="1"/>
      <c r="E619" s="1"/>
      <c r="F619" s="2"/>
    </row>
    <row r="620" ht="15.75" customHeight="1">
      <c r="C620" s="1"/>
      <c r="E620" s="1"/>
      <c r="F620" s="2"/>
    </row>
    <row r="621" ht="15.75" customHeight="1">
      <c r="C621" s="1"/>
      <c r="E621" s="1"/>
      <c r="F621" s="2"/>
    </row>
    <row r="622" ht="15.75" customHeight="1">
      <c r="C622" s="1"/>
      <c r="E622" s="1"/>
      <c r="F622" s="2"/>
    </row>
    <row r="623" ht="15.75" customHeight="1">
      <c r="C623" s="1"/>
      <c r="E623" s="1"/>
      <c r="F623" s="2"/>
    </row>
    <row r="624" ht="15.75" customHeight="1">
      <c r="C624" s="1"/>
      <c r="E624" s="1"/>
      <c r="F624" s="2"/>
    </row>
    <row r="625" ht="15.75" customHeight="1">
      <c r="C625" s="1"/>
      <c r="E625" s="1"/>
      <c r="F625" s="2"/>
    </row>
    <row r="626" ht="15.75" customHeight="1">
      <c r="C626" s="1"/>
      <c r="E626" s="1"/>
      <c r="F626" s="2"/>
    </row>
    <row r="627" ht="15.75" customHeight="1">
      <c r="C627" s="1"/>
      <c r="E627" s="1"/>
      <c r="F627" s="2"/>
    </row>
    <row r="628" ht="15.75" customHeight="1">
      <c r="C628" s="1"/>
      <c r="E628" s="1"/>
      <c r="F628" s="2"/>
    </row>
    <row r="629" ht="15.75" customHeight="1">
      <c r="C629" s="1"/>
      <c r="E629" s="1"/>
      <c r="F629" s="2"/>
    </row>
    <row r="630" ht="15.75" customHeight="1">
      <c r="C630" s="1"/>
      <c r="E630" s="1"/>
      <c r="F630" s="2"/>
    </row>
    <row r="631" ht="15.75" customHeight="1">
      <c r="C631" s="1"/>
      <c r="E631" s="1"/>
      <c r="F631" s="2"/>
    </row>
    <row r="632" ht="15.75" customHeight="1">
      <c r="C632" s="1"/>
      <c r="E632" s="1"/>
      <c r="F632" s="2"/>
    </row>
    <row r="633" ht="15.75" customHeight="1">
      <c r="C633" s="1"/>
      <c r="E633" s="1"/>
      <c r="F633" s="2"/>
    </row>
    <row r="634" ht="15.75" customHeight="1">
      <c r="C634" s="1"/>
      <c r="E634" s="1"/>
      <c r="F634" s="2"/>
    </row>
    <row r="635" ht="15.75" customHeight="1">
      <c r="C635" s="1"/>
      <c r="E635" s="1"/>
      <c r="F635" s="2"/>
    </row>
    <row r="636" ht="15.75" customHeight="1">
      <c r="C636" s="1"/>
      <c r="E636" s="1"/>
      <c r="F636" s="2"/>
    </row>
    <row r="637" ht="15.75" customHeight="1">
      <c r="C637" s="1"/>
      <c r="E637" s="1"/>
      <c r="F637" s="2"/>
    </row>
    <row r="638" ht="15.75" customHeight="1">
      <c r="C638" s="1"/>
      <c r="E638" s="1"/>
      <c r="F638" s="2"/>
    </row>
    <row r="639" ht="15.75" customHeight="1">
      <c r="C639" s="1"/>
      <c r="E639" s="1"/>
      <c r="F639" s="2"/>
    </row>
    <row r="640" ht="15.75" customHeight="1">
      <c r="C640" s="1"/>
      <c r="E640" s="1"/>
      <c r="F640" s="2"/>
    </row>
    <row r="641" ht="15.75" customHeight="1">
      <c r="C641" s="1"/>
      <c r="E641" s="1"/>
      <c r="F641" s="2"/>
    </row>
    <row r="642" ht="15.75" customHeight="1">
      <c r="C642" s="1"/>
      <c r="E642" s="1"/>
      <c r="F642" s="2"/>
    </row>
    <row r="643" ht="15.75" customHeight="1">
      <c r="C643" s="1"/>
      <c r="E643" s="1"/>
      <c r="F643" s="2"/>
    </row>
    <row r="644" ht="15.75" customHeight="1">
      <c r="C644" s="1"/>
      <c r="E644" s="1"/>
      <c r="F644" s="2"/>
    </row>
    <row r="645" ht="15.75" customHeight="1">
      <c r="C645" s="1"/>
      <c r="E645" s="1"/>
      <c r="F645" s="2"/>
    </row>
    <row r="646" ht="15.75" customHeight="1">
      <c r="C646" s="1"/>
      <c r="E646" s="1"/>
      <c r="F646" s="2"/>
    </row>
    <row r="647" ht="15.75" customHeight="1">
      <c r="C647" s="1"/>
      <c r="E647" s="1"/>
      <c r="F647" s="2"/>
    </row>
    <row r="648" ht="15.75" customHeight="1">
      <c r="C648" s="1"/>
      <c r="E648" s="1"/>
      <c r="F648" s="2"/>
    </row>
    <row r="649" ht="15.75" customHeight="1">
      <c r="C649" s="1"/>
      <c r="E649" s="1"/>
      <c r="F649" s="2"/>
    </row>
    <row r="650" ht="15.75" customHeight="1">
      <c r="C650" s="1"/>
      <c r="E650" s="1"/>
      <c r="F650" s="2"/>
    </row>
    <row r="651" ht="15.75" customHeight="1">
      <c r="C651" s="1"/>
      <c r="E651" s="1"/>
      <c r="F651" s="2"/>
    </row>
    <row r="652" ht="15.75" customHeight="1">
      <c r="C652" s="1"/>
      <c r="E652" s="1"/>
      <c r="F652" s="2"/>
    </row>
    <row r="653" ht="15.75" customHeight="1">
      <c r="C653" s="1"/>
      <c r="E653" s="1"/>
      <c r="F653" s="2"/>
    </row>
    <row r="654" ht="15.75" customHeight="1">
      <c r="C654" s="1"/>
      <c r="E654" s="1"/>
      <c r="F654" s="2"/>
    </row>
    <row r="655" ht="15.75" customHeight="1">
      <c r="C655" s="1"/>
      <c r="E655" s="1"/>
      <c r="F655" s="2"/>
    </row>
    <row r="656" ht="15.75" customHeight="1">
      <c r="C656" s="1"/>
      <c r="E656" s="1"/>
      <c r="F656" s="2"/>
    </row>
    <row r="657" ht="15.75" customHeight="1">
      <c r="C657" s="1"/>
      <c r="E657" s="1"/>
      <c r="F657" s="2"/>
    </row>
    <row r="658" ht="15.75" customHeight="1">
      <c r="C658" s="1"/>
      <c r="E658" s="1"/>
      <c r="F658" s="2"/>
    </row>
    <row r="659" ht="15.75" customHeight="1">
      <c r="C659" s="1"/>
      <c r="E659" s="1"/>
      <c r="F659" s="2"/>
    </row>
    <row r="660" ht="15.75" customHeight="1">
      <c r="C660" s="1"/>
      <c r="E660" s="1"/>
      <c r="F660" s="2"/>
    </row>
    <row r="661" ht="15.75" customHeight="1">
      <c r="C661" s="1"/>
      <c r="E661" s="1"/>
      <c r="F661" s="2"/>
    </row>
    <row r="662" ht="15.75" customHeight="1">
      <c r="C662" s="1"/>
      <c r="E662" s="1"/>
      <c r="F662" s="2"/>
    </row>
    <row r="663" ht="15.75" customHeight="1">
      <c r="C663" s="1"/>
      <c r="E663" s="1"/>
      <c r="F663" s="2"/>
    </row>
    <row r="664" ht="15.75" customHeight="1">
      <c r="C664" s="1"/>
      <c r="E664" s="1"/>
      <c r="F664" s="2"/>
    </row>
    <row r="665" ht="15.75" customHeight="1">
      <c r="C665" s="1"/>
      <c r="E665" s="1"/>
      <c r="F665" s="2"/>
    </row>
    <row r="666" ht="15.75" customHeight="1">
      <c r="C666" s="1"/>
      <c r="E666" s="1"/>
      <c r="F666" s="2"/>
    </row>
    <row r="667" ht="15.75" customHeight="1">
      <c r="C667" s="1"/>
      <c r="E667" s="1"/>
      <c r="F667" s="2"/>
    </row>
    <row r="668" ht="15.75" customHeight="1">
      <c r="C668" s="1"/>
      <c r="E668" s="1"/>
      <c r="F668" s="2"/>
    </row>
    <row r="669" ht="15.75" customHeight="1">
      <c r="C669" s="1"/>
      <c r="E669" s="1"/>
      <c r="F669" s="2"/>
    </row>
    <row r="670" ht="15.75" customHeight="1">
      <c r="C670" s="1"/>
      <c r="E670" s="1"/>
      <c r="F670" s="2"/>
    </row>
    <row r="671" ht="15.75" customHeight="1">
      <c r="C671" s="1"/>
      <c r="E671" s="1"/>
      <c r="F671" s="2"/>
    </row>
    <row r="672" ht="15.75" customHeight="1">
      <c r="C672" s="1"/>
      <c r="E672" s="1"/>
      <c r="F672" s="2"/>
    </row>
    <row r="673" ht="15.75" customHeight="1">
      <c r="C673" s="1"/>
      <c r="E673" s="1"/>
      <c r="F673" s="2"/>
    </row>
    <row r="674" ht="15.75" customHeight="1">
      <c r="C674" s="1"/>
      <c r="E674" s="1"/>
      <c r="F674" s="2"/>
    </row>
    <row r="675" ht="15.75" customHeight="1">
      <c r="C675" s="1"/>
      <c r="E675" s="1"/>
      <c r="F675" s="2"/>
    </row>
    <row r="676" ht="15.75" customHeight="1">
      <c r="C676" s="1"/>
      <c r="E676" s="1"/>
      <c r="F676" s="2"/>
    </row>
    <row r="677" ht="15.75" customHeight="1">
      <c r="C677" s="1"/>
      <c r="E677" s="1"/>
      <c r="F677" s="2"/>
    </row>
    <row r="678" ht="15.75" customHeight="1">
      <c r="C678" s="1"/>
      <c r="E678" s="1"/>
      <c r="F678" s="2"/>
    </row>
    <row r="679" ht="15.75" customHeight="1">
      <c r="C679" s="1"/>
      <c r="E679" s="1"/>
      <c r="F679" s="2"/>
    </row>
    <row r="680" ht="15.75" customHeight="1">
      <c r="C680" s="1"/>
      <c r="E680" s="1"/>
      <c r="F680" s="2"/>
    </row>
    <row r="681" ht="15.75" customHeight="1">
      <c r="C681" s="1"/>
      <c r="E681" s="1"/>
      <c r="F681" s="2"/>
    </row>
    <row r="682" ht="15.75" customHeight="1">
      <c r="C682" s="1"/>
      <c r="E682" s="1"/>
      <c r="F682" s="2"/>
    </row>
    <row r="683" ht="15.75" customHeight="1">
      <c r="C683" s="1"/>
      <c r="E683" s="1"/>
      <c r="F683" s="2"/>
    </row>
    <row r="684" ht="15.75" customHeight="1">
      <c r="C684" s="1"/>
      <c r="E684" s="1"/>
      <c r="F684" s="2"/>
    </row>
    <row r="685" ht="15.75" customHeight="1">
      <c r="C685" s="1"/>
      <c r="E685" s="1"/>
      <c r="F685" s="2"/>
    </row>
    <row r="686" ht="15.75" customHeight="1">
      <c r="C686" s="1"/>
      <c r="E686" s="1"/>
      <c r="F686" s="2"/>
    </row>
    <row r="687" ht="15.75" customHeight="1">
      <c r="C687" s="1"/>
      <c r="E687" s="1"/>
      <c r="F687" s="2"/>
    </row>
    <row r="688" ht="15.75" customHeight="1">
      <c r="C688" s="1"/>
      <c r="E688" s="1"/>
      <c r="F688" s="2"/>
    </row>
    <row r="689" ht="15.75" customHeight="1">
      <c r="C689" s="1"/>
      <c r="E689" s="1"/>
      <c r="F689" s="2"/>
    </row>
    <row r="690" ht="15.75" customHeight="1">
      <c r="C690" s="1"/>
      <c r="E690" s="1"/>
      <c r="F690" s="2"/>
    </row>
    <row r="691" ht="15.75" customHeight="1">
      <c r="C691" s="1"/>
      <c r="E691" s="1"/>
      <c r="F691" s="2"/>
    </row>
    <row r="692" ht="15.75" customHeight="1">
      <c r="C692" s="1"/>
      <c r="E692" s="1"/>
      <c r="F692" s="2"/>
    </row>
    <row r="693" ht="15.75" customHeight="1">
      <c r="C693" s="1"/>
      <c r="E693" s="1"/>
      <c r="F693" s="2"/>
    </row>
    <row r="694" ht="15.75" customHeight="1">
      <c r="C694" s="1"/>
      <c r="E694" s="1"/>
      <c r="F694" s="2"/>
    </row>
    <row r="695" ht="15.75" customHeight="1">
      <c r="C695" s="1"/>
      <c r="E695" s="1"/>
      <c r="F695" s="2"/>
    </row>
    <row r="696" ht="15.75" customHeight="1">
      <c r="C696" s="1"/>
      <c r="E696" s="1"/>
      <c r="F696" s="2"/>
    </row>
    <row r="697" ht="15.75" customHeight="1">
      <c r="C697" s="1"/>
      <c r="E697" s="1"/>
      <c r="F697" s="2"/>
    </row>
    <row r="698" ht="15.75" customHeight="1">
      <c r="C698" s="1"/>
      <c r="E698" s="1"/>
      <c r="F698" s="2"/>
    </row>
    <row r="699" ht="15.75" customHeight="1">
      <c r="C699" s="1"/>
      <c r="E699" s="1"/>
      <c r="F699" s="2"/>
    </row>
    <row r="700" ht="15.75" customHeight="1">
      <c r="C700" s="1"/>
      <c r="E700" s="1"/>
      <c r="F700" s="2"/>
    </row>
    <row r="701" ht="15.75" customHeight="1">
      <c r="C701" s="1"/>
      <c r="E701" s="1"/>
      <c r="F701" s="2"/>
    </row>
    <row r="702" ht="15.75" customHeight="1">
      <c r="C702" s="1"/>
      <c r="E702" s="1"/>
      <c r="F702" s="2"/>
    </row>
    <row r="703" ht="15.75" customHeight="1">
      <c r="C703" s="1"/>
      <c r="E703" s="1"/>
      <c r="F703" s="2"/>
    </row>
    <row r="704" ht="15.75" customHeight="1">
      <c r="C704" s="1"/>
      <c r="E704" s="1"/>
      <c r="F704" s="2"/>
    </row>
    <row r="705" ht="15.75" customHeight="1">
      <c r="C705" s="1"/>
      <c r="E705" s="1"/>
      <c r="F705" s="2"/>
    </row>
    <row r="706" ht="15.75" customHeight="1">
      <c r="C706" s="1"/>
      <c r="E706" s="1"/>
      <c r="F706" s="2"/>
    </row>
    <row r="707" ht="15.75" customHeight="1">
      <c r="C707" s="1"/>
      <c r="E707" s="1"/>
      <c r="F707" s="2"/>
    </row>
    <row r="708" ht="15.75" customHeight="1">
      <c r="C708" s="1"/>
      <c r="E708" s="1"/>
      <c r="F708" s="2"/>
    </row>
    <row r="709" ht="15.75" customHeight="1">
      <c r="C709" s="1"/>
      <c r="E709" s="1"/>
      <c r="F709" s="2"/>
    </row>
    <row r="710" ht="15.75" customHeight="1">
      <c r="C710" s="1"/>
      <c r="E710" s="1"/>
      <c r="F710" s="2"/>
    </row>
    <row r="711" ht="15.75" customHeight="1">
      <c r="C711" s="1"/>
      <c r="E711" s="1"/>
      <c r="F711" s="2"/>
    </row>
    <row r="712" ht="15.75" customHeight="1">
      <c r="C712" s="1"/>
      <c r="E712" s="1"/>
      <c r="F712" s="2"/>
    </row>
    <row r="713" ht="15.75" customHeight="1">
      <c r="C713" s="1"/>
      <c r="E713" s="1"/>
      <c r="F713" s="2"/>
    </row>
    <row r="714" ht="15.75" customHeight="1">
      <c r="C714" s="1"/>
      <c r="E714" s="1"/>
      <c r="F714" s="2"/>
    </row>
    <row r="715" ht="15.75" customHeight="1">
      <c r="C715" s="1"/>
      <c r="E715" s="1"/>
      <c r="F715" s="2"/>
    </row>
    <row r="716" ht="15.75" customHeight="1">
      <c r="C716" s="1"/>
      <c r="E716" s="1"/>
      <c r="F716" s="2"/>
    </row>
    <row r="717" ht="15.75" customHeight="1">
      <c r="C717" s="1"/>
      <c r="E717" s="1"/>
      <c r="F717" s="2"/>
    </row>
    <row r="718" ht="15.75" customHeight="1">
      <c r="C718" s="1"/>
      <c r="E718" s="1"/>
      <c r="F718" s="2"/>
    </row>
    <row r="719" ht="15.75" customHeight="1">
      <c r="C719" s="1"/>
      <c r="E719" s="1"/>
      <c r="F719" s="2"/>
    </row>
    <row r="720" ht="15.75" customHeight="1">
      <c r="C720" s="1"/>
      <c r="E720" s="1"/>
      <c r="F720" s="2"/>
    </row>
    <row r="721" ht="15.75" customHeight="1">
      <c r="C721" s="1"/>
      <c r="E721" s="1"/>
      <c r="F721" s="2"/>
    </row>
    <row r="722" ht="15.75" customHeight="1">
      <c r="C722" s="1"/>
      <c r="E722" s="1"/>
      <c r="F722" s="2"/>
    </row>
    <row r="723" ht="15.75" customHeight="1">
      <c r="C723" s="1"/>
      <c r="E723" s="1"/>
      <c r="F723" s="2"/>
    </row>
    <row r="724" ht="15.75" customHeight="1">
      <c r="C724" s="1"/>
      <c r="E724" s="1"/>
      <c r="F724" s="2"/>
    </row>
    <row r="725" ht="15.75" customHeight="1">
      <c r="C725" s="1"/>
      <c r="E725" s="1"/>
      <c r="F725" s="2"/>
    </row>
    <row r="726" ht="15.75" customHeight="1">
      <c r="C726" s="1"/>
      <c r="E726" s="1"/>
      <c r="F726" s="2"/>
    </row>
    <row r="727" ht="15.75" customHeight="1">
      <c r="C727" s="1"/>
      <c r="E727" s="1"/>
      <c r="F727" s="2"/>
    </row>
    <row r="728" ht="15.75" customHeight="1">
      <c r="C728" s="1"/>
      <c r="E728" s="1"/>
      <c r="F728" s="2"/>
    </row>
    <row r="729" ht="15.75" customHeight="1">
      <c r="C729" s="1"/>
      <c r="E729" s="1"/>
      <c r="F729" s="2"/>
    </row>
    <row r="730" ht="15.75" customHeight="1">
      <c r="C730" s="1"/>
      <c r="E730" s="1"/>
      <c r="F730" s="2"/>
    </row>
    <row r="731" ht="15.75" customHeight="1">
      <c r="C731" s="1"/>
      <c r="E731" s="1"/>
      <c r="F731" s="2"/>
    </row>
    <row r="732" ht="15.75" customHeight="1">
      <c r="C732" s="1"/>
      <c r="E732" s="1"/>
      <c r="F732" s="2"/>
    </row>
    <row r="733" ht="15.75" customHeight="1">
      <c r="C733" s="1"/>
      <c r="E733" s="1"/>
      <c r="F733" s="2"/>
    </row>
    <row r="734" ht="15.75" customHeight="1">
      <c r="C734" s="1"/>
      <c r="E734" s="1"/>
      <c r="F734" s="2"/>
    </row>
    <row r="735" ht="15.75" customHeight="1">
      <c r="C735" s="1"/>
      <c r="E735" s="1"/>
      <c r="F735" s="2"/>
    </row>
    <row r="736" ht="15.75" customHeight="1">
      <c r="C736" s="1"/>
      <c r="E736" s="1"/>
      <c r="F736" s="2"/>
    </row>
    <row r="737" ht="15.75" customHeight="1">
      <c r="C737" s="1"/>
      <c r="E737" s="1"/>
      <c r="F737" s="2"/>
    </row>
    <row r="738" ht="15.75" customHeight="1">
      <c r="C738" s="1"/>
      <c r="E738" s="1"/>
      <c r="F738" s="2"/>
    </row>
    <row r="739" ht="15.75" customHeight="1">
      <c r="C739" s="1"/>
      <c r="E739" s="1"/>
      <c r="F739" s="2"/>
    </row>
    <row r="740" ht="15.75" customHeight="1">
      <c r="C740" s="1"/>
      <c r="E740" s="1"/>
      <c r="F740" s="2"/>
    </row>
    <row r="741" ht="15.75" customHeight="1">
      <c r="C741" s="1"/>
      <c r="E741" s="1"/>
      <c r="F741" s="2"/>
    </row>
    <row r="742" ht="15.75" customHeight="1">
      <c r="C742" s="1"/>
      <c r="E742" s="1"/>
      <c r="F742" s="2"/>
    </row>
    <row r="743" ht="15.75" customHeight="1">
      <c r="C743" s="1"/>
      <c r="E743" s="1"/>
      <c r="F743" s="2"/>
    </row>
    <row r="744" ht="15.75" customHeight="1">
      <c r="C744" s="1"/>
      <c r="E744" s="1"/>
      <c r="F744" s="2"/>
    </row>
    <row r="745" ht="15.75" customHeight="1">
      <c r="C745" s="1"/>
      <c r="E745" s="1"/>
      <c r="F745" s="2"/>
    </row>
    <row r="746" ht="15.75" customHeight="1">
      <c r="C746" s="1"/>
      <c r="E746" s="1"/>
      <c r="F746" s="2"/>
    </row>
    <row r="747" ht="15.75" customHeight="1">
      <c r="C747" s="1"/>
      <c r="E747" s="1"/>
      <c r="F747" s="2"/>
    </row>
    <row r="748" ht="15.75" customHeight="1">
      <c r="C748" s="1"/>
      <c r="E748" s="1"/>
      <c r="F748" s="2"/>
    </row>
    <row r="749" ht="15.75" customHeight="1">
      <c r="C749" s="1"/>
      <c r="E749" s="1"/>
      <c r="F749" s="2"/>
    </row>
    <row r="750" ht="15.75" customHeight="1">
      <c r="C750" s="1"/>
      <c r="E750" s="1"/>
      <c r="F750" s="2"/>
    </row>
    <row r="751" ht="15.75" customHeight="1">
      <c r="C751" s="1"/>
      <c r="E751" s="1"/>
      <c r="F751" s="2"/>
    </row>
    <row r="752" ht="15.75" customHeight="1">
      <c r="C752" s="1"/>
      <c r="E752" s="1"/>
      <c r="F752" s="2"/>
    </row>
    <row r="753" ht="15.75" customHeight="1">
      <c r="C753" s="1"/>
      <c r="E753" s="1"/>
      <c r="F753" s="2"/>
    </row>
    <row r="754" ht="15.75" customHeight="1">
      <c r="C754" s="1"/>
      <c r="E754" s="1"/>
      <c r="F754" s="2"/>
    </row>
    <row r="755" ht="15.75" customHeight="1">
      <c r="C755" s="1"/>
      <c r="E755" s="1"/>
      <c r="F755" s="2"/>
    </row>
    <row r="756" ht="15.75" customHeight="1">
      <c r="C756" s="1"/>
      <c r="E756" s="1"/>
      <c r="F756" s="2"/>
    </row>
    <row r="757" ht="15.75" customHeight="1">
      <c r="C757" s="1"/>
      <c r="E757" s="1"/>
      <c r="F757" s="2"/>
    </row>
    <row r="758" ht="15.75" customHeight="1">
      <c r="C758" s="1"/>
      <c r="E758" s="1"/>
      <c r="F758" s="2"/>
    </row>
    <row r="759" ht="15.75" customHeight="1">
      <c r="C759" s="1"/>
      <c r="E759" s="1"/>
      <c r="F759" s="2"/>
    </row>
    <row r="760" ht="15.75" customHeight="1">
      <c r="C760" s="1"/>
      <c r="E760" s="1"/>
      <c r="F760" s="2"/>
    </row>
    <row r="761" ht="15.75" customHeight="1">
      <c r="C761" s="1"/>
      <c r="E761" s="1"/>
      <c r="F761" s="2"/>
    </row>
    <row r="762" ht="15.75" customHeight="1">
      <c r="C762" s="1"/>
      <c r="E762" s="1"/>
      <c r="F762" s="2"/>
    </row>
    <row r="763" ht="15.75" customHeight="1">
      <c r="C763" s="1"/>
      <c r="E763" s="1"/>
      <c r="F763" s="2"/>
    </row>
    <row r="764" ht="15.75" customHeight="1">
      <c r="C764" s="1"/>
      <c r="E764" s="1"/>
      <c r="F764" s="2"/>
    </row>
    <row r="765" ht="15.75" customHeight="1">
      <c r="C765" s="1"/>
      <c r="E765" s="1"/>
      <c r="F765" s="2"/>
    </row>
    <row r="766" ht="15.75" customHeight="1">
      <c r="C766" s="1"/>
      <c r="E766" s="1"/>
      <c r="F766" s="2"/>
    </row>
    <row r="767" ht="15.75" customHeight="1">
      <c r="C767" s="1"/>
      <c r="E767" s="1"/>
      <c r="F767" s="2"/>
    </row>
    <row r="768" ht="15.75" customHeight="1">
      <c r="C768" s="1"/>
      <c r="E768" s="1"/>
      <c r="F768" s="2"/>
    </row>
    <row r="769" ht="15.75" customHeight="1">
      <c r="C769" s="1"/>
      <c r="E769" s="1"/>
      <c r="F769" s="2"/>
    </row>
    <row r="770" ht="15.75" customHeight="1">
      <c r="C770" s="1"/>
      <c r="E770" s="1"/>
      <c r="F770" s="2"/>
    </row>
    <row r="771" ht="15.75" customHeight="1">
      <c r="C771" s="1"/>
      <c r="E771" s="1"/>
      <c r="F771" s="2"/>
    </row>
    <row r="772" ht="15.75" customHeight="1">
      <c r="C772" s="1"/>
      <c r="E772" s="1"/>
      <c r="F772" s="2"/>
    </row>
    <row r="773" ht="15.75" customHeight="1">
      <c r="C773" s="1"/>
      <c r="E773" s="1"/>
      <c r="F773" s="2"/>
    </row>
    <row r="774" ht="15.75" customHeight="1">
      <c r="C774" s="1"/>
      <c r="E774" s="1"/>
      <c r="F774" s="2"/>
    </row>
    <row r="775" ht="15.75" customHeight="1">
      <c r="C775" s="1"/>
      <c r="E775" s="1"/>
      <c r="F775" s="2"/>
    </row>
    <row r="776" ht="15.75" customHeight="1">
      <c r="C776" s="1"/>
      <c r="E776" s="1"/>
      <c r="F776" s="2"/>
    </row>
    <row r="777" ht="15.75" customHeight="1">
      <c r="C777" s="1"/>
      <c r="E777" s="1"/>
      <c r="F777" s="2"/>
    </row>
    <row r="778" ht="15.75" customHeight="1">
      <c r="C778" s="1"/>
      <c r="E778" s="1"/>
      <c r="F778" s="2"/>
    </row>
    <row r="779" ht="15.75" customHeight="1">
      <c r="C779" s="1"/>
      <c r="E779" s="1"/>
      <c r="F779" s="2"/>
    </row>
    <row r="780" ht="15.75" customHeight="1">
      <c r="C780" s="1"/>
      <c r="E780" s="1"/>
      <c r="F780" s="2"/>
    </row>
    <row r="781" ht="15.75" customHeight="1">
      <c r="C781" s="1"/>
      <c r="E781" s="1"/>
      <c r="F781" s="2"/>
    </row>
    <row r="782" ht="15.75" customHeight="1">
      <c r="C782" s="1"/>
      <c r="E782" s="1"/>
      <c r="F782" s="2"/>
    </row>
    <row r="783" ht="15.75" customHeight="1">
      <c r="C783" s="1"/>
      <c r="E783" s="1"/>
      <c r="F783" s="2"/>
    </row>
    <row r="784" ht="15.75" customHeight="1">
      <c r="C784" s="1"/>
      <c r="E784" s="1"/>
      <c r="F784" s="2"/>
    </row>
    <row r="785" ht="15.75" customHeight="1">
      <c r="C785" s="1"/>
      <c r="E785" s="1"/>
      <c r="F785" s="2"/>
    </row>
    <row r="786" ht="15.75" customHeight="1">
      <c r="C786" s="1"/>
      <c r="E786" s="1"/>
      <c r="F786" s="2"/>
    </row>
    <row r="787" ht="15.75" customHeight="1">
      <c r="C787" s="1"/>
      <c r="E787" s="1"/>
      <c r="F787" s="2"/>
    </row>
    <row r="788" ht="15.75" customHeight="1">
      <c r="C788" s="1"/>
      <c r="E788" s="1"/>
      <c r="F788" s="2"/>
    </row>
    <row r="789" ht="15.75" customHeight="1">
      <c r="C789" s="1"/>
      <c r="E789" s="1"/>
      <c r="F789" s="2"/>
    </row>
    <row r="790" ht="15.75" customHeight="1">
      <c r="C790" s="1"/>
      <c r="E790" s="1"/>
      <c r="F790" s="2"/>
    </row>
    <row r="791" ht="15.75" customHeight="1">
      <c r="C791" s="1"/>
      <c r="E791" s="1"/>
      <c r="F791" s="2"/>
    </row>
    <row r="792" ht="15.75" customHeight="1">
      <c r="C792" s="1"/>
      <c r="E792" s="1"/>
      <c r="F792" s="2"/>
    </row>
    <row r="793" ht="15.75" customHeight="1">
      <c r="C793" s="1"/>
      <c r="E793" s="1"/>
      <c r="F793" s="2"/>
    </row>
    <row r="794" ht="15.75" customHeight="1">
      <c r="C794" s="1"/>
      <c r="E794" s="1"/>
      <c r="F794" s="2"/>
    </row>
    <row r="795" ht="15.75" customHeight="1">
      <c r="C795" s="1"/>
      <c r="E795" s="1"/>
      <c r="F795" s="2"/>
    </row>
    <row r="796" ht="15.75" customHeight="1">
      <c r="C796" s="1"/>
      <c r="E796" s="1"/>
      <c r="F796" s="2"/>
    </row>
    <row r="797" ht="15.75" customHeight="1">
      <c r="C797" s="1"/>
      <c r="E797" s="1"/>
      <c r="F797" s="2"/>
    </row>
    <row r="798" ht="15.75" customHeight="1">
      <c r="C798" s="1"/>
      <c r="E798" s="1"/>
      <c r="F798" s="2"/>
    </row>
    <row r="799" ht="15.75" customHeight="1">
      <c r="C799" s="1"/>
      <c r="E799" s="1"/>
      <c r="F799" s="2"/>
    </row>
    <row r="800" ht="15.75" customHeight="1">
      <c r="C800" s="1"/>
      <c r="E800" s="1"/>
      <c r="F800" s="2"/>
    </row>
    <row r="801" ht="15.75" customHeight="1">
      <c r="C801" s="1"/>
      <c r="E801" s="1"/>
      <c r="F801" s="2"/>
    </row>
    <row r="802" ht="15.75" customHeight="1">
      <c r="C802" s="1"/>
      <c r="E802" s="1"/>
      <c r="F802" s="2"/>
    </row>
    <row r="803" ht="15.75" customHeight="1">
      <c r="C803" s="1"/>
      <c r="E803" s="1"/>
      <c r="F803" s="2"/>
    </row>
    <row r="804" ht="15.75" customHeight="1">
      <c r="C804" s="1"/>
      <c r="E804" s="1"/>
      <c r="F804" s="2"/>
    </row>
    <row r="805" ht="15.75" customHeight="1">
      <c r="C805" s="1"/>
      <c r="E805" s="1"/>
      <c r="F805" s="2"/>
    </row>
    <row r="806" ht="15.75" customHeight="1">
      <c r="C806" s="1"/>
      <c r="E806" s="1"/>
      <c r="F806" s="2"/>
    </row>
    <row r="807" ht="15.75" customHeight="1">
      <c r="C807" s="1"/>
      <c r="E807" s="1"/>
      <c r="F807" s="2"/>
    </row>
    <row r="808" ht="15.75" customHeight="1">
      <c r="C808" s="1"/>
      <c r="E808" s="1"/>
      <c r="F808" s="2"/>
    </row>
    <row r="809" ht="15.75" customHeight="1">
      <c r="C809" s="1"/>
      <c r="E809" s="1"/>
      <c r="F809" s="2"/>
    </row>
    <row r="810" ht="15.75" customHeight="1">
      <c r="C810" s="1"/>
      <c r="E810" s="1"/>
      <c r="F810" s="2"/>
    </row>
    <row r="811" ht="15.75" customHeight="1">
      <c r="C811" s="1"/>
      <c r="E811" s="1"/>
      <c r="F811" s="2"/>
    </row>
    <row r="812" ht="15.75" customHeight="1">
      <c r="C812" s="1"/>
      <c r="E812" s="1"/>
      <c r="F812" s="2"/>
    </row>
    <row r="813" ht="15.75" customHeight="1">
      <c r="C813" s="1"/>
      <c r="E813" s="1"/>
      <c r="F813" s="2"/>
    </row>
    <row r="814" ht="15.75" customHeight="1">
      <c r="C814" s="1"/>
      <c r="E814" s="1"/>
      <c r="F814" s="2"/>
    </row>
    <row r="815" ht="15.75" customHeight="1">
      <c r="C815" s="1"/>
      <c r="E815" s="1"/>
      <c r="F815" s="2"/>
    </row>
    <row r="816" ht="15.75" customHeight="1">
      <c r="C816" s="1"/>
      <c r="E816" s="1"/>
      <c r="F816" s="2"/>
    </row>
    <row r="817" ht="15.75" customHeight="1">
      <c r="C817" s="1"/>
      <c r="E817" s="1"/>
      <c r="F817" s="2"/>
    </row>
    <row r="818" ht="15.75" customHeight="1">
      <c r="C818" s="1"/>
      <c r="E818" s="1"/>
      <c r="F818" s="2"/>
    </row>
    <row r="819" ht="15.75" customHeight="1">
      <c r="C819" s="1"/>
      <c r="E819" s="1"/>
      <c r="F819" s="2"/>
    </row>
    <row r="820" ht="15.75" customHeight="1">
      <c r="C820" s="1"/>
      <c r="E820" s="1"/>
      <c r="F820" s="2"/>
    </row>
    <row r="821" ht="15.75" customHeight="1">
      <c r="C821" s="1"/>
      <c r="E821" s="1"/>
      <c r="F821" s="2"/>
    </row>
    <row r="822" ht="15.75" customHeight="1">
      <c r="C822" s="1"/>
      <c r="E822" s="1"/>
      <c r="F822" s="2"/>
    </row>
    <row r="823" ht="15.75" customHeight="1">
      <c r="C823" s="1"/>
      <c r="E823" s="1"/>
      <c r="F823" s="2"/>
    </row>
    <row r="824" ht="15.75" customHeight="1">
      <c r="C824" s="1"/>
      <c r="E824" s="1"/>
      <c r="F824" s="2"/>
    </row>
    <row r="825" ht="15.75" customHeight="1">
      <c r="C825" s="1"/>
      <c r="E825" s="1"/>
      <c r="F825" s="2"/>
    </row>
    <row r="826" ht="15.75" customHeight="1">
      <c r="C826" s="1"/>
      <c r="E826" s="1"/>
      <c r="F826" s="2"/>
    </row>
    <row r="827" ht="15.75" customHeight="1">
      <c r="C827" s="1"/>
      <c r="E827" s="1"/>
      <c r="F827" s="2"/>
    </row>
    <row r="828" ht="15.75" customHeight="1">
      <c r="C828" s="1"/>
      <c r="E828" s="1"/>
      <c r="F828" s="2"/>
    </row>
    <row r="829" ht="15.75" customHeight="1">
      <c r="C829" s="1"/>
      <c r="E829" s="1"/>
      <c r="F829" s="2"/>
    </row>
    <row r="830" ht="15.75" customHeight="1">
      <c r="C830" s="1"/>
      <c r="E830" s="1"/>
      <c r="F830" s="2"/>
    </row>
    <row r="831" ht="15.75" customHeight="1">
      <c r="C831" s="1"/>
      <c r="E831" s="1"/>
      <c r="F831" s="2"/>
    </row>
    <row r="832" ht="15.75" customHeight="1">
      <c r="C832" s="1"/>
      <c r="E832" s="1"/>
      <c r="F832" s="2"/>
    </row>
    <row r="833" ht="15.75" customHeight="1">
      <c r="C833" s="1"/>
      <c r="E833" s="1"/>
      <c r="F833" s="2"/>
    </row>
    <row r="834" ht="15.75" customHeight="1">
      <c r="C834" s="1"/>
      <c r="E834" s="1"/>
      <c r="F834" s="2"/>
    </row>
    <row r="835" ht="15.75" customHeight="1">
      <c r="C835" s="1"/>
      <c r="E835" s="1"/>
      <c r="F835" s="2"/>
    </row>
    <row r="836" ht="15.75" customHeight="1">
      <c r="C836" s="1"/>
      <c r="E836" s="1"/>
      <c r="F836" s="2"/>
    </row>
    <row r="837" ht="15.75" customHeight="1">
      <c r="C837" s="1"/>
      <c r="E837" s="1"/>
      <c r="F837" s="2"/>
    </row>
    <row r="838" ht="15.75" customHeight="1">
      <c r="C838" s="1"/>
      <c r="E838" s="1"/>
      <c r="F838" s="2"/>
    </row>
    <row r="839" ht="15.75" customHeight="1">
      <c r="C839" s="1"/>
      <c r="E839" s="1"/>
      <c r="F839" s="2"/>
    </row>
    <row r="840" ht="15.75" customHeight="1">
      <c r="C840" s="1"/>
      <c r="E840" s="1"/>
      <c r="F840" s="2"/>
    </row>
    <row r="841" ht="15.75" customHeight="1">
      <c r="C841" s="1"/>
      <c r="E841" s="1"/>
      <c r="F841" s="2"/>
    </row>
    <row r="842" ht="15.75" customHeight="1">
      <c r="C842" s="1"/>
      <c r="E842" s="1"/>
      <c r="F842" s="2"/>
    </row>
    <row r="843" ht="15.75" customHeight="1">
      <c r="C843" s="1"/>
      <c r="E843" s="1"/>
      <c r="F843" s="2"/>
    </row>
    <row r="844" ht="15.75" customHeight="1">
      <c r="C844" s="1"/>
      <c r="E844" s="1"/>
      <c r="F844" s="2"/>
    </row>
    <row r="845" ht="15.75" customHeight="1">
      <c r="C845" s="1"/>
      <c r="E845" s="1"/>
      <c r="F845" s="2"/>
    </row>
    <row r="846" ht="15.75" customHeight="1">
      <c r="C846" s="1"/>
      <c r="E846" s="1"/>
      <c r="F846" s="2"/>
    </row>
    <row r="847" ht="15.75" customHeight="1">
      <c r="C847" s="1"/>
      <c r="E847" s="1"/>
      <c r="F847" s="2"/>
    </row>
    <row r="848" ht="15.75" customHeight="1">
      <c r="C848" s="1"/>
      <c r="E848" s="1"/>
      <c r="F848" s="2"/>
    </row>
    <row r="849" ht="15.75" customHeight="1">
      <c r="C849" s="1"/>
      <c r="E849" s="1"/>
      <c r="F849" s="2"/>
    </row>
    <row r="850" ht="15.75" customHeight="1">
      <c r="C850" s="1"/>
      <c r="E850" s="1"/>
      <c r="F850" s="2"/>
    </row>
    <row r="851" ht="15.75" customHeight="1">
      <c r="C851" s="1"/>
      <c r="E851" s="1"/>
      <c r="F851" s="2"/>
    </row>
    <row r="852" ht="15.75" customHeight="1">
      <c r="C852" s="1"/>
      <c r="E852" s="1"/>
      <c r="F852" s="2"/>
    </row>
    <row r="853" ht="15.75" customHeight="1">
      <c r="C853" s="1"/>
      <c r="E853" s="1"/>
      <c r="F853" s="2"/>
    </row>
    <row r="854" ht="15.75" customHeight="1">
      <c r="C854" s="1"/>
      <c r="E854" s="1"/>
      <c r="F854" s="2"/>
    </row>
    <row r="855" ht="15.75" customHeight="1">
      <c r="C855" s="1"/>
      <c r="E855" s="1"/>
      <c r="F855" s="2"/>
    </row>
    <row r="856" ht="15.75" customHeight="1">
      <c r="C856" s="1"/>
      <c r="E856" s="1"/>
      <c r="F856" s="2"/>
    </row>
    <row r="857" ht="15.75" customHeight="1">
      <c r="C857" s="1"/>
      <c r="E857" s="1"/>
      <c r="F857" s="2"/>
    </row>
    <row r="858" ht="15.75" customHeight="1">
      <c r="C858" s="1"/>
      <c r="E858" s="1"/>
      <c r="F858" s="2"/>
    </row>
    <row r="859" ht="15.75" customHeight="1">
      <c r="C859" s="1"/>
      <c r="E859" s="1"/>
      <c r="F859" s="2"/>
    </row>
    <row r="860" ht="15.75" customHeight="1">
      <c r="C860" s="1"/>
      <c r="E860" s="1"/>
      <c r="F860" s="2"/>
    </row>
    <row r="861" ht="15.75" customHeight="1">
      <c r="C861" s="1"/>
      <c r="E861" s="1"/>
      <c r="F861" s="2"/>
    </row>
    <row r="862" ht="15.75" customHeight="1">
      <c r="C862" s="1"/>
      <c r="E862" s="1"/>
      <c r="F862" s="2"/>
    </row>
    <row r="863" ht="15.75" customHeight="1">
      <c r="C863" s="1"/>
      <c r="E863" s="1"/>
      <c r="F863" s="2"/>
    </row>
    <row r="864" ht="15.75" customHeight="1">
      <c r="C864" s="1"/>
      <c r="E864" s="1"/>
      <c r="F864" s="2"/>
    </row>
    <row r="865" ht="15.75" customHeight="1">
      <c r="C865" s="1"/>
      <c r="E865" s="1"/>
      <c r="F865" s="2"/>
    </row>
    <row r="866" ht="15.75" customHeight="1">
      <c r="C866" s="1"/>
      <c r="E866" s="1"/>
      <c r="F866" s="2"/>
    </row>
    <row r="867" ht="15.75" customHeight="1">
      <c r="C867" s="1"/>
      <c r="E867" s="1"/>
      <c r="F867" s="2"/>
    </row>
    <row r="868" ht="15.75" customHeight="1">
      <c r="C868" s="1"/>
      <c r="E868" s="1"/>
      <c r="F868" s="2"/>
    </row>
    <row r="869" ht="15.75" customHeight="1">
      <c r="C869" s="1"/>
      <c r="E869" s="1"/>
      <c r="F869" s="2"/>
    </row>
    <row r="870" ht="15.75" customHeight="1">
      <c r="C870" s="1"/>
      <c r="E870" s="1"/>
      <c r="F870" s="2"/>
    </row>
    <row r="871" ht="15.75" customHeight="1">
      <c r="C871" s="1"/>
      <c r="E871" s="1"/>
      <c r="F871" s="2"/>
    </row>
    <row r="872" ht="15.75" customHeight="1">
      <c r="C872" s="1"/>
      <c r="E872" s="1"/>
      <c r="F872" s="2"/>
    </row>
    <row r="873" ht="15.75" customHeight="1">
      <c r="C873" s="1"/>
      <c r="E873" s="1"/>
      <c r="F873" s="2"/>
    </row>
    <row r="874" ht="15.75" customHeight="1">
      <c r="C874" s="1"/>
      <c r="E874" s="1"/>
      <c r="F874" s="2"/>
    </row>
    <row r="875" ht="15.75" customHeight="1">
      <c r="C875" s="1"/>
      <c r="E875" s="1"/>
      <c r="F875" s="2"/>
    </row>
    <row r="876" ht="15.75" customHeight="1">
      <c r="C876" s="1"/>
      <c r="E876" s="1"/>
      <c r="F876" s="2"/>
    </row>
    <row r="877" ht="15.75" customHeight="1">
      <c r="C877" s="1"/>
      <c r="E877" s="1"/>
      <c r="F877" s="2"/>
    </row>
    <row r="878" ht="15.75" customHeight="1">
      <c r="C878" s="1"/>
      <c r="E878" s="1"/>
      <c r="F878" s="2"/>
    </row>
    <row r="879" ht="15.75" customHeight="1">
      <c r="C879" s="1"/>
      <c r="E879" s="1"/>
      <c r="F879" s="2"/>
    </row>
    <row r="880" ht="15.75" customHeight="1">
      <c r="C880" s="1"/>
      <c r="E880" s="1"/>
      <c r="F880" s="2"/>
    </row>
    <row r="881" ht="15.75" customHeight="1">
      <c r="C881" s="1"/>
      <c r="E881" s="1"/>
      <c r="F881" s="2"/>
    </row>
    <row r="882" ht="15.75" customHeight="1">
      <c r="C882" s="1"/>
      <c r="E882" s="1"/>
      <c r="F882" s="2"/>
    </row>
    <row r="883" ht="15.75" customHeight="1">
      <c r="C883" s="1"/>
      <c r="E883" s="1"/>
      <c r="F883" s="2"/>
    </row>
    <row r="884" ht="15.75" customHeight="1">
      <c r="C884" s="1"/>
      <c r="E884" s="1"/>
      <c r="F884" s="2"/>
    </row>
    <row r="885" ht="15.75" customHeight="1">
      <c r="C885" s="1"/>
      <c r="E885" s="1"/>
      <c r="F885" s="2"/>
    </row>
    <row r="886" ht="15.75" customHeight="1">
      <c r="C886" s="1"/>
      <c r="E886" s="1"/>
      <c r="F886" s="2"/>
    </row>
    <row r="887" ht="15.75" customHeight="1">
      <c r="C887" s="1"/>
      <c r="E887" s="1"/>
      <c r="F887" s="2"/>
    </row>
    <row r="888" ht="15.75" customHeight="1">
      <c r="C888" s="1"/>
      <c r="E888" s="1"/>
      <c r="F888" s="2"/>
    </row>
    <row r="889" ht="15.75" customHeight="1">
      <c r="C889" s="1"/>
      <c r="E889" s="1"/>
      <c r="F889" s="2"/>
    </row>
    <row r="890" ht="15.75" customHeight="1">
      <c r="C890" s="1"/>
      <c r="E890" s="1"/>
      <c r="F890" s="2"/>
    </row>
    <row r="891" ht="15.75" customHeight="1">
      <c r="C891" s="1"/>
      <c r="E891" s="1"/>
      <c r="F891" s="2"/>
    </row>
    <row r="892" ht="15.75" customHeight="1">
      <c r="C892" s="1"/>
      <c r="E892" s="1"/>
      <c r="F892" s="2"/>
    </row>
    <row r="893" ht="15.75" customHeight="1">
      <c r="C893" s="1"/>
      <c r="E893" s="1"/>
      <c r="F893" s="2"/>
    </row>
    <row r="894" ht="15.75" customHeight="1">
      <c r="C894" s="1"/>
      <c r="E894" s="1"/>
      <c r="F894" s="2"/>
    </row>
    <row r="895" ht="15.75" customHeight="1">
      <c r="C895" s="1"/>
      <c r="E895" s="1"/>
      <c r="F895" s="2"/>
    </row>
    <row r="896" ht="15.75" customHeight="1">
      <c r="C896" s="1"/>
      <c r="E896" s="1"/>
      <c r="F896" s="2"/>
    </row>
    <row r="897" ht="15.75" customHeight="1">
      <c r="C897" s="1"/>
      <c r="E897" s="1"/>
      <c r="F897" s="2"/>
    </row>
    <row r="898" ht="15.75" customHeight="1">
      <c r="C898" s="1"/>
      <c r="E898" s="1"/>
      <c r="F898" s="2"/>
    </row>
    <row r="899" ht="15.75" customHeight="1">
      <c r="C899" s="1"/>
      <c r="E899" s="1"/>
      <c r="F899" s="2"/>
    </row>
    <row r="900" ht="15.75" customHeight="1">
      <c r="C900" s="1"/>
      <c r="E900" s="1"/>
      <c r="F900" s="2"/>
    </row>
    <row r="901" ht="15.75" customHeight="1">
      <c r="C901" s="1"/>
      <c r="E901" s="1"/>
      <c r="F901" s="2"/>
    </row>
    <row r="902" ht="15.75" customHeight="1">
      <c r="C902" s="1"/>
      <c r="E902" s="1"/>
      <c r="F902" s="2"/>
    </row>
    <row r="903" ht="15.75" customHeight="1">
      <c r="C903" s="1"/>
      <c r="E903" s="1"/>
      <c r="F903" s="2"/>
    </row>
    <row r="904" ht="15.75" customHeight="1">
      <c r="C904" s="1"/>
      <c r="E904" s="1"/>
      <c r="F904" s="2"/>
    </row>
    <row r="905" ht="15.75" customHeight="1">
      <c r="C905" s="1"/>
      <c r="E905" s="1"/>
      <c r="F905" s="2"/>
    </row>
    <row r="906" ht="15.75" customHeight="1">
      <c r="C906" s="1"/>
      <c r="E906" s="1"/>
      <c r="F906" s="2"/>
    </row>
    <row r="907" ht="15.75" customHeight="1">
      <c r="C907" s="1"/>
      <c r="E907" s="1"/>
      <c r="F907" s="2"/>
    </row>
    <row r="908" ht="15.75" customHeight="1">
      <c r="C908" s="1"/>
      <c r="E908" s="1"/>
      <c r="F908" s="2"/>
    </row>
    <row r="909" ht="15.75" customHeight="1">
      <c r="C909" s="1"/>
      <c r="E909" s="1"/>
      <c r="F909" s="2"/>
    </row>
    <row r="910" ht="15.75" customHeight="1">
      <c r="C910" s="1"/>
      <c r="E910" s="1"/>
      <c r="F910" s="2"/>
    </row>
    <row r="911" ht="15.75" customHeight="1">
      <c r="C911" s="1"/>
      <c r="E911" s="1"/>
      <c r="F911" s="2"/>
    </row>
    <row r="912" ht="15.75" customHeight="1">
      <c r="C912" s="1"/>
      <c r="E912" s="1"/>
      <c r="F912" s="2"/>
    </row>
    <row r="913" ht="15.75" customHeight="1">
      <c r="C913" s="1"/>
      <c r="E913" s="1"/>
      <c r="F913" s="2"/>
    </row>
    <row r="914" ht="15.75" customHeight="1">
      <c r="C914" s="1"/>
      <c r="E914" s="1"/>
      <c r="F914" s="2"/>
    </row>
    <row r="915" ht="15.75" customHeight="1">
      <c r="C915" s="1"/>
      <c r="E915" s="1"/>
      <c r="F915" s="2"/>
    </row>
    <row r="916" ht="15.75" customHeight="1">
      <c r="C916" s="1"/>
      <c r="E916" s="1"/>
      <c r="F916" s="2"/>
    </row>
    <row r="917" ht="15.75" customHeight="1">
      <c r="C917" s="1"/>
      <c r="E917" s="1"/>
      <c r="F917" s="2"/>
    </row>
    <row r="918" ht="15.75" customHeight="1">
      <c r="C918" s="1"/>
      <c r="E918" s="1"/>
      <c r="F918" s="2"/>
    </row>
    <row r="919" ht="15.75" customHeight="1">
      <c r="C919" s="1"/>
      <c r="E919" s="1"/>
      <c r="F919" s="2"/>
    </row>
    <row r="920" ht="15.75" customHeight="1">
      <c r="C920" s="1"/>
      <c r="E920" s="1"/>
      <c r="F920" s="2"/>
    </row>
    <row r="921" ht="15.75" customHeight="1">
      <c r="C921" s="1"/>
      <c r="E921" s="1"/>
      <c r="F921" s="2"/>
    </row>
    <row r="922" ht="15.75" customHeight="1">
      <c r="C922" s="1"/>
      <c r="E922" s="1"/>
      <c r="F922" s="2"/>
    </row>
    <row r="923" ht="15.75" customHeight="1">
      <c r="C923" s="1"/>
      <c r="E923" s="1"/>
      <c r="F923" s="2"/>
    </row>
    <row r="924" ht="15.75" customHeight="1">
      <c r="C924" s="1"/>
      <c r="E924" s="1"/>
      <c r="F924" s="2"/>
    </row>
    <row r="925" ht="15.75" customHeight="1">
      <c r="C925" s="1"/>
      <c r="E925" s="1"/>
      <c r="F925" s="2"/>
    </row>
    <row r="926" ht="15.75" customHeight="1">
      <c r="C926" s="1"/>
      <c r="E926" s="1"/>
      <c r="F926" s="2"/>
    </row>
    <row r="927" ht="15.75" customHeight="1">
      <c r="C927" s="1"/>
      <c r="E927" s="1"/>
      <c r="F927" s="2"/>
    </row>
    <row r="928" ht="15.75" customHeight="1">
      <c r="C928" s="1"/>
      <c r="E928" s="1"/>
      <c r="F928" s="2"/>
    </row>
    <row r="929" ht="15.75" customHeight="1">
      <c r="C929" s="1"/>
      <c r="E929" s="1"/>
      <c r="F929" s="2"/>
    </row>
    <row r="930" ht="15.75" customHeight="1">
      <c r="C930" s="1"/>
      <c r="E930" s="1"/>
      <c r="F930" s="2"/>
    </row>
    <row r="931" ht="15.75" customHeight="1">
      <c r="C931" s="1"/>
      <c r="E931" s="1"/>
      <c r="F931" s="2"/>
    </row>
    <row r="932" ht="15.75" customHeight="1">
      <c r="C932" s="1"/>
      <c r="E932" s="1"/>
      <c r="F932" s="2"/>
    </row>
    <row r="933" ht="15.75" customHeight="1">
      <c r="C933" s="1"/>
      <c r="E933" s="1"/>
      <c r="F933" s="2"/>
    </row>
    <row r="934" ht="15.75" customHeight="1">
      <c r="C934" s="1"/>
      <c r="E934" s="1"/>
      <c r="F934" s="2"/>
    </row>
    <row r="935" ht="15.75" customHeight="1">
      <c r="C935" s="1"/>
      <c r="E935" s="1"/>
      <c r="F935" s="2"/>
    </row>
    <row r="936" ht="15.75" customHeight="1">
      <c r="C936" s="1"/>
      <c r="E936" s="1"/>
      <c r="F936" s="2"/>
    </row>
    <row r="937" ht="15.75" customHeight="1">
      <c r="C937" s="1"/>
      <c r="E937" s="1"/>
      <c r="F937" s="2"/>
    </row>
    <row r="938" ht="15.75" customHeight="1">
      <c r="C938" s="1"/>
      <c r="E938" s="1"/>
      <c r="F938" s="2"/>
    </row>
    <row r="939" ht="15.75" customHeight="1">
      <c r="C939" s="1"/>
      <c r="E939" s="1"/>
      <c r="F939" s="2"/>
    </row>
    <row r="940" ht="15.75" customHeight="1">
      <c r="C940" s="1"/>
      <c r="E940" s="1"/>
      <c r="F940" s="2"/>
    </row>
    <row r="941" ht="15.75" customHeight="1">
      <c r="C941" s="1"/>
      <c r="E941" s="1"/>
      <c r="F941" s="2"/>
    </row>
    <row r="942" ht="15.75" customHeight="1">
      <c r="C942" s="1"/>
      <c r="E942" s="1"/>
      <c r="F942" s="2"/>
    </row>
    <row r="943" ht="15.75" customHeight="1">
      <c r="C943" s="1"/>
      <c r="E943" s="1"/>
      <c r="F943" s="2"/>
    </row>
    <row r="944" ht="15.75" customHeight="1">
      <c r="C944" s="1"/>
      <c r="E944" s="1"/>
      <c r="F944" s="2"/>
    </row>
    <row r="945" ht="15.75" customHeight="1">
      <c r="C945" s="1"/>
      <c r="E945" s="1"/>
      <c r="F945" s="2"/>
    </row>
    <row r="946" ht="15.75" customHeight="1">
      <c r="C946" s="1"/>
      <c r="E946" s="1"/>
      <c r="F946" s="2"/>
    </row>
    <row r="947" ht="15.75" customHeight="1">
      <c r="C947" s="1"/>
      <c r="E947" s="1"/>
      <c r="F947" s="2"/>
    </row>
    <row r="948" ht="15.75" customHeight="1">
      <c r="C948" s="1"/>
      <c r="E948" s="1"/>
      <c r="F948" s="2"/>
    </row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9.63"/>
  </cols>
  <sheetData>
    <row r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0"/>
      <c r="B2" s="41" t="s">
        <v>13</v>
      </c>
      <c r="C2" s="41" t="s">
        <v>14</v>
      </c>
      <c r="D2" s="41" t="s">
        <v>15</v>
      </c>
      <c r="E2" s="41" t="s">
        <v>16</v>
      </c>
      <c r="F2" s="41" t="s">
        <v>17</v>
      </c>
      <c r="G2" s="41" t="s">
        <v>18</v>
      </c>
      <c r="H2" s="41" t="s">
        <v>19</v>
      </c>
      <c r="I2" s="41" t="s">
        <v>20</v>
      </c>
      <c r="J2" s="41" t="s">
        <v>21</v>
      </c>
      <c r="K2" s="41" t="s">
        <v>22</v>
      </c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0"/>
      <c r="B3" s="41" t="s">
        <v>23</v>
      </c>
      <c r="C3" s="41" t="s">
        <v>24</v>
      </c>
      <c r="D3" s="42">
        <v>1597.0</v>
      </c>
      <c r="E3" s="42">
        <v>600.0</v>
      </c>
      <c r="F3" s="41"/>
      <c r="G3" s="41"/>
      <c r="H3" s="41"/>
      <c r="I3" s="41"/>
      <c r="J3" s="42">
        <v>200.0</v>
      </c>
      <c r="K3" s="41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0"/>
      <c r="B4" s="41" t="s">
        <v>25</v>
      </c>
      <c r="C4" s="41" t="s">
        <v>26</v>
      </c>
      <c r="D4" s="43">
        <v>0.15</v>
      </c>
      <c r="E4" s="41"/>
      <c r="F4" s="41"/>
      <c r="G4" s="41"/>
      <c r="H4" s="41"/>
      <c r="I4" s="41"/>
      <c r="J4" s="41"/>
      <c r="K4" s="41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0"/>
      <c r="B5" s="41" t="s">
        <v>27</v>
      </c>
      <c r="C5" s="41" t="s">
        <v>28</v>
      </c>
      <c r="D5" s="43">
        <v>0.2</v>
      </c>
      <c r="E5" s="41"/>
      <c r="F5" s="41"/>
      <c r="G5" s="41"/>
      <c r="H5" s="41"/>
      <c r="I5" s="41"/>
      <c r="J5" s="41"/>
      <c r="K5" s="41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0"/>
      <c r="B6" s="41" t="s">
        <v>29</v>
      </c>
      <c r="C6" s="41" t="s">
        <v>30</v>
      </c>
      <c r="D6" s="43">
        <v>0.7</v>
      </c>
      <c r="E6" s="41"/>
      <c r="F6" s="41"/>
      <c r="G6" s="41"/>
      <c r="H6" s="41"/>
      <c r="I6" s="41"/>
      <c r="J6" s="41"/>
      <c r="K6" s="41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0"/>
      <c r="B7" s="41" t="s">
        <v>31</v>
      </c>
      <c r="C7" s="41" t="s">
        <v>32</v>
      </c>
      <c r="D7" s="41"/>
      <c r="E7" s="42">
        <v>0.99</v>
      </c>
      <c r="F7" s="41"/>
      <c r="G7" s="41"/>
      <c r="H7" s="41"/>
      <c r="I7" s="41"/>
      <c r="J7" s="41"/>
      <c r="K7" s="41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0"/>
      <c r="B8" s="41" t="s">
        <v>33</v>
      </c>
      <c r="C8" s="41" t="s">
        <v>34</v>
      </c>
      <c r="D8" s="41"/>
      <c r="E8" s="42">
        <v>0.005</v>
      </c>
      <c r="F8" s="41"/>
      <c r="G8" s="41"/>
      <c r="H8" s="41"/>
      <c r="I8" s="41"/>
      <c r="J8" s="41"/>
      <c r="K8" s="41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0"/>
      <c r="B9" s="41" t="s">
        <v>35</v>
      </c>
      <c r="C9" s="41" t="s">
        <v>36</v>
      </c>
      <c r="D9" s="41"/>
      <c r="E9" s="41"/>
      <c r="F9" s="42">
        <v>1000000.0</v>
      </c>
      <c r="G9" s="41"/>
      <c r="H9" s="41"/>
      <c r="I9" s="41"/>
      <c r="J9" s="41"/>
      <c r="K9" s="42">
        <v>1000000.0</v>
      </c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0"/>
      <c r="B10" s="41" t="s">
        <v>37</v>
      </c>
      <c r="C10" s="41" t="s">
        <v>38</v>
      </c>
      <c r="D10" s="41"/>
      <c r="E10" s="41"/>
      <c r="F10" s="42">
        <v>1500.0</v>
      </c>
      <c r="G10" s="41"/>
      <c r="H10" s="41"/>
      <c r="I10" s="41"/>
      <c r="J10" s="41"/>
      <c r="K10" s="41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0"/>
      <c r="B11" s="41" t="s">
        <v>39</v>
      </c>
      <c r="C11" s="41" t="s">
        <v>40</v>
      </c>
      <c r="D11" s="41"/>
      <c r="E11" s="41"/>
      <c r="F11" s="42">
        <v>0.99</v>
      </c>
      <c r="G11" s="41"/>
      <c r="H11" s="41"/>
      <c r="I11" s="41"/>
      <c r="J11" s="41"/>
      <c r="K11" s="43">
        <v>0.97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0"/>
      <c r="B12" s="41" t="s">
        <v>41</v>
      </c>
      <c r="C12" s="41" t="s">
        <v>42</v>
      </c>
      <c r="D12" s="41"/>
      <c r="E12" s="41"/>
      <c r="F12" s="43">
        <v>0.005</v>
      </c>
      <c r="G12" s="42">
        <v>0.05</v>
      </c>
      <c r="H12" s="42">
        <v>0.005</v>
      </c>
      <c r="I12" s="41"/>
      <c r="J12" s="41"/>
      <c r="K12" s="43">
        <v>0.1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0"/>
      <c r="B13" s="41" t="s">
        <v>43</v>
      </c>
      <c r="C13" s="41" t="s">
        <v>44</v>
      </c>
      <c r="D13" s="41"/>
      <c r="E13" s="41"/>
      <c r="F13" s="43">
        <v>0.05</v>
      </c>
      <c r="G13" s="43">
        <v>0.2</v>
      </c>
      <c r="H13" s="41"/>
      <c r="I13" s="41"/>
      <c r="J13" s="41"/>
      <c r="K13" s="43">
        <v>0.3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0"/>
      <c r="B14" s="41" t="s">
        <v>45</v>
      </c>
      <c r="C14" s="41" t="s">
        <v>46</v>
      </c>
      <c r="D14" s="41"/>
      <c r="E14" s="41"/>
      <c r="F14" s="41"/>
      <c r="G14" s="41"/>
      <c r="H14" s="42">
        <v>10.0</v>
      </c>
      <c r="I14" s="41"/>
      <c r="J14" s="41"/>
      <c r="K14" s="41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0"/>
      <c r="B15" s="41" t="s">
        <v>47</v>
      </c>
      <c r="C15" s="41" t="s">
        <v>48</v>
      </c>
      <c r="D15" s="41"/>
      <c r="E15" s="41"/>
      <c r="F15" s="41"/>
      <c r="G15" s="41"/>
      <c r="H15" s="41"/>
      <c r="I15" s="42">
        <v>0.125</v>
      </c>
      <c r="J15" s="41"/>
      <c r="K15" s="41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0"/>
      <c r="B16" s="41" t="s">
        <v>49</v>
      </c>
      <c r="C16" s="41" t="s">
        <v>50</v>
      </c>
      <c r="D16" s="41"/>
      <c r="E16" s="41"/>
      <c r="F16" s="41"/>
      <c r="G16" s="41"/>
      <c r="H16" s="41"/>
      <c r="I16" s="42">
        <v>1.2E-4</v>
      </c>
      <c r="J16" s="41"/>
      <c r="K16" s="41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0"/>
      <c r="B17" s="41" t="s">
        <v>51</v>
      </c>
      <c r="C17" s="41" t="s">
        <v>52</v>
      </c>
      <c r="D17" s="41"/>
      <c r="E17" s="41"/>
      <c r="F17" s="41"/>
      <c r="G17" s="41"/>
      <c r="H17" s="41"/>
      <c r="I17" s="41"/>
      <c r="J17" s="42">
        <v>2.05</v>
      </c>
      <c r="K17" s="41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0"/>
      <c r="B18" s="41" t="s">
        <v>53</v>
      </c>
      <c r="C18" s="41" t="s">
        <v>54</v>
      </c>
      <c r="D18" s="41"/>
      <c r="E18" s="41"/>
      <c r="F18" s="41"/>
      <c r="G18" s="41"/>
      <c r="H18" s="41"/>
      <c r="I18" s="41"/>
      <c r="J18" s="42">
        <v>2.05</v>
      </c>
      <c r="K18" s="41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0"/>
      <c r="B19" s="41" t="s">
        <v>55</v>
      </c>
      <c r="C19" s="41" t="s">
        <v>56</v>
      </c>
      <c r="D19" s="41"/>
      <c r="E19" s="41"/>
      <c r="F19" s="41"/>
      <c r="G19" s="41"/>
      <c r="H19" s="41"/>
      <c r="I19" s="41"/>
      <c r="J19" s="42">
        <v>0.73</v>
      </c>
      <c r="K19" s="41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3" width="3.75"/>
    <col customWidth="1" min="4" max="4" width="5.13"/>
    <col customWidth="1" min="5" max="5" width="2.75"/>
    <col customWidth="1" min="6" max="6" width="8.75"/>
    <col customWidth="1" min="7" max="7" width="2.13"/>
    <col customWidth="1" min="8" max="8" width="8.75"/>
    <col customWidth="1" min="9" max="9" width="6.38"/>
    <col customWidth="1" min="10" max="10" width="10.13"/>
    <col customWidth="1" min="11" max="11" width="4.38"/>
    <col customWidth="1" min="12" max="12" width="9.5"/>
    <col customWidth="1" min="13" max="13" width="6.38"/>
    <col customWidth="1" min="14" max="14" width="7.25"/>
    <col customWidth="1" min="15" max="15" width="4.38"/>
    <col customWidth="1" min="16" max="16" width="9.5"/>
    <col customWidth="1" min="17" max="17" width="6.38"/>
    <col customWidth="1" min="18" max="18" width="7.25"/>
    <col customWidth="1" min="19" max="19" width="4.38"/>
    <col customWidth="1" min="20" max="20" width="8.75"/>
    <col customWidth="1" min="21" max="21" width="6.38"/>
    <col customWidth="1" min="22" max="22" width="8.13"/>
    <col customWidth="1" min="23" max="23" width="4.38"/>
    <col customWidth="1" min="24" max="24" width="8.75"/>
    <col customWidth="1" min="25" max="25" width="6.38"/>
    <col customWidth="1" min="26" max="26" width="7.63"/>
    <col customWidth="1" min="27" max="27" width="13.0"/>
    <col customWidth="1" min="28" max="28" width="5.25"/>
    <col customWidth="1" min="29" max="29" width="8.75"/>
    <col customWidth="1" min="30" max="30" width="6.38"/>
    <col customWidth="1" min="31" max="31" width="7.63"/>
    <col customWidth="1" min="32" max="32" width="13.0"/>
    <col customWidth="1" min="33" max="33" width="5.25"/>
    <col customWidth="1" min="34" max="34" width="8.75"/>
    <col customWidth="1" min="35" max="35" width="6.38"/>
    <col customWidth="1" min="36" max="36" width="7.63"/>
    <col customWidth="1" min="37" max="37" width="13.0"/>
    <col customWidth="1" min="38" max="38" width="5.25"/>
    <col customWidth="1" min="39" max="39" width="8.75"/>
    <col customWidth="1" min="40" max="40" width="6.38"/>
    <col customWidth="1" min="41" max="41" width="7.63"/>
    <col customWidth="1" min="42" max="42" width="13.0"/>
    <col customWidth="1" min="43" max="43" width="5.25"/>
    <col customWidth="1" min="44" max="44" width="8.75"/>
    <col customWidth="1" min="45" max="45" width="6.38"/>
    <col customWidth="1" min="46" max="46" width="7.63"/>
    <col customWidth="1" min="47" max="47" width="13.0"/>
    <col customWidth="1" min="48" max="48" width="5.25"/>
    <col customWidth="1" min="49" max="49" width="8.75"/>
    <col customWidth="1" min="50" max="50" width="6.38"/>
    <col customWidth="1" min="51" max="51" width="7.63"/>
    <col customWidth="1" min="52" max="52" width="13.0"/>
    <col customWidth="1" min="53" max="53" width="5.25"/>
    <col customWidth="1" min="54" max="54" width="8.75"/>
    <col customWidth="1" min="55" max="55" width="6.38"/>
    <col customWidth="1" min="56" max="56" width="7.63"/>
    <col customWidth="1" min="57" max="57" width="13.0"/>
    <col customWidth="1" min="58" max="58" width="5.25"/>
    <col customWidth="1" min="59" max="59" width="8.75"/>
    <col customWidth="1" min="60" max="60" width="6.38"/>
    <col customWidth="1" min="61" max="61" width="7.63"/>
    <col customWidth="1" min="62" max="62" width="13.0"/>
    <col customWidth="1" min="63" max="63" width="5.25"/>
    <col customWidth="1" min="64" max="64" width="8.75"/>
    <col customWidth="1" min="65" max="65" width="6.38"/>
    <col customWidth="1" min="66" max="66" width="7.63"/>
    <col customWidth="1" min="67" max="67" width="13.0"/>
    <col customWidth="1" min="68" max="68" width="5.25"/>
    <col customWidth="1" min="69" max="69" width="8.75"/>
    <col customWidth="1" min="70" max="70" width="6.38"/>
    <col customWidth="1" min="71" max="71" width="7.63"/>
    <col customWidth="1" min="72" max="72" width="13.0"/>
    <col customWidth="1" min="73" max="73" width="5.25"/>
    <col customWidth="1" min="74" max="74" width="8.75"/>
    <col customWidth="1" min="75" max="75" width="6.38"/>
    <col customWidth="1" min="76" max="76" width="7.63"/>
    <col customWidth="1" min="77" max="77" width="13.0"/>
    <col customWidth="1" min="78" max="81" width="5.25"/>
  </cols>
  <sheetData>
    <row r="1" ht="15.75" customHeight="1">
      <c r="A1" s="6"/>
      <c r="B1" s="6"/>
      <c r="C1" s="6"/>
      <c r="D1" s="6"/>
      <c r="E1" s="44"/>
      <c r="F1" s="45"/>
      <c r="G1" s="46"/>
      <c r="H1" s="47" t="s">
        <v>57</v>
      </c>
      <c r="I1" s="48"/>
      <c r="J1" s="48"/>
      <c r="K1" s="49"/>
      <c r="L1" s="47" t="s">
        <v>58</v>
      </c>
      <c r="M1" s="48"/>
      <c r="N1" s="48"/>
      <c r="O1" s="49"/>
      <c r="P1" s="47" t="s">
        <v>59</v>
      </c>
      <c r="Q1" s="48"/>
      <c r="R1" s="48"/>
      <c r="S1" s="49"/>
      <c r="T1" s="50" t="s">
        <v>60</v>
      </c>
      <c r="W1" s="49"/>
      <c r="X1" s="45" t="s">
        <v>61</v>
      </c>
      <c r="AB1" s="49"/>
      <c r="AC1" s="6" t="s">
        <v>62</v>
      </c>
      <c r="AG1" s="49"/>
      <c r="AH1" s="6" t="s">
        <v>63</v>
      </c>
      <c r="AL1" s="49"/>
      <c r="AM1" s="6" t="s">
        <v>64</v>
      </c>
      <c r="AQ1" s="49"/>
      <c r="AR1" s="6" t="s">
        <v>65</v>
      </c>
      <c r="AV1" s="49"/>
      <c r="AW1" s="6" t="s">
        <v>66</v>
      </c>
      <c r="BA1" s="49"/>
      <c r="BB1" s="6" t="s">
        <v>67</v>
      </c>
      <c r="BF1" s="49"/>
      <c r="BG1" s="6" t="s">
        <v>68</v>
      </c>
      <c r="BK1" s="49"/>
      <c r="BL1" s="6" t="s">
        <v>69</v>
      </c>
      <c r="BP1" s="49"/>
      <c r="BQ1" s="6" t="s">
        <v>70</v>
      </c>
      <c r="BU1" s="49"/>
      <c r="BV1" s="6" t="s">
        <v>71</v>
      </c>
      <c r="BZ1" s="49"/>
      <c r="CA1" s="51"/>
      <c r="CB1" s="52"/>
      <c r="CC1" s="52"/>
    </row>
    <row r="2" ht="15.75" customHeight="1">
      <c r="A2" s="47" t="s">
        <v>72</v>
      </c>
      <c r="B2" s="47" t="s">
        <v>73</v>
      </c>
      <c r="C2" s="47" t="s">
        <v>74</v>
      </c>
      <c r="D2" s="6" t="s">
        <v>75</v>
      </c>
      <c r="E2" s="44"/>
      <c r="F2" s="53" t="s">
        <v>76</v>
      </c>
      <c r="G2" s="46"/>
      <c r="H2" s="53" t="s">
        <v>77</v>
      </c>
      <c r="I2" s="53" t="s">
        <v>78</v>
      </c>
      <c r="J2" s="53" t="s">
        <v>79</v>
      </c>
      <c r="K2" s="49" t="s">
        <v>76</v>
      </c>
      <c r="L2" s="53" t="s">
        <v>77</v>
      </c>
      <c r="M2" s="54" t="s">
        <v>78</v>
      </c>
      <c r="N2" s="53" t="s">
        <v>80</v>
      </c>
      <c r="O2" s="49" t="s">
        <v>76</v>
      </c>
      <c r="P2" s="53" t="s">
        <v>77</v>
      </c>
      <c r="Q2" s="54" t="s">
        <v>78</v>
      </c>
      <c r="R2" s="54" t="s">
        <v>80</v>
      </c>
      <c r="S2" s="49" t="s">
        <v>76</v>
      </c>
      <c r="T2" s="55" t="s">
        <v>77</v>
      </c>
      <c r="U2" s="53" t="s">
        <v>78</v>
      </c>
      <c r="V2" s="54" t="s">
        <v>81</v>
      </c>
      <c r="W2" s="49" t="s">
        <v>76</v>
      </c>
      <c r="X2" s="53" t="s">
        <v>77</v>
      </c>
      <c r="Y2" s="53" t="s">
        <v>78</v>
      </c>
      <c r="Z2" s="56" t="s">
        <v>4</v>
      </c>
      <c r="AA2" s="53" t="s">
        <v>5</v>
      </c>
      <c r="AB2" s="49" t="s">
        <v>76</v>
      </c>
      <c r="AC2" s="53" t="s">
        <v>77</v>
      </c>
      <c r="AD2" s="53" t="s">
        <v>78</v>
      </c>
      <c r="AE2" s="56" t="s">
        <v>4</v>
      </c>
      <c r="AF2" s="53" t="s">
        <v>5</v>
      </c>
      <c r="AG2" s="49" t="s">
        <v>76</v>
      </c>
      <c r="AH2" s="53" t="s">
        <v>77</v>
      </c>
      <c r="AI2" s="53" t="s">
        <v>78</v>
      </c>
      <c r="AJ2" s="56" t="s">
        <v>4</v>
      </c>
      <c r="AK2" s="53" t="s">
        <v>5</v>
      </c>
      <c r="AL2" s="49" t="s">
        <v>76</v>
      </c>
      <c r="AM2" s="53" t="s">
        <v>77</v>
      </c>
      <c r="AN2" s="53" t="s">
        <v>78</v>
      </c>
      <c r="AO2" s="56" t="s">
        <v>4</v>
      </c>
      <c r="AP2" s="53" t="s">
        <v>5</v>
      </c>
      <c r="AQ2" s="49" t="s">
        <v>76</v>
      </c>
      <c r="AR2" s="53" t="s">
        <v>77</v>
      </c>
      <c r="AS2" s="53" t="s">
        <v>78</v>
      </c>
      <c r="AT2" s="56" t="s">
        <v>4</v>
      </c>
      <c r="AU2" s="53" t="s">
        <v>5</v>
      </c>
      <c r="AV2" s="49" t="s">
        <v>76</v>
      </c>
      <c r="AW2" s="53" t="s">
        <v>77</v>
      </c>
      <c r="AX2" s="53" t="s">
        <v>78</v>
      </c>
      <c r="AY2" s="56" t="s">
        <v>4</v>
      </c>
      <c r="AZ2" s="53" t="s">
        <v>5</v>
      </c>
      <c r="BA2" s="49" t="s">
        <v>76</v>
      </c>
      <c r="BB2" s="53" t="s">
        <v>77</v>
      </c>
      <c r="BC2" s="53" t="s">
        <v>78</v>
      </c>
      <c r="BD2" s="56" t="s">
        <v>4</v>
      </c>
      <c r="BE2" s="53" t="s">
        <v>5</v>
      </c>
      <c r="BF2" s="49" t="s">
        <v>76</v>
      </c>
      <c r="BG2" s="53" t="s">
        <v>77</v>
      </c>
      <c r="BH2" s="53" t="s">
        <v>78</v>
      </c>
      <c r="BI2" s="56" t="s">
        <v>4</v>
      </c>
      <c r="BJ2" s="53" t="s">
        <v>5</v>
      </c>
      <c r="BK2" s="49" t="s">
        <v>76</v>
      </c>
      <c r="BL2" s="53" t="s">
        <v>77</v>
      </c>
      <c r="BM2" s="53" t="s">
        <v>78</v>
      </c>
      <c r="BN2" s="56" t="s">
        <v>4</v>
      </c>
      <c r="BO2" s="53" t="s">
        <v>5</v>
      </c>
      <c r="BP2" s="49" t="s">
        <v>76</v>
      </c>
      <c r="BQ2" s="53" t="s">
        <v>77</v>
      </c>
      <c r="BR2" s="53" t="s">
        <v>78</v>
      </c>
      <c r="BS2" s="56" t="s">
        <v>4</v>
      </c>
      <c r="BT2" s="53" t="s">
        <v>5</v>
      </c>
      <c r="BU2" s="49" t="s">
        <v>76</v>
      </c>
      <c r="BV2" s="53" t="s">
        <v>77</v>
      </c>
      <c r="BW2" s="53" t="s">
        <v>78</v>
      </c>
      <c r="BX2" s="56" t="s">
        <v>4</v>
      </c>
      <c r="BY2" s="53" t="s">
        <v>5</v>
      </c>
      <c r="BZ2" s="49" t="s">
        <v>76</v>
      </c>
      <c r="CA2" s="51"/>
      <c r="CB2" s="52"/>
      <c r="CC2" s="52"/>
    </row>
    <row r="3" ht="15.75" customHeight="1">
      <c r="A3" s="57" t="s">
        <v>82</v>
      </c>
      <c r="B3" s="6">
        <v>10.0</v>
      </c>
      <c r="C3" s="6">
        <v>3.0</v>
      </c>
      <c r="D3" s="6">
        <v>0.2</v>
      </c>
      <c r="E3" s="58"/>
      <c r="F3" s="59">
        <f t="shared" ref="F3:F65" si="1">min(AC3,AH3,AM3,AR3,AW3,BB3,BG3,BL3,BQ3,BV3,X3)</f>
        <v>494.523628</v>
      </c>
      <c r="G3" s="60"/>
      <c r="H3" s="61"/>
      <c r="I3" s="59"/>
      <c r="J3" s="3"/>
      <c r="K3" s="62"/>
      <c r="L3" s="61">
        <v>494.5</v>
      </c>
      <c r="M3" s="59">
        <f t="shared" ref="M3:M65" si="2">100*(L3-$F3)/$F3</f>
        <v>-0.00477793146</v>
      </c>
      <c r="N3" s="63"/>
      <c r="O3" s="62">
        <f t="shared" ref="O3:O65" si="3">if(M3&gt;0.01, 0, 1)</f>
        <v>1</v>
      </c>
      <c r="P3" s="61">
        <v>494.5</v>
      </c>
      <c r="Q3" s="59">
        <f t="shared" ref="Q3:Q65" si="4">100*(P3-$F3)/$F3</f>
        <v>-0.00477793146</v>
      </c>
      <c r="R3" s="63"/>
      <c r="S3" s="62">
        <f t="shared" ref="S3:S65" si="5">if(Q3&gt;0.01, 0, 1)</f>
        <v>1</v>
      </c>
      <c r="T3" s="64">
        <v>494.5</v>
      </c>
      <c r="U3" s="59">
        <f t="shared" ref="U3:U65" si="6">100*(T3-$F3)/$F3</f>
        <v>-0.00477793146</v>
      </c>
      <c r="V3" s="3">
        <v>0.2</v>
      </c>
      <c r="W3" s="62">
        <f t="shared" ref="W3:W65" si="7">if(U3&gt;0.01, 0, 1)</f>
        <v>1</v>
      </c>
      <c r="X3" s="59">
        <f>RKO!J3</f>
        <v>494.523628</v>
      </c>
      <c r="Y3" s="59">
        <f t="shared" ref="Y3:Y65" si="8">100*(X3-$F3)/$F3</f>
        <v>0</v>
      </c>
      <c r="Z3" s="65">
        <f>RKO!S3</f>
        <v>0</v>
      </c>
      <c r="AA3" s="59">
        <f>RKO!L3</f>
        <v>0.008</v>
      </c>
      <c r="AB3" s="62">
        <f t="shared" ref="AB3:AB65" si="9">ifs(Y3&gt;0, 0, Y3=0, 1)</f>
        <v>1</v>
      </c>
      <c r="AC3" s="61">
        <f>'RKO-BRKGA'!J3</f>
        <v>494.523628</v>
      </c>
      <c r="AD3" s="59">
        <f t="shared" ref="AD3:AD65" si="10">100*(AC3-$F3)/$F3</f>
        <v>0</v>
      </c>
      <c r="AE3" s="65">
        <f>'RKO-BRKGA'!S3</f>
        <v>0</v>
      </c>
      <c r="AF3" s="59">
        <f>'RKO-BRKGA'!L3</f>
        <v>0.025</v>
      </c>
      <c r="AG3" s="62">
        <f t="shared" ref="AG3:AG65" si="11">ifs(AD3&gt;0, 0, AD3=0, 1)</f>
        <v>1</v>
      </c>
      <c r="AH3" s="61">
        <f>'RKO-SA'!J3</f>
        <v>494.523628</v>
      </c>
      <c r="AI3" s="59">
        <f t="shared" ref="AI3:AI65" si="12">100*(AH3-$F3)/$F3</f>
        <v>0</v>
      </c>
      <c r="AJ3" s="65">
        <f>'RKO-SA'!S3</f>
        <v>0</v>
      </c>
      <c r="AK3" s="59">
        <f>'RKO-SA'!L3</f>
        <v>0.274</v>
      </c>
      <c r="AL3" s="62">
        <f t="shared" ref="AL3:AL65" si="13">ifs(AI3&gt;0, 0, AI3=0, 1)</f>
        <v>1</v>
      </c>
      <c r="AM3" s="61">
        <f>'RKO-GRASP'!J3</f>
        <v>494.523628</v>
      </c>
      <c r="AN3" s="59">
        <f t="shared" ref="AN3:AN65" si="14">100*(AM3-$F3)/$F3</f>
        <v>0</v>
      </c>
      <c r="AO3" s="65">
        <f>'RKO-GRASP'!S3</f>
        <v>0</v>
      </c>
      <c r="AP3" s="59">
        <f>'RKO-GRASP'!L3</f>
        <v>0.014</v>
      </c>
      <c r="AQ3" s="62">
        <f t="shared" ref="AQ3:AQ65" si="15">ifs(AN3&gt;0, 0, AN3=0, 1)</f>
        <v>1</v>
      </c>
      <c r="AR3" s="61">
        <f>'RKO-ILS'!J3</f>
        <v>494.523628</v>
      </c>
      <c r="AS3" s="59">
        <f t="shared" ref="AS3:AS65" si="16">100*(AR3-$F3)/$F3</f>
        <v>0</v>
      </c>
      <c r="AT3" s="65">
        <f>'RKO-ILS'!S3</f>
        <v>0</v>
      </c>
      <c r="AU3" s="59">
        <f>'RKO-ILS'!L3</f>
        <v>0.185</v>
      </c>
      <c r="AV3" s="62">
        <f t="shared" ref="AV3:AV65" si="17">ifs(AS3&gt;0, 0, AS3=0, 1)</f>
        <v>1</v>
      </c>
      <c r="AW3" s="61">
        <f>'RKO-VNS'!J3</f>
        <v>494.523628</v>
      </c>
      <c r="AX3" s="59">
        <f t="shared" ref="AX3:AX65" si="18">100*(AW3-$F3)/$F3</f>
        <v>0</v>
      </c>
      <c r="AY3" s="65">
        <f>'RKO-VNS'!S3</f>
        <v>0</v>
      </c>
      <c r="AZ3" s="59">
        <f>'RKO-VNS'!L3</f>
        <v>0.005</v>
      </c>
      <c r="BA3" s="62">
        <f t="shared" ref="BA3:BA65" si="19">ifs(AX3&gt;0, 0, AX3=0, 1)</f>
        <v>1</v>
      </c>
      <c r="BB3" s="61">
        <f>'RKO-PSO'!J3</f>
        <v>494.523628</v>
      </c>
      <c r="BC3" s="59">
        <f t="shared" ref="BC3:BC65" si="20">100*(BB3-$F3)/$F3</f>
        <v>0</v>
      </c>
      <c r="BD3" s="65">
        <f>'RKO-PSO'!S3</f>
        <v>0</v>
      </c>
      <c r="BE3" s="66">
        <f>'RKO-PSO'!L3</f>
        <v>0.004</v>
      </c>
      <c r="BF3" s="62">
        <f t="shared" ref="BF3:BF65" si="21">ifs(BC3&gt;0, 0, BC3=0, 1)</f>
        <v>1</v>
      </c>
      <c r="BG3" s="61">
        <f>'RKO-GA'!J3</f>
        <v>494.523628</v>
      </c>
      <c r="BH3" s="59">
        <f t="shared" ref="BH3:BH65" si="22">100*(BG3-$F3)/$F3</f>
        <v>0</v>
      </c>
      <c r="BI3" s="65">
        <f>'RKO-GA'!S3</f>
        <v>0</v>
      </c>
      <c r="BJ3" s="66">
        <f>'RKO-GA'!L3</f>
        <v>0.004</v>
      </c>
      <c r="BK3" s="62">
        <f t="shared" ref="BK3:BK65" si="23">ifs(BH3&gt;0, 0, BH3=0, 1)</f>
        <v>1</v>
      </c>
      <c r="BL3" s="61">
        <f>'RKO-BRKGA-CS'!J3</f>
        <v>494.523628</v>
      </c>
      <c r="BM3" s="59">
        <f t="shared" ref="BM3:BM65" si="24">100*(BL3-$F3)/$F3</f>
        <v>0</v>
      </c>
      <c r="BN3" s="65">
        <f>'RKO-BRKGA-CS'!S3</f>
        <v>0</v>
      </c>
      <c r="BO3" s="66">
        <f>'RKO-BRKGA-CS'!L3</f>
        <v>0.031</v>
      </c>
      <c r="BP3" s="62">
        <f t="shared" ref="BP3:BP65" si="25">ifs(BM3&gt;0, 0, BM3=0, 1)</f>
        <v>1</v>
      </c>
      <c r="BQ3" s="61">
        <f>'RKO-LNS'!J3</f>
        <v>494.523628</v>
      </c>
      <c r="BR3" s="59">
        <f t="shared" ref="BR3:BR65" si="26">100*(BQ3-$F3)/$F3</f>
        <v>0</v>
      </c>
      <c r="BS3" s="65">
        <f>'RKO-LNS'!S3</f>
        <v>0</v>
      </c>
      <c r="BT3" s="66">
        <f>'RKO-LNS'!L3</f>
        <v>0.007</v>
      </c>
      <c r="BU3" s="62">
        <f t="shared" ref="BU3:BU65" si="27">ifs(BR3&gt;0, 0, BR3=0, 1)</f>
        <v>1</v>
      </c>
      <c r="BV3" s="61">
        <f>'RKO-MS'!J3</f>
        <v>494.523628</v>
      </c>
      <c r="BW3" s="59">
        <f t="shared" ref="BW3:BW65" si="28">100*(BV3-$F3)/$F3</f>
        <v>0</v>
      </c>
      <c r="BX3" s="65">
        <f>'RKO-MS'!S3</f>
        <v>0</v>
      </c>
      <c r="BY3" s="66">
        <f>'RKO-MS'!L3</f>
        <v>0.207</v>
      </c>
      <c r="BZ3" s="62">
        <f t="shared" ref="BZ3:BZ65" si="29">ifs(BW3&gt;0, 0, BW3=0, 1)</f>
        <v>1</v>
      </c>
      <c r="CA3" s="67"/>
      <c r="CB3" s="68">
        <f t="shared" ref="CB3:CB65" si="30">min(AC3,AH3,AM3,AR3,AW3,BB3,BG3,BL3,BQ3,BV3)</f>
        <v>494.523628</v>
      </c>
      <c r="CC3" s="68">
        <f t="shared" ref="CC3:CC65" si="31">if(CB3=F3,1,0)</f>
        <v>1</v>
      </c>
    </row>
    <row r="4" ht="15.75" customHeight="1">
      <c r="A4" s="57" t="s">
        <v>83</v>
      </c>
      <c r="B4" s="6"/>
      <c r="C4" s="6"/>
      <c r="D4" s="6">
        <v>0.5</v>
      </c>
      <c r="E4" s="58"/>
      <c r="F4" s="59">
        <f t="shared" si="1"/>
        <v>612.982976</v>
      </c>
      <c r="G4" s="60"/>
      <c r="H4" s="61"/>
      <c r="I4" s="59"/>
      <c r="J4" s="3"/>
      <c r="K4" s="62"/>
      <c r="L4" s="61">
        <v>613.0</v>
      </c>
      <c r="M4" s="59">
        <f t="shared" si="2"/>
        <v>0.002777238629</v>
      </c>
      <c r="N4" s="63"/>
      <c r="O4" s="62">
        <f t="shared" si="3"/>
        <v>1</v>
      </c>
      <c r="P4" s="61">
        <v>613.0</v>
      </c>
      <c r="Q4" s="59">
        <f t="shared" si="4"/>
        <v>0.002777238629</v>
      </c>
      <c r="R4" s="63"/>
      <c r="S4" s="62">
        <f t="shared" si="5"/>
        <v>1</v>
      </c>
      <c r="T4" s="64">
        <v>613.0</v>
      </c>
      <c r="U4" s="59">
        <f t="shared" si="6"/>
        <v>0.002777238629</v>
      </c>
      <c r="V4" s="3">
        <v>0.2</v>
      </c>
      <c r="W4" s="62">
        <f t="shared" si="7"/>
        <v>1</v>
      </c>
      <c r="X4" s="59">
        <f>RKO!J4</f>
        <v>612.982976</v>
      </c>
      <c r="Y4" s="59">
        <f t="shared" si="8"/>
        <v>0</v>
      </c>
      <c r="Z4" s="65">
        <f>RKO!S4</f>
        <v>0</v>
      </c>
      <c r="AA4" s="59">
        <f>RKO!L4</f>
        <v>0.007</v>
      </c>
      <c r="AB4" s="62">
        <f t="shared" si="9"/>
        <v>1</v>
      </c>
      <c r="AC4" s="61">
        <f>'RKO-BRKGA'!J4</f>
        <v>612.982976</v>
      </c>
      <c r="AD4" s="59">
        <f t="shared" si="10"/>
        <v>0</v>
      </c>
      <c r="AE4" s="65">
        <f>'RKO-BRKGA'!S4</f>
        <v>0</v>
      </c>
      <c r="AF4" s="59">
        <f>'RKO-BRKGA'!L4</f>
        <v>0.017</v>
      </c>
      <c r="AG4" s="62">
        <f t="shared" si="11"/>
        <v>1</v>
      </c>
      <c r="AH4" s="61">
        <f>'RKO-SA'!J4</f>
        <v>612.982976</v>
      </c>
      <c r="AI4" s="59">
        <f t="shared" si="12"/>
        <v>0</v>
      </c>
      <c r="AJ4" s="65">
        <f>'RKO-SA'!S4</f>
        <v>0</v>
      </c>
      <c r="AK4" s="59">
        <f>'RKO-SA'!L4</f>
        <v>0.188</v>
      </c>
      <c r="AL4" s="62">
        <f t="shared" si="13"/>
        <v>1</v>
      </c>
      <c r="AM4" s="61">
        <f>'RKO-GRASP'!J4</f>
        <v>612.982976</v>
      </c>
      <c r="AN4" s="59">
        <f t="shared" si="14"/>
        <v>0</v>
      </c>
      <c r="AO4" s="65">
        <f>'RKO-GRASP'!S4</f>
        <v>0</v>
      </c>
      <c r="AP4" s="59">
        <f>'RKO-GRASP'!L4</f>
        <v>0.004</v>
      </c>
      <c r="AQ4" s="62">
        <f t="shared" si="15"/>
        <v>1</v>
      </c>
      <c r="AR4" s="61">
        <f>'RKO-ILS'!J4</f>
        <v>612.982976</v>
      </c>
      <c r="AS4" s="59">
        <f t="shared" si="16"/>
        <v>0</v>
      </c>
      <c r="AT4" s="65">
        <f>'RKO-ILS'!S4</f>
        <v>0</v>
      </c>
      <c r="AU4" s="59">
        <f>'RKO-ILS'!L4</f>
        <v>0.885</v>
      </c>
      <c r="AV4" s="62">
        <f t="shared" si="17"/>
        <v>1</v>
      </c>
      <c r="AW4" s="61">
        <f>'RKO-VNS'!J4</f>
        <v>612.982976</v>
      </c>
      <c r="AX4" s="59">
        <f t="shared" si="18"/>
        <v>0</v>
      </c>
      <c r="AY4" s="65">
        <f>'RKO-VNS'!S4</f>
        <v>0</v>
      </c>
      <c r="AZ4" s="59">
        <f>'RKO-VNS'!L4</f>
        <v>0.008</v>
      </c>
      <c r="BA4" s="62">
        <f t="shared" si="19"/>
        <v>1</v>
      </c>
      <c r="BB4" s="61">
        <f>'RKO-PSO'!J4</f>
        <v>612.982976</v>
      </c>
      <c r="BC4" s="59">
        <f t="shared" si="20"/>
        <v>0</v>
      </c>
      <c r="BD4" s="65">
        <f>'RKO-PSO'!S4</f>
        <v>0</v>
      </c>
      <c r="BE4" s="66">
        <f>'RKO-PSO'!L4</f>
        <v>0.007</v>
      </c>
      <c r="BF4" s="62">
        <f t="shared" si="21"/>
        <v>1</v>
      </c>
      <c r="BG4" s="61">
        <f>'RKO-GA'!J4</f>
        <v>612.982976</v>
      </c>
      <c r="BH4" s="59">
        <f t="shared" si="22"/>
        <v>0</v>
      </c>
      <c r="BI4" s="65">
        <f>'RKO-GA'!S4</f>
        <v>0</v>
      </c>
      <c r="BJ4" s="66">
        <f>'RKO-GA'!L4</f>
        <v>0.023</v>
      </c>
      <c r="BK4" s="62">
        <f t="shared" si="23"/>
        <v>1</v>
      </c>
      <c r="BL4" s="61">
        <f>'RKO-BRKGA-CS'!J4</f>
        <v>612.982976</v>
      </c>
      <c r="BM4" s="59">
        <f t="shared" si="24"/>
        <v>0</v>
      </c>
      <c r="BN4" s="65">
        <f>'RKO-BRKGA-CS'!S4</f>
        <v>0</v>
      </c>
      <c r="BO4" s="66">
        <f>'RKO-BRKGA-CS'!L4</f>
        <v>0.029</v>
      </c>
      <c r="BP4" s="62">
        <f t="shared" si="25"/>
        <v>1</v>
      </c>
      <c r="BQ4" s="61">
        <f>'RKO-LNS'!J4</f>
        <v>612.982976</v>
      </c>
      <c r="BR4" s="59">
        <f t="shared" si="26"/>
        <v>0</v>
      </c>
      <c r="BS4" s="65">
        <f>'RKO-LNS'!S4</f>
        <v>0</v>
      </c>
      <c r="BT4" s="66">
        <f>'RKO-LNS'!L4</f>
        <v>0.008</v>
      </c>
      <c r="BU4" s="62">
        <f t="shared" si="27"/>
        <v>1</v>
      </c>
      <c r="BV4" s="61">
        <f>'RKO-MS'!J4</f>
        <v>612.982976</v>
      </c>
      <c r="BW4" s="59">
        <f t="shared" si="28"/>
        <v>0</v>
      </c>
      <c r="BX4" s="65">
        <f>'RKO-MS'!S4</f>
        <v>0</v>
      </c>
      <c r="BY4" s="66">
        <f>'RKO-MS'!L4</f>
        <v>0.971</v>
      </c>
      <c r="BZ4" s="62">
        <f t="shared" si="29"/>
        <v>1</v>
      </c>
      <c r="CA4" s="67"/>
      <c r="CB4" s="68">
        <f t="shared" si="30"/>
        <v>612.982976</v>
      </c>
      <c r="CC4" s="68">
        <f t="shared" si="31"/>
        <v>1</v>
      </c>
    </row>
    <row r="5" ht="15.75" customHeight="1">
      <c r="A5" s="57" t="s">
        <v>84</v>
      </c>
      <c r="B5" s="6"/>
      <c r="C5" s="6"/>
      <c r="D5" s="6">
        <v>0.8</v>
      </c>
      <c r="E5" s="58"/>
      <c r="F5" s="59">
        <f t="shared" si="1"/>
        <v>718.97013</v>
      </c>
      <c r="G5" s="60"/>
      <c r="H5" s="61"/>
      <c r="I5" s="59"/>
      <c r="J5" s="3"/>
      <c r="K5" s="62"/>
      <c r="L5" s="61">
        <v>719.0</v>
      </c>
      <c r="M5" s="59">
        <f t="shared" si="2"/>
        <v>0.004154553681</v>
      </c>
      <c r="N5" s="63"/>
      <c r="O5" s="62">
        <f t="shared" si="3"/>
        <v>1</v>
      </c>
      <c r="P5" s="61">
        <v>719.0</v>
      </c>
      <c r="Q5" s="59">
        <f t="shared" si="4"/>
        <v>0.004154553681</v>
      </c>
      <c r="R5" s="63"/>
      <c r="S5" s="62">
        <f t="shared" si="5"/>
        <v>1</v>
      </c>
      <c r="T5" s="64">
        <v>719.0</v>
      </c>
      <c r="U5" s="59">
        <f t="shared" si="6"/>
        <v>0.004154553681</v>
      </c>
      <c r="V5" s="3">
        <v>0.2</v>
      </c>
      <c r="W5" s="62">
        <f t="shared" si="7"/>
        <v>1</v>
      </c>
      <c r="X5" s="59">
        <f>RKO!J5</f>
        <v>718.97013</v>
      </c>
      <c r="Y5" s="59">
        <f t="shared" si="8"/>
        <v>0</v>
      </c>
      <c r="Z5" s="65">
        <f>RKO!S5</f>
        <v>0</v>
      </c>
      <c r="AA5" s="59">
        <f>RKO!L5</f>
        <v>0.005</v>
      </c>
      <c r="AB5" s="62">
        <f t="shared" si="9"/>
        <v>1</v>
      </c>
      <c r="AC5" s="61">
        <f>'RKO-BRKGA'!J5</f>
        <v>718.97013</v>
      </c>
      <c r="AD5" s="59">
        <f t="shared" si="10"/>
        <v>0</v>
      </c>
      <c r="AE5" s="65">
        <f>'RKO-BRKGA'!S5</f>
        <v>0</v>
      </c>
      <c r="AF5" s="59">
        <f>'RKO-BRKGA'!L5</f>
        <v>0.023</v>
      </c>
      <c r="AG5" s="62">
        <f t="shared" si="11"/>
        <v>1</v>
      </c>
      <c r="AH5" s="61">
        <f>'RKO-SA'!J5</f>
        <v>718.97013</v>
      </c>
      <c r="AI5" s="59">
        <f t="shared" si="12"/>
        <v>0</v>
      </c>
      <c r="AJ5" s="65">
        <f>'RKO-SA'!S5</f>
        <v>0</v>
      </c>
      <c r="AK5" s="59">
        <f>'RKO-SA'!L5</f>
        <v>0.228</v>
      </c>
      <c r="AL5" s="62">
        <f t="shared" si="13"/>
        <v>1</v>
      </c>
      <c r="AM5" s="61">
        <f>'RKO-GRASP'!J5</f>
        <v>718.97013</v>
      </c>
      <c r="AN5" s="59">
        <f t="shared" si="14"/>
        <v>0</v>
      </c>
      <c r="AO5" s="65">
        <f>'RKO-GRASP'!S5</f>
        <v>0</v>
      </c>
      <c r="AP5" s="59">
        <f>'RKO-GRASP'!L5</f>
        <v>0.021</v>
      </c>
      <c r="AQ5" s="62">
        <f t="shared" si="15"/>
        <v>1</v>
      </c>
      <c r="AR5" s="61">
        <f>'RKO-ILS'!J5</f>
        <v>718.97013</v>
      </c>
      <c r="AS5" s="59">
        <f t="shared" si="16"/>
        <v>0</v>
      </c>
      <c r="AT5" s="65">
        <f>'RKO-ILS'!S5</f>
        <v>0</v>
      </c>
      <c r="AU5" s="59">
        <f>'RKO-ILS'!L5</f>
        <v>0.17</v>
      </c>
      <c r="AV5" s="62">
        <f t="shared" si="17"/>
        <v>1</v>
      </c>
      <c r="AW5" s="61">
        <f>'RKO-VNS'!J5</f>
        <v>718.97013</v>
      </c>
      <c r="AX5" s="59">
        <f t="shared" si="18"/>
        <v>0</v>
      </c>
      <c r="AY5" s="65">
        <f>'RKO-VNS'!S5</f>
        <v>0</v>
      </c>
      <c r="AZ5" s="59">
        <f>'RKO-VNS'!L5</f>
        <v>0.007</v>
      </c>
      <c r="BA5" s="62">
        <f t="shared" si="19"/>
        <v>1</v>
      </c>
      <c r="BB5" s="61">
        <f>'RKO-PSO'!J5</f>
        <v>718.97013</v>
      </c>
      <c r="BC5" s="59">
        <f t="shared" si="20"/>
        <v>0</v>
      </c>
      <c r="BD5" s="65">
        <f>'RKO-PSO'!S5</f>
        <v>0</v>
      </c>
      <c r="BE5" s="66">
        <f>'RKO-PSO'!L5</f>
        <v>0.007</v>
      </c>
      <c r="BF5" s="62">
        <f t="shared" si="21"/>
        <v>1</v>
      </c>
      <c r="BG5" s="61">
        <f>'RKO-GA'!J5</f>
        <v>718.97013</v>
      </c>
      <c r="BH5" s="59">
        <f t="shared" si="22"/>
        <v>0</v>
      </c>
      <c r="BI5" s="65">
        <f>'RKO-GA'!S5</f>
        <v>0</v>
      </c>
      <c r="BJ5" s="66">
        <f>'RKO-GA'!L5</f>
        <v>0.028</v>
      </c>
      <c r="BK5" s="62">
        <f t="shared" si="23"/>
        <v>1</v>
      </c>
      <c r="BL5" s="61">
        <f>'RKO-BRKGA-CS'!J5</f>
        <v>718.97013</v>
      </c>
      <c r="BM5" s="59">
        <f t="shared" si="24"/>
        <v>0</v>
      </c>
      <c r="BN5" s="65">
        <f>'RKO-BRKGA-CS'!S5</f>
        <v>0</v>
      </c>
      <c r="BO5" s="66">
        <f>'RKO-BRKGA-CS'!L5</f>
        <v>0.017</v>
      </c>
      <c r="BP5" s="62">
        <f t="shared" si="25"/>
        <v>1</v>
      </c>
      <c r="BQ5" s="61">
        <f>'RKO-LNS'!J5</f>
        <v>718.97013</v>
      </c>
      <c r="BR5" s="59">
        <f t="shared" si="26"/>
        <v>0</v>
      </c>
      <c r="BS5" s="65">
        <f>'RKO-LNS'!S5</f>
        <v>0</v>
      </c>
      <c r="BT5" s="66">
        <f>'RKO-LNS'!L5</f>
        <v>0.006</v>
      </c>
      <c r="BU5" s="62">
        <f t="shared" si="27"/>
        <v>1</v>
      </c>
      <c r="BV5" s="61">
        <f>'RKO-MS'!J5</f>
        <v>718.97013</v>
      </c>
      <c r="BW5" s="59">
        <f t="shared" si="28"/>
        <v>0</v>
      </c>
      <c r="BX5" s="65">
        <f>'RKO-MS'!S5</f>
        <v>0</v>
      </c>
      <c r="BY5" s="66">
        <f>'RKO-MS'!L5</f>
        <v>0.55</v>
      </c>
      <c r="BZ5" s="62">
        <f t="shared" si="29"/>
        <v>1</v>
      </c>
      <c r="CA5" s="67"/>
      <c r="CB5" s="68">
        <f t="shared" si="30"/>
        <v>718.97013</v>
      </c>
      <c r="CC5" s="68">
        <f t="shared" si="31"/>
        <v>1</v>
      </c>
    </row>
    <row r="6" ht="15.75" customHeight="1">
      <c r="A6" s="57" t="s">
        <v>85</v>
      </c>
      <c r="B6" s="6"/>
      <c r="C6" s="6">
        <v>5.0</v>
      </c>
      <c r="D6" s="6">
        <v>0.2</v>
      </c>
      <c r="E6" s="58"/>
      <c r="F6" s="59">
        <f t="shared" si="1"/>
        <v>322.924184</v>
      </c>
      <c r="G6" s="60"/>
      <c r="H6" s="61"/>
      <c r="I6" s="59"/>
      <c r="J6" s="3"/>
      <c r="K6" s="62"/>
      <c r="L6" s="61">
        <v>322.9</v>
      </c>
      <c r="M6" s="59">
        <f t="shared" si="2"/>
        <v>-0.007489064368</v>
      </c>
      <c r="N6" s="63"/>
      <c r="O6" s="62">
        <f t="shared" si="3"/>
        <v>1</v>
      </c>
      <c r="P6" s="61">
        <v>322.9</v>
      </c>
      <c r="Q6" s="59">
        <f t="shared" si="4"/>
        <v>-0.007489064368</v>
      </c>
      <c r="R6" s="63"/>
      <c r="S6" s="62">
        <f t="shared" si="5"/>
        <v>1</v>
      </c>
      <c r="T6" s="64">
        <v>322.9</v>
      </c>
      <c r="U6" s="59">
        <f t="shared" si="6"/>
        <v>-0.007489064368</v>
      </c>
      <c r="V6" s="3">
        <v>1.4</v>
      </c>
      <c r="W6" s="62">
        <f t="shared" si="7"/>
        <v>1</v>
      </c>
      <c r="X6" s="59">
        <f>RKO!J6</f>
        <v>322.924184</v>
      </c>
      <c r="Y6" s="59">
        <f t="shared" si="8"/>
        <v>0</v>
      </c>
      <c r="Z6" s="65">
        <f>RKO!S6</f>
        <v>0</v>
      </c>
      <c r="AA6" s="59">
        <f>RKO!L6</f>
        <v>0.017</v>
      </c>
      <c r="AB6" s="62">
        <f t="shared" si="9"/>
        <v>1</v>
      </c>
      <c r="AC6" s="61">
        <f>'RKO-BRKGA'!J6</f>
        <v>322.924184</v>
      </c>
      <c r="AD6" s="59">
        <f t="shared" si="10"/>
        <v>0</v>
      </c>
      <c r="AE6" s="65">
        <f>'RKO-BRKGA'!S6</f>
        <v>0</v>
      </c>
      <c r="AF6" s="59">
        <f>'RKO-BRKGA'!L6</f>
        <v>0.36</v>
      </c>
      <c r="AG6" s="62">
        <f t="shared" si="11"/>
        <v>1</v>
      </c>
      <c r="AH6" s="61">
        <f>'RKO-SA'!J6</f>
        <v>322.924184</v>
      </c>
      <c r="AI6" s="59">
        <f t="shared" si="12"/>
        <v>0</v>
      </c>
      <c r="AJ6" s="65">
        <f>'RKO-SA'!S6</f>
        <v>0</v>
      </c>
      <c r="AK6" s="59">
        <f>'RKO-SA'!L6</f>
        <v>0.904</v>
      </c>
      <c r="AL6" s="62">
        <f t="shared" si="13"/>
        <v>1</v>
      </c>
      <c r="AM6" s="61">
        <f>'RKO-GRASP'!J6</f>
        <v>322.924184</v>
      </c>
      <c r="AN6" s="59">
        <f t="shared" si="14"/>
        <v>0</v>
      </c>
      <c r="AO6" s="65">
        <f>'RKO-GRASP'!S6</f>
        <v>0</v>
      </c>
      <c r="AP6" s="59">
        <f>'RKO-GRASP'!L6</f>
        <v>0.014</v>
      </c>
      <c r="AQ6" s="62">
        <f t="shared" si="15"/>
        <v>1</v>
      </c>
      <c r="AR6" s="61">
        <f>'RKO-ILS'!J6</f>
        <v>322.924184</v>
      </c>
      <c r="AS6" s="59">
        <f t="shared" si="16"/>
        <v>0</v>
      </c>
      <c r="AT6" s="65">
        <f>'RKO-ILS'!S6</f>
        <v>0</v>
      </c>
      <c r="AU6" s="59">
        <f>'RKO-ILS'!L6</f>
        <v>0.796</v>
      </c>
      <c r="AV6" s="62">
        <f t="shared" si="17"/>
        <v>1</v>
      </c>
      <c r="AW6" s="61">
        <f>'RKO-VNS'!J6</f>
        <v>322.924184</v>
      </c>
      <c r="AX6" s="59">
        <f t="shared" si="18"/>
        <v>0</v>
      </c>
      <c r="AY6" s="65">
        <f>'RKO-VNS'!S6</f>
        <v>0</v>
      </c>
      <c r="AZ6" s="59">
        <f>'RKO-VNS'!L6</f>
        <v>0.024</v>
      </c>
      <c r="BA6" s="62">
        <f t="shared" si="19"/>
        <v>1</v>
      </c>
      <c r="BB6" s="61">
        <f>'RKO-PSO'!J6</f>
        <v>322.924184</v>
      </c>
      <c r="BC6" s="59">
        <f t="shared" si="20"/>
        <v>0</v>
      </c>
      <c r="BD6" s="65">
        <f>'RKO-PSO'!S6</f>
        <v>0</v>
      </c>
      <c r="BE6" s="66">
        <f>'RKO-PSO'!L6</f>
        <v>0.043</v>
      </c>
      <c r="BF6" s="62">
        <f t="shared" si="21"/>
        <v>1</v>
      </c>
      <c r="BG6" s="61">
        <f>'RKO-GA'!J6</f>
        <v>322.924184</v>
      </c>
      <c r="BH6" s="59">
        <f t="shared" si="22"/>
        <v>0</v>
      </c>
      <c r="BI6" s="65">
        <f>'RKO-GA'!S6</f>
        <v>0</v>
      </c>
      <c r="BJ6" s="66">
        <f>'RKO-GA'!L6</f>
        <v>0.045</v>
      </c>
      <c r="BK6" s="62">
        <f t="shared" si="23"/>
        <v>1</v>
      </c>
      <c r="BL6" s="61">
        <f>'RKO-BRKGA-CS'!J6</f>
        <v>322.924184</v>
      </c>
      <c r="BM6" s="59">
        <f t="shared" si="24"/>
        <v>0</v>
      </c>
      <c r="BN6" s="65">
        <f>'RKO-BRKGA-CS'!S6</f>
        <v>0</v>
      </c>
      <c r="BO6" s="66">
        <f>'RKO-BRKGA-CS'!L6</f>
        <v>0.176</v>
      </c>
      <c r="BP6" s="62">
        <f t="shared" si="25"/>
        <v>1</v>
      </c>
      <c r="BQ6" s="61">
        <f>'RKO-LNS'!J6</f>
        <v>322.924184</v>
      </c>
      <c r="BR6" s="59">
        <f t="shared" si="26"/>
        <v>0</v>
      </c>
      <c r="BS6" s="65">
        <f>'RKO-LNS'!S6</f>
        <v>0</v>
      </c>
      <c r="BT6" s="66">
        <f>'RKO-LNS'!L6</f>
        <v>0.034</v>
      </c>
      <c r="BU6" s="62">
        <f t="shared" si="27"/>
        <v>1</v>
      </c>
      <c r="BV6" s="61">
        <f>'RKO-MS'!J6</f>
        <v>325.978118</v>
      </c>
      <c r="BW6" s="59">
        <f t="shared" si="28"/>
        <v>0.9457123843</v>
      </c>
      <c r="BX6" s="65">
        <f>'RKO-MS'!S6</f>
        <v>2.780399687</v>
      </c>
      <c r="BY6" s="66">
        <f>'RKO-MS'!L6</f>
        <v>3.003</v>
      </c>
      <c r="BZ6" s="62">
        <f t="shared" si="29"/>
        <v>0</v>
      </c>
      <c r="CA6" s="67"/>
      <c r="CB6" s="68">
        <f t="shared" si="30"/>
        <v>322.924184</v>
      </c>
      <c r="CC6" s="68">
        <f t="shared" si="31"/>
        <v>1</v>
      </c>
    </row>
    <row r="7" ht="15.75" customHeight="1">
      <c r="A7" s="57" t="s">
        <v>86</v>
      </c>
      <c r="B7" s="6"/>
      <c r="C7" s="6"/>
      <c r="D7" s="6">
        <v>0.5</v>
      </c>
      <c r="E7" s="58"/>
      <c r="F7" s="59">
        <f t="shared" si="1"/>
        <v>499.377429</v>
      </c>
      <c r="G7" s="60"/>
      <c r="H7" s="61"/>
      <c r="I7" s="59"/>
      <c r="J7" s="3"/>
      <c r="K7" s="62"/>
      <c r="L7" s="61">
        <v>499.4</v>
      </c>
      <c r="M7" s="59">
        <f t="shared" si="2"/>
        <v>0.004519827827</v>
      </c>
      <c r="N7" s="63"/>
      <c r="O7" s="62">
        <f t="shared" si="3"/>
        <v>1</v>
      </c>
      <c r="P7" s="61">
        <v>499.4</v>
      </c>
      <c r="Q7" s="59">
        <f t="shared" si="4"/>
        <v>0.004519827827</v>
      </c>
      <c r="R7" s="63"/>
      <c r="S7" s="62">
        <f t="shared" si="5"/>
        <v>1</v>
      </c>
      <c r="T7" s="64">
        <v>499.4</v>
      </c>
      <c r="U7" s="59">
        <f t="shared" si="6"/>
        <v>0.004519827827</v>
      </c>
      <c r="V7" s="3">
        <v>2.1</v>
      </c>
      <c r="W7" s="62">
        <f t="shared" si="7"/>
        <v>1</v>
      </c>
      <c r="X7" s="59">
        <f>RKO!J7</f>
        <v>499.377429</v>
      </c>
      <c r="Y7" s="59">
        <f t="shared" si="8"/>
        <v>0</v>
      </c>
      <c r="Z7" s="65">
        <f>RKO!S7</f>
        <v>0</v>
      </c>
      <c r="AA7" s="59">
        <f>RKO!L7</f>
        <v>0.027</v>
      </c>
      <c r="AB7" s="62">
        <f t="shared" si="9"/>
        <v>1</v>
      </c>
      <c r="AC7" s="61">
        <f>'RKO-BRKGA'!J7</f>
        <v>499.377429</v>
      </c>
      <c r="AD7" s="59">
        <f t="shared" si="10"/>
        <v>0</v>
      </c>
      <c r="AE7" s="65">
        <f>'RKO-BRKGA'!S7</f>
        <v>0</v>
      </c>
      <c r="AF7" s="59">
        <f>'RKO-BRKGA'!L7</f>
        <v>0.192</v>
      </c>
      <c r="AG7" s="62">
        <f t="shared" si="11"/>
        <v>1</v>
      </c>
      <c r="AH7" s="61">
        <f>'RKO-SA'!J7</f>
        <v>499.377429</v>
      </c>
      <c r="AI7" s="59">
        <f t="shared" si="12"/>
        <v>0</v>
      </c>
      <c r="AJ7" s="65">
        <f>'RKO-SA'!S7</f>
        <v>0</v>
      </c>
      <c r="AK7" s="59">
        <f>'RKO-SA'!L7</f>
        <v>0.901</v>
      </c>
      <c r="AL7" s="62">
        <f t="shared" si="13"/>
        <v>1</v>
      </c>
      <c r="AM7" s="61">
        <f>'RKO-GRASP'!J7</f>
        <v>499.377429</v>
      </c>
      <c r="AN7" s="59">
        <f t="shared" si="14"/>
        <v>0</v>
      </c>
      <c r="AO7" s="65">
        <f>'RKO-GRASP'!S7</f>
        <v>0</v>
      </c>
      <c r="AP7" s="59">
        <f>'RKO-GRASP'!L7</f>
        <v>0.074</v>
      </c>
      <c r="AQ7" s="62">
        <f t="shared" si="15"/>
        <v>1</v>
      </c>
      <c r="AR7" s="61">
        <f>'RKO-ILS'!J7</f>
        <v>499.377429</v>
      </c>
      <c r="AS7" s="59">
        <f t="shared" si="16"/>
        <v>0</v>
      </c>
      <c r="AT7" s="65">
        <f>'RKO-ILS'!S7</f>
        <v>0</v>
      </c>
      <c r="AU7" s="59">
        <f>'RKO-ILS'!L7</f>
        <v>0.429</v>
      </c>
      <c r="AV7" s="62">
        <f t="shared" si="17"/>
        <v>1</v>
      </c>
      <c r="AW7" s="61">
        <f>'RKO-VNS'!J7</f>
        <v>499.377429</v>
      </c>
      <c r="AX7" s="59">
        <f t="shared" si="18"/>
        <v>0</v>
      </c>
      <c r="AY7" s="65">
        <f>'RKO-VNS'!S7</f>
        <v>0</v>
      </c>
      <c r="AZ7" s="59">
        <f>'RKO-VNS'!L7</f>
        <v>0.024</v>
      </c>
      <c r="BA7" s="62">
        <f t="shared" si="19"/>
        <v>1</v>
      </c>
      <c r="BB7" s="61">
        <f>'RKO-PSO'!J7</f>
        <v>499.377429</v>
      </c>
      <c r="BC7" s="59">
        <f t="shared" si="20"/>
        <v>0</v>
      </c>
      <c r="BD7" s="65">
        <f>'RKO-PSO'!S7</f>
        <v>0</v>
      </c>
      <c r="BE7" s="66">
        <f>'RKO-PSO'!L7</f>
        <v>0.046</v>
      </c>
      <c r="BF7" s="62">
        <f t="shared" si="21"/>
        <v>1</v>
      </c>
      <c r="BG7" s="61">
        <f>'RKO-GA'!J7</f>
        <v>499.377429</v>
      </c>
      <c r="BH7" s="59">
        <f t="shared" si="22"/>
        <v>0</v>
      </c>
      <c r="BI7" s="65">
        <f>'RKO-GA'!S7</f>
        <v>0</v>
      </c>
      <c r="BJ7" s="66">
        <f>'RKO-GA'!L7</f>
        <v>0.095</v>
      </c>
      <c r="BK7" s="62">
        <f t="shared" si="23"/>
        <v>1</v>
      </c>
      <c r="BL7" s="61">
        <f>'RKO-BRKGA-CS'!J7</f>
        <v>499.377429</v>
      </c>
      <c r="BM7" s="59">
        <f t="shared" si="24"/>
        <v>0</v>
      </c>
      <c r="BN7" s="65">
        <f>'RKO-BRKGA-CS'!S7</f>
        <v>0</v>
      </c>
      <c r="BO7" s="66">
        <f>'RKO-BRKGA-CS'!L7</f>
        <v>0.55</v>
      </c>
      <c r="BP7" s="62">
        <f t="shared" si="25"/>
        <v>1</v>
      </c>
      <c r="BQ7" s="61">
        <f>'RKO-LNS'!J7</f>
        <v>499.377429</v>
      </c>
      <c r="BR7" s="59">
        <f t="shared" si="26"/>
        <v>0</v>
      </c>
      <c r="BS7" s="65">
        <f>'RKO-LNS'!S7</f>
        <v>0</v>
      </c>
      <c r="BT7" s="66">
        <f>'RKO-LNS'!L7</f>
        <v>0.056</v>
      </c>
      <c r="BU7" s="62">
        <f t="shared" si="27"/>
        <v>1</v>
      </c>
      <c r="BV7" s="61">
        <f>'RKO-MS'!J7</f>
        <v>504.48061</v>
      </c>
      <c r="BW7" s="59">
        <f t="shared" si="28"/>
        <v>1.021908621</v>
      </c>
      <c r="BX7" s="65">
        <f>'RKO-MS'!S7</f>
        <v>1.499930707</v>
      </c>
      <c r="BY7" s="66">
        <f>'RKO-MS'!L7</f>
        <v>4.698</v>
      </c>
      <c r="BZ7" s="62">
        <f t="shared" si="29"/>
        <v>0</v>
      </c>
      <c r="CA7" s="67"/>
      <c r="CB7" s="68">
        <f t="shared" si="30"/>
        <v>499.377429</v>
      </c>
      <c r="CC7" s="68">
        <f t="shared" si="31"/>
        <v>1</v>
      </c>
    </row>
    <row r="8" ht="15.75" customHeight="1">
      <c r="A8" s="57" t="s">
        <v>87</v>
      </c>
      <c r="B8" s="6"/>
      <c r="C8" s="6"/>
      <c r="D8" s="6">
        <v>0.8</v>
      </c>
      <c r="E8" s="58"/>
      <c r="F8" s="59">
        <f t="shared" si="1"/>
        <v>667.390009</v>
      </c>
      <c r="G8" s="60"/>
      <c r="H8" s="61"/>
      <c r="I8" s="59"/>
      <c r="J8" s="3"/>
      <c r="K8" s="62"/>
      <c r="L8" s="61">
        <v>667.4</v>
      </c>
      <c r="M8" s="59">
        <f t="shared" si="2"/>
        <v>0.001497025707</v>
      </c>
      <c r="N8" s="63"/>
      <c r="O8" s="62">
        <f t="shared" si="3"/>
        <v>1</v>
      </c>
      <c r="P8" s="61">
        <v>667.4</v>
      </c>
      <c r="Q8" s="59">
        <f t="shared" si="4"/>
        <v>0.001497025707</v>
      </c>
      <c r="R8" s="63"/>
      <c r="S8" s="62">
        <f t="shared" si="5"/>
        <v>1</v>
      </c>
      <c r="T8" s="64">
        <v>667.4</v>
      </c>
      <c r="U8" s="59">
        <f t="shared" si="6"/>
        <v>0.001497025707</v>
      </c>
      <c r="V8" s="3">
        <v>3.5</v>
      </c>
      <c r="W8" s="62">
        <f t="shared" si="7"/>
        <v>1</v>
      </c>
      <c r="X8" s="59">
        <f>RKO!J8</f>
        <v>667.390009</v>
      </c>
      <c r="Y8" s="59">
        <f t="shared" si="8"/>
        <v>0</v>
      </c>
      <c r="Z8" s="65">
        <f>RKO!S8</f>
        <v>0</v>
      </c>
      <c r="AA8" s="59">
        <f>RKO!L8</f>
        <v>0.021</v>
      </c>
      <c r="AB8" s="62">
        <f t="shared" si="9"/>
        <v>1</v>
      </c>
      <c r="AC8" s="61">
        <f>'RKO-BRKGA'!J8</f>
        <v>667.390009</v>
      </c>
      <c r="AD8" s="59">
        <f t="shared" si="10"/>
        <v>0</v>
      </c>
      <c r="AE8" s="65">
        <f>'RKO-BRKGA'!S8</f>
        <v>0</v>
      </c>
      <c r="AF8" s="59">
        <f>'RKO-BRKGA'!L8</f>
        <v>0.345</v>
      </c>
      <c r="AG8" s="62">
        <f t="shared" si="11"/>
        <v>1</v>
      </c>
      <c r="AH8" s="61">
        <f>'RKO-SA'!J8</f>
        <v>667.390009</v>
      </c>
      <c r="AI8" s="59">
        <f t="shared" si="12"/>
        <v>0</v>
      </c>
      <c r="AJ8" s="65">
        <f>'RKO-SA'!S8</f>
        <v>0</v>
      </c>
      <c r="AK8" s="59">
        <f>'RKO-SA'!L8</f>
        <v>0.926</v>
      </c>
      <c r="AL8" s="62">
        <f t="shared" si="13"/>
        <v>1</v>
      </c>
      <c r="AM8" s="61">
        <f>'RKO-GRASP'!J8</f>
        <v>667.390009</v>
      </c>
      <c r="AN8" s="59">
        <f t="shared" si="14"/>
        <v>0</v>
      </c>
      <c r="AO8" s="65">
        <f>'RKO-GRASP'!S8</f>
        <v>0</v>
      </c>
      <c r="AP8" s="59">
        <f>'RKO-GRASP'!L8</f>
        <v>0.042</v>
      </c>
      <c r="AQ8" s="62">
        <f t="shared" si="15"/>
        <v>1</v>
      </c>
      <c r="AR8" s="61">
        <f>'RKO-ILS'!J8</f>
        <v>667.390009</v>
      </c>
      <c r="AS8" s="59">
        <f t="shared" si="16"/>
        <v>0</v>
      </c>
      <c r="AT8" s="65">
        <f>'RKO-ILS'!S8</f>
        <v>0</v>
      </c>
      <c r="AU8" s="59">
        <f>'RKO-ILS'!L8</f>
        <v>0.781</v>
      </c>
      <c r="AV8" s="62">
        <f t="shared" si="17"/>
        <v>1</v>
      </c>
      <c r="AW8" s="61">
        <f>'RKO-VNS'!J8</f>
        <v>667.390009</v>
      </c>
      <c r="AX8" s="59">
        <f t="shared" si="18"/>
        <v>0</v>
      </c>
      <c r="AY8" s="65">
        <f>'RKO-VNS'!S8</f>
        <v>0</v>
      </c>
      <c r="AZ8" s="59">
        <f>'RKO-VNS'!L8</f>
        <v>0.032</v>
      </c>
      <c r="BA8" s="62">
        <f t="shared" si="19"/>
        <v>1</v>
      </c>
      <c r="BB8" s="61">
        <f>'RKO-PSO'!J8</f>
        <v>667.390009</v>
      </c>
      <c r="BC8" s="59">
        <f t="shared" si="20"/>
        <v>0</v>
      </c>
      <c r="BD8" s="65">
        <f>'RKO-PSO'!S8</f>
        <v>0</v>
      </c>
      <c r="BE8" s="66">
        <f>'RKO-PSO'!L8</f>
        <v>0.041</v>
      </c>
      <c r="BF8" s="62">
        <f t="shared" si="21"/>
        <v>1</v>
      </c>
      <c r="BG8" s="61">
        <f>'RKO-GA'!J8</f>
        <v>667.390009</v>
      </c>
      <c r="BH8" s="59">
        <f t="shared" si="22"/>
        <v>0</v>
      </c>
      <c r="BI8" s="65">
        <f>'RKO-GA'!S8</f>
        <v>0</v>
      </c>
      <c r="BJ8" s="66">
        <f>'RKO-GA'!L8</f>
        <v>0.176</v>
      </c>
      <c r="BK8" s="62">
        <f t="shared" si="23"/>
        <v>1</v>
      </c>
      <c r="BL8" s="61">
        <f>'RKO-BRKGA-CS'!J8</f>
        <v>667.390009</v>
      </c>
      <c r="BM8" s="59">
        <f t="shared" si="24"/>
        <v>0</v>
      </c>
      <c r="BN8" s="65">
        <f>'RKO-BRKGA-CS'!S8</f>
        <v>0</v>
      </c>
      <c r="BO8" s="66">
        <f>'RKO-BRKGA-CS'!L8</f>
        <v>0.062</v>
      </c>
      <c r="BP8" s="62">
        <f t="shared" si="25"/>
        <v>1</v>
      </c>
      <c r="BQ8" s="61">
        <f>'RKO-LNS'!J8</f>
        <v>667.390009</v>
      </c>
      <c r="BR8" s="59">
        <f t="shared" si="26"/>
        <v>0</v>
      </c>
      <c r="BS8" s="65">
        <f>'RKO-LNS'!S8</f>
        <v>0</v>
      </c>
      <c r="BT8" s="66">
        <f>'RKO-LNS'!L8</f>
        <v>0.05</v>
      </c>
      <c r="BU8" s="62">
        <f t="shared" si="27"/>
        <v>1</v>
      </c>
      <c r="BV8" s="61">
        <f>'RKO-MS'!J8</f>
        <v>667.390009</v>
      </c>
      <c r="BW8" s="59">
        <f t="shared" si="28"/>
        <v>0</v>
      </c>
      <c r="BX8" s="65">
        <f>'RKO-MS'!S8</f>
        <v>1.268767121</v>
      </c>
      <c r="BY8" s="66">
        <f>'RKO-MS'!L8</f>
        <v>5.664</v>
      </c>
      <c r="BZ8" s="62">
        <f t="shared" si="29"/>
        <v>1</v>
      </c>
      <c r="CA8" s="67"/>
      <c r="CB8" s="68">
        <f t="shared" si="30"/>
        <v>667.390009</v>
      </c>
      <c r="CC8" s="68">
        <f t="shared" si="31"/>
        <v>1</v>
      </c>
    </row>
    <row r="9" ht="15.75" customHeight="1">
      <c r="A9" s="57" t="s">
        <v>88</v>
      </c>
      <c r="B9" s="6"/>
      <c r="C9" s="6">
        <v>8.0</v>
      </c>
      <c r="D9" s="6">
        <v>0.2</v>
      </c>
      <c r="E9" s="58"/>
      <c r="F9" s="59">
        <f t="shared" si="1"/>
        <v>190.515089</v>
      </c>
      <c r="G9" s="60"/>
      <c r="H9" s="61"/>
      <c r="I9" s="59"/>
      <c r="J9" s="3"/>
      <c r="K9" s="62"/>
      <c r="L9" s="61">
        <v>190.5</v>
      </c>
      <c r="M9" s="59">
        <f t="shared" si="2"/>
        <v>-0.007920107577</v>
      </c>
      <c r="N9" s="63"/>
      <c r="O9" s="62">
        <f t="shared" si="3"/>
        <v>1</v>
      </c>
      <c r="P9" s="61">
        <v>190.5</v>
      </c>
      <c r="Q9" s="59">
        <f t="shared" si="4"/>
        <v>-0.007920107577</v>
      </c>
      <c r="R9" s="63"/>
      <c r="S9" s="62">
        <f t="shared" si="5"/>
        <v>1</v>
      </c>
      <c r="T9" s="64">
        <v>190.5</v>
      </c>
      <c r="U9" s="59">
        <f t="shared" si="6"/>
        <v>-0.007920107577</v>
      </c>
      <c r="V9" s="3">
        <v>2.6</v>
      </c>
      <c r="W9" s="62">
        <f t="shared" si="7"/>
        <v>1</v>
      </c>
      <c r="X9" s="59">
        <f>RKO!J9</f>
        <v>190.515089</v>
      </c>
      <c r="Y9" s="59">
        <f t="shared" si="8"/>
        <v>0</v>
      </c>
      <c r="Z9" s="65">
        <f>RKO!S9</f>
        <v>0</v>
      </c>
      <c r="AA9" s="59">
        <f>RKO!L9</f>
        <v>0.093</v>
      </c>
      <c r="AB9" s="62">
        <f t="shared" si="9"/>
        <v>1</v>
      </c>
      <c r="AC9" s="61">
        <f>'RKO-BRKGA'!J9</f>
        <v>190.515089</v>
      </c>
      <c r="AD9" s="59">
        <f t="shared" si="10"/>
        <v>0</v>
      </c>
      <c r="AE9" s="65">
        <f>'RKO-BRKGA'!S9</f>
        <v>0</v>
      </c>
      <c r="AF9" s="59">
        <f>'RKO-BRKGA'!L9</f>
        <v>2.104</v>
      </c>
      <c r="AG9" s="62">
        <f t="shared" si="11"/>
        <v>1</v>
      </c>
      <c r="AH9" s="61">
        <f>'RKO-SA'!J9</f>
        <v>190.515089</v>
      </c>
      <c r="AI9" s="59">
        <f t="shared" si="12"/>
        <v>0</v>
      </c>
      <c r="AJ9" s="65">
        <f>'RKO-SA'!S9</f>
        <v>0</v>
      </c>
      <c r="AK9" s="59">
        <f>'RKO-SA'!L9</f>
        <v>2.548</v>
      </c>
      <c r="AL9" s="62">
        <f t="shared" si="13"/>
        <v>1</v>
      </c>
      <c r="AM9" s="61">
        <f>'RKO-GRASP'!J9</f>
        <v>190.515089</v>
      </c>
      <c r="AN9" s="59">
        <f t="shared" si="14"/>
        <v>0</v>
      </c>
      <c r="AO9" s="65">
        <f>'RKO-GRASP'!S9</f>
        <v>0</v>
      </c>
      <c r="AP9" s="59">
        <f>'RKO-GRASP'!L9</f>
        <v>0.152</v>
      </c>
      <c r="AQ9" s="62">
        <f t="shared" si="15"/>
        <v>1</v>
      </c>
      <c r="AR9" s="61">
        <f>'RKO-ILS'!J9</f>
        <v>190.515089</v>
      </c>
      <c r="AS9" s="59">
        <f t="shared" si="16"/>
        <v>0</v>
      </c>
      <c r="AT9" s="65">
        <f>'RKO-ILS'!S9</f>
        <v>0</v>
      </c>
      <c r="AU9" s="59">
        <f>'RKO-ILS'!L9</f>
        <v>3.569</v>
      </c>
      <c r="AV9" s="62">
        <f t="shared" si="17"/>
        <v>1</v>
      </c>
      <c r="AW9" s="61">
        <f>'RKO-VNS'!J9</f>
        <v>190.515089</v>
      </c>
      <c r="AX9" s="59">
        <f t="shared" si="18"/>
        <v>0</v>
      </c>
      <c r="AY9" s="65">
        <f>'RKO-VNS'!S9</f>
        <v>0</v>
      </c>
      <c r="AZ9" s="59">
        <f>'RKO-VNS'!L9</f>
        <v>0.139</v>
      </c>
      <c r="BA9" s="62">
        <f t="shared" si="19"/>
        <v>1</v>
      </c>
      <c r="BB9" s="61">
        <f>'RKO-PSO'!J9</f>
        <v>190.515089</v>
      </c>
      <c r="BC9" s="59">
        <f t="shared" si="20"/>
        <v>0</v>
      </c>
      <c r="BD9" s="65">
        <f>'RKO-PSO'!S9</f>
        <v>0</v>
      </c>
      <c r="BE9" s="66">
        <f>'RKO-PSO'!L9</f>
        <v>0.133</v>
      </c>
      <c r="BF9" s="62">
        <f t="shared" si="21"/>
        <v>1</v>
      </c>
      <c r="BG9" s="61">
        <f>'RKO-GA'!J9</f>
        <v>190.515089</v>
      </c>
      <c r="BH9" s="59">
        <f t="shared" si="22"/>
        <v>0</v>
      </c>
      <c r="BI9" s="65">
        <f>'RKO-GA'!S9</f>
        <v>0</v>
      </c>
      <c r="BJ9" s="66">
        <f>'RKO-GA'!L9</f>
        <v>0.152</v>
      </c>
      <c r="BK9" s="62">
        <f t="shared" si="23"/>
        <v>1</v>
      </c>
      <c r="BL9" s="61">
        <f>'RKO-BRKGA-CS'!J9</f>
        <v>190.515089</v>
      </c>
      <c r="BM9" s="59">
        <f t="shared" si="24"/>
        <v>0</v>
      </c>
      <c r="BN9" s="65">
        <f>'RKO-BRKGA-CS'!S9</f>
        <v>0</v>
      </c>
      <c r="BO9" s="66">
        <f>'RKO-BRKGA-CS'!L9</f>
        <v>0.781</v>
      </c>
      <c r="BP9" s="62">
        <f t="shared" si="25"/>
        <v>1</v>
      </c>
      <c r="BQ9" s="61">
        <f>'RKO-LNS'!J9</f>
        <v>190.515089</v>
      </c>
      <c r="BR9" s="59">
        <f t="shared" si="26"/>
        <v>0</v>
      </c>
      <c r="BS9" s="65">
        <f>'RKO-LNS'!S9</f>
        <v>0</v>
      </c>
      <c r="BT9" s="66">
        <f>'RKO-LNS'!L9</f>
        <v>0.215</v>
      </c>
      <c r="BU9" s="62">
        <f t="shared" si="27"/>
        <v>1</v>
      </c>
      <c r="BV9" s="61">
        <f>'RKO-MS'!J9</f>
        <v>194.087208</v>
      </c>
      <c r="BW9" s="59">
        <f t="shared" si="28"/>
        <v>1.874979572</v>
      </c>
      <c r="BX9" s="65">
        <f>'RKO-MS'!S9</f>
        <v>7.973490121</v>
      </c>
      <c r="BY9" s="66">
        <f>'RKO-MS'!L9</f>
        <v>2.65</v>
      </c>
      <c r="BZ9" s="62">
        <f t="shared" si="29"/>
        <v>0</v>
      </c>
      <c r="CA9" s="67"/>
      <c r="CB9" s="68">
        <f t="shared" si="30"/>
        <v>190.515089</v>
      </c>
      <c r="CC9" s="68">
        <f t="shared" si="31"/>
        <v>1</v>
      </c>
    </row>
    <row r="10" ht="15.75" customHeight="1">
      <c r="A10" s="57" t="s">
        <v>89</v>
      </c>
      <c r="B10" s="6"/>
      <c r="C10" s="6"/>
      <c r="D10" s="6">
        <v>0.5</v>
      </c>
      <c r="E10" s="58"/>
      <c r="F10" s="59">
        <f t="shared" si="1"/>
        <v>411.828487</v>
      </c>
      <c r="G10" s="60"/>
      <c r="H10" s="61"/>
      <c r="I10" s="59"/>
      <c r="J10" s="3"/>
      <c r="K10" s="62"/>
      <c r="L10" s="61">
        <v>411.8</v>
      </c>
      <c r="M10" s="59">
        <f t="shared" si="2"/>
        <v>-0.006917199975</v>
      </c>
      <c r="N10" s="63"/>
      <c r="O10" s="62">
        <f t="shared" si="3"/>
        <v>1</v>
      </c>
      <c r="P10" s="61">
        <v>411.8</v>
      </c>
      <c r="Q10" s="59">
        <f t="shared" si="4"/>
        <v>-0.006917199975</v>
      </c>
      <c r="R10" s="63"/>
      <c r="S10" s="62">
        <f t="shared" si="5"/>
        <v>1</v>
      </c>
      <c r="T10" s="64">
        <v>411.8</v>
      </c>
      <c r="U10" s="59">
        <f t="shared" si="6"/>
        <v>-0.006917199975</v>
      </c>
      <c r="V10" s="3">
        <v>3.0</v>
      </c>
      <c r="W10" s="62">
        <f t="shared" si="7"/>
        <v>1</v>
      </c>
      <c r="X10" s="59">
        <f>RKO!J10</f>
        <v>411.828487</v>
      </c>
      <c r="Y10" s="59">
        <f t="shared" si="8"/>
        <v>0</v>
      </c>
      <c r="Z10" s="65">
        <f>RKO!S10</f>
        <v>0</v>
      </c>
      <c r="AA10" s="59">
        <f>RKO!L10</f>
        <v>0.136</v>
      </c>
      <c r="AB10" s="62">
        <f t="shared" si="9"/>
        <v>1</v>
      </c>
      <c r="AC10" s="61">
        <f>'RKO-BRKGA'!J10</f>
        <v>411.828487</v>
      </c>
      <c r="AD10" s="59">
        <f t="shared" si="10"/>
        <v>0</v>
      </c>
      <c r="AE10" s="65">
        <f>'RKO-BRKGA'!S10</f>
        <v>0.3314410351</v>
      </c>
      <c r="AF10" s="59">
        <f>'RKO-BRKGA'!L10</f>
        <v>5.6</v>
      </c>
      <c r="AG10" s="62">
        <f t="shared" si="11"/>
        <v>1</v>
      </c>
      <c r="AH10" s="61">
        <f>'RKO-SA'!J10</f>
        <v>411.828487</v>
      </c>
      <c r="AI10" s="59">
        <f t="shared" si="12"/>
        <v>0</v>
      </c>
      <c r="AJ10" s="65">
        <f>'RKO-SA'!S10</f>
        <v>0</v>
      </c>
      <c r="AK10" s="59">
        <f>'RKO-SA'!L10</f>
        <v>2.52</v>
      </c>
      <c r="AL10" s="62">
        <f t="shared" si="13"/>
        <v>1</v>
      </c>
      <c r="AM10" s="61">
        <f>'RKO-GRASP'!J10</f>
        <v>411.828487</v>
      </c>
      <c r="AN10" s="59">
        <f t="shared" si="14"/>
        <v>0</v>
      </c>
      <c r="AO10" s="65">
        <f>'RKO-GRASP'!S10</f>
        <v>0</v>
      </c>
      <c r="AP10" s="59">
        <f>'RKO-GRASP'!L10</f>
        <v>1.708</v>
      </c>
      <c r="AQ10" s="62">
        <f t="shared" si="15"/>
        <v>1</v>
      </c>
      <c r="AR10" s="61">
        <f>'RKO-ILS'!J10</f>
        <v>411.828487</v>
      </c>
      <c r="AS10" s="59">
        <f t="shared" si="16"/>
        <v>0</v>
      </c>
      <c r="AT10" s="65">
        <f>'RKO-ILS'!S10</f>
        <v>0</v>
      </c>
      <c r="AU10" s="59">
        <f>'RKO-ILS'!L10</f>
        <v>0.099</v>
      </c>
      <c r="AV10" s="62">
        <f t="shared" si="17"/>
        <v>1</v>
      </c>
      <c r="AW10" s="61">
        <f>'RKO-VNS'!J10</f>
        <v>411.828487</v>
      </c>
      <c r="AX10" s="59">
        <f t="shared" si="18"/>
        <v>0</v>
      </c>
      <c r="AY10" s="65">
        <f>'RKO-VNS'!S10</f>
        <v>0</v>
      </c>
      <c r="AZ10" s="59">
        <f>'RKO-VNS'!L10</f>
        <v>0.245</v>
      </c>
      <c r="BA10" s="62">
        <f t="shared" si="19"/>
        <v>1</v>
      </c>
      <c r="BB10" s="61">
        <f>'RKO-PSO'!J10</f>
        <v>411.828487</v>
      </c>
      <c r="BC10" s="59">
        <f t="shared" si="20"/>
        <v>0</v>
      </c>
      <c r="BD10" s="65">
        <f>'RKO-PSO'!S10</f>
        <v>0</v>
      </c>
      <c r="BE10" s="66">
        <f>'RKO-PSO'!L10</f>
        <v>0.46</v>
      </c>
      <c r="BF10" s="62">
        <f t="shared" si="21"/>
        <v>1</v>
      </c>
      <c r="BG10" s="61">
        <f>'RKO-GA'!J10</f>
        <v>411.828487</v>
      </c>
      <c r="BH10" s="59">
        <f t="shared" si="22"/>
        <v>0</v>
      </c>
      <c r="BI10" s="65">
        <f>'RKO-GA'!S10</f>
        <v>0</v>
      </c>
      <c r="BJ10" s="66">
        <f>'RKO-GA'!L10</f>
        <v>0.383</v>
      </c>
      <c r="BK10" s="62">
        <f t="shared" si="23"/>
        <v>1</v>
      </c>
      <c r="BL10" s="61">
        <f>'RKO-BRKGA-CS'!J10</f>
        <v>411.828487</v>
      </c>
      <c r="BM10" s="59">
        <f t="shared" si="24"/>
        <v>0</v>
      </c>
      <c r="BN10" s="65">
        <f>'RKO-BRKGA-CS'!S10</f>
        <v>0</v>
      </c>
      <c r="BO10" s="66">
        <f>'RKO-BRKGA-CS'!L10</f>
        <v>1.742</v>
      </c>
      <c r="BP10" s="62">
        <f t="shared" si="25"/>
        <v>1</v>
      </c>
      <c r="BQ10" s="61">
        <f>'RKO-LNS'!J10</f>
        <v>411.828487</v>
      </c>
      <c r="BR10" s="59">
        <f t="shared" si="26"/>
        <v>0</v>
      </c>
      <c r="BS10" s="65">
        <f>'RKO-LNS'!S10</f>
        <v>0</v>
      </c>
      <c r="BT10" s="66">
        <f>'RKO-LNS'!L10</f>
        <v>0.538</v>
      </c>
      <c r="BU10" s="62">
        <f t="shared" si="27"/>
        <v>1</v>
      </c>
      <c r="BV10" s="61">
        <f>'RKO-MS'!J10</f>
        <v>419.463323</v>
      </c>
      <c r="BW10" s="59">
        <f t="shared" si="28"/>
        <v>1.853887296</v>
      </c>
      <c r="BX10" s="65">
        <f>'RKO-MS'!S10</f>
        <v>2.821451009</v>
      </c>
      <c r="BY10" s="66">
        <f>'RKO-MS'!L10</f>
        <v>3.769</v>
      </c>
      <c r="BZ10" s="62">
        <f t="shared" si="29"/>
        <v>0</v>
      </c>
      <c r="CA10" s="67"/>
      <c r="CB10" s="68">
        <f t="shared" si="30"/>
        <v>411.828487</v>
      </c>
      <c r="CC10" s="68">
        <f t="shared" si="31"/>
        <v>1</v>
      </c>
    </row>
    <row r="11" ht="15.75" customHeight="1">
      <c r="A11" s="57" t="s">
        <v>90</v>
      </c>
      <c r="B11" s="6"/>
      <c r="C11" s="6"/>
      <c r="D11" s="6">
        <v>0.8</v>
      </c>
      <c r="E11" s="58"/>
      <c r="F11" s="59">
        <f t="shared" si="1"/>
        <v>631.564979</v>
      </c>
      <c r="G11" s="60"/>
      <c r="H11" s="61"/>
      <c r="I11" s="59"/>
      <c r="J11" s="3"/>
      <c r="K11" s="62"/>
      <c r="L11" s="61">
        <v>631.6</v>
      </c>
      <c r="M11" s="59">
        <f t="shared" si="2"/>
        <v>0.005545114306</v>
      </c>
      <c r="N11" s="63"/>
      <c r="O11" s="62">
        <f t="shared" si="3"/>
        <v>1</v>
      </c>
      <c r="P11" s="61">
        <v>631.6</v>
      </c>
      <c r="Q11" s="59">
        <f t="shared" si="4"/>
        <v>0.005545114306</v>
      </c>
      <c r="R11" s="63"/>
      <c r="S11" s="62">
        <f t="shared" si="5"/>
        <v>1</v>
      </c>
      <c r="T11" s="64">
        <v>631.6</v>
      </c>
      <c r="U11" s="59">
        <f t="shared" si="6"/>
        <v>0.005545114306</v>
      </c>
      <c r="V11" s="3">
        <v>3.1</v>
      </c>
      <c r="W11" s="62">
        <f t="shared" si="7"/>
        <v>1</v>
      </c>
      <c r="X11" s="59">
        <f>RKO!J11</f>
        <v>631.564979</v>
      </c>
      <c r="Y11" s="59">
        <f t="shared" si="8"/>
        <v>0</v>
      </c>
      <c r="Z11" s="65">
        <f>RKO!S11</f>
        <v>0</v>
      </c>
      <c r="AA11" s="59">
        <f>RKO!L11</f>
        <v>0.181</v>
      </c>
      <c r="AB11" s="62">
        <f t="shared" si="9"/>
        <v>1</v>
      </c>
      <c r="AC11" s="61">
        <f>'RKO-BRKGA'!J11</f>
        <v>631.564979</v>
      </c>
      <c r="AD11" s="59">
        <f t="shared" si="10"/>
        <v>0</v>
      </c>
      <c r="AE11" s="65">
        <f>'RKO-BRKGA'!S11</f>
        <v>0</v>
      </c>
      <c r="AF11" s="59">
        <f>'RKO-BRKGA'!L11</f>
        <v>4.269</v>
      </c>
      <c r="AG11" s="62">
        <f t="shared" si="11"/>
        <v>1</v>
      </c>
      <c r="AH11" s="61">
        <f>'RKO-SA'!J11</f>
        <v>631.564979</v>
      </c>
      <c r="AI11" s="59">
        <f t="shared" si="12"/>
        <v>0</v>
      </c>
      <c r="AJ11" s="65">
        <f>'RKO-SA'!S11</f>
        <v>0</v>
      </c>
      <c r="AK11" s="59">
        <f>'RKO-SA'!L11</f>
        <v>2.428</v>
      </c>
      <c r="AL11" s="62">
        <f t="shared" si="13"/>
        <v>1</v>
      </c>
      <c r="AM11" s="61">
        <f>'RKO-GRASP'!J11</f>
        <v>631.564979</v>
      </c>
      <c r="AN11" s="59">
        <f t="shared" si="14"/>
        <v>0</v>
      </c>
      <c r="AO11" s="65">
        <f>'RKO-GRASP'!S11</f>
        <v>0</v>
      </c>
      <c r="AP11" s="59">
        <f>'RKO-GRASP'!L11</f>
        <v>2.242</v>
      </c>
      <c r="AQ11" s="62">
        <f t="shared" si="15"/>
        <v>1</v>
      </c>
      <c r="AR11" s="61">
        <f>'RKO-ILS'!J11</f>
        <v>631.564979</v>
      </c>
      <c r="AS11" s="59">
        <f t="shared" si="16"/>
        <v>0</v>
      </c>
      <c r="AT11" s="65">
        <f>'RKO-ILS'!S11</f>
        <v>0</v>
      </c>
      <c r="AU11" s="59">
        <f>'RKO-ILS'!L11</f>
        <v>0.142</v>
      </c>
      <c r="AV11" s="62">
        <f t="shared" si="17"/>
        <v>1</v>
      </c>
      <c r="AW11" s="61">
        <f>'RKO-VNS'!J11</f>
        <v>631.564979</v>
      </c>
      <c r="AX11" s="59">
        <f t="shared" si="18"/>
        <v>0</v>
      </c>
      <c r="AY11" s="65">
        <f>'RKO-VNS'!S11</f>
        <v>0</v>
      </c>
      <c r="AZ11" s="59">
        <f>'RKO-VNS'!L11</f>
        <v>0.386</v>
      </c>
      <c r="BA11" s="62">
        <f t="shared" si="19"/>
        <v>1</v>
      </c>
      <c r="BB11" s="61">
        <f>'RKO-PSO'!J11</f>
        <v>631.564979</v>
      </c>
      <c r="BC11" s="59">
        <f t="shared" si="20"/>
        <v>0</v>
      </c>
      <c r="BD11" s="65">
        <f>'RKO-PSO'!S11</f>
        <v>0</v>
      </c>
      <c r="BE11" s="66">
        <f>'RKO-PSO'!L11</f>
        <v>0.168</v>
      </c>
      <c r="BF11" s="62">
        <f t="shared" si="21"/>
        <v>1</v>
      </c>
      <c r="BG11" s="61">
        <f>'RKO-GA'!J11</f>
        <v>631.564979</v>
      </c>
      <c r="BH11" s="59">
        <f t="shared" si="22"/>
        <v>0</v>
      </c>
      <c r="BI11" s="65">
        <f>'RKO-GA'!S11</f>
        <v>0</v>
      </c>
      <c r="BJ11" s="66">
        <f>'RKO-GA'!L11</f>
        <v>0.525</v>
      </c>
      <c r="BK11" s="62">
        <f t="shared" si="23"/>
        <v>1</v>
      </c>
      <c r="BL11" s="61">
        <f>'RKO-BRKGA-CS'!J11</f>
        <v>631.564979</v>
      </c>
      <c r="BM11" s="59">
        <f t="shared" si="24"/>
        <v>0</v>
      </c>
      <c r="BN11" s="65">
        <f>'RKO-BRKGA-CS'!S11</f>
        <v>0</v>
      </c>
      <c r="BO11" s="66">
        <f>'RKO-BRKGA-CS'!L11</f>
        <v>2.264</v>
      </c>
      <c r="BP11" s="62">
        <f t="shared" si="25"/>
        <v>1</v>
      </c>
      <c r="BQ11" s="61">
        <f>'RKO-LNS'!J11</f>
        <v>631.564979</v>
      </c>
      <c r="BR11" s="59">
        <f t="shared" si="26"/>
        <v>0</v>
      </c>
      <c r="BS11" s="65">
        <f>'RKO-LNS'!S11</f>
        <v>0</v>
      </c>
      <c r="BT11" s="66">
        <f>'RKO-LNS'!L11</f>
        <v>0.479</v>
      </c>
      <c r="BU11" s="62">
        <f t="shared" si="27"/>
        <v>1</v>
      </c>
      <c r="BV11" s="61">
        <f>'RKO-MS'!J11</f>
        <v>635.710831</v>
      </c>
      <c r="BW11" s="59">
        <f t="shared" si="28"/>
        <v>0.6564410849</v>
      </c>
      <c r="BX11" s="65">
        <f>'RKO-MS'!S11</f>
        <v>1.583835224</v>
      </c>
      <c r="BY11" s="66">
        <f>'RKO-MS'!L11</f>
        <v>6.299</v>
      </c>
      <c r="BZ11" s="62">
        <f t="shared" si="29"/>
        <v>0</v>
      </c>
      <c r="CA11" s="67"/>
      <c r="CB11" s="68">
        <f t="shared" si="30"/>
        <v>631.564979</v>
      </c>
      <c r="CC11" s="68">
        <f t="shared" si="31"/>
        <v>1</v>
      </c>
    </row>
    <row r="12" ht="15.75" customHeight="1">
      <c r="A12" s="57" t="s">
        <v>91</v>
      </c>
      <c r="B12" s="6">
        <v>15.0</v>
      </c>
      <c r="C12" s="6">
        <v>3.0</v>
      </c>
      <c r="D12" s="6">
        <v>0.2</v>
      </c>
      <c r="E12" s="58"/>
      <c r="F12" s="59">
        <f t="shared" si="1"/>
        <v>1915.210508</v>
      </c>
      <c r="G12" s="60"/>
      <c r="H12" s="61"/>
      <c r="I12" s="59"/>
      <c r="J12" s="3"/>
      <c r="K12" s="62"/>
      <c r="L12" s="61">
        <v>1915.2</v>
      </c>
      <c r="M12" s="59">
        <f t="shared" si="2"/>
        <v>-0.0005486603147</v>
      </c>
      <c r="N12" s="63"/>
      <c r="O12" s="62">
        <f t="shared" si="3"/>
        <v>1</v>
      </c>
      <c r="P12" s="61">
        <v>1915.2</v>
      </c>
      <c r="Q12" s="59">
        <f t="shared" si="4"/>
        <v>-0.0005486603147</v>
      </c>
      <c r="R12" s="63"/>
      <c r="S12" s="62">
        <f t="shared" si="5"/>
        <v>1</v>
      </c>
      <c r="T12" s="64">
        <v>1915.2</v>
      </c>
      <c r="U12" s="59">
        <f t="shared" si="6"/>
        <v>-0.0005486603147</v>
      </c>
      <c r="V12" s="3">
        <v>3.6</v>
      </c>
      <c r="W12" s="62">
        <f t="shared" si="7"/>
        <v>1</v>
      </c>
      <c r="X12" s="59">
        <f>RKO!J12</f>
        <v>1915.210508</v>
      </c>
      <c r="Y12" s="59">
        <f t="shared" si="8"/>
        <v>0</v>
      </c>
      <c r="Z12" s="65">
        <f>RKO!S12</f>
        <v>0</v>
      </c>
      <c r="AA12" s="59">
        <f>RKO!L12</f>
        <v>0.023</v>
      </c>
      <c r="AB12" s="62">
        <f t="shared" si="9"/>
        <v>1</v>
      </c>
      <c r="AC12" s="61">
        <f>'RKO-BRKGA'!J12</f>
        <v>1915.210508</v>
      </c>
      <c r="AD12" s="59">
        <f t="shared" si="10"/>
        <v>0</v>
      </c>
      <c r="AE12" s="65">
        <f>'RKO-BRKGA'!S12</f>
        <v>0</v>
      </c>
      <c r="AF12" s="59">
        <f>'RKO-BRKGA'!L12</f>
        <v>0.803</v>
      </c>
      <c r="AG12" s="62">
        <f t="shared" si="11"/>
        <v>1</v>
      </c>
      <c r="AH12" s="61">
        <f>'RKO-SA'!J12</f>
        <v>1915.210508</v>
      </c>
      <c r="AI12" s="59">
        <f t="shared" si="12"/>
        <v>0</v>
      </c>
      <c r="AJ12" s="65">
        <f>'RKO-SA'!S12</f>
        <v>0</v>
      </c>
      <c r="AK12" s="59">
        <f>'RKO-SA'!L12</f>
        <v>0.622</v>
      </c>
      <c r="AL12" s="62">
        <f t="shared" si="13"/>
        <v>1</v>
      </c>
      <c r="AM12" s="61">
        <f>'RKO-GRASP'!J12</f>
        <v>1915.210508</v>
      </c>
      <c r="AN12" s="59">
        <f t="shared" si="14"/>
        <v>0</v>
      </c>
      <c r="AO12" s="65">
        <f>'RKO-GRASP'!S12</f>
        <v>0</v>
      </c>
      <c r="AP12" s="59">
        <f>'RKO-GRASP'!L12</f>
        <v>0.282</v>
      </c>
      <c r="AQ12" s="62">
        <f t="shared" si="15"/>
        <v>1</v>
      </c>
      <c r="AR12" s="61">
        <f>'RKO-ILS'!J12</f>
        <v>1915.210508</v>
      </c>
      <c r="AS12" s="59">
        <f t="shared" si="16"/>
        <v>0</v>
      </c>
      <c r="AT12" s="65">
        <f>'RKO-ILS'!S12</f>
        <v>0</v>
      </c>
      <c r="AU12" s="59">
        <f>'RKO-ILS'!L12</f>
        <v>0.89</v>
      </c>
      <c r="AV12" s="62">
        <f t="shared" si="17"/>
        <v>1</v>
      </c>
      <c r="AW12" s="61">
        <f>'RKO-VNS'!J12</f>
        <v>1915.210508</v>
      </c>
      <c r="AX12" s="59">
        <f t="shared" si="18"/>
        <v>0</v>
      </c>
      <c r="AY12" s="65">
        <f>'RKO-VNS'!S12</f>
        <v>0</v>
      </c>
      <c r="AZ12" s="59">
        <f>'RKO-VNS'!L12</f>
        <v>0.037</v>
      </c>
      <c r="BA12" s="62">
        <f t="shared" si="19"/>
        <v>1</v>
      </c>
      <c r="BB12" s="61">
        <f>'RKO-PSO'!J12</f>
        <v>1915.210508</v>
      </c>
      <c r="BC12" s="59">
        <f t="shared" si="20"/>
        <v>0</v>
      </c>
      <c r="BD12" s="65">
        <f>'RKO-PSO'!S12</f>
        <v>0</v>
      </c>
      <c r="BE12" s="66">
        <f>'RKO-PSO'!L12</f>
        <v>0.038</v>
      </c>
      <c r="BF12" s="62">
        <f t="shared" si="21"/>
        <v>1</v>
      </c>
      <c r="BG12" s="61">
        <f>'RKO-GA'!J12</f>
        <v>1915.210508</v>
      </c>
      <c r="BH12" s="59">
        <f t="shared" si="22"/>
        <v>0</v>
      </c>
      <c r="BI12" s="65">
        <f>'RKO-GA'!S12</f>
        <v>0</v>
      </c>
      <c r="BJ12" s="66">
        <f>'RKO-GA'!L12</f>
        <v>0.041</v>
      </c>
      <c r="BK12" s="62">
        <f t="shared" si="23"/>
        <v>1</v>
      </c>
      <c r="BL12" s="61">
        <f>'RKO-BRKGA-CS'!J12</f>
        <v>1915.210508</v>
      </c>
      <c r="BM12" s="59">
        <f t="shared" si="24"/>
        <v>0</v>
      </c>
      <c r="BN12" s="65">
        <f>'RKO-BRKGA-CS'!S12</f>
        <v>0</v>
      </c>
      <c r="BO12" s="66">
        <f>'RKO-BRKGA-CS'!L12</f>
        <v>0.81</v>
      </c>
      <c r="BP12" s="62">
        <f t="shared" si="25"/>
        <v>1</v>
      </c>
      <c r="BQ12" s="61">
        <f>'RKO-LNS'!J12</f>
        <v>1915.210508</v>
      </c>
      <c r="BR12" s="59">
        <f t="shared" si="26"/>
        <v>0</v>
      </c>
      <c r="BS12" s="65">
        <f>'RKO-LNS'!S12</f>
        <v>0</v>
      </c>
      <c r="BT12" s="66">
        <f>'RKO-LNS'!L12</f>
        <v>0.027</v>
      </c>
      <c r="BU12" s="62">
        <f t="shared" si="27"/>
        <v>1</v>
      </c>
      <c r="BV12" s="61">
        <f>'RKO-MS'!J12</f>
        <v>1920.736352</v>
      </c>
      <c r="BW12" s="59">
        <f t="shared" si="28"/>
        <v>0.2885241062</v>
      </c>
      <c r="BX12" s="65">
        <f>'RKO-MS'!S12</f>
        <v>1.583350189</v>
      </c>
      <c r="BY12" s="66">
        <f>'RKO-MS'!L12</f>
        <v>5.191</v>
      </c>
      <c r="BZ12" s="62">
        <f t="shared" si="29"/>
        <v>0</v>
      </c>
      <c r="CA12" s="67"/>
      <c r="CB12" s="68">
        <f t="shared" si="30"/>
        <v>1915.210508</v>
      </c>
      <c r="CC12" s="68">
        <f t="shared" si="31"/>
        <v>1</v>
      </c>
    </row>
    <row r="13" ht="15.75" customHeight="1">
      <c r="A13" s="57" t="s">
        <v>92</v>
      </c>
      <c r="B13" s="6"/>
      <c r="C13" s="6"/>
      <c r="D13" s="6">
        <v>0.5</v>
      </c>
      <c r="E13" s="58"/>
      <c r="F13" s="59">
        <f t="shared" si="1"/>
        <v>2324.397834</v>
      </c>
      <c r="G13" s="60"/>
      <c r="H13" s="61"/>
      <c r="I13" s="59"/>
      <c r="J13" s="3"/>
      <c r="K13" s="62"/>
      <c r="L13" s="61">
        <v>2324.4</v>
      </c>
      <c r="M13" s="59">
        <f t="shared" si="2"/>
        <v>0.000093185425</v>
      </c>
      <c r="N13" s="63"/>
      <c r="O13" s="62">
        <f t="shared" si="3"/>
        <v>1</v>
      </c>
      <c r="P13" s="61">
        <v>2324.4</v>
      </c>
      <c r="Q13" s="59">
        <f t="shared" si="4"/>
        <v>0.000093185425</v>
      </c>
      <c r="R13" s="63"/>
      <c r="S13" s="62">
        <f t="shared" si="5"/>
        <v>1</v>
      </c>
      <c r="T13" s="64">
        <v>2324.4</v>
      </c>
      <c r="U13" s="59">
        <f t="shared" si="6"/>
        <v>0.000093185425</v>
      </c>
      <c r="V13" s="3">
        <v>4.3</v>
      </c>
      <c r="W13" s="62">
        <f t="shared" si="7"/>
        <v>1</v>
      </c>
      <c r="X13" s="59">
        <f>RKO!J13</f>
        <v>2324.397834</v>
      </c>
      <c r="Y13" s="59">
        <f t="shared" si="8"/>
        <v>0</v>
      </c>
      <c r="Z13" s="65">
        <f>RKO!S13</f>
        <v>0</v>
      </c>
      <c r="AA13" s="59">
        <f>RKO!L13</f>
        <v>0.08</v>
      </c>
      <c r="AB13" s="62">
        <f t="shared" si="9"/>
        <v>1</v>
      </c>
      <c r="AC13" s="61">
        <f>'RKO-BRKGA'!J13</f>
        <v>2324.397834</v>
      </c>
      <c r="AD13" s="59">
        <f t="shared" si="10"/>
        <v>0</v>
      </c>
      <c r="AE13" s="65">
        <f>'RKO-BRKGA'!S13</f>
        <v>0</v>
      </c>
      <c r="AF13" s="59">
        <f>'RKO-BRKGA'!L13</f>
        <v>4.261</v>
      </c>
      <c r="AG13" s="62">
        <f t="shared" si="11"/>
        <v>1</v>
      </c>
      <c r="AH13" s="61">
        <f>'RKO-SA'!J13</f>
        <v>2324.397834</v>
      </c>
      <c r="AI13" s="59">
        <f t="shared" si="12"/>
        <v>0</v>
      </c>
      <c r="AJ13" s="65">
        <f>'RKO-SA'!S13</f>
        <v>0</v>
      </c>
      <c r="AK13" s="59">
        <f>'RKO-SA'!L13</f>
        <v>0.638</v>
      </c>
      <c r="AL13" s="62">
        <f t="shared" si="13"/>
        <v>1</v>
      </c>
      <c r="AM13" s="61">
        <f>'RKO-GRASP'!J13</f>
        <v>2324.397834</v>
      </c>
      <c r="AN13" s="59">
        <f t="shared" si="14"/>
        <v>0</v>
      </c>
      <c r="AO13" s="65">
        <f>'RKO-GRASP'!S13</f>
        <v>0</v>
      </c>
      <c r="AP13" s="59">
        <f>'RKO-GRASP'!L13</f>
        <v>0.375</v>
      </c>
      <c r="AQ13" s="62">
        <f t="shared" si="15"/>
        <v>1</v>
      </c>
      <c r="AR13" s="61">
        <f>'RKO-ILS'!J13</f>
        <v>2324.397834</v>
      </c>
      <c r="AS13" s="59">
        <f t="shared" si="16"/>
        <v>0</v>
      </c>
      <c r="AT13" s="65">
        <f>'RKO-ILS'!S13</f>
        <v>0</v>
      </c>
      <c r="AU13" s="59">
        <f>'RKO-ILS'!L13</f>
        <v>0.096</v>
      </c>
      <c r="AV13" s="62">
        <f t="shared" si="17"/>
        <v>1</v>
      </c>
      <c r="AW13" s="61">
        <f>'RKO-VNS'!J13</f>
        <v>2324.397834</v>
      </c>
      <c r="AX13" s="59">
        <f t="shared" si="18"/>
        <v>0</v>
      </c>
      <c r="AY13" s="65">
        <f>'RKO-VNS'!S13</f>
        <v>0</v>
      </c>
      <c r="AZ13" s="59">
        <f>'RKO-VNS'!L13</f>
        <v>0.102</v>
      </c>
      <c r="BA13" s="62">
        <f t="shared" si="19"/>
        <v>1</v>
      </c>
      <c r="BB13" s="61">
        <f>'RKO-PSO'!J13</f>
        <v>2324.397834</v>
      </c>
      <c r="BC13" s="59">
        <f t="shared" si="20"/>
        <v>0</v>
      </c>
      <c r="BD13" s="65">
        <f>'RKO-PSO'!S13</f>
        <v>0</v>
      </c>
      <c r="BE13" s="66">
        <f>'RKO-PSO'!L13</f>
        <v>0.095</v>
      </c>
      <c r="BF13" s="62">
        <f t="shared" si="21"/>
        <v>1</v>
      </c>
      <c r="BG13" s="61">
        <f>'RKO-GA'!J13</f>
        <v>2324.397834</v>
      </c>
      <c r="BH13" s="59">
        <f t="shared" si="22"/>
        <v>0</v>
      </c>
      <c r="BI13" s="65">
        <f>'RKO-GA'!S13</f>
        <v>0</v>
      </c>
      <c r="BJ13" s="66">
        <f>'RKO-GA'!L13</f>
        <v>1.501</v>
      </c>
      <c r="BK13" s="62">
        <f t="shared" si="23"/>
        <v>1</v>
      </c>
      <c r="BL13" s="61">
        <f>'RKO-BRKGA-CS'!J13</f>
        <v>2324.397834</v>
      </c>
      <c r="BM13" s="59">
        <f t="shared" si="24"/>
        <v>0</v>
      </c>
      <c r="BN13" s="65">
        <f>'RKO-BRKGA-CS'!S13</f>
        <v>0.03084393685</v>
      </c>
      <c r="BO13" s="66">
        <f>'RKO-BRKGA-CS'!L13</f>
        <v>1.992</v>
      </c>
      <c r="BP13" s="62">
        <f t="shared" si="25"/>
        <v>1</v>
      </c>
      <c r="BQ13" s="61">
        <f>'RKO-LNS'!J13</f>
        <v>2324.397834</v>
      </c>
      <c r="BR13" s="59">
        <f t="shared" si="26"/>
        <v>0</v>
      </c>
      <c r="BS13" s="65">
        <f>'RKO-LNS'!S13</f>
        <v>0</v>
      </c>
      <c r="BT13" s="66">
        <f>'RKO-LNS'!L13</f>
        <v>0.043</v>
      </c>
      <c r="BU13" s="62">
        <f t="shared" si="27"/>
        <v>1</v>
      </c>
      <c r="BV13" s="61">
        <f>'RKO-MS'!J13</f>
        <v>2333.271814</v>
      </c>
      <c r="BW13" s="59">
        <f t="shared" si="28"/>
        <v>0.3817754375</v>
      </c>
      <c r="BX13" s="65">
        <f>'RKO-MS'!S13</f>
        <v>2.169066477</v>
      </c>
      <c r="BY13" s="66">
        <f>'RKO-MS'!L13</f>
        <v>8.225</v>
      </c>
      <c r="BZ13" s="62">
        <f t="shared" si="29"/>
        <v>0</v>
      </c>
      <c r="CA13" s="67"/>
      <c r="CB13" s="68">
        <f t="shared" si="30"/>
        <v>2324.397834</v>
      </c>
      <c r="CC13" s="68">
        <f t="shared" si="31"/>
        <v>1</v>
      </c>
    </row>
    <row r="14" ht="15.75" customHeight="1">
      <c r="A14" s="57" t="s">
        <v>93</v>
      </c>
      <c r="B14" s="6"/>
      <c r="C14" s="6"/>
      <c r="D14" s="6">
        <v>0.8</v>
      </c>
      <c r="E14" s="58"/>
      <c r="F14" s="59">
        <f t="shared" si="1"/>
        <v>2666.094409</v>
      </c>
      <c r="G14" s="60"/>
      <c r="H14" s="61"/>
      <c r="I14" s="59"/>
      <c r="J14" s="3"/>
      <c r="K14" s="62"/>
      <c r="L14" s="61">
        <v>2666.1</v>
      </c>
      <c r="M14" s="59">
        <f t="shared" si="2"/>
        <v>0.0002097075025</v>
      </c>
      <c r="N14" s="63"/>
      <c r="O14" s="62">
        <f t="shared" si="3"/>
        <v>1</v>
      </c>
      <c r="P14" s="61">
        <v>2666.1</v>
      </c>
      <c r="Q14" s="59">
        <f t="shared" si="4"/>
        <v>0.0002097075025</v>
      </c>
      <c r="R14" s="63"/>
      <c r="S14" s="62">
        <f t="shared" si="5"/>
        <v>1</v>
      </c>
      <c r="T14" s="64">
        <v>2666.1</v>
      </c>
      <c r="U14" s="59">
        <f t="shared" si="6"/>
        <v>0.0002097075025</v>
      </c>
      <c r="V14" s="3">
        <v>7.2</v>
      </c>
      <c r="W14" s="62">
        <f t="shared" si="7"/>
        <v>1</v>
      </c>
      <c r="X14" s="59">
        <f>RKO!J14</f>
        <v>2666.094409</v>
      </c>
      <c r="Y14" s="59">
        <f t="shared" si="8"/>
        <v>0</v>
      </c>
      <c r="Z14" s="65">
        <f>RKO!S14</f>
        <v>0</v>
      </c>
      <c r="AA14" s="59">
        <f>RKO!L14</f>
        <v>0.184</v>
      </c>
      <c r="AB14" s="62">
        <f t="shared" si="9"/>
        <v>1</v>
      </c>
      <c r="AC14" s="61">
        <f>'RKO-BRKGA'!J14</f>
        <v>2666.094409</v>
      </c>
      <c r="AD14" s="59">
        <f t="shared" si="10"/>
        <v>0</v>
      </c>
      <c r="AE14" s="65">
        <f>'RKO-BRKGA'!S14</f>
        <v>0</v>
      </c>
      <c r="AF14" s="59">
        <f>'RKO-BRKGA'!L14</f>
        <v>1.565</v>
      </c>
      <c r="AG14" s="62">
        <f t="shared" si="11"/>
        <v>1</v>
      </c>
      <c r="AH14" s="61">
        <f>'RKO-SA'!J14</f>
        <v>2666.094409</v>
      </c>
      <c r="AI14" s="59">
        <f t="shared" si="12"/>
        <v>0</v>
      </c>
      <c r="AJ14" s="65">
        <f>'RKO-SA'!S14</f>
        <v>0</v>
      </c>
      <c r="AK14" s="59">
        <f>'RKO-SA'!L14</f>
        <v>0.54</v>
      </c>
      <c r="AL14" s="62">
        <f t="shared" si="13"/>
        <v>1</v>
      </c>
      <c r="AM14" s="61">
        <f>'RKO-GRASP'!J14</f>
        <v>2666.094409</v>
      </c>
      <c r="AN14" s="59">
        <f t="shared" si="14"/>
        <v>0</v>
      </c>
      <c r="AO14" s="65">
        <f>'RKO-GRASP'!S14</f>
        <v>0</v>
      </c>
      <c r="AP14" s="59">
        <f>'RKO-GRASP'!L14</f>
        <v>1.387</v>
      </c>
      <c r="AQ14" s="62">
        <f t="shared" si="15"/>
        <v>1</v>
      </c>
      <c r="AR14" s="61">
        <f>'RKO-ILS'!J14</f>
        <v>2666.094409</v>
      </c>
      <c r="AS14" s="59">
        <f t="shared" si="16"/>
        <v>0</v>
      </c>
      <c r="AT14" s="65">
        <f>'RKO-ILS'!S14</f>
        <v>0</v>
      </c>
      <c r="AU14" s="59">
        <f>'RKO-ILS'!L14</f>
        <v>0.037</v>
      </c>
      <c r="AV14" s="62">
        <f t="shared" si="17"/>
        <v>1</v>
      </c>
      <c r="AW14" s="61">
        <f>'RKO-VNS'!J14</f>
        <v>2666.094409</v>
      </c>
      <c r="AX14" s="59">
        <f t="shared" si="18"/>
        <v>0</v>
      </c>
      <c r="AY14" s="65">
        <f>'RKO-VNS'!S14</f>
        <v>0</v>
      </c>
      <c r="AZ14" s="59">
        <f>'RKO-VNS'!L14</f>
        <v>0.099</v>
      </c>
      <c r="BA14" s="62">
        <f t="shared" si="19"/>
        <v>1</v>
      </c>
      <c r="BB14" s="61">
        <f>'RKO-PSO'!J14</f>
        <v>2666.094409</v>
      </c>
      <c r="BC14" s="59">
        <f t="shared" si="20"/>
        <v>0</v>
      </c>
      <c r="BD14" s="65">
        <f>'RKO-PSO'!S14</f>
        <v>0</v>
      </c>
      <c r="BE14" s="66">
        <f>'RKO-PSO'!L14</f>
        <v>0.055</v>
      </c>
      <c r="BF14" s="62">
        <f t="shared" si="21"/>
        <v>1</v>
      </c>
      <c r="BG14" s="61">
        <f>'RKO-GA'!J14</f>
        <v>2666.094409</v>
      </c>
      <c r="BH14" s="59">
        <f t="shared" si="22"/>
        <v>0</v>
      </c>
      <c r="BI14" s="65">
        <f>'RKO-GA'!S14</f>
        <v>0</v>
      </c>
      <c r="BJ14" s="66">
        <f>'RKO-GA'!L14</f>
        <v>1.012</v>
      </c>
      <c r="BK14" s="62">
        <f t="shared" si="23"/>
        <v>1</v>
      </c>
      <c r="BL14" s="61">
        <f>'RKO-BRKGA-CS'!J14</f>
        <v>2666.094409</v>
      </c>
      <c r="BM14" s="59">
        <f t="shared" si="24"/>
        <v>0</v>
      </c>
      <c r="BN14" s="65">
        <f>'RKO-BRKGA-CS'!S14</f>
        <v>0</v>
      </c>
      <c r="BO14" s="66">
        <f>'RKO-BRKGA-CS'!L14</f>
        <v>2.744</v>
      </c>
      <c r="BP14" s="62">
        <f t="shared" si="25"/>
        <v>1</v>
      </c>
      <c r="BQ14" s="61">
        <f>'RKO-LNS'!J14</f>
        <v>2666.094409</v>
      </c>
      <c r="BR14" s="59">
        <f t="shared" si="26"/>
        <v>0</v>
      </c>
      <c r="BS14" s="65">
        <f>'RKO-LNS'!S14</f>
        <v>0</v>
      </c>
      <c r="BT14" s="66">
        <f>'RKO-LNS'!L14</f>
        <v>0.062</v>
      </c>
      <c r="BU14" s="62">
        <f t="shared" si="27"/>
        <v>1</v>
      </c>
      <c r="BV14" s="61">
        <f>'RKO-MS'!J14</f>
        <v>2698.954574</v>
      </c>
      <c r="BW14" s="59">
        <f t="shared" si="28"/>
        <v>1.232520682</v>
      </c>
      <c r="BX14" s="65">
        <f>'RKO-MS'!S14</f>
        <v>2.371080281</v>
      </c>
      <c r="BY14" s="66">
        <f>'RKO-MS'!L14</f>
        <v>6.144</v>
      </c>
      <c r="BZ14" s="62">
        <f t="shared" si="29"/>
        <v>0</v>
      </c>
      <c r="CA14" s="67"/>
      <c r="CB14" s="68">
        <f t="shared" si="30"/>
        <v>2666.094409</v>
      </c>
      <c r="CC14" s="68">
        <f t="shared" si="31"/>
        <v>1</v>
      </c>
    </row>
    <row r="15" ht="15.75" customHeight="1">
      <c r="A15" s="57" t="s">
        <v>94</v>
      </c>
      <c r="B15" s="6"/>
      <c r="C15" s="6">
        <v>5.0</v>
      </c>
      <c r="D15" s="6">
        <v>0.2</v>
      </c>
      <c r="E15" s="58"/>
      <c r="F15" s="59">
        <f t="shared" si="1"/>
        <v>1299.636874</v>
      </c>
      <c r="G15" s="60"/>
      <c r="H15" s="61"/>
      <c r="I15" s="59"/>
      <c r="J15" s="3"/>
      <c r="K15" s="62"/>
      <c r="L15" s="61">
        <v>1299.6</v>
      </c>
      <c r="M15" s="59">
        <f t="shared" si="2"/>
        <v>-0.002837254062</v>
      </c>
      <c r="N15" s="63"/>
      <c r="O15" s="62">
        <f t="shared" si="3"/>
        <v>1</v>
      </c>
      <c r="P15" s="61">
        <v>1299.6</v>
      </c>
      <c r="Q15" s="59">
        <f t="shared" si="4"/>
        <v>-0.002837254062</v>
      </c>
      <c r="R15" s="63"/>
      <c r="S15" s="62">
        <f t="shared" si="5"/>
        <v>1</v>
      </c>
      <c r="T15" s="64">
        <v>1299.6</v>
      </c>
      <c r="U15" s="59">
        <f t="shared" si="6"/>
        <v>-0.002837254062</v>
      </c>
      <c r="V15" s="3">
        <v>8.9</v>
      </c>
      <c r="W15" s="62">
        <f t="shared" si="7"/>
        <v>1</v>
      </c>
      <c r="X15" s="59">
        <f>RKO!J15</f>
        <v>1299.636874</v>
      </c>
      <c r="Y15" s="59">
        <f t="shared" si="8"/>
        <v>0</v>
      </c>
      <c r="Z15" s="65">
        <f>RKO!S15</f>
        <v>0</v>
      </c>
      <c r="AA15" s="59">
        <f>RKO!L15</f>
        <v>0.071</v>
      </c>
      <c r="AB15" s="62">
        <f t="shared" si="9"/>
        <v>1</v>
      </c>
      <c r="AC15" s="61">
        <f>'RKO-BRKGA'!J15</f>
        <v>1299.636874</v>
      </c>
      <c r="AD15" s="59">
        <f t="shared" si="10"/>
        <v>0</v>
      </c>
      <c r="AE15" s="65">
        <f>'RKO-BRKGA'!S15</f>
        <v>0.3118794243</v>
      </c>
      <c r="AF15" s="59">
        <f>'RKO-BRKGA'!L15</f>
        <v>3.976</v>
      </c>
      <c r="AG15" s="62">
        <f t="shared" si="11"/>
        <v>1</v>
      </c>
      <c r="AH15" s="61">
        <f>'RKO-SA'!J15</f>
        <v>1299.636874</v>
      </c>
      <c r="AI15" s="59">
        <f t="shared" si="12"/>
        <v>0</v>
      </c>
      <c r="AJ15" s="65">
        <f>'RKO-SA'!S15</f>
        <v>0</v>
      </c>
      <c r="AK15" s="59">
        <f>'RKO-SA'!L15</f>
        <v>1.158</v>
      </c>
      <c r="AL15" s="62">
        <f t="shared" si="13"/>
        <v>1</v>
      </c>
      <c r="AM15" s="61">
        <f>'RKO-GRASP'!J15</f>
        <v>1299.636874</v>
      </c>
      <c r="AN15" s="59">
        <f t="shared" si="14"/>
        <v>0</v>
      </c>
      <c r="AO15" s="65">
        <f>'RKO-GRASP'!S15</f>
        <v>0</v>
      </c>
      <c r="AP15" s="59">
        <f>'RKO-GRASP'!L15</f>
        <v>0.25</v>
      </c>
      <c r="AQ15" s="62">
        <f t="shared" si="15"/>
        <v>1</v>
      </c>
      <c r="AR15" s="61">
        <f>'RKO-ILS'!J15</f>
        <v>1299.636874</v>
      </c>
      <c r="AS15" s="59">
        <f t="shared" si="16"/>
        <v>0</v>
      </c>
      <c r="AT15" s="65">
        <f>'RKO-ILS'!S15</f>
        <v>0</v>
      </c>
      <c r="AU15" s="59">
        <f>'RKO-ILS'!L15</f>
        <v>0.109</v>
      </c>
      <c r="AV15" s="62">
        <f t="shared" si="17"/>
        <v>1</v>
      </c>
      <c r="AW15" s="61">
        <f>'RKO-VNS'!J15</f>
        <v>1299.636874</v>
      </c>
      <c r="AX15" s="59">
        <f t="shared" si="18"/>
        <v>0</v>
      </c>
      <c r="AY15" s="65">
        <f>'RKO-VNS'!S15</f>
        <v>0</v>
      </c>
      <c r="AZ15" s="59">
        <f>'RKO-VNS'!L15</f>
        <v>0.209</v>
      </c>
      <c r="BA15" s="62">
        <f t="shared" si="19"/>
        <v>1</v>
      </c>
      <c r="BB15" s="61">
        <f>'RKO-PSO'!J15</f>
        <v>1299.636874</v>
      </c>
      <c r="BC15" s="59">
        <f t="shared" si="20"/>
        <v>0</v>
      </c>
      <c r="BD15" s="65">
        <f>'RKO-PSO'!S15</f>
        <v>0</v>
      </c>
      <c r="BE15" s="66">
        <f>'RKO-PSO'!L15</f>
        <v>0.087</v>
      </c>
      <c r="BF15" s="62">
        <f t="shared" si="21"/>
        <v>1</v>
      </c>
      <c r="BG15" s="61">
        <f>'RKO-GA'!J15</f>
        <v>1299.636874</v>
      </c>
      <c r="BH15" s="59">
        <f t="shared" si="22"/>
        <v>0</v>
      </c>
      <c r="BI15" s="65">
        <f>'RKO-GA'!S15</f>
        <v>0</v>
      </c>
      <c r="BJ15" s="66">
        <f>'RKO-GA'!L15</f>
        <v>0.437</v>
      </c>
      <c r="BK15" s="62">
        <f t="shared" si="23"/>
        <v>1</v>
      </c>
      <c r="BL15" s="61">
        <f>'RKO-BRKGA-CS'!J15</f>
        <v>1299.636874</v>
      </c>
      <c r="BM15" s="59">
        <f t="shared" si="24"/>
        <v>0</v>
      </c>
      <c r="BN15" s="65">
        <f>'RKO-BRKGA-CS'!S15</f>
        <v>0</v>
      </c>
      <c r="BO15" s="66">
        <f>'RKO-BRKGA-CS'!L15</f>
        <v>1.802</v>
      </c>
      <c r="BP15" s="62">
        <f t="shared" si="25"/>
        <v>1</v>
      </c>
      <c r="BQ15" s="61">
        <f>'RKO-LNS'!J15</f>
        <v>1299.636874</v>
      </c>
      <c r="BR15" s="59">
        <f t="shared" si="26"/>
        <v>0</v>
      </c>
      <c r="BS15" s="65">
        <f>'RKO-LNS'!S15</f>
        <v>0</v>
      </c>
      <c r="BT15" s="66">
        <f>'RKO-LNS'!L15</f>
        <v>0.139</v>
      </c>
      <c r="BU15" s="62">
        <f t="shared" si="27"/>
        <v>1</v>
      </c>
      <c r="BV15" s="61">
        <f>'RKO-MS'!J15</f>
        <v>1441.823179</v>
      </c>
      <c r="BW15" s="59">
        <f t="shared" si="28"/>
        <v>10.94046405</v>
      </c>
      <c r="BX15" s="65">
        <f>'RKO-MS'!S15</f>
        <v>20.17078029</v>
      </c>
      <c r="BY15" s="66">
        <f>'RKO-MS'!L15</f>
        <v>6.628</v>
      </c>
      <c r="BZ15" s="62">
        <f t="shared" si="29"/>
        <v>0</v>
      </c>
      <c r="CA15" s="67"/>
      <c r="CB15" s="68">
        <f t="shared" si="30"/>
        <v>1299.636874</v>
      </c>
      <c r="CC15" s="68">
        <f t="shared" si="31"/>
        <v>1</v>
      </c>
    </row>
    <row r="16" ht="15.75" customHeight="1">
      <c r="A16" s="57" t="s">
        <v>95</v>
      </c>
      <c r="B16" s="6"/>
      <c r="C16" s="6"/>
      <c r="D16" s="6">
        <v>0.5</v>
      </c>
      <c r="E16" s="58"/>
      <c r="F16" s="59">
        <f t="shared" si="1"/>
        <v>1935.079566</v>
      </c>
      <c r="G16" s="60"/>
      <c r="H16" s="61"/>
      <c r="I16" s="59"/>
      <c r="J16" s="3"/>
      <c r="K16" s="62"/>
      <c r="L16" s="61">
        <v>1935.1</v>
      </c>
      <c r="M16" s="59">
        <f t="shared" si="2"/>
        <v>0.001055977251</v>
      </c>
      <c r="N16" s="63"/>
      <c r="O16" s="62">
        <f t="shared" si="3"/>
        <v>1</v>
      </c>
      <c r="P16" s="61">
        <v>1935.1</v>
      </c>
      <c r="Q16" s="59">
        <f t="shared" si="4"/>
        <v>0.001055977251</v>
      </c>
      <c r="R16" s="63"/>
      <c r="S16" s="62">
        <f t="shared" si="5"/>
        <v>1</v>
      </c>
      <c r="T16" s="64">
        <v>1935.1</v>
      </c>
      <c r="U16" s="59">
        <f t="shared" si="6"/>
        <v>0.001055977251</v>
      </c>
      <c r="V16" s="3">
        <v>7.9</v>
      </c>
      <c r="W16" s="62">
        <f t="shared" si="7"/>
        <v>1</v>
      </c>
      <c r="X16" s="59">
        <f>RKO!J16</f>
        <v>1935.079566</v>
      </c>
      <c r="Y16" s="59">
        <f t="shared" si="8"/>
        <v>0</v>
      </c>
      <c r="Z16" s="65">
        <f>RKO!S16</f>
        <v>0</v>
      </c>
      <c r="AA16" s="59">
        <f>RKO!L16</f>
        <v>2.105</v>
      </c>
      <c r="AB16" s="62">
        <f t="shared" si="9"/>
        <v>1</v>
      </c>
      <c r="AC16" s="61">
        <f>'RKO-BRKGA'!J16</f>
        <v>1935.079566</v>
      </c>
      <c r="AD16" s="59">
        <f t="shared" si="10"/>
        <v>0</v>
      </c>
      <c r="AE16" s="65">
        <f>'RKO-BRKGA'!S16</f>
        <v>0.1476207516</v>
      </c>
      <c r="AF16" s="59">
        <f>'RKO-BRKGA'!L16</f>
        <v>2.778</v>
      </c>
      <c r="AG16" s="62">
        <f t="shared" si="11"/>
        <v>1</v>
      </c>
      <c r="AH16" s="61">
        <f>'RKO-SA'!J16</f>
        <v>1935.079566</v>
      </c>
      <c r="AI16" s="59">
        <f t="shared" si="12"/>
        <v>0</v>
      </c>
      <c r="AJ16" s="65">
        <f>'RKO-SA'!S16</f>
        <v>0</v>
      </c>
      <c r="AK16" s="59">
        <f>'RKO-SA'!L16</f>
        <v>1.155</v>
      </c>
      <c r="AL16" s="62">
        <f t="shared" si="13"/>
        <v>1</v>
      </c>
      <c r="AM16" s="61">
        <f>'RKO-GRASP'!J16</f>
        <v>1935.079566</v>
      </c>
      <c r="AN16" s="59">
        <f t="shared" si="14"/>
        <v>0</v>
      </c>
      <c r="AO16" s="65">
        <f>'RKO-GRASP'!S16</f>
        <v>0</v>
      </c>
      <c r="AP16" s="59">
        <f>'RKO-GRASP'!L16</f>
        <v>0.571</v>
      </c>
      <c r="AQ16" s="62">
        <f t="shared" si="15"/>
        <v>1</v>
      </c>
      <c r="AR16" s="61">
        <f>'RKO-ILS'!J16</f>
        <v>1935.079566</v>
      </c>
      <c r="AS16" s="59">
        <f t="shared" si="16"/>
        <v>0</v>
      </c>
      <c r="AT16" s="65">
        <f>'RKO-ILS'!S16</f>
        <v>0</v>
      </c>
      <c r="AU16" s="59">
        <f>'RKO-ILS'!L16</f>
        <v>0.194</v>
      </c>
      <c r="AV16" s="62">
        <f t="shared" si="17"/>
        <v>1</v>
      </c>
      <c r="AW16" s="61">
        <f>'RKO-VNS'!J16</f>
        <v>1935.079566</v>
      </c>
      <c r="AX16" s="59">
        <f t="shared" si="18"/>
        <v>0</v>
      </c>
      <c r="AY16" s="65">
        <f>'RKO-VNS'!S16</f>
        <v>0</v>
      </c>
      <c r="AZ16" s="59">
        <f>'RKO-VNS'!L16</f>
        <v>0.226</v>
      </c>
      <c r="BA16" s="62">
        <f t="shared" si="19"/>
        <v>1</v>
      </c>
      <c r="BB16" s="61">
        <f>'RKO-PSO'!J16</f>
        <v>1935.079566</v>
      </c>
      <c r="BC16" s="59">
        <f t="shared" si="20"/>
        <v>0</v>
      </c>
      <c r="BD16" s="65">
        <f>'RKO-PSO'!S16</f>
        <v>0</v>
      </c>
      <c r="BE16" s="66">
        <f>'RKO-PSO'!L16</f>
        <v>0.487</v>
      </c>
      <c r="BF16" s="62">
        <f t="shared" si="21"/>
        <v>1</v>
      </c>
      <c r="BG16" s="61">
        <f>'RKO-GA'!J16</f>
        <v>1935.079566</v>
      </c>
      <c r="BH16" s="59">
        <f t="shared" si="22"/>
        <v>0</v>
      </c>
      <c r="BI16" s="65">
        <f>'RKO-GA'!S16</f>
        <v>0</v>
      </c>
      <c r="BJ16" s="66">
        <f>'RKO-GA'!L16</f>
        <v>1.962</v>
      </c>
      <c r="BK16" s="62">
        <f t="shared" si="23"/>
        <v>1</v>
      </c>
      <c r="BL16" s="61">
        <f>'RKO-BRKGA-CS'!J16</f>
        <v>1935.079566</v>
      </c>
      <c r="BM16" s="59">
        <f t="shared" si="24"/>
        <v>0</v>
      </c>
      <c r="BN16" s="65">
        <f>'RKO-BRKGA-CS'!S16</f>
        <v>0.1293845092</v>
      </c>
      <c r="BO16" s="66">
        <f>'RKO-BRKGA-CS'!L16</f>
        <v>3.621</v>
      </c>
      <c r="BP16" s="62">
        <f t="shared" si="25"/>
        <v>1</v>
      </c>
      <c r="BQ16" s="61">
        <f>'RKO-LNS'!J16</f>
        <v>1935.079566</v>
      </c>
      <c r="BR16" s="59">
        <f t="shared" si="26"/>
        <v>0</v>
      </c>
      <c r="BS16" s="65">
        <f>'RKO-LNS'!S16</f>
        <v>0</v>
      </c>
      <c r="BT16" s="66">
        <f>'RKO-LNS'!L16</f>
        <v>0.276</v>
      </c>
      <c r="BU16" s="62">
        <f t="shared" si="27"/>
        <v>1</v>
      </c>
      <c r="BV16" s="61">
        <f>'RKO-MS'!J16</f>
        <v>2118.185865</v>
      </c>
      <c r="BW16" s="59">
        <f t="shared" si="28"/>
        <v>9.462468739</v>
      </c>
      <c r="BX16" s="65">
        <f>'RKO-MS'!S16</f>
        <v>10.91875697</v>
      </c>
      <c r="BY16" s="66">
        <f>'RKO-MS'!L16</f>
        <v>0</v>
      </c>
      <c r="BZ16" s="62">
        <f t="shared" si="29"/>
        <v>0</v>
      </c>
      <c r="CA16" s="67"/>
      <c r="CB16" s="68">
        <f t="shared" si="30"/>
        <v>1935.079566</v>
      </c>
      <c r="CC16" s="68">
        <f t="shared" si="31"/>
        <v>1</v>
      </c>
    </row>
    <row r="17" ht="15.75" customHeight="1">
      <c r="A17" s="57" t="s">
        <v>96</v>
      </c>
      <c r="B17" s="6"/>
      <c r="C17" s="6"/>
      <c r="D17" s="6">
        <v>0.8</v>
      </c>
      <c r="E17" s="58"/>
      <c r="F17" s="59">
        <f t="shared" si="1"/>
        <v>2454.200477</v>
      </c>
      <c r="G17" s="60"/>
      <c r="H17" s="61"/>
      <c r="I17" s="59"/>
      <c r="J17" s="3"/>
      <c r="K17" s="62"/>
      <c r="L17" s="61">
        <v>2454.2</v>
      </c>
      <c r="M17" s="59">
        <f t="shared" si="2"/>
        <v>-0.000019436065</v>
      </c>
      <c r="N17" s="63"/>
      <c r="O17" s="62">
        <f t="shared" si="3"/>
        <v>1</v>
      </c>
      <c r="P17" s="61">
        <v>2454.2</v>
      </c>
      <c r="Q17" s="59">
        <f t="shared" si="4"/>
        <v>-0.000019436065</v>
      </c>
      <c r="R17" s="63"/>
      <c r="S17" s="62">
        <f t="shared" si="5"/>
        <v>1</v>
      </c>
      <c r="T17" s="64">
        <v>2454.2</v>
      </c>
      <c r="U17" s="59">
        <f t="shared" si="6"/>
        <v>-0.000019436065</v>
      </c>
      <c r="V17" s="3">
        <v>14.6</v>
      </c>
      <c r="W17" s="62">
        <f t="shared" si="7"/>
        <v>1</v>
      </c>
      <c r="X17" s="59">
        <f>RKO!J17</f>
        <v>2454.200477</v>
      </c>
      <c r="Y17" s="59">
        <f t="shared" si="8"/>
        <v>0</v>
      </c>
      <c r="Z17" s="65">
        <f>RKO!S17</f>
        <v>0</v>
      </c>
      <c r="AA17" s="59">
        <f>RKO!L17</f>
        <v>0.116</v>
      </c>
      <c r="AB17" s="62">
        <f t="shared" si="9"/>
        <v>1</v>
      </c>
      <c r="AC17" s="61">
        <f>'RKO-BRKGA'!J17</f>
        <v>2454.200477</v>
      </c>
      <c r="AD17" s="59">
        <f t="shared" si="10"/>
        <v>0</v>
      </c>
      <c r="AE17" s="65">
        <f>'RKO-BRKGA'!S17</f>
        <v>0.9696511358</v>
      </c>
      <c r="AF17" s="59">
        <f>'RKO-BRKGA'!L17</f>
        <v>4.625</v>
      </c>
      <c r="AG17" s="62">
        <f t="shared" si="11"/>
        <v>1</v>
      </c>
      <c r="AH17" s="61">
        <f>'RKO-SA'!J17</f>
        <v>2454.200477</v>
      </c>
      <c r="AI17" s="59">
        <f t="shared" si="12"/>
        <v>0</v>
      </c>
      <c r="AJ17" s="65">
        <f>'RKO-SA'!S17</f>
        <v>0</v>
      </c>
      <c r="AK17" s="59">
        <f>'RKO-SA'!L17</f>
        <v>1.603</v>
      </c>
      <c r="AL17" s="62">
        <f t="shared" si="13"/>
        <v>1</v>
      </c>
      <c r="AM17" s="61">
        <f>'RKO-GRASP'!J17</f>
        <v>2454.200477</v>
      </c>
      <c r="AN17" s="59">
        <f t="shared" si="14"/>
        <v>0</v>
      </c>
      <c r="AO17" s="65">
        <f>'RKO-GRASP'!S17</f>
        <v>0</v>
      </c>
      <c r="AP17" s="59">
        <f>'RKO-GRASP'!L17</f>
        <v>0.918</v>
      </c>
      <c r="AQ17" s="62">
        <f t="shared" si="15"/>
        <v>1</v>
      </c>
      <c r="AR17" s="61">
        <f>'RKO-ILS'!J17</f>
        <v>2454.200477</v>
      </c>
      <c r="AS17" s="59">
        <f t="shared" si="16"/>
        <v>0</v>
      </c>
      <c r="AT17" s="65">
        <f>'RKO-ILS'!S17</f>
        <v>0</v>
      </c>
      <c r="AU17" s="59">
        <f>'RKO-ILS'!L17</f>
        <v>0.119</v>
      </c>
      <c r="AV17" s="62">
        <f t="shared" si="17"/>
        <v>1</v>
      </c>
      <c r="AW17" s="61">
        <f>'RKO-VNS'!J17</f>
        <v>2454.200477</v>
      </c>
      <c r="AX17" s="59">
        <f t="shared" si="18"/>
        <v>0</v>
      </c>
      <c r="AY17" s="65">
        <f>'RKO-VNS'!S17</f>
        <v>0</v>
      </c>
      <c r="AZ17" s="59">
        <f>'RKO-VNS'!L17</f>
        <v>0.216</v>
      </c>
      <c r="BA17" s="62">
        <f t="shared" si="19"/>
        <v>1</v>
      </c>
      <c r="BB17" s="61">
        <f>'RKO-PSO'!J17</f>
        <v>2454.200477</v>
      </c>
      <c r="BC17" s="59">
        <f t="shared" si="20"/>
        <v>0</v>
      </c>
      <c r="BD17" s="65">
        <f>'RKO-PSO'!S17</f>
        <v>0</v>
      </c>
      <c r="BE17" s="66">
        <f>'RKO-PSO'!L17</f>
        <v>0.167</v>
      </c>
      <c r="BF17" s="62">
        <f t="shared" si="21"/>
        <v>1</v>
      </c>
      <c r="BG17" s="61">
        <f>'RKO-GA'!J17</f>
        <v>2454.200477</v>
      </c>
      <c r="BH17" s="59">
        <f t="shared" si="22"/>
        <v>0</v>
      </c>
      <c r="BI17" s="65">
        <f>'RKO-GA'!S17</f>
        <v>0.1534898569</v>
      </c>
      <c r="BJ17" s="66">
        <f>'RKO-GA'!L17</f>
        <v>7.09</v>
      </c>
      <c r="BK17" s="62">
        <f t="shared" si="23"/>
        <v>1</v>
      </c>
      <c r="BL17" s="61">
        <f>'RKO-BRKGA-CS'!J17</f>
        <v>2454.947394</v>
      </c>
      <c r="BM17" s="59">
        <f t="shared" si="24"/>
        <v>0.03043422927</v>
      </c>
      <c r="BN17" s="65">
        <f>'RKO-BRKGA-CS'!S17</f>
        <v>0.8698375296</v>
      </c>
      <c r="BO17" s="66">
        <f>'RKO-BRKGA-CS'!L17</f>
        <v>5.574</v>
      </c>
      <c r="BP17" s="62">
        <f t="shared" si="25"/>
        <v>0</v>
      </c>
      <c r="BQ17" s="61">
        <f>'RKO-LNS'!J17</f>
        <v>2454.200477</v>
      </c>
      <c r="BR17" s="59">
        <f t="shared" si="26"/>
        <v>0</v>
      </c>
      <c r="BS17" s="65">
        <f>'RKO-LNS'!S17</f>
        <v>0</v>
      </c>
      <c r="BT17" s="66">
        <f>'RKO-LNS'!L17</f>
        <v>0.21</v>
      </c>
      <c r="BU17" s="62">
        <f t="shared" si="27"/>
        <v>1</v>
      </c>
      <c r="BV17" s="61">
        <f>'RKO-MS'!J17</f>
        <v>2551.506411</v>
      </c>
      <c r="BW17" s="59">
        <f t="shared" si="28"/>
        <v>3.964873078</v>
      </c>
      <c r="BX17" s="65">
        <f>'RKO-MS'!S17</f>
        <v>6.209037331</v>
      </c>
      <c r="BY17" s="66">
        <f>'RKO-MS'!L17</f>
        <v>0</v>
      </c>
      <c r="BZ17" s="62">
        <f t="shared" si="29"/>
        <v>0</v>
      </c>
      <c r="CA17" s="67"/>
      <c r="CB17" s="68">
        <f t="shared" si="30"/>
        <v>2454.200477</v>
      </c>
      <c r="CC17" s="68">
        <f t="shared" si="31"/>
        <v>1</v>
      </c>
    </row>
    <row r="18" ht="15.75" customHeight="1">
      <c r="A18" s="57" t="s">
        <v>97</v>
      </c>
      <c r="B18" s="6"/>
      <c r="C18" s="6">
        <v>8.0</v>
      </c>
      <c r="D18" s="6">
        <v>0.2</v>
      </c>
      <c r="E18" s="58"/>
      <c r="F18" s="59">
        <f t="shared" si="1"/>
        <v>876.360788</v>
      </c>
      <c r="G18" s="60"/>
      <c r="H18" s="61"/>
      <c r="I18" s="59"/>
      <c r="J18" s="3"/>
      <c r="K18" s="62"/>
      <c r="L18" s="61">
        <v>876.4</v>
      </c>
      <c r="M18" s="59">
        <f t="shared" si="2"/>
        <v>0.004474412883</v>
      </c>
      <c r="N18" s="63"/>
      <c r="O18" s="62">
        <f t="shared" si="3"/>
        <v>1</v>
      </c>
      <c r="P18" s="61">
        <v>876.4</v>
      </c>
      <c r="Q18" s="59">
        <f t="shared" si="4"/>
        <v>0.004474412883</v>
      </c>
      <c r="R18" s="63"/>
      <c r="S18" s="62">
        <f t="shared" si="5"/>
        <v>1</v>
      </c>
      <c r="T18" s="64">
        <v>876.4</v>
      </c>
      <c r="U18" s="59">
        <f t="shared" si="6"/>
        <v>0.004474412883</v>
      </c>
      <c r="V18" s="3">
        <v>11.5</v>
      </c>
      <c r="W18" s="62">
        <f t="shared" si="7"/>
        <v>1</v>
      </c>
      <c r="X18" s="59">
        <f>RKO!J18</f>
        <v>876.360788</v>
      </c>
      <c r="Y18" s="59">
        <f t="shared" si="8"/>
        <v>0</v>
      </c>
      <c r="Z18" s="65">
        <f>RKO!S18</f>
        <v>0</v>
      </c>
      <c r="AA18" s="59">
        <f>RKO!L18</f>
        <v>0.127</v>
      </c>
      <c r="AB18" s="62">
        <f t="shared" si="9"/>
        <v>1</v>
      </c>
      <c r="AC18" s="61">
        <f>'RKO-BRKGA'!J18</f>
        <v>876.360788</v>
      </c>
      <c r="AD18" s="59">
        <f t="shared" si="10"/>
        <v>0</v>
      </c>
      <c r="AE18" s="65">
        <f>'RKO-BRKGA'!S18</f>
        <v>0</v>
      </c>
      <c r="AF18" s="59">
        <f>'RKO-BRKGA'!L18</f>
        <v>2.595</v>
      </c>
      <c r="AG18" s="62">
        <f t="shared" si="11"/>
        <v>1</v>
      </c>
      <c r="AH18" s="61">
        <f>'RKO-SA'!J18</f>
        <v>876.360788</v>
      </c>
      <c r="AI18" s="59">
        <f t="shared" si="12"/>
        <v>0</v>
      </c>
      <c r="AJ18" s="65">
        <f>'RKO-SA'!S18</f>
        <v>0</v>
      </c>
      <c r="AK18" s="59">
        <f>'RKO-SA'!L18</f>
        <v>2.619</v>
      </c>
      <c r="AL18" s="62">
        <f t="shared" si="13"/>
        <v>1</v>
      </c>
      <c r="AM18" s="61">
        <f>'RKO-GRASP'!J18</f>
        <v>876.360788</v>
      </c>
      <c r="AN18" s="59">
        <f t="shared" si="14"/>
        <v>0</v>
      </c>
      <c r="AO18" s="65">
        <f>'RKO-GRASP'!S18</f>
        <v>0</v>
      </c>
      <c r="AP18" s="59">
        <f>'RKO-GRASP'!L18</f>
        <v>0.206</v>
      </c>
      <c r="AQ18" s="62">
        <f t="shared" si="15"/>
        <v>1</v>
      </c>
      <c r="AR18" s="61">
        <f>'RKO-ILS'!J18</f>
        <v>876.360788</v>
      </c>
      <c r="AS18" s="59">
        <f t="shared" si="16"/>
        <v>0</v>
      </c>
      <c r="AT18" s="65">
        <f>'RKO-ILS'!S18</f>
        <v>4.63149636</v>
      </c>
      <c r="AU18" s="59">
        <f>'RKO-ILS'!L18</f>
        <v>0.145</v>
      </c>
      <c r="AV18" s="62">
        <f t="shared" si="17"/>
        <v>1</v>
      </c>
      <c r="AW18" s="61">
        <f>'RKO-VNS'!J18</f>
        <v>876.360788</v>
      </c>
      <c r="AX18" s="59">
        <f t="shared" si="18"/>
        <v>0</v>
      </c>
      <c r="AY18" s="65">
        <f>'RKO-VNS'!S18</f>
        <v>0</v>
      </c>
      <c r="AZ18" s="59">
        <f>'RKO-VNS'!L18</f>
        <v>0.222</v>
      </c>
      <c r="BA18" s="62">
        <f t="shared" si="19"/>
        <v>1</v>
      </c>
      <c r="BB18" s="61">
        <f>'RKO-PSO'!J18</f>
        <v>876.360788</v>
      </c>
      <c r="BC18" s="59">
        <f t="shared" si="20"/>
        <v>0</v>
      </c>
      <c r="BD18" s="65">
        <f>'RKO-PSO'!S18</f>
        <v>0</v>
      </c>
      <c r="BE18" s="66">
        <f>'RKO-PSO'!L18</f>
        <v>0.352</v>
      </c>
      <c r="BF18" s="62">
        <f t="shared" si="21"/>
        <v>1</v>
      </c>
      <c r="BG18" s="61">
        <f>'RKO-GA'!J18</f>
        <v>876.360788</v>
      </c>
      <c r="BH18" s="59">
        <f t="shared" si="22"/>
        <v>0</v>
      </c>
      <c r="BI18" s="65">
        <f>'RKO-GA'!S18</f>
        <v>0</v>
      </c>
      <c r="BJ18" s="66">
        <f>'RKO-GA'!L18</f>
        <v>0.735</v>
      </c>
      <c r="BK18" s="62">
        <f t="shared" si="23"/>
        <v>1</v>
      </c>
      <c r="BL18" s="61">
        <f>'RKO-BRKGA-CS'!J18</f>
        <v>876.360788</v>
      </c>
      <c r="BM18" s="59">
        <f t="shared" si="24"/>
        <v>0</v>
      </c>
      <c r="BN18" s="65">
        <f>'RKO-BRKGA-CS'!S18</f>
        <v>0</v>
      </c>
      <c r="BO18" s="66">
        <f>'RKO-BRKGA-CS'!L18</f>
        <v>1.476</v>
      </c>
      <c r="BP18" s="62">
        <f t="shared" si="25"/>
        <v>1</v>
      </c>
      <c r="BQ18" s="61">
        <f>'RKO-LNS'!J18</f>
        <v>876.360788</v>
      </c>
      <c r="BR18" s="59">
        <f t="shared" si="26"/>
        <v>0</v>
      </c>
      <c r="BS18" s="65">
        <f>'RKO-LNS'!S18</f>
        <v>0</v>
      </c>
      <c r="BT18" s="66">
        <f>'RKO-LNS'!L18</f>
        <v>0.117</v>
      </c>
      <c r="BU18" s="62">
        <f t="shared" si="27"/>
        <v>1</v>
      </c>
      <c r="BV18" s="61">
        <f>'RKO-MS'!J18</f>
        <v>1010.041803</v>
      </c>
      <c r="BW18" s="59">
        <f t="shared" si="28"/>
        <v>15.25410731</v>
      </c>
      <c r="BX18" s="65">
        <f>'RKO-MS'!S18</f>
        <v>22.10758677</v>
      </c>
      <c r="BY18" s="66">
        <f>'RKO-MS'!L18</f>
        <v>2.591</v>
      </c>
      <c r="BZ18" s="62">
        <f t="shared" si="29"/>
        <v>0</v>
      </c>
      <c r="CA18" s="67"/>
      <c r="CB18" s="68">
        <f t="shared" si="30"/>
        <v>876.360788</v>
      </c>
      <c r="CC18" s="68">
        <f t="shared" si="31"/>
        <v>1</v>
      </c>
    </row>
    <row r="19" ht="15.75" customHeight="1">
      <c r="A19" s="57" t="s">
        <v>98</v>
      </c>
      <c r="B19" s="6"/>
      <c r="C19" s="6"/>
      <c r="D19" s="6">
        <v>0.5</v>
      </c>
      <c r="E19" s="58"/>
      <c r="F19" s="59">
        <f t="shared" si="1"/>
        <v>1590.303262</v>
      </c>
      <c r="G19" s="60"/>
      <c r="H19" s="61"/>
      <c r="I19" s="59"/>
      <c r="J19" s="3"/>
      <c r="K19" s="62"/>
      <c r="L19" s="61">
        <v>1590.3</v>
      </c>
      <c r="M19" s="59">
        <f t="shared" si="2"/>
        <v>-0.0002051181104</v>
      </c>
      <c r="N19" s="63"/>
      <c r="O19" s="62">
        <f t="shared" si="3"/>
        <v>1</v>
      </c>
      <c r="P19" s="61">
        <v>1590.3</v>
      </c>
      <c r="Q19" s="59">
        <f t="shared" si="4"/>
        <v>-0.0002051181104</v>
      </c>
      <c r="R19" s="63"/>
      <c r="S19" s="62">
        <f t="shared" si="5"/>
        <v>1</v>
      </c>
      <c r="T19" s="64">
        <v>1590.3</v>
      </c>
      <c r="U19" s="59">
        <f t="shared" si="6"/>
        <v>-0.0002051181104</v>
      </c>
      <c r="V19" s="3">
        <v>12.7</v>
      </c>
      <c r="W19" s="62">
        <f t="shared" si="7"/>
        <v>1</v>
      </c>
      <c r="X19" s="59">
        <f>RKO!J19</f>
        <v>1590.303262</v>
      </c>
      <c r="Y19" s="59">
        <f t="shared" si="8"/>
        <v>0</v>
      </c>
      <c r="Z19" s="65">
        <f>RKO!S19</f>
        <v>0</v>
      </c>
      <c r="AA19" s="59">
        <f>RKO!L19</f>
        <v>0.338</v>
      </c>
      <c r="AB19" s="62">
        <f t="shared" si="9"/>
        <v>1</v>
      </c>
      <c r="AC19" s="61">
        <f>'RKO-BRKGA'!J19</f>
        <v>1599.888874</v>
      </c>
      <c r="AD19" s="59">
        <f t="shared" si="10"/>
        <v>0.6027537155</v>
      </c>
      <c r="AE19" s="65">
        <f>'RKO-BRKGA'!S19</f>
        <v>0.7768896094</v>
      </c>
      <c r="AF19" s="59">
        <f>'RKO-BRKGA'!L19</f>
        <v>2.026</v>
      </c>
      <c r="AG19" s="62">
        <f t="shared" si="11"/>
        <v>0</v>
      </c>
      <c r="AH19" s="61">
        <f>'RKO-SA'!J19</f>
        <v>1590.303262</v>
      </c>
      <c r="AI19" s="59">
        <f t="shared" si="12"/>
        <v>0</v>
      </c>
      <c r="AJ19" s="65">
        <f>'RKO-SA'!S19</f>
        <v>0</v>
      </c>
      <c r="AK19" s="59">
        <f>'RKO-SA'!L19</f>
        <v>3.49</v>
      </c>
      <c r="AL19" s="62">
        <f t="shared" si="13"/>
        <v>1</v>
      </c>
      <c r="AM19" s="61">
        <f>'RKO-GRASP'!J19</f>
        <v>1590.303262</v>
      </c>
      <c r="AN19" s="59">
        <f t="shared" si="14"/>
        <v>0</v>
      </c>
      <c r="AO19" s="65">
        <f>'RKO-GRASP'!S19</f>
        <v>0</v>
      </c>
      <c r="AP19" s="59">
        <f>'RKO-GRASP'!L19</f>
        <v>2.148</v>
      </c>
      <c r="AQ19" s="62">
        <f t="shared" si="15"/>
        <v>1</v>
      </c>
      <c r="AR19" s="61">
        <f>'RKO-ILS'!J19</f>
        <v>1590.303262</v>
      </c>
      <c r="AS19" s="59">
        <f t="shared" si="16"/>
        <v>0</v>
      </c>
      <c r="AT19" s="65">
        <f>'RKO-ILS'!S19</f>
        <v>0</v>
      </c>
      <c r="AU19" s="59">
        <f>'RKO-ILS'!L19</f>
        <v>0.178</v>
      </c>
      <c r="AV19" s="62">
        <f t="shared" si="17"/>
        <v>1</v>
      </c>
      <c r="AW19" s="61">
        <f>'RKO-VNS'!J19</f>
        <v>1590.303262</v>
      </c>
      <c r="AX19" s="59">
        <f t="shared" si="18"/>
        <v>0</v>
      </c>
      <c r="AY19" s="65">
        <f>'RKO-VNS'!S19</f>
        <v>0</v>
      </c>
      <c r="AZ19" s="59">
        <f>'RKO-VNS'!L19</f>
        <v>0.616</v>
      </c>
      <c r="BA19" s="62">
        <f t="shared" si="19"/>
        <v>1</v>
      </c>
      <c r="BB19" s="61">
        <f>'RKO-PSO'!J19</f>
        <v>1590.303262</v>
      </c>
      <c r="BC19" s="59">
        <f t="shared" si="20"/>
        <v>0</v>
      </c>
      <c r="BD19" s="65">
        <f>'RKO-PSO'!S19</f>
        <v>0</v>
      </c>
      <c r="BE19" s="66">
        <f>'RKO-PSO'!L19</f>
        <v>0.367</v>
      </c>
      <c r="BF19" s="62">
        <f t="shared" si="21"/>
        <v>1</v>
      </c>
      <c r="BG19" s="61">
        <f>'RKO-GA'!J19</f>
        <v>1590.303262</v>
      </c>
      <c r="BH19" s="59">
        <f t="shared" si="22"/>
        <v>0</v>
      </c>
      <c r="BI19" s="65">
        <f>'RKO-GA'!S19</f>
        <v>0</v>
      </c>
      <c r="BJ19" s="66">
        <f>'RKO-GA'!L19</f>
        <v>4.003</v>
      </c>
      <c r="BK19" s="62">
        <f t="shared" si="23"/>
        <v>1</v>
      </c>
      <c r="BL19" s="61">
        <f>'RKO-BRKGA-CS'!J19</f>
        <v>1590.303262</v>
      </c>
      <c r="BM19" s="59">
        <f t="shared" si="24"/>
        <v>0</v>
      </c>
      <c r="BN19" s="65">
        <f>'RKO-BRKGA-CS'!S19</f>
        <v>0.1205507431</v>
      </c>
      <c r="BO19" s="66">
        <f>'RKO-BRKGA-CS'!L19</f>
        <v>2.718</v>
      </c>
      <c r="BP19" s="62">
        <f t="shared" si="25"/>
        <v>1</v>
      </c>
      <c r="BQ19" s="61">
        <f>'RKO-LNS'!J19</f>
        <v>1590.303262</v>
      </c>
      <c r="BR19" s="59">
        <f t="shared" si="26"/>
        <v>0</v>
      </c>
      <c r="BS19" s="65">
        <f>'RKO-LNS'!S19</f>
        <v>0</v>
      </c>
      <c r="BT19" s="66">
        <f>'RKO-LNS'!L19</f>
        <v>0.346</v>
      </c>
      <c r="BU19" s="62">
        <f t="shared" si="27"/>
        <v>1</v>
      </c>
      <c r="BV19" s="61">
        <f>'RKO-MS'!J19</f>
        <v>1786.661669</v>
      </c>
      <c r="BW19" s="59">
        <f t="shared" si="28"/>
        <v>12.34723035</v>
      </c>
      <c r="BX19" s="65">
        <f>'RKO-MS'!S19</f>
        <v>16.841235</v>
      </c>
      <c r="BY19" s="66">
        <f>'RKO-MS'!L19</f>
        <v>0</v>
      </c>
      <c r="BZ19" s="62">
        <f t="shared" si="29"/>
        <v>0</v>
      </c>
      <c r="CA19" s="67"/>
      <c r="CB19" s="68">
        <f t="shared" si="30"/>
        <v>1590.303262</v>
      </c>
      <c r="CC19" s="68">
        <f t="shared" si="31"/>
        <v>1</v>
      </c>
    </row>
    <row r="20" ht="15.75" customHeight="1">
      <c r="A20" s="57" t="s">
        <v>99</v>
      </c>
      <c r="B20" s="6"/>
      <c r="C20" s="6"/>
      <c r="D20" s="6">
        <v>0.8</v>
      </c>
      <c r="E20" s="58"/>
      <c r="F20" s="59">
        <f t="shared" si="1"/>
        <v>2250.292347</v>
      </c>
      <c r="G20" s="60"/>
      <c r="H20" s="61"/>
      <c r="I20" s="59"/>
      <c r="J20" s="3"/>
      <c r="K20" s="62"/>
      <c r="L20" s="61">
        <v>2250.3</v>
      </c>
      <c r="M20" s="59">
        <f t="shared" si="2"/>
        <v>0.0003400891449</v>
      </c>
      <c r="N20" s="63"/>
      <c r="O20" s="62">
        <f t="shared" si="3"/>
        <v>1</v>
      </c>
      <c r="P20" s="61">
        <v>2250.3</v>
      </c>
      <c r="Q20" s="59">
        <f t="shared" si="4"/>
        <v>0.0003400891449</v>
      </c>
      <c r="R20" s="63"/>
      <c r="S20" s="62">
        <f t="shared" si="5"/>
        <v>1</v>
      </c>
      <c r="T20" s="64">
        <v>2250.3</v>
      </c>
      <c r="U20" s="59">
        <f t="shared" si="6"/>
        <v>0.0003400891449</v>
      </c>
      <c r="V20" s="3">
        <v>13.8</v>
      </c>
      <c r="W20" s="62">
        <f t="shared" si="7"/>
        <v>1</v>
      </c>
      <c r="X20" s="59">
        <f>RKO!J20</f>
        <v>2250.292347</v>
      </c>
      <c r="Y20" s="59">
        <f t="shared" si="8"/>
        <v>0</v>
      </c>
      <c r="Z20" s="65">
        <f>RKO!S20</f>
        <v>0.2135026503</v>
      </c>
      <c r="AA20" s="59">
        <f>RKO!L20</f>
        <v>0.542</v>
      </c>
      <c r="AB20" s="62">
        <f t="shared" si="9"/>
        <v>1</v>
      </c>
      <c r="AC20" s="61">
        <f>'RKO-BRKGA'!J20</f>
        <v>2281.42024</v>
      </c>
      <c r="AD20" s="59">
        <f t="shared" si="10"/>
        <v>1.383282178</v>
      </c>
      <c r="AE20" s="65">
        <f>'RKO-BRKGA'!S20</f>
        <v>2.575143833</v>
      </c>
      <c r="AF20" s="59">
        <f>'RKO-BRKGA'!L20</f>
        <v>5.274</v>
      </c>
      <c r="AG20" s="62">
        <f t="shared" si="11"/>
        <v>0</v>
      </c>
      <c r="AH20" s="61">
        <f>'RKO-SA'!J20</f>
        <v>2250.292347</v>
      </c>
      <c r="AI20" s="59">
        <f t="shared" si="12"/>
        <v>0</v>
      </c>
      <c r="AJ20" s="65">
        <f>'RKO-SA'!S20</f>
        <v>0.04053883937</v>
      </c>
      <c r="AK20" s="59">
        <f>'RKO-SA'!L20</f>
        <v>6.277</v>
      </c>
      <c r="AL20" s="62">
        <f t="shared" si="13"/>
        <v>1</v>
      </c>
      <c r="AM20" s="61">
        <f>'RKO-GRASP'!J20</f>
        <v>2250.292347</v>
      </c>
      <c r="AN20" s="59">
        <f t="shared" si="14"/>
        <v>0</v>
      </c>
      <c r="AO20" s="65">
        <f>'RKO-GRASP'!S20</f>
        <v>0</v>
      </c>
      <c r="AP20" s="59">
        <f>'RKO-GRASP'!L20</f>
        <v>3.35</v>
      </c>
      <c r="AQ20" s="62">
        <f t="shared" si="15"/>
        <v>1</v>
      </c>
      <c r="AR20" s="61">
        <f>'RKO-ILS'!J20</f>
        <v>2250.292347</v>
      </c>
      <c r="AS20" s="59">
        <f t="shared" si="16"/>
        <v>0</v>
      </c>
      <c r="AT20" s="65">
        <f>'RKO-ILS'!S20</f>
        <v>0</v>
      </c>
      <c r="AU20" s="59">
        <f>'RKO-ILS'!L20</f>
        <v>0.468</v>
      </c>
      <c r="AV20" s="62">
        <f t="shared" si="17"/>
        <v>1</v>
      </c>
      <c r="AW20" s="61">
        <f>'RKO-VNS'!J20</f>
        <v>2250.292347</v>
      </c>
      <c r="AX20" s="59">
        <f t="shared" si="18"/>
        <v>0</v>
      </c>
      <c r="AY20" s="65">
        <f>'RKO-VNS'!S20</f>
        <v>0</v>
      </c>
      <c r="AZ20" s="59">
        <f>'RKO-VNS'!L20</f>
        <v>3.629</v>
      </c>
      <c r="BA20" s="62">
        <f t="shared" si="19"/>
        <v>1</v>
      </c>
      <c r="BB20" s="61">
        <f>'RKO-PSO'!J20</f>
        <v>2250.292347</v>
      </c>
      <c r="BC20" s="59">
        <f t="shared" si="20"/>
        <v>0</v>
      </c>
      <c r="BD20" s="65">
        <f>'RKO-PSO'!S20</f>
        <v>0</v>
      </c>
      <c r="BE20" s="66">
        <f>'RKO-PSO'!L20</f>
        <v>3.121</v>
      </c>
      <c r="BF20" s="62">
        <f t="shared" si="21"/>
        <v>1</v>
      </c>
      <c r="BG20" s="61">
        <f>'RKO-GA'!J20</f>
        <v>2250.292347</v>
      </c>
      <c r="BH20" s="59">
        <f t="shared" si="22"/>
        <v>0</v>
      </c>
      <c r="BI20" s="65">
        <f>'RKO-GA'!S20</f>
        <v>0.4270053006</v>
      </c>
      <c r="BJ20" s="66">
        <f>'RKO-GA'!L20</f>
        <v>8.717</v>
      </c>
      <c r="BK20" s="62">
        <f t="shared" si="23"/>
        <v>1</v>
      </c>
      <c r="BL20" s="61">
        <f>'RKO-BRKGA-CS'!J20</f>
        <v>2250.292347</v>
      </c>
      <c r="BM20" s="59">
        <f t="shared" si="24"/>
        <v>0</v>
      </c>
      <c r="BN20" s="65">
        <f>'RKO-BRKGA-CS'!S20</f>
        <v>1.086206263</v>
      </c>
      <c r="BO20" s="66">
        <f>'RKO-BRKGA-CS'!L20</f>
        <v>5.2</v>
      </c>
      <c r="BP20" s="62">
        <f t="shared" si="25"/>
        <v>1</v>
      </c>
      <c r="BQ20" s="61">
        <f>'RKO-LNS'!J20</f>
        <v>2250.292347</v>
      </c>
      <c r="BR20" s="59">
        <f t="shared" si="26"/>
        <v>0</v>
      </c>
      <c r="BS20" s="65">
        <f>'RKO-LNS'!S20</f>
        <v>0</v>
      </c>
      <c r="BT20" s="66">
        <f>'RKO-LNS'!L20</f>
        <v>1.595</v>
      </c>
      <c r="BU20" s="62">
        <f t="shared" si="27"/>
        <v>1</v>
      </c>
      <c r="BV20" s="61">
        <f>'RKO-MS'!J20</f>
        <v>2421.637238</v>
      </c>
      <c r="BW20" s="59">
        <f t="shared" si="28"/>
        <v>7.614339143</v>
      </c>
      <c r="BX20" s="65">
        <f>'RKO-MS'!S20</f>
        <v>10.28455604</v>
      </c>
      <c r="BY20" s="66">
        <f>'RKO-MS'!L20</f>
        <v>0</v>
      </c>
      <c r="BZ20" s="62">
        <f t="shared" si="29"/>
        <v>0</v>
      </c>
      <c r="CA20" s="67"/>
      <c r="CB20" s="68">
        <f t="shared" si="30"/>
        <v>2250.292347</v>
      </c>
      <c r="CC20" s="68">
        <f t="shared" si="31"/>
        <v>1</v>
      </c>
    </row>
    <row r="21" ht="15.75" customHeight="1">
      <c r="A21" s="57" t="s">
        <v>100</v>
      </c>
      <c r="B21" s="6">
        <v>20.0</v>
      </c>
      <c r="C21" s="6">
        <v>3.0</v>
      </c>
      <c r="D21" s="6">
        <v>0.2</v>
      </c>
      <c r="E21" s="58"/>
      <c r="F21" s="59">
        <f t="shared" si="1"/>
        <v>4170.149331</v>
      </c>
      <c r="G21" s="60"/>
      <c r="H21" s="61"/>
      <c r="I21" s="59"/>
      <c r="J21" s="3"/>
      <c r="K21" s="62"/>
      <c r="L21" s="61">
        <v>4170.1</v>
      </c>
      <c r="M21" s="59">
        <f t="shared" si="2"/>
        <v>-0.001182955239</v>
      </c>
      <c r="N21" s="63"/>
      <c r="O21" s="62">
        <f t="shared" si="3"/>
        <v>1</v>
      </c>
      <c r="P21" s="61">
        <v>4170.1</v>
      </c>
      <c r="Q21" s="59">
        <f t="shared" si="4"/>
        <v>-0.001182955239</v>
      </c>
      <c r="R21" s="63"/>
      <c r="S21" s="62">
        <f t="shared" si="5"/>
        <v>1</v>
      </c>
      <c r="T21" s="64">
        <v>4170.1</v>
      </c>
      <c r="U21" s="59">
        <f t="shared" si="6"/>
        <v>-0.001182955239</v>
      </c>
      <c r="V21" s="3">
        <v>12.3</v>
      </c>
      <c r="W21" s="62">
        <f t="shared" si="7"/>
        <v>1</v>
      </c>
      <c r="X21" s="59">
        <f>RKO!J21</f>
        <v>4170.149331</v>
      </c>
      <c r="Y21" s="59">
        <f t="shared" si="8"/>
        <v>0</v>
      </c>
      <c r="Z21" s="65">
        <f>RKO!S21</f>
        <v>0</v>
      </c>
      <c r="AA21" s="59">
        <f>RKO!L21</f>
        <v>0.065</v>
      </c>
      <c r="AB21" s="62">
        <f t="shared" si="9"/>
        <v>1</v>
      </c>
      <c r="AC21" s="61">
        <f>'RKO-BRKGA'!J21</f>
        <v>4170.149331</v>
      </c>
      <c r="AD21" s="59">
        <f t="shared" si="10"/>
        <v>0</v>
      </c>
      <c r="AE21" s="65">
        <f>'RKO-BRKGA'!S21</f>
        <v>0</v>
      </c>
      <c r="AF21" s="59">
        <f>'RKO-BRKGA'!L21</f>
        <v>1.611</v>
      </c>
      <c r="AG21" s="62">
        <f t="shared" si="11"/>
        <v>1</v>
      </c>
      <c r="AH21" s="61">
        <f>'RKO-SA'!J21</f>
        <v>4170.149331</v>
      </c>
      <c r="AI21" s="59">
        <f t="shared" si="12"/>
        <v>0</v>
      </c>
      <c r="AJ21" s="65">
        <f>'RKO-SA'!S21</f>
        <v>0</v>
      </c>
      <c r="AK21" s="59">
        <f>'RKO-SA'!L21</f>
        <v>0.835</v>
      </c>
      <c r="AL21" s="62">
        <f t="shared" si="13"/>
        <v>1</v>
      </c>
      <c r="AM21" s="61">
        <f>'RKO-GRASP'!J21</f>
        <v>4170.149331</v>
      </c>
      <c r="AN21" s="59">
        <f t="shared" si="14"/>
        <v>0</v>
      </c>
      <c r="AO21" s="65">
        <f>'RKO-GRASP'!S21</f>
        <v>0</v>
      </c>
      <c r="AP21" s="59">
        <f>'RKO-GRASP'!L21</f>
        <v>0.12</v>
      </c>
      <c r="AQ21" s="62">
        <f t="shared" si="15"/>
        <v>1</v>
      </c>
      <c r="AR21" s="61">
        <f>'RKO-ILS'!J21</f>
        <v>4170.149331</v>
      </c>
      <c r="AS21" s="59">
        <f t="shared" si="16"/>
        <v>0</v>
      </c>
      <c r="AT21" s="65">
        <f>'RKO-ILS'!S21</f>
        <v>0</v>
      </c>
      <c r="AU21" s="59">
        <f>'RKO-ILS'!L21</f>
        <v>0.88</v>
      </c>
      <c r="AV21" s="62">
        <f t="shared" si="17"/>
        <v>1</v>
      </c>
      <c r="AW21" s="61">
        <f>'RKO-VNS'!J21</f>
        <v>4170.149331</v>
      </c>
      <c r="AX21" s="59">
        <f t="shared" si="18"/>
        <v>0</v>
      </c>
      <c r="AY21" s="65">
        <f>'RKO-VNS'!S21</f>
        <v>0</v>
      </c>
      <c r="AZ21" s="59">
        <f>'RKO-VNS'!L21</f>
        <v>0.052</v>
      </c>
      <c r="BA21" s="62">
        <f t="shared" si="19"/>
        <v>1</v>
      </c>
      <c r="BB21" s="61">
        <f>'RKO-PSO'!J21</f>
        <v>4170.149331</v>
      </c>
      <c r="BC21" s="59">
        <f t="shared" si="20"/>
        <v>0</v>
      </c>
      <c r="BD21" s="65">
        <f>'RKO-PSO'!S21</f>
        <v>0</v>
      </c>
      <c r="BE21" s="66">
        <f>'RKO-PSO'!L21</f>
        <v>0.075</v>
      </c>
      <c r="BF21" s="62">
        <f t="shared" si="21"/>
        <v>1</v>
      </c>
      <c r="BG21" s="61">
        <f>'RKO-GA'!J21</f>
        <v>4170.149331</v>
      </c>
      <c r="BH21" s="59">
        <f t="shared" si="22"/>
        <v>0</v>
      </c>
      <c r="BI21" s="65">
        <f>'RKO-GA'!S21</f>
        <v>0</v>
      </c>
      <c r="BJ21" s="66">
        <f>'RKO-GA'!L21</f>
        <v>0.412</v>
      </c>
      <c r="BK21" s="62">
        <f t="shared" si="23"/>
        <v>1</v>
      </c>
      <c r="BL21" s="61">
        <f>'RKO-BRKGA-CS'!J21</f>
        <v>4170.149331</v>
      </c>
      <c r="BM21" s="59">
        <f t="shared" si="24"/>
        <v>0</v>
      </c>
      <c r="BN21" s="65">
        <f>'RKO-BRKGA-CS'!S21</f>
        <v>0</v>
      </c>
      <c r="BO21" s="66">
        <f>'RKO-BRKGA-CS'!L21</f>
        <v>0.076</v>
      </c>
      <c r="BP21" s="62">
        <f t="shared" si="25"/>
        <v>1</v>
      </c>
      <c r="BQ21" s="61">
        <f>'RKO-LNS'!J21</f>
        <v>4170.149331</v>
      </c>
      <c r="BR21" s="59">
        <f t="shared" si="26"/>
        <v>0</v>
      </c>
      <c r="BS21" s="65">
        <f>'RKO-LNS'!S21</f>
        <v>0</v>
      </c>
      <c r="BT21" s="66">
        <f>'RKO-LNS'!L21</f>
        <v>0.031</v>
      </c>
      <c r="BU21" s="62">
        <f t="shared" si="27"/>
        <v>1</v>
      </c>
      <c r="BV21" s="61">
        <f>'RKO-MS'!J21</f>
        <v>4631.888005</v>
      </c>
      <c r="BW21" s="59">
        <f t="shared" si="28"/>
        <v>11.07247337</v>
      </c>
      <c r="BX21" s="65">
        <f>'RKO-MS'!S21</f>
        <v>13.00334712</v>
      </c>
      <c r="BY21" s="66">
        <f>'RKO-MS'!L21</f>
        <v>4.903</v>
      </c>
      <c r="BZ21" s="62">
        <f t="shared" si="29"/>
        <v>0</v>
      </c>
      <c r="CA21" s="67"/>
      <c r="CB21" s="68">
        <f t="shared" si="30"/>
        <v>4170.149331</v>
      </c>
      <c r="CC21" s="68">
        <f t="shared" si="31"/>
        <v>1</v>
      </c>
    </row>
    <row r="22" ht="15.75" customHeight="1">
      <c r="A22" s="57" t="s">
        <v>101</v>
      </c>
      <c r="B22" s="6"/>
      <c r="C22" s="6"/>
      <c r="D22" s="6">
        <v>0.5</v>
      </c>
      <c r="E22" s="58"/>
      <c r="F22" s="59">
        <f t="shared" si="1"/>
        <v>5234.939466</v>
      </c>
      <c r="G22" s="60"/>
      <c r="H22" s="61"/>
      <c r="I22" s="59"/>
      <c r="J22" s="3"/>
      <c r="K22" s="62"/>
      <c r="L22" s="61">
        <v>5234.9</v>
      </c>
      <c r="M22" s="59">
        <f t="shared" si="2"/>
        <v>-0.0007538960146</v>
      </c>
      <c r="N22" s="63"/>
      <c r="O22" s="62">
        <f t="shared" si="3"/>
        <v>1</v>
      </c>
      <c r="P22" s="61">
        <v>5234.9</v>
      </c>
      <c r="Q22" s="59">
        <f t="shared" si="4"/>
        <v>-0.0007538960146</v>
      </c>
      <c r="R22" s="63"/>
      <c r="S22" s="62">
        <f t="shared" si="5"/>
        <v>1</v>
      </c>
      <c r="T22" s="64">
        <v>5234.9</v>
      </c>
      <c r="U22" s="59">
        <f t="shared" si="6"/>
        <v>-0.0007538960146</v>
      </c>
      <c r="V22" s="3">
        <v>60.2</v>
      </c>
      <c r="W22" s="62">
        <f t="shared" si="7"/>
        <v>1</v>
      </c>
      <c r="X22" s="59">
        <f>RKO!J22</f>
        <v>5234.939466</v>
      </c>
      <c r="Y22" s="59">
        <f t="shared" si="8"/>
        <v>0</v>
      </c>
      <c r="Z22" s="65">
        <f>RKO!S22</f>
        <v>0</v>
      </c>
      <c r="AA22" s="59">
        <f>RKO!L22</f>
        <v>0.047</v>
      </c>
      <c r="AB22" s="62">
        <f t="shared" si="9"/>
        <v>1</v>
      </c>
      <c r="AC22" s="61">
        <f>'RKO-BRKGA'!J22</f>
        <v>5234.939466</v>
      </c>
      <c r="AD22" s="59">
        <f t="shared" si="10"/>
        <v>0</v>
      </c>
      <c r="AE22" s="65">
        <f>'RKO-BRKGA'!S22</f>
        <v>2.680549254</v>
      </c>
      <c r="AF22" s="59">
        <f>'RKO-BRKGA'!L22</f>
        <v>7.213</v>
      </c>
      <c r="AG22" s="62">
        <f t="shared" si="11"/>
        <v>1</v>
      </c>
      <c r="AH22" s="61">
        <f>'RKO-SA'!J22</f>
        <v>5234.939466</v>
      </c>
      <c r="AI22" s="59">
        <f t="shared" si="12"/>
        <v>0</v>
      </c>
      <c r="AJ22" s="65">
        <f>'RKO-SA'!S22</f>
        <v>0</v>
      </c>
      <c r="AK22" s="59">
        <f>'RKO-SA'!L22</f>
        <v>0.844</v>
      </c>
      <c r="AL22" s="62">
        <f t="shared" si="13"/>
        <v>1</v>
      </c>
      <c r="AM22" s="61">
        <f>'RKO-GRASP'!J22</f>
        <v>5234.939466</v>
      </c>
      <c r="AN22" s="59">
        <f t="shared" si="14"/>
        <v>0</v>
      </c>
      <c r="AO22" s="65">
        <f>'RKO-GRASP'!S22</f>
        <v>0</v>
      </c>
      <c r="AP22" s="59">
        <f>'RKO-GRASP'!L22</f>
        <v>0.065</v>
      </c>
      <c r="AQ22" s="62">
        <f t="shared" si="15"/>
        <v>1</v>
      </c>
      <c r="AR22" s="61">
        <f>'RKO-ILS'!J22</f>
        <v>5234.939466</v>
      </c>
      <c r="AS22" s="59">
        <f t="shared" si="16"/>
        <v>0</v>
      </c>
      <c r="AT22" s="65">
        <f>'RKO-ILS'!S22</f>
        <v>0</v>
      </c>
      <c r="AU22" s="59">
        <f>'RKO-ILS'!L22</f>
        <v>0.054</v>
      </c>
      <c r="AV22" s="62">
        <f t="shared" si="17"/>
        <v>1</v>
      </c>
      <c r="AW22" s="61">
        <f>'RKO-VNS'!J22</f>
        <v>5234.939466</v>
      </c>
      <c r="AX22" s="59">
        <f t="shared" si="18"/>
        <v>0</v>
      </c>
      <c r="AY22" s="65">
        <f>'RKO-VNS'!S22</f>
        <v>0</v>
      </c>
      <c r="AZ22" s="59">
        <f>'RKO-VNS'!L22</f>
        <v>0.081</v>
      </c>
      <c r="BA22" s="62">
        <f t="shared" si="19"/>
        <v>1</v>
      </c>
      <c r="BB22" s="61">
        <f>'RKO-PSO'!J22</f>
        <v>5234.939466</v>
      </c>
      <c r="BC22" s="59">
        <f t="shared" si="20"/>
        <v>0</v>
      </c>
      <c r="BD22" s="65">
        <f>'RKO-PSO'!S22</f>
        <v>0</v>
      </c>
      <c r="BE22" s="66">
        <f>'RKO-PSO'!L22</f>
        <v>0.086</v>
      </c>
      <c r="BF22" s="62">
        <f t="shared" si="21"/>
        <v>1</v>
      </c>
      <c r="BG22" s="61">
        <f>'RKO-GA'!J22</f>
        <v>5234.939466</v>
      </c>
      <c r="BH22" s="59">
        <f t="shared" si="22"/>
        <v>0</v>
      </c>
      <c r="BI22" s="65">
        <f>'RKO-GA'!S22</f>
        <v>0</v>
      </c>
      <c r="BJ22" s="66">
        <f>'RKO-GA'!L22</f>
        <v>0.228</v>
      </c>
      <c r="BK22" s="62">
        <f t="shared" si="23"/>
        <v>1</v>
      </c>
      <c r="BL22" s="61">
        <f>'RKO-BRKGA-CS'!J22</f>
        <v>5234.939466</v>
      </c>
      <c r="BM22" s="59">
        <f t="shared" si="24"/>
        <v>0</v>
      </c>
      <c r="BN22" s="65">
        <f>'RKO-BRKGA-CS'!S22</f>
        <v>0</v>
      </c>
      <c r="BO22" s="66">
        <f>'RKO-BRKGA-CS'!L22</f>
        <v>0.945</v>
      </c>
      <c r="BP22" s="62">
        <f t="shared" si="25"/>
        <v>1</v>
      </c>
      <c r="BQ22" s="61">
        <f>'RKO-LNS'!J22</f>
        <v>5234.939466</v>
      </c>
      <c r="BR22" s="59">
        <f t="shared" si="26"/>
        <v>0</v>
      </c>
      <c r="BS22" s="65">
        <f>'RKO-LNS'!S22</f>
        <v>0</v>
      </c>
      <c r="BT22" s="66">
        <f>'RKO-LNS'!L22</f>
        <v>0.081</v>
      </c>
      <c r="BU22" s="62">
        <f t="shared" si="27"/>
        <v>1</v>
      </c>
      <c r="BV22" s="61">
        <f>'RKO-MS'!J22</f>
        <v>5551.82435</v>
      </c>
      <c r="BW22" s="59">
        <f t="shared" si="28"/>
        <v>6.053267398</v>
      </c>
      <c r="BX22" s="65">
        <f>'RKO-MS'!S22</f>
        <v>8.949911197</v>
      </c>
      <c r="BY22" s="66">
        <f>'RKO-MS'!L22</f>
        <v>6.967</v>
      </c>
      <c r="BZ22" s="62">
        <f t="shared" si="29"/>
        <v>0</v>
      </c>
      <c r="CA22" s="67"/>
      <c r="CB22" s="68">
        <f t="shared" si="30"/>
        <v>5234.939466</v>
      </c>
      <c r="CC22" s="68">
        <f t="shared" si="31"/>
        <v>1</v>
      </c>
    </row>
    <row r="23" ht="15.75" customHeight="1">
      <c r="A23" s="57" t="s">
        <v>102</v>
      </c>
      <c r="B23" s="6"/>
      <c r="C23" s="6"/>
      <c r="D23" s="6">
        <v>0.8</v>
      </c>
      <c r="E23" s="58"/>
      <c r="F23" s="59">
        <f t="shared" si="1"/>
        <v>6279.350578</v>
      </c>
      <c r="G23" s="60"/>
      <c r="H23" s="61"/>
      <c r="I23" s="59"/>
      <c r="J23" s="3"/>
      <c r="K23" s="62"/>
      <c r="L23" s="61">
        <v>6279.4</v>
      </c>
      <c r="M23" s="59">
        <f t="shared" si="2"/>
        <v>0.0007870559126</v>
      </c>
      <c r="N23" s="63"/>
      <c r="O23" s="62">
        <f t="shared" si="3"/>
        <v>1</v>
      </c>
      <c r="P23" s="61">
        <v>6279.4</v>
      </c>
      <c r="Q23" s="59">
        <f t="shared" si="4"/>
        <v>0.0007870559126</v>
      </c>
      <c r="R23" s="63"/>
      <c r="S23" s="62">
        <f t="shared" si="5"/>
        <v>1</v>
      </c>
      <c r="T23" s="64">
        <f>6279.4*1.0049</f>
        <v>6310.16906</v>
      </c>
      <c r="U23" s="59">
        <f t="shared" si="6"/>
        <v>0.4907909125</v>
      </c>
      <c r="V23" s="3">
        <v>31.8</v>
      </c>
      <c r="W23" s="62">
        <f t="shared" si="7"/>
        <v>0</v>
      </c>
      <c r="X23" s="59">
        <f>RKO!J23</f>
        <v>6279.350578</v>
      </c>
      <c r="Y23" s="59">
        <f t="shared" si="8"/>
        <v>0</v>
      </c>
      <c r="Z23" s="65">
        <f>RKO!S23</f>
        <v>0.06490806254</v>
      </c>
      <c r="AA23" s="59">
        <f>RKO!L23</f>
        <v>0.043</v>
      </c>
      <c r="AB23" s="62">
        <f t="shared" si="9"/>
        <v>1</v>
      </c>
      <c r="AC23" s="61">
        <f>'RKO-BRKGA'!J23</f>
        <v>6329.384303</v>
      </c>
      <c r="AD23" s="59">
        <f t="shared" si="10"/>
        <v>0.796797764</v>
      </c>
      <c r="AE23" s="65">
        <f>'RKO-BRKGA'!S23</f>
        <v>1.033926744</v>
      </c>
      <c r="AF23" s="59">
        <f>'RKO-BRKGA'!L23</f>
        <v>8.984</v>
      </c>
      <c r="AG23" s="62">
        <f t="shared" si="11"/>
        <v>0</v>
      </c>
      <c r="AH23" s="61">
        <f>'RKO-SA'!J23</f>
        <v>6279.350578</v>
      </c>
      <c r="AI23" s="59">
        <f t="shared" si="12"/>
        <v>0</v>
      </c>
      <c r="AJ23" s="65">
        <f>'RKO-SA'!S23</f>
        <v>0</v>
      </c>
      <c r="AK23" s="59">
        <f>'RKO-SA'!L23</f>
        <v>0.92</v>
      </c>
      <c r="AL23" s="62">
        <f t="shared" si="13"/>
        <v>1</v>
      </c>
      <c r="AM23" s="61">
        <f>'RKO-GRASP'!J23</f>
        <v>6279.350578</v>
      </c>
      <c r="AN23" s="59">
        <f t="shared" si="14"/>
        <v>0</v>
      </c>
      <c r="AO23" s="65">
        <f>'RKO-GRASP'!S23</f>
        <v>0</v>
      </c>
      <c r="AP23" s="59">
        <f>'RKO-GRASP'!L23</f>
        <v>3.057</v>
      </c>
      <c r="AQ23" s="62">
        <f t="shared" si="15"/>
        <v>1</v>
      </c>
      <c r="AR23" s="61">
        <f>'RKO-ILS'!J23</f>
        <v>6279.350578</v>
      </c>
      <c r="AS23" s="59">
        <f t="shared" si="16"/>
        <v>0</v>
      </c>
      <c r="AT23" s="65">
        <f>'RKO-ILS'!S23</f>
        <v>0</v>
      </c>
      <c r="AU23" s="59">
        <f>'RKO-ILS'!L23</f>
        <v>0.063</v>
      </c>
      <c r="AV23" s="62">
        <f t="shared" si="17"/>
        <v>1</v>
      </c>
      <c r="AW23" s="61">
        <f>'RKO-VNS'!J23</f>
        <v>6279.350578</v>
      </c>
      <c r="AX23" s="59">
        <f t="shared" si="18"/>
        <v>0</v>
      </c>
      <c r="AY23" s="65">
        <f>'RKO-VNS'!S23</f>
        <v>0</v>
      </c>
      <c r="AZ23" s="59">
        <f>'RKO-VNS'!L23</f>
        <v>0.319</v>
      </c>
      <c r="BA23" s="62">
        <f t="shared" si="19"/>
        <v>1</v>
      </c>
      <c r="BB23" s="61">
        <f>'RKO-PSO'!J23</f>
        <v>6279.350578</v>
      </c>
      <c r="BC23" s="59">
        <f t="shared" si="20"/>
        <v>0</v>
      </c>
      <c r="BD23" s="65">
        <f>'RKO-PSO'!S23</f>
        <v>0</v>
      </c>
      <c r="BE23" s="66">
        <f>'RKO-PSO'!L23</f>
        <v>0.248</v>
      </c>
      <c r="BF23" s="62">
        <f t="shared" si="21"/>
        <v>1</v>
      </c>
      <c r="BG23" s="61">
        <f>'RKO-GA'!J23</f>
        <v>6279.350578</v>
      </c>
      <c r="BH23" s="59">
        <f t="shared" si="22"/>
        <v>0</v>
      </c>
      <c r="BI23" s="65">
        <f>'RKO-GA'!S23</f>
        <v>0</v>
      </c>
      <c r="BJ23" s="66">
        <f>'RKO-GA'!L23</f>
        <v>3.838</v>
      </c>
      <c r="BK23" s="62">
        <f t="shared" si="23"/>
        <v>1</v>
      </c>
      <c r="BL23" s="61">
        <f>'RKO-BRKGA-CS'!J23</f>
        <v>6279.350578</v>
      </c>
      <c r="BM23" s="59">
        <f t="shared" si="24"/>
        <v>0</v>
      </c>
      <c r="BN23" s="65">
        <f>'RKO-BRKGA-CS'!S23</f>
        <v>0.2242676153</v>
      </c>
      <c r="BO23" s="66">
        <f>'RKO-BRKGA-CS'!L23</f>
        <v>6.575</v>
      </c>
      <c r="BP23" s="62">
        <f t="shared" si="25"/>
        <v>1</v>
      </c>
      <c r="BQ23" s="61">
        <f>'RKO-LNS'!J23</f>
        <v>6279.350578</v>
      </c>
      <c r="BR23" s="59">
        <f t="shared" si="26"/>
        <v>0</v>
      </c>
      <c r="BS23" s="65">
        <f>'RKO-LNS'!S23</f>
        <v>0</v>
      </c>
      <c r="BT23" s="66">
        <f>'RKO-LNS'!L23</f>
        <v>0.382</v>
      </c>
      <c r="BU23" s="62">
        <f t="shared" si="27"/>
        <v>1</v>
      </c>
      <c r="BV23" s="61">
        <f>'RKO-MS'!J23</f>
        <v>6347.877374</v>
      </c>
      <c r="BW23" s="59">
        <f t="shared" si="28"/>
        <v>1.091303872</v>
      </c>
      <c r="BX23" s="65">
        <f>'RKO-MS'!S23</f>
        <v>2.259475636</v>
      </c>
      <c r="BY23" s="66">
        <f>'RKO-MS'!L23</f>
        <v>0</v>
      </c>
      <c r="BZ23" s="62">
        <f t="shared" si="29"/>
        <v>0</v>
      </c>
      <c r="CA23" s="67"/>
      <c r="CB23" s="68">
        <f t="shared" si="30"/>
        <v>6279.350578</v>
      </c>
      <c r="CC23" s="68">
        <f t="shared" si="31"/>
        <v>1</v>
      </c>
    </row>
    <row r="24" ht="15.75" customHeight="1">
      <c r="A24" s="57" t="s">
        <v>103</v>
      </c>
      <c r="B24" s="6"/>
      <c r="C24" s="6">
        <v>5.0</v>
      </c>
      <c r="D24" s="6">
        <v>0.2</v>
      </c>
      <c r="E24" s="58"/>
      <c r="F24" s="59">
        <f t="shared" si="1"/>
        <v>2808.683987</v>
      </c>
      <c r="G24" s="60"/>
      <c r="H24" s="61"/>
      <c r="I24" s="59"/>
      <c r="J24" s="3"/>
      <c r="K24" s="62"/>
      <c r="L24" s="61">
        <v>2808.7</v>
      </c>
      <c r="M24" s="59">
        <f t="shared" si="2"/>
        <v>0.0005701246589</v>
      </c>
      <c r="N24" s="63"/>
      <c r="O24" s="62">
        <f t="shared" si="3"/>
        <v>1</v>
      </c>
      <c r="P24" s="61">
        <v>2808.7</v>
      </c>
      <c r="Q24" s="59">
        <f t="shared" si="4"/>
        <v>0.0005701246589</v>
      </c>
      <c r="R24" s="63"/>
      <c r="S24" s="62">
        <f t="shared" si="5"/>
        <v>1</v>
      </c>
      <c r="T24" s="64">
        <v>2808.7</v>
      </c>
      <c r="U24" s="59">
        <f t="shared" si="6"/>
        <v>0.0005701246589</v>
      </c>
      <c r="V24" s="3">
        <v>54.5</v>
      </c>
      <c r="W24" s="62">
        <f t="shared" si="7"/>
        <v>1</v>
      </c>
      <c r="X24" s="59">
        <f>RKO!J24</f>
        <v>2808.683987</v>
      </c>
      <c r="Y24" s="59">
        <f t="shared" si="8"/>
        <v>0</v>
      </c>
      <c r="Z24" s="65">
        <f>RKO!S24</f>
        <v>0</v>
      </c>
      <c r="AA24" s="59">
        <f>RKO!L24</f>
        <v>0.066</v>
      </c>
      <c r="AB24" s="62">
        <f t="shared" si="9"/>
        <v>1</v>
      </c>
      <c r="AC24" s="61">
        <f>'RKO-BRKGA'!J24</f>
        <v>2808.683987</v>
      </c>
      <c r="AD24" s="59">
        <f t="shared" si="10"/>
        <v>0</v>
      </c>
      <c r="AE24" s="65">
        <f>'RKO-BRKGA'!S24</f>
        <v>0</v>
      </c>
      <c r="AF24" s="59">
        <f>'RKO-BRKGA'!L24</f>
        <v>6.734</v>
      </c>
      <c r="AG24" s="62">
        <f t="shared" si="11"/>
        <v>1</v>
      </c>
      <c r="AH24" s="61">
        <f>'RKO-SA'!J24</f>
        <v>2808.683987</v>
      </c>
      <c r="AI24" s="59">
        <f t="shared" si="12"/>
        <v>0</v>
      </c>
      <c r="AJ24" s="65">
        <f>'RKO-SA'!S24</f>
        <v>0</v>
      </c>
      <c r="AK24" s="59">
        <f>'RKO-SA'!L24</f>
        <v>1.386</v>
      </c>
      <c r="AL24" s="62">
        <f t="shared" si="13"/>
        <v>1</v>
      </c>
      <c r="AM24" s="61">
        <f>'RKO-GRASP'!J24</f>
        <v>2808.683987</v>
      </c>
      <c r="AN24" s="59">
        <f t="shared" si="14"/>
        <v>0</v>
      </c>
      <c r="AO24" s="65">
        <f>'RKO-GRASP'!S24</f>
        <v>0</v>
      </c>
      <c r="AP24" s="59">
        <f>'RKO-GRASP'!L24</f>
        <v>0.543</v>
      </c>
      <c r="AQ24" s="62">
        <f t="shared" si="15"/>
        <v>1</v>
      </c>
      <c r="AR24" s="61">
        <f>'RKO-ILS'!J24</f>
        <v>2808.683987</v>
      </c>
      <c r="AS24" s="59">
        <f t="shared" si="16"/>
        <v>0</v>
      </c>
      <c r="AT24" s="65">
        <f>'RKO-ILS'!S24</f>
        <v>0</v>
      </c>
      <c r="AU24" s="59">
        <f>'RKO-ILS'!L24</f>
        <v>3.513</v>
      </c>
      <c r="AV24" s="62">
        <f t="shared" si="17"/>
        <v>1</v>
      </c>
      <c r="AW24" s="61">
        <f>'RKO-VNS'!J24</f>
        <v>2808.683987</v>
      </c>
      <c r="AX24" s="59">
        <f t="shared" si="18"/>
        <v>0</v>
      </c>
      <c r="AY24" s="65">
        <f>'RKO-VNS'!S24</f>
        <v>0</v>
      </c>
      <c r="AZ24" s="59">
        <f>'RKO-VNS'!L24</f>
        <v>0.071</v>
      </c>
      <c r="BA24" s="62">
        <f t="shared" si="19"/>
        <v>1</v>
      </c>
      <c r="BB24" s="61">
        <f>'RKO-PSO'!J24</f>
        <v>2808.683987</v>
      </c>
      <c r="BC24" s="59">
        <f t="shared" si="20"/>
        <v>0</v>
      </c>
      <c r="BD24" s="65">
        <f>'RKO-PSO'!S24</f>
        <v>0</v>
      </c>
      <c r="BE24" s="66">
        <f>'RKO-PSO'!L24</f>
        <v>0.125</v>
      </c>
      <c r="BF24" s="62">
        <f t="shared" si="21"/>
        <v>1</v>
      </c>
      <c r="BG24" s="61">
        <f>'RKO-GA'!J24</f>
        <v>2808.683987</v>
      </c>
      <c r="BH24" s="59">
        <f t="shared" si="22"/>
        <v>0</v>
      </c>
      <c r="BI24" s="65">
        <f>'RKO-GA'!S24</f>
        <v>0</v>
      </c>
      <c r="BJ24" s="66">
        <f>'RKO-GA'!L24</f>
        <v>0.999</v>
      </c>
      <c r="BK24" s="62">
        <f t="shared" si="23"/>
        <v>1</v>
      </c>
      <c r="BL24" s="61">
        <f>'RKO-BRKGA-CS'!J24</f>
        <v>2808.683987</v>
      </c>
      <c r="BM24" s="59">
        <f t="shared" si="24"/>
        <v>0</v>
      </c>
      <c r="BN24" s="65">
        <f>'RKO-BRKGA-CS'!S24</f>
        <v>0</v>
      </c>
      <c r="BO24" s="66">
        <f>'RKO-BRKGA-CS'!L24</f>
        <v>2.264</v>
      </c>
      <c r="BP24" s="62">
        <f t="shared" si="25"/>
        <v>1</v>
      </c>
      <c r="BQ24" s="61">
        <f>'RKO-LNS'!J24</f>
        <v>2808.683987</v>
      </c>
      <c r="BR24" s="59">
        <f t="shared" si="26"/>
        <v>0</v>
      </c>
      <c r="BS24" s="65">
        <f>'RKO-LNS'!S24</f>
        <v>0</v>
      </c>
      <c r="BT24" s="66">
        <f>'RKO-LNS'!L24</f>
        <v>0.138</v>
      </c>
      <c r="BU24" s="62">
        <f t="shared" si="27"/>
        <v>1</v>
      </c>
      <c r="BV24" s="61">
        <f>'RKO-MS'!J24</f>
        <v>3384.241893</v>
      </c>
      <c r="BW24" s="59">
        <f t="shared" si="28"/>
        <v>20.49208486</v>
      </c>
      <c r="BX24" s="65">
        <f>'RKO-MS'!S24</f>
        <v>33.6776097</v>
      </c>
      <c r="BY24" s="66">
        <f>'RKO-MS'!L24</f>
        <v>0</v>
      </c>
      <c r="BZ24" s="62">
        <f t="shared" si="29"/>
        <v>0</v>
      </c>
      <c r="CA24" s="67"/>
      <c r="CB24" s="68">
        <f t="shared" si="30"/>
        <v>2808.683987</v>
      </c>
      <c r="CC24" s="68">
        <f t="shared" si="31"/>
        <v>1</v>
      </c>
    </row>
    <row r="25" ht="15.75" customHeight="1">
      <c r="A25" s="57" t="s">
        <v>104</v>
      </c>
      <c r="B25" s="6"/>
      <c r="C25" s="6"/>
      <c r="D25" s="6">
        <v>0.5</v>
      </c>
      <c r="E25" s="58"/>
      <c r="F25" s="59">
        <f t="shared" si="1"/>
        <v>4384.30908</v>
      </c>
      <c r="G25" s="60"/>
      <c r="H25" s="61"/>
      <c r="I25" s="59"/>
      <c r="J25" s="3"/>
      <c r="K25" s="62"/>
      <c r="L25" s="61">
        <v>4384.3</v>
      </c>
      <c r="M25" s="59">
        <f t="shared" si="2"/>
        <v>-0.0002071021872</v>
      </c>
      <c r="N25" s="63"/>
      <c r="O25" s="62">
        <f t="shared" si="3"/>
        <v>1</v>
      </c>
      <c r="P25" s="61">
        <v>4384.3</v>
      </c>
      <c r="Q25" s="59">
        <f t="shared" si="4"/>
        <v>-0.0002071021872</v>
      </c>
      <c r="R25" s="63"/>
      <c r="S25" s="62">
        <f t="shared" si="5"/>
        <v>1</v>
      </c>
      <c r="T25" s="64">
        <v>4384.3</v>
      </c>
      <c r="U25" s="59">
        <f t="shared" si="6"/>
        <v>-0.0002071021872</v>
      </c>
      <c r="V25" s="3">
        <v>34.9</v>
      </c>
      <c r="W25" s="62">
        <f t="shared" si="7"/>
        <v>1</v>
      </c>
      <c r="X25" s="59">
        <f>RKO!J25</f>
        <v>4384.30908</v>
      </c>
      <c r="Y25" s="59">
        <f t="shared" si="8"/>
        <v>0</v>
      </c>
      <c r="Z25" s="65">
        <f>RKO!S25</f>
        <v>0</v>
      </c>
      <c r="AA25" s="59">
        <f>RKO!L25</f>
        <v>0.259</v>
      </c>
      <c r="AB25" s="62">
        <f t="shared" si="9"/>
        <v>1</v>
      </c>
      <c r="AC25" s="61">
        <f>'RKO-BRKGA'!J25</f>
        <v>4427.628112</v>
      </c>
      <c r="AD25" s="59">
        <f t="shared" si="10"/>
        <v>0.9880469467</v>
      </c>
      <c r="AE25" s="65">
        <f>'RKO-BRKGA'!S25</f>
        <v>0.9880469467</v>
      </c>
      <c r="AF25" s="59">
        <f>'RKO-BRKGA'!L25</f>
        <v>1.087</v>
      </c>
      <c r="AG25" s="62">
        <f t="shared" si="11"/>
        <v>0</v>
      </c>
      <c r="AH25" s="61">
        <f>'RKO-SA'!J25</f>
        <v>4384.30908</v>
      </c>
      <c r="AI25" s="59">
        <f t="shared" si="12"/>
        <v>0</v>
      </c>
      <c r="AJ25" s="65">
        <f>'RKO-SA'!S25</f>
        <v>0</v>
      </c>
      <c r="AK25" s="59">
        <f>'RKO-SA'!L25</f>
        <v>7.153</v>
      </c>
      <c r="AL25" s="62">
        <f t="shared" si="13"/>
        <v>1</v>
      </c>
      <c r="AM25" s="61">
        <f>'RKO-GRASP'!J25</f>
        <v>4384.30908</v>
      </c>
      <c r="AN25" s="59">
        <f t="shared" si="14"/>
        <v>0</v>
      </c>
      <c r="AO25" s="65">
        <f>'RKO-GRASP'!S25</f>
        <v>0</v>
      </c>
      <c r="AP25" s="59">
        <f>'RKO-GRASP'!L25</f>
        <v>0.524</v>
      </c>
      <c r="AQ25" s="62">
        <f t="shared" si="15"/>
        <v>1</v>
      </c>
      <c r="AR25" s="61">
        <f>'RKO-ILS'!J25</f>
        <v>4384.30908</v>
      </c>
      <c r="AS25" s="59">
        <f t="shared" si="16"/>
        <v>0</v>
      </c>
      <c r="AT25" s="65">
        <f>'RKO-ILS'!S25</f>
        <v>0</v>
      </c>
      <c r="AU25" s="59">
        <f>'RKO-ILS'!L25</f>
        <v>0.162</v>
      </c>
      <c r="AV25" s="62">
        <f t="shared" si="17"/>
        <v>1</v>
      </c>
      <c r="AW25" s="61">
        <f>'RKO-VNS'!J25</f>
        <v>4384.30908</v>
      </c>
      <c r="AX25" s="59">
        <f t="shared" si="18"/>
        <v>0</v>
      </c>
      <c r="AY25" s="65">
        <f>'RKO-VNS'!S25</f>
        <v>0</v>
      </c>
      <c r="AZ25" s="59">
        <f>'RKO-VNS'!L25</f>
        <v>0.599</v>
      </c>
      <c r="BA25" s="62">
        <f t="shared" si="19"/>
        <v>1</v>
      </c>
      <c r="BB25" s="61">
        <f>'RKO-PSO'!J25</f>
        <v>4384.30908</v>
      </c>
      <c r="BC25" s="59">
        <f t="shared" si="20"/>
        <v>0</v>
      </c>
      <c r="BD25" s="65">
        <f>'RKO-PSO'!S25</f>
        <v>0</v>
      </c>
      <c r="BE25" s="66">
        <f>'RKO-PSO'!L25</f>
        <v>0.432</v>
      </c>
      <c r="BF25" s="62">
        <f t="shared" si="21"/>
        <v>1</v>
      </c>
      <c r="BG25" s="61">
        <f>'RKO-GA'!J25</f>
        <v>4384.30908</v>
      </c>
      <c r="BH25" s="59">
        <f t="shared" si="22"/>
        <v>0</v>
      </c>
      <c r="BI25" s="65">
        <f>'RKO-GA'!S25</f>
        <v>0.1208147989</v>
      </c>
      <c r="BJ25" s="66">
        <f>'RKO-GA'!L25</f>
        <v>5.816</v>
      </c>
      <c r="BK25" s="62">
        <f t="shared" si="23"/>
        <v>1</v>
      </c>
      <c r="BL25" s="61">
        <f>'RKO-BRKGA-CS'!J25</f>
        <v>4384.30908</v>
      </c>
      <c r="BM25" s="59">
        <f t="shared" si="24"/>
        <v>0</v>
      </c>
      <c r="BN25" s="65">
        <f>'RKO-BRKGA-CS'!S25</f>
        <v>0.3952187787</v>
      </c>
      <c r="BO25" s="66">
        <f>'RKO-BRKGA-CS'!L25</f>
        <v>4.198</v>
      </c>
      <c r="BP25" s="62">
        <f t="shared" si="25"/>
        <v>1</v>
      </c>
      <c r="BQ25" s="61">
        <f>'RKO-LNS'!J25</f>
        <v>4384.30908</v>
      </c>
      <c r="BR25" s="59">
        <f t="shared" si="26"/>
        <v>0</v>
      </c>
      <c r="BS25" s="65">
        <f>'RKO-LNS'!S25</f>
        <v>0</v>
      </c>
      <c r="BT25" s="66">
        <f>'RKO-LNS'!L25</f>
        <v>0.299</v>
      </c>
      <c r="BU25" s="62">
        <f t="shared" si="27"/>
        <v>1</v>
      </c>
      <c r="BV25" s="61">
        <f>'RKO-MS'!J25</f>
        <v>4573.39272</v>
      </c>
      <c r="BW25" s="59">
        <f t="shared" si="28"/>
        <v>4.312735178</v>
      </c>
      <c r="BX25" s="65">
        <f>'RKO-MS'!S25</f>
        <v>12.17596844</v>
      </c>
      <c r="BY25" s="66">
        <f>'RKO-MS'!L25</f>
        <v>0</v>
      </c>
      <c r="BZ25" s="62">
        <f t="shared" si="29"/>
        <v>0</v>
      </c>
      <c r="CA25" s="67"/>
      <c r="CB25" s="68">
        <f t="shared" si="30"/>
        <v>4384.30908</v>
      </c>
      <c r="CC25" s="68">
        <f t="shared" si="31"/>
        <v>1</v>
      </c>
    </row>
    <row r="26" ht="15.75" customHeight="1">
      <c r="A26" s="57" t="s">
        <v>105</v>
      </c>
      <c r="B26" s="6"/>
      <c r="C26" s="6"/>
      <c r="D26" s="6">
        <v>0.8</v>
      </c>
      <c r="E26" s="58"/>
      <c r="F26" s="59">
        <f t="shared" si="1"/>
        <v>5663.540901</v>
      </c>
      <c r="G26" s="60"/>
      <c r="H26" s="61"/>
      <c r="I26" s="59"/>
      <c r="J26" s="3"/>
      <c r="K26" s="62"/>
      <c r="L26" s="61">
        <v>5663.5</v>
      </c>
      <c r="M26" s="59">
        <f t="shared" si="2"/>
        <v>-0.0007221807119</v>
      </c>
      <c r="N26" s="63"/>
      <c r="O26" s="62">
        <f t="shared" si="3"/>
        <v>1</v>
      </c>
      <c r="P26" s="61">
        <v>5663.5</v>
      </c>
      <c r="Q26" s="59">
        <f t="shared" si="4"/>
        <v>-0.0007221807119</v>
      </c>
      <c r="R26" s="63"/>
      <c r="S26" s="62">
        <f t="shared" si="5"/>
        <v>1</v>
      </c>
      <c r="T26" s="64">
        <f>5663.5*1.0115</f>
        <v>5728.63025</v>
      </c>
      <c r="U26" s="59">
        <f t="shared" si="6"/>
        <v>1.149269514</v>
      </c>
      <c r="V26" s="3">
        <v>46.5</v>
      </c>
      <c r="W26" s="62">
        <f t="shared" si="7"/>
        <v>0</v>
      </c>
      <c r="X26" s="59">
        <f>RKO!J26</f>
        <v>5663.540901</v>
      </c>
      <c r="Y26" s="59">
        <f t="shared" si="8"/>
        <v>0</v>
      </c>
      <c r="Z26" s="65">
        <f>RKO!S26</f>
        <v>0</v>
      </c>
      <c r="AA26" s="59">
        <f>RKO!L26</f>
        <v>1.24</v>
      </c>
      <c r="AB26" s="62">
        <f t="shared" si="9"/>
        <v>1</v>
      </c>
      <c r="AC26" s="61">
        <f>'RKO-BRKGA'!J26</f>
        <v>5707.988006</v>
      </c>
      <c r="AD26" s="59">
        <f t="shared" si="10"/>
        <v>0.7847935731</v>
      </c>
      <c r="AE26" s="65">
        <f>'RKO-BRKGA'!S26</f>
        <v>1.944493654</v>
      </c>
      <c r="AF26" s="59">
        <f>'RKO-BRKGA'!L26</f>
        <v>7.661</v>
      </c>
      <c r="AG26" s="62">
        <f t="shared" si="11"/>
        <v>0</v>
      </c>
      <c r="AH26" s="61">
        <f>'RKO-SA'!J26</f>
        <v>5663.540901</v>
      </c>
      <c r="AI26" s="59">
        <f t="shared" si="12"/>
        <v>0</v>
      </c>
      <c r="AJ26" s="65">
        <f>'RKO-SA'!S26</f>
        <v>0</v>
      </c>
      <c r="AK26" s="59">
        <f>'RKO-SA'!L26</f>
        <v>1.449</v>
      </c>
      <c r="AL26" s="62">
        <f t="shared" si="13"/>
        <v>1</v>
      </c>
      <c r="AM26" s="61">
        <f>'RKO-GRASP'!J26</f>
        <v>5663.540901</v>
      </c>
      <c r="AN26" s="59">
        <f t="shared" si="14"/>
        <v>0</v>
      </c>
      <c r="AO26" s="65">
        <f>'RKO-GRASP'!S26</f>
        <v>0</v>
      </c>
      <c r="AP26" s="59">
        <f>'RKO-GRASP'!L26</f>
        <v>0.293</v>
      </c>
      <c r="AQ26" s="62">
        <f t="shared" si="15"/>
        <v>1</v>
      </c>
      <c r="AR26" s="61">
        <f>'RKO-ILS'!J26</f>
        <v>5663.540901</v>
      </c>
      <c r="AS26" s="59">
        <f t="shared" si="16"/>
        <v>0</v>
      </c>
      <c r="AT26" s="65">
        <f>'RKO-ILS'!S26</f>
        <v>0</v>
      </c>
      <c r="AU26" s="59">
        <f>'RKO-ILS'!L26</f>
        <v>2.049</v>
      </c>
      <c r="AV26" s="62">
        <f t="shared" si="17"/>
        <v>1</v>
      </c>
      <c r="AW26" s="61">
        <f>'RKO-VNS'!J26</f>
        <v>5663.540901</v>
      </c>
      <c r="AX26" s="59">
        <f t="shared" si="18"/>
        <v>0</v>
      </c>
      <c r="AY26" s="65">
        <f>'RKO-VNS'!S26</f>
        <v>0</v>
      </c>
      <c r="AZ26" s="59">
        <f>'RKO-VNS'!L26</f>
        <v>0.233</v>
      </c>
      <c r="BA26" s="62">
        <f t="shared" si="19"/>
        <v>1</v>
      </c>
      <c r="BB26" s="61">
        <f>'RKO-PSO'!J26</f>
        <v>5663.540901</v>
      </c>
      <c r="BC26" s="59">
        <f t="shared" si="20"/>
        <v>0</v>
      </c>
      <c r="BD26" s="65">
        <f>'RKO-PSO'!S26</f>
        <v>0</v>
      </c>
      <c r="BE26" s="66">
        <f>'RKO-PSO'!L26</f>
        <v>1.293</v>
      </c>
      <c r="BF26" s="62">
        <f t="shared" si="21"/>
        <v>1</v>
      </c>
      <c r="BG26" s="61">
        <f>'RKO-GA'!J26</f>
        <v>5663.540901</v>
      </c>
      <c r="BH26" s="59">
        <f t="shared" si="22"/>
        <v>0</v>
      </c>
      <c r="BI26" s="65">
        <f>'RKO-GA'!S26</f>
        <v>0.0002857046551</v>
      </c>
      <c r="BJ26" s="66">
        <f>'RKO-GA'!L26</f>
        <v>9.486</v>
      </c>
      <c r="BK26" s="62">
        <f t="shared" si="23"/>
        <v>1</v>
      </c>
      <c r="BL26" s="61">
        <f>'RKO-BRKGA-CS'!J26</f>
        <v>5663.540901</v>
      </c>
      <c r="BM26" s="59">
        <f t="shared" si="24"/>
        <v>0</v>
      </c>
      <c r="BN26" s="65">
        <f>'RKO-BRKGA-CS'!S26</f>
        <v>0.6150931724</v>
      </c>
      <c r="BO26" s="66">
        <f>'RKO-BRKGA-CS'!L26</f>
        <v>7.361</v>
      </c>
      <c r="BP26" s="62">
        <f t="shared" si="25"/>
        <v>1</v>
      </c>
      <c r="BQ26" s="61">
        <f>'RKO-LNS'!J26</f>
        <v>5663.540901</v>
      </c>
      <c r="BR26" s="59">
        <f t="shared" si="26"/>
        <v>0</v>
      </c>
      <c r="BS26" s="65">
        <f>'RKO-LNS'!S26</f>
        <v>0</v>
      </c>
      <c r="BT26" s="66">
        <f>'RKO-LNS'!L26</f>
        <v>0.199</v>
      </c>
      <c r="BU26" s="62">
        <f t="shared" si="27"/>
        <v>1</v>
      </c>
      <c r="BV26" s="61">
        <f>'RKO-MS'!J26</f>
        <v>5904.607465</v>
      </c>
      <c r="BW26" s="59">
        <f t="shared" si="28"/>
        <v>4.256463725</v>
      </c>
      <c r="BX26" s="65">
        <f>'RKO-MS'!S26</f>
        <v>7.385307561</v>
      </c>
      <c r="BY26" s="66">
        <f>'RKO-MS'!L26</f>
        <v>0</v>
      </c>
      <c r="BZ26" s="62">
        <f t="shared" si="29"/>
        <v>0</v>
      </c>
      <c r="CA26" s="67"/>
      <c r="CB26" s="68">
        <f t="shared" si="30"/>
        <v>5663.540901</v>
      </c>
      <c r="CC26" s="68">
        <f t="shared" si="31"/>
        <v>1</v>
      </c>
    </row>
    <row r="27" ht="15.75" customHeight="1">
      <c r="A27" s="57" t="s">
        <v>106</v>
      </c>
      <c r="B27" s="6"/>
      <c r="C27" s="6">
        <v>8.0</v>
      </c>
      <c r="D27" s="6">
        <v>0.2</v>
      </c>
      <c r="E27" s="58"/>
      <c r="F27" s="59">
        <f t="shared" si="1"/>
        <v>2057.028423</v>
      </c>
      <c r="G27" s="60"/>
      <c r="H27" s="61"/>
      <c r="I27" s="59"/>
      <c r="J27" s="3"/>
      <c r="K27" s="62"/>
      <c r="L27" s="61">
        <v>2057.0</v>
      </c>
      <c r="M27" s="59">
        <f t="shared" si="2"/>
        <v>-0.001381750475</v>
      </c>
      <c r="N27" s="63"/>
      <c r="O27" s="62">
        <f t="shared" si="3"/>
        <v>1</v>
      </c>
      <c r="P27" s="61">
        <v>2057.0</v>
      </c>
      <c r="Q27" s="59">
        <f t="shared" si="4"/>
        <v>-0.001381750475</v>
      </c>
      <c r="R27" s="63"/>
      <c r="S27" s="62">
        <f t="shared" si="5"/>
        <v>1</v>
      </c>
      <c r="T27" s="64">
        <v>2057.0</v>
      </c>
      <c r="U27" s="59">
        <f t="shared" si="6"/>
        <v>-0.001381750475</v>
      </c>
      <c r="V27" s="3">
        <v>61.8</v>
      </c>
      <c r="W27" s="62">
        <f t="shared" si="7"/>
        <v>1</v>
      </c>
      <c r="X27" s="59">
        <f>RKO!J27</f>
        <v>2057.028423</v>
      </c>
      <c r="Y27" s="59">
        <f t="shared" si="8"/>
        <v>0</v>
      </c>
      <c r="Z27" s="65">
        <f>RKO!S27</f>
        <v>0</v>
      </c>
      <c r="AA27" s="59">
        <f>RKO!L27</f>
        <v>0.207</v>
      </c>
      <c r="AB27" s="62">
        <f t="shared" si="9"/>
        <v>1</v>
      </c>
      <c r="AC27" s="61">
        <f>'RKO-BRKGA'!J27</f>
        <v>2057.028423</v>
      </c>
      <c r="AD27" s="59">
        <f t="shared" si="10"/>
        <v>0</v>
      </c>
      <c r="AE27" s="65">
        <f>'RKO-BRKGA'!S27</f>
        <v>2.54591994</v>
      </c>
      <c r="AF27" s="59">
        <f>'RKO-BRKGA'!L27</f>
        <v>3.94</v>
      </c>
      <c r="AG27" s="62">
        <f t="shared" si="11"/>
        <v>1</v>
      </c>
      <c r="AH27" s="61">
        <f>'RKO-SA'!J27</f>
        <v>2057.028423</v>
      </c>
      <c r="AI27" s="59">
        <f t="shared" si="12"/>
        <v>0</v>
      </c>
      <c r="AJ27" s="65">
        <f>'RKO-SA'!S27</f>
        <v>0</v>
      </c>
      <c r="AK27" s="59">
        <f>'RKO-SA'!L27</f>
        <v>3.689</v>
      </c>
      <c r="AL27" s="62">
        <f t="shared" si="13"/>
        <v>1</v>
      </c>
      <c r="AM27" s="61">
        <f>'RKO-GRASP'!J27</f>
        <v>2057.028423</v>
      </c>
      <c r="AN27" s="59">
        <f t="shared" si="14"/>
        <v>0</v>
      </c>
      <c r="AO27" s="65">
        <f>'RKO-GRASP'!S27</f>
        <v>0</v>
      </c>
      <c r="AP27" s="59">
        <f>'RKO-GRASP'!L27</f>
        <v>1.43</v>
      </c>
      <c r="AQ27" s="62">
        <f t="shared" si="15"/>
        <v>1</v>
      </c>
      <c r="AR27" s="61">
        <f>'RKO-ILS'!J27</f>
        <v>2057.028423</v>
      </c>
      <c r="AS27" s="59">
        <f t="shared" si="16"/>
        <v>0</v>
      </c>
      <c r="AT27" s="65">
        <f>'RKO-ILS'!S27</f>
        <v>0</v>
      </c>
      <c r="AU27" s="59">
        <f>'RKO-ILS'!L27</f>
        <v>0.263</v>
      </c>
      <c r="AV27" s="62">
        <f t="shared" si="17"/>
        <v>1</v>
      </c>
      <c r="AW27" s="61">
        <f>'RKO-VNS'!J27</f>
        <v>2057.028423</v>
      </c>
      <c r="AX27" s="59">
        <f t="shared" si="18"/>
        <v>0</v>
      </c>
      <c r="AY27" s="65">
        <f>'RKO-VNS'!S27</f>
        <v>0</v>
      </c>
      <c r="AZ27" s="59">
        <f>'RKO-VNS'!L27</f>
        <v>0.384</v>
      </c>
      <c r="BA27" s="62">
        <f t="shared" si="19"/>
        <v>1</v>
      </c>
      <c r="BB27" s="61">
        <f>'RKO-PSO'!J27</f>
        <v>2057.028423</v>
      </c>
      <c r="BC27" s="59">
        <f t="shared" si="20"/>
        <v>0</v>
      </c>
      <c r="BD27" s="65">
        <f>'RKO-PSO'!S27</f>
        <v>0</v>
      </c>
      <c r="BE27" s="66">
        <f>'RKO-PSO'!L27</f>
        <v>0.776</v>
      </c>
      <c r="BF27" s="62">
        <f t="shared" si="21"/>
        <v>1</v>
      </c>
      <c r="BG27" s="61">
        <f>'RKO-GA'!J27</f>
        <v>2057.028423</v>
      </c>
      <c r="BH27" s="59">
        <f t="shared" si="22"/>
        <v>0</v>
      </c>
      <c r="BI27" s="65">
        <f>'RKO-GA'!S27</f>
        <v>0</v>
      </c>
      <c r="BJ27" s="66">
        <f>'RKO-GA'!L27</f>
        <v>3.816</v>
      </c>
      <c r="BK27" s="62">
        <f t="shared" si="23"/>
        <v>1</v>
      </c>
      <c r="BL27" s="61">
        <f>'RKO-BRKGA-CS'!J27</f>
        <v>2057.028423</v>
      </c>
      <c r="BM27" s="59">
        <f t="shared" si="24"/>
        <v>0</v>
      </c>
      <c r="BN27" s="65">
        <f>'RKO-BRKGA-CS'!S27</f>
        <v>0</v>
      </c>
      <c r="BO27" s="66">
        <f>'RKO-BRKGA-CS'!L27</f>
        <v>8.284</v>
      </c>
      <c r="BP27" s="62">
        <f t="shared" si="25"/>
        <v>1</v>
      </c>
      <c r="BQ27" s="61">
        <f>'RKO-LNS'!J27</f>
        <v>2057.028423</v>
      </c>
      <c r="BR27" s="59">
        <f t="shared" si="26"/>
        <v>0</v>
      </c>
      <c r="BS27" s="65">
        <f>'RKO-LNS'!S27</f>
        <v>0</v>
      </c>
      <c r="BT27" s="66">
        <f>'RKO-LNS'!L27</f>
        <v>0.289</v>
      </c>
      <c r="BU27" s="62">
        <f t="shared" si="27"/>
        <v>1</v>
      </c>
      <c r="BV27" s="61">
        <f>'RKO-MS'!J27</f>
        <v>2498.433447</v>
      </c>
      <c r="BW27" s="59">
        <f t="shared" si="28"/>
        <v>21.45838235</v>
      </c>
      <c r="BX27" s="65">
        <f>'RKO-MS'!S27</f>
        <v>36.60144363</v>
      </c>
      <c r="BY27" s="66">
        <f>'RKO-MS'!L27</f>
        <v>0</v>
      </c>
      <c r="BZ27" s="62">
        <f t="shared" si="29"/>
        <v>0</v>
      </c>
      <c r="CA27" s="67"/>
      <c r="CB27" s="68">
        <f t="shared" si="30"/>
        <v>2057.028423</v>
      </c>
      <c r="CC27" s="68">
        <f t="shared" si="31"/>
        <v>1</v>
      </c>
    </row>
    <row r="28" ht="15.75" customHeight="1">
      <c r="A28" s="57" t="s">
        <v>107</v>
      </c>
      <c r="B28" s="6"/>
      <c r="C28" s="6"/>
      <c r="D28" s="6">
        <v>0.5</v>
      </c>
      <c r="E28" s="58"/>
      <c r="F28" s="59">
        <f t="shared" si="1"/>
        <v>3700.179852</v>
      </c>
      <c r="G28" s="60"/>
      <c r="H28" s="61"/>
      <c r="I28" s="59"/>
      <c r="J28" s="3"/>
      <c r="K28" s="62"/>
      <c r="L28" s="61">
        <v>3700.2</v>
      </c>
      <c r="M28" s="59">
        <f t="shared" si="2"/>
        <v>0.0005445140724</v>
      </c>
      <c r="N28" s="63"/>
      <c r="O28" s="62">
        <f t="shared" si="3"/>
        <v>1</v>
      </c>
      <c r="P28" s="61">
        <v>3700.2</v>
      </c>
      <c r="Q28" s="59">
        <f t="shared" si="4"/>
        <v>0.0005445140724</v>
      </c>
      <c r="R28" s="63"/>
      <c r="S28" s="62">
        <f t="shared" si="5"/>
        <v>1</v>
      </c>
      <c r="T28" s="64">
        <f>3700.2*1.0003</f>
        <v>3701.31006</v>
      </c>
      <c r="U28" s="59">
        <f t="shared" si="6"/>
        <v>0.03054467743</v>
      </c>
      <c r="V28" s="3">
        <v>65.2</v>
      </c>
      <c r="W28" s="62">
        <f t="shared" si="7"/>
        <v>0</v>
      </c>
      <c r="X28" s="59">
        <f>RKO!J28</f>
        <v>3700.179852</v>
      </c>
      <c r="Y28" s="59">
        <f t="shared" si="8"/>
        <v>0</v>
      </c>
      <c r="Z28" s="65">
        <f>RKO!S28</f>
        <v>0</v>
      </c>
      <c r="AA28" s="59">
        <f>RKO!L28</f>
        <v>3.123</v>
      </c>
      <c r="AB28" s="62">
        <f t="shared" si="9"/>
        <v>1</v>
      </c>
      <c r="AC28" s="61">
        <f>'RKO-BRKGA'!J28</f>
        <v>3756.344449</v>
      </c>
      <c r="AD28" s="59">
        <f t="shared" si="10"/>
        <v>1.517888299</v>
      </c>
      <c r="AE28" s="65">
        <f>'RKO-BRKGA'!S28</f>
        <v>3.895806111</v>
      </c>
      <c r="AF28" s="59">
        <f>'RKO-BRKGA'!L28</f>
        <v>7.001</v>
      </c>
      <c r="AG28" s="62">
        <f t="shared" si="11"/>
        <v>0</v>
      </c>
      <c r="AH28" s="61">
        <f>'RKO-SA'!J28</f>
        <v>3700.179852</v>
      </c>
      <c r="AI28" s="59">
        <f t="shared" si="12"/>
        <v>0</v>
      </c>
      <c r="AJ28" s="65">
        <f>'RKO-SA'!S28</f>
        <v>0.006117637765</v>
      </c>
      <c r="AK28" s="59">
        <f>'RKO-SA'!L28</f>
        <v>5.753</v>
      </c>
      <c r="AL28" s="62">
        <f t="shared" si="13"/>
        <v>1</v>
      </c>
      <c r="AM28" s="61">
        <f>'RKO-GRASP'!J28</f>
        <v>3700.179852</v>
      </c>
      <c r="AN28" s="59">
        <f t="shared" si="14"/>
        <v>0</v>
      </c>
      <c r="AO28" s="65">
        <f>'RKO-GRASP'!S28</f>
        <v>0.006117637765</v>
      </c>
      <c r="AP28" s="59">
        <f>'RKO-GRASP'!L28</f>
        <v>4.647</v>
      </c>
      <c r="AQ28" s="62">
        <f t="shared" si="15"/>
        <v>1</v>
      </c>
      <c r="AR28" s="61">
        <f>'RKO-ILS'!J28</f>
        <v>3700.179852</v>
      </c>
      <c r="AS28" s="59">
        <f t="shared" si="16"/>
        <v>0</v>
      </c>
      <c r="AT28" s="65">
        <f>'RKO-ILS'!S28</f>
        <v>0</v>
      </c>
      <c r="AU28" s="59">
        <f>'RKO-ILS'!L28</f>
        <v>6.753</v>
      </c>
      <c r="AV28" s="62">
        <f t="shared" si="17"/>
        <v>1</v>
      </c>
      <c r="AW28" s="61">
        <f>'RKO-VNS'!J28</f>
        <v>3700.179852</v>
      </c>
      <c r="AX28" s="59">
        <f t="shared" si="18"/>
        <v>0</v>
      </c>
      <c r="AY28" s="65">
        <f>'RKO-VNS'!S28</f>
        <v>0</v>
      </c>
      <c r="AZ28" s="59">
        <f>'RKO-VNS'!L28</f>
        <v>4.084</v>
      </c>
      <c r="BA28" s="62">
        <f t="shared" si="19"/>
        <v>1</v>
      </c>
      <c r="BB28" s="61">
        <f>'RKO-PSO'!J28</f>
        <v>3700.179852</v>
      </c>
      <c r="BC28" s="59">
        <f t="shared" si="20"/>
        <v>0</v>
      </c>
      <c r="BD28" s="65">
        <f>'RKO-PSO'!S28</f>
        <v>0</v>
      </c>
      <c r="BE28" s="66">
        <f>'RKO-PSO'!L28</f>
        <v>1.913</v>
      </c>
      <c r="BF28" s="62">
        <f t="shared" si="21"/>
        <v>1</v>
      </c>
      <c r="BG28" s="61">
        <f>'RKO-GA'!J28</f>
        <v>3701.31167</v>
      </c>
      <c r="BH28" s="59">
        <f t="shared" si="22"/>
        <v>0.03058818883</v>
      </c>
      <c r="BI28" s="65">
        <f>'RKO-GA'!S28</f>
        <v>0.03058818883</v>
      </c>
      <c r="BJ28" s="66">
        <f>'RKO-GA'!L28</f>
        <v>1.158</v>
      </c>
      <c r="BK28" s="62">
        <f t="shared" si="23"/>
        <v>0</v>
      </c>
      <c r="BL28" s="61">
        <f>'RKO-BRKGA-CS'!J28</f>
        <v>3700.179852</v>
      </c>
      <c r="BM28" s="59">
        <f t="shared" si="24"/>
        <v>0</v>
      </c>
      <c r="BN28" s="65">
        <f>'RKO-BRKGA-CS'!S28</f>
        <v>0.2606883013</v>
      </c>
      <c r="BO28" s="66">
        <f>'RKO-BRKGA-CS'!L28</f>
        <v>7.22</v>
      </c>
      <c r="BP28" s="62">
        <f t="shared" si="25"/>
        <v>1</v>
      </c>
      <c r="BQ28" s="61">
        <f>'RKO-LNS'!J28</f>
        <v>3700.179852</v>
      </c>
      <c r="BR28" s="59">
        <f t="shared" si="26"/>
        <v>0</v>
      </c>
      <c r="BS28" s="65">
        <f>'RKO-LNS'!S28</f>
        <v>0</v>
      </c>
      <c r="BT28" s="66">
        <f>'RKO-LNS'!L28</f>
        <v>8.91</v>
      </c>
      <c r="BU28" s="62">
        <f t="shared" si="27"/>
        <v>1</v>
      </c>
      <c r="BV28" s="61">
        <f>'RKO-MS'!J28</f>
        <v>4309.431555</v>
      </c>
      <c r="BW28" s="59">
        <f t="shared" si="28"/>
        <v>16.46546188</v>
      </c>
      <c r="BX28" s="65">
        <f>'RKO-MS'!S28</f>
        <v>20.96440082</v>
      </c>
      <c r="BY28" s="66">
        <f>'RKO-MS'!L28</f>
        <v>0</v>
      </c>
      <c r="BZ28" s="62">
        <f t="shared" si="29"/>
        <v>0</v>
      </c>
      <c r="CA28" s="67"/>
      <c r="CB28" s="68">
        <f t="shared" si="30"/>
        <v>3700.179852</v>
      </c>
      <c r="CC28" s="68">
        <f t="shared" si="31"/>
        <v>1</v>
      </c>
    </row>
    <row r="29" ht="15.75" customHeight="1">
      <c r="A29" s="57" t="s">
        <v>108</v>
      </c>
      <c r="B29" s="6"/>
      <c r="C29" s="6"/>
      <c r="D29" s="69" t="s">
        <v>109</v>
      </c>
      <c r="E29" s="58"/>
      <c r="F29" s="59">
        <f t="shared" si="1"/>
        <v>5269.275543</v>
      </c>
      <c r="G29" s="60"/>
      <c r="H29" s="70"/>
      <c r="I29" s="59"/>
      <c r="J29" s="3"/>
      <c r="K29" s="62"/>
      <c r="L29" s="70">
        <v>5283.1</v>
      </c>
      <c r="M29" s="59">
        <f t="shared" si="2"/>
        <v>0.2623597283</v>
      </c>
      <c r="N29" s="63"/>
      <c r="O29" s="62">
        <f t="shared" si="3"/>
        <v>0</v>
      </c>
      <c r="P29" s="70">
        <v>5283.1</v>
      </c>
      <c r="Q29" s="59">
        <f t="shared" si="4"/>
        <v>0.2623597283</v>
      </c>
      <c r="R29" s="63"/>
      <c r="S29" s="62">
        <f t="shared" si="5"/>
        <v>0</v>
      </c>
      <c r="T29" s="64">
        <f>1.0056*5283.1</f>
        <v>5312.68536</v>
      </c>
      <c r="U29" s="59">
        <f t="shared" si="6"/>
        <v>0.8238289428</v>
      </c>
      <c r="V29" s="3">
        <v>60.7</v>
      </c>
      <c r="W29" s="62">
        <f t="shared" si="7"/>
        <v>0</v>
      </c>
      <c r="X29" s="59">
        <f>RKO!J29</f>
        <v>5269.275543</v>
      </c>
      <c r="Y29" s="59">
        <f t="shared" si="8"/>
        <v>0</v>
      </c>
      <c r="Z29" s="65">
        <f>RKO!S29</f>
        <v>0.1697373449</v>
      </c>
      <c r="AA29" s="59">
        <f>RKO!L29</f>
        <v>3.263</v>
      </c>
      <c r="AB29" s="62">
        <f t="shared" si="9"/>
        <v>1</v>
      </c>
      <c r="AC29" s="61">
        <f>'RKO-BRKGA'!J29</f>
        <v>5364.503423</v>
      </c>
      <c r="AD29" s="59">
        <f t="shared" si="10"/>
        <v>1.807229082</v>
      </c>
      <c r="AE29" s="65">
        <f>'RKO-BRKGA'!S29</f>
        <v>3.934709554</v>
      </c>
      <c r="AF29" s="59">
        <f>'RKO-BRKGA'!L29</f>
        <v>10.878</v>
      </c>
      <c r="AG29" s="62">
        <f t="shared" si="11"/>
        <v>0</v>
      </c>
      <c r="AH29" s="61">
        <f>'RKO-SA'!J29</f>
        <v>5269.275543</v>
      </c>
      <c r="AI29" s="59">
        <f t="shared" si="12"/>
        <v>0</v>
      </c>
      <c r="AJ29" s="65">
        <f>'RKO-SA'!S29</f>
        <v>0.3394746897</v>
      </c>
      <c r="AK29" s="59">
        <f>'RKO-SA'!L29</f>
        <v>7.555</v>
      </c>
      <c r="AL29" s="62">
        <f t="shared" si="13"/>
        <v>1</v>
      </c>
      <c r="AM29" s="61">
        <f>'RKO-GRASP'!J29</f>
        <v>5269.275543</v>
      </c>
      <c r="AN29" s="59">
        <f t="shared" si="14"/>
        <v>0</v>
      </c>
      <c r="AO29" s="65">
        <f>'RKO-GRASP'!S29</f>
        <v>0.1697373449</v>
      </c>
      <c r="AP29" s="59">
        <f>'RKO-GRASP'!L29</f>
        <v>7.291</v>
      </c>
      <c r="AQ29" s="62">
        <f t="shared" si="15"/>
        <v>1</v>
      </c>
      <c r="AR29" s="61">
        <f>'RKO-ILS'!J29</f>
        <v>5269.275543</v>
      </c>
      <c r="AS29" s="59">
        <f t="shared" si="16"/>
        <v>0</v>
      </c>
      <c r="AT29" s="65">
        <f>'RKO-ILS'!S29</f>
        <v>0</v>
      </c>
      <c r="AU29" s="59">
        <f>'RKO-ILS'!L29</f>
        <v>5.805</v>
      </c>
      <c r="AV29" s="62">
        <f t="shared" si="17"/>
        <v>1</v>
      </c>
      <c r="AW29" s="61">
        <f>'RKO-VNS'!J29</f>
        <v>5269.275543</v>
      </c>
      <c r="AX29" s="59">
        <f t="shared" si="18"/>
        <v>0</v>
      </c>
      <c r="AY29" s="65">
        <f>'RKO-VNS'!S29</f>
        <v>0</v>
      </c>
      <c r="AZ29" s="59">
        <f>'RKO-VNS'!L29</f>
        <v>6.276</v>
      </c>
      <c r="BA29" s="62">
        <f t="shared" si="19"/>
        <v>1</v>
      </c>
      <c r="BB29" s="61">
        <f>'RKO-PSO'!J29</f>
        <v>5269.275543</v>
      </c>
      <c r="BC29" s="59">
        <f t="shared" si="20"/>
        <v>0</v>
      </c>
      <c r="BD29" s="65">
        <f>'RKO-PSO'!S29</f>
        <v>0.05238718259</v>
      </c>
      <c r="BE29" s="66">
        <f>'RKO-PSO'!L29</f>
        <v>8.867</v>
      </c>
      <c r="BF29" s="62">
        <f t="shared" si="21"/>
        <v>1</v>
      </c>
      <c r="BG29" s="61">
        <f>'RKO-GA'!J29</f>
        <v>5269.275543</v>
      </c>
      <c r="BH29" s="59">
        <f t="shared" si="22"/>
        <v>0</v>
      </c>
      <c r="BI29" s="65">
        <f>'RKO-GA'!S29</f>
        <v>0.4466248274</v>
      </c>
      <c r="BJ29" s="66">
        <f>'RKO-GA'!L29</f>
        <v>4.939</v>
      </c>
      <c r="BK29" s="62">
        <f t="shared" si="23"/>
        <v>1</v>
      </c>
      <c r="BL29" s="61">
        <f>'RKO-BRKGA-CS'!J29</f>
        <v>5291.635364</v>
      </c>
      <c r="BM29" s="59">
        <f t="shared" si="24"/>
        <v>0.4243433621</v>
      </c>
      <c r="BN29" s="65">
        <f>'RKO-BRKGA-CS'!S29</f>
        <v>1.353240506</v>
      </c>
      <c r="BO29" s="66">
        <f>'RKO-BRKGA-CS'!L29</f>
        <v>9.119</v>
      </c>
      <c r="BP29" s="62">
        <f t="shared" si="25"/>
        <v>0</v>
      </c>
      <c r="BQ29" s="61">
        <f>'RKO-LNS'!J29</f>
        <v>5269.275543</v>
      </c>
      <c r="BR29" s="59">
        <f t="shared" si="26"/>
        <v>0</v>
      </c>
      <c r="BS29" s="65">
        <f>'RKO-LNS'!S29</f>
        <v>0</v>
      </c>
      <c r="BT29" s="66">
        <f>'RKO-LNS'!L29</f>
        <v>3.629</v>
      </c>
      <c r="BU29" s="62">
        <f t="shared" si="27"/>
        <v>1</v>
      </c>
      <c r="BV29" s="61">
        <f>'RKO-MS'!J29</f>
        <v>5734.095922</v>
      </c>
      <c r="BW29" s="59">
        <f t="shared" si="28"/>
        <v>8.821333696</v>
      </c>
      <c r="BX29" s="65">
        <f>'RKO-MS'!S29</f>
        <v>13.7987413</v>
      </c>
      <c r="BY29" s="66">
        <f>'RKO-MS'!L29</f>
        <v>0</v>
      </c>
      <c r="BZ29" s="62">
        <f t="shared" si="29"/>
        <v>0</v>
      </c>
      <c r="CA29" s="67"/>
      <c r="CB29" s="68">
        <f t="shared" si="30"/>
        <v>5269.275543</v>
      </c>
      <c r="CC29" s="68">
        <f t="shared" si="31"/>
        <v>1</v>
      </c>
    </row>
    <row r="30" ht="15.75" customHeight="1">
      <c r="A30" s="57" t="s">
        <v>110</v>
      </c>
      <c r="B30" s="6">
        <v>25.0</v>
      </c>
      <c r="C30" s="6">
        <v>3.0</v>
      </c>
      <c r="D30" s="6">
        <v>0.2</v>
      </c>
      <c r="E30" s="58"/>
      <c r="F30" s="59">
        <f t="shared" si="1"/>
        <v>6554.649532</v>
      </c>
      <c r="G30" s="60"/>
      <c r="H30" s="61"/>
      <c r="I30" s="59"/>
      <c r="J30" s="3"/>
      <c r="K30" s="62"/>
      <c r="L30" s="61">
        <v>6554.6</v>
      </c>
      <c r="M30" s="59">
        <f t="shared" si="2"/>
        <v>-0.0007556773212</v>
      </c>
      <c r="N30" s="63"/>
      <c r="O30" s="62">
        <f t="shared" si="3"/>
        <v>1</v>
      </c>
      <c r="P30" s="61">
        <v>6554.6</v>
      </c>
      <c r="Q30" s="59">
        <f t="shared" si="4"/>
        <v>-0.0007556773212</v>
      </c>
      <c r="R30" s="63"/>
      <c r="S30" s="62">
        <f t="shared" si="5"/>
        <v>1</v>
      </c>
      <c r="T30" s="64">
        <v>6554.6</v>
      </c>
      <c r="U30" s="59">
        <f t="shared" si="6"/>
        <v>-0.0007556773212</v>
      </c>
      <c r="V30" s="3">
        <v>53.4</v>
      </c>
      <c r="W30" s="62">
        <f t="shared" si="7"/>
        <v>1</v>
      </c>
      <c r="X30" s="59">
        <f>RKO!J30</f>
        <v>6554.649532</v>
      </c>
      <c r="Y30" s="59">
        <f t="shared" si="8"/>
        <v>0</v>
      </c>
      <c r="Z30" s="65">
        <f>RKO!S30</f>
        <v>0</v>
      </c>
      <c r="AA30" s="59">
        <f>RKO!L30</f>
        <v>0.041</v>
      </c>
      <c r="AB30" s="62">
        <f t="shared" si="9"/>
        <v>1</v>
      </c>
      <c r="AC30" s="61">
        <f>'RKO-BRKGA'!J30</f>
        <v>6554.649532</v>
      </c>
      <c r="AD30" s="59">
        <f t="shared" si="10"/>
        <v>0</v>
      </c>
      <c r="AE30" s="65">
        <f>'RKO-BRKGA'!S30</f>
        <v>0</v>
      </c>
      <c r="AF30" s="59">
        <f>'RKO-BRKGA'!L30</f>
        <v>0.278</v>
      </c>
      <c r="AG30" s="62">
        <f t="shared" si="11"/>
        <v>1</v>
      </c>
      <c r="AH30" s="61">
        <f>'RKO-SA'!J30</f>
        <v>6554.649532</v>
      </c>
      <c r="AI30" s="59">
        <f t="shared" si="12"/>
        <v>0</v>
      </c>
      <c r="AJ30" s="65">
        <f>'RKO-SA'!S30</f>
        <v>0</v>
      </c>
      <c r="AK30" s="59">
        <f>'RKO-SA'!L30</f>
        <v>1.917</v>
      </c>
      <c r="AL30" s="62">
        <f t="shared" si="13"/>
        <v>1</v>
      </c>
      <c r="AM30" s="61">
        <f>'RKO-GRASP'!J30</f>
        <v>6554.649532</v>
      </c>
      <c r="AN30" s="59">
        <f t="shared" si="14"/>
        <v>0</v>
      </c>
      <c r="AO30" s="65">
        <f>'RKO-GRASP'!S30</f>
        <v>0</v>
      </c>
      <c r="AP30" s="59">
        <f>'RKO-GRASP'!L30</f>
        <v>0.039</v>
      </c>
      <c r="AQ30" s="62">
        <f t="shared" si="15"/>
        <v>1</v>
      </c>
      <c r="AR30" s="61">
        <f>'RKO-ILS'!J30</f>
        <v>6554.649532</v>
      </c>
      <c r="AS30" s="59">
        <f t="shared" si="16"/>
        <v>0</v>
      </c>
      <c r="AT30" s="65">
        <f>'RKO-ILS'!S30</f>
        <v>0</v>
      </c>
      <c r="AU30" s="59">
        <f>'RKO-ILS'!L30</f>
        <v>3.914</v>
      </c>
      <c r="AV30" s="62">
        <f t="shared" si="17"/>
        <v>1</v>
      </c>
      <c r="AW30" s="61">
        <f>'RKO-VNS'!J30</f>
        <v>6554.649532</v>
      </c>
      <c r="AX30" s="59">
        <f t="shared" si="18"/>
        <v>0</v>
      </c>
      <c r="AY30" s="65">
        <f>'RKO-VNS'!S30</f>
        <v>0</v>
      </c>
      <c r="AZ30" s="59">
        <f>'RKO-VNS'!L30</f>
        <v>0.09</v>
      </c>
      <c r="BA30" s="62">
        <f t="shared" si="19"/>
        <v>1</v>
      </c>
      <c r="BB30" s="61">
        <f>'RKO-PSO'!J30</f>
        <v>6554.649532</v>
      </c>
      <c r="BC30" s="59">
        <f t="shared" si="20"/>
        <v>0</v>
      </c>
      <c r="BD30" s="65">
        <f>'RKO-PSO'!S30</f>
        <v>0</v>
      </c>
      <c r="BE30" s="66">
        <f>'RKO-PSO'!L30</f>
        <v>0.096</v>
      </c>
      <c r="BF30" s="62">
        <f t="shared" si="21"/>
        <v>1</v>
      </c>
      <c r="BG30" s="61">
        <f>'RKO-GA'!J30</f>
        <v>6554.649532</v>
      </c>
      <c r="BH30" s="59">
        <f t="shared" si="22"/>
        <v>0</v>
      </c>
      <c r="BI30" s="65">
        <f>'RKO-GA'!S30</f>
        <v>0</v>
      </c>
      <c r="BJ30" s="66">
        <f>'RKO-GA'!L30</f>
        <v>0.146</v>
      </c>
      <c r="BK30" s="62">
        <f t="shared" si="23"/>
        <v>1</v>
      </c>
      <c r="BL30" s="61">
        <f>'RKO-BRKGA-CS'!J30</f>
        <v>6554.649532</v>
      </c>
      <c r="BM30" s="59">
        <f t="shared" si="24"/>
        <v>0</v>
      </c>
      <c r="BN30" s="65">
        <f>'RKO-BRKGA-CS'!S30</f>
        <v>0</v>
      </c>
      <c r="BO30" s="66">
        <f>'RKO-BRKGA-CS'!L30</f>
        <v>0.125</v>
      </c>
      <c r="BP30" s="62">
        <f t="shared" si="25"/>
        <v>1</v>
      </c>
      <c r="BQ30" s="61">
        <f>'RKO-LNS'!J30</f>
        <v>6554.649532</v>
      </c>
      <c r="BR30" s="59">
        <f t="shared" si="26"/>
        <v>0</v>
      </c>
      <c r="BS30" s="65">
        <f>'RKO-LNS'!S30</f>
        <v>0</v>
      </c>
      <c r="BT30" s="66">
        <f>'RKO-LNS'!L30</f>
        <v>0.026</v>
      </c>
      <c r="BU30" s="62">
        <f t="shared" si="27"/>
        <v>1</v>
      </c>
      <c r="BV30" s="61">
        <f>'RKO-MS'!J30</f>
        <v>6941.618071</v>
      </c>
      <c r="BW30" s="59">
        <f t="shared" si="28"/>
        <v>5.903725853</v>
      </c>
      <c r="BX30" s="65">
        <f>'RKO-MS'!S30</f>
        <v>15.86836044</v>
      </c>
      <c r="BY30" s="66">
        <f>'RKO-MS'!L30</f>
        <v>0</v>
      </c>
      <c r="BZ30" s="62">
        <f t="shared" si="29"/>
        <v>0</v>
      </c>
      <c r="CA30" s="67"/>
      <c r="CB30" s="68">
        <f t="shared" si="30"/>
        <v>6554.649532</v>
      </c>
      <c r="CC30" s="68">
        <f t="shared" si="31"/>
        <v>1</v>
      </c>
    </row>
    <row r="31" ht="15.75" customHeight="1">
      <c r="A31" s="57" t="s">
        <v>111</v>
      </c>
      <c r="B31" s="6"/>
      <c r="C31" s="6"/>
      <c r="D31" s="6">
        <v>0.5</v>
      </c>
      <c r="E31" s="58"/>
      <c r="F31" s="59">
        <f t="shared" si="1"/>
        <v>8274.004686</v>
      </c>
      <c r="G31" s="60"/>
      <c r="H31" s="61"/>
      <c r="I31" s="59"/>
      <c r="J31" s="3"/>
      <c r="K31" s="62"/>
      <c r="L31" s="61">
        <v>8274.0</v>
      </c>
      <c r="M31" s="59">
        <f t="shared" si="2"/>
        <v>-0.00005663521086</v>
      </c>
      <c r="N31" s="63"/>
      <c r="O31" s="62">
        <f t="shared" si="3"/>
        <v>1</v>
      </c>
      <c r="P31" s="61">
        <v>8274.0</v>
      </c>
      <c r="Q31" s="59">
        <f t="shared" si="4"/>
        <v>-0.00005663521086</v>
      </c>
      <c r="R31" s="63"/>
      <c r="S31" s="62">
        <f t="shared" si="5"/>
        <v>1</v>
      </c>
      <c r="T31" s="64">
        <v>8274.0</v>
      </c>
      <c r="U31" s="59">
        <f t="shared" si="6"/>
        <v>-0.00005663521086</v>
      </c>
      <c r="V31" s="3">
        <v>177.8</v>
      </c>
      <c r="W31" s="62">
        <f t="shared" si="7"/>
        <v>1</v>
      </c>
      <c r="X31" s="59">
        <f>RKO!J31</f>
        <v>8274.004686</v>
      </c>
      <c r="Y31" s="59">
        <f t="shared" si="8"/>
        <v>0</v>
      </c>
      <c r="Z31" s="65">
        <f>RKO!S31</f>
        <v>0</v>
      </c>
      <c r="AA31" s="59">
        <f>RKO!L31</f>
        <v>0.051</v>
      </c>
      <c r="AB31" s="62">
        <f t="shared" si="9"/>
        <v>1</v>
      </c>
      <c r="AC31" s="61">
        <f>'RKO-BRKGA'!J31</f>
        <v>8274.004686</v>
      </c>
      <c r="AD31" s="59">
        <f t="shared" si="10"/>
        <v>0</v>
      </c>
      <c r="AE31" s="65">
        <f>'RKO-BRKGA'!S31</f>
        <v>0</v>
      </c>
      <c r="AF31" s="59">
        <f>'RKO-BRKGA'!L31</f>
        <v>3.474</v>
      </c>
      <c r="AG31" s="62">
        <f t="shared" si="11"/>
        <v>1</v>
      </c>
      <c r="AH31" s="61">
        <f>'RKO-SA'!J31</f>
        <v>8274.004686</v>
      </c>
      <c r="AI31" s="59">
        <f t="shared" si="12"/>
        <v>0</v>
      </c>
      <c r="AJ31" s="65">
        <f>'RKO-SA'!S31</f>
        <v>0</v>
      </c>
      <c r="AK31" s="59">
        <f>'RKO-SA'!L31</f>
        <v>1.91</v>
      </c>
      <c r="AL31" s="62">
        <f t="shared" si="13"/>
        <v>1</v>
      </c>
      <c r="AM31" s="61">
        <f>'RKO-GRASP'!J31</f>
        <v>8274.004686</v>
      </c>
      <c r="AN31" s="59">
        <f t="shared" si="14"/>
        <v>0</v>
      </c>
      <c r="AO31" s="65">
        <f>'RKO-GRASP'!S31</f>
        <v>0</v>
      </c>
      <c r="AP31" s="59">
        <f>'RKO-GRASP'!L31</f>
        <v>0.032</v>
      </c>
      <c r="AQ31" s="62">
        <f t="shared" si="15"/>
        <v>1</v>
      </c>
      <c r="AR31" s="61">
        <f>'RKO-ILS'!J31</f>
        <v>8274.004686</v>
      </c>
      <c r="AS31" s="59">
        <f t="shared" si="16"/>
        <v>0</v>
      </c>
      <c r="AT31" s="65">
        <f>'RKO-ILS'!S31</f>
        <v>0</v>
      </c>
      <c r="AU31" s="59">
        <f>'RKO-ILS'!L31</f>
        <v>4.068</v>
      </c>
      <c r="AV31" s="62">
        <f t="shared" si="17"/>
        <v>1</v>
      </c>
      <c r="AW31" s="61">
        <f>'RKO-VNS'!J31</f>
        <v>8274.004686</v>
      </c>
      <c r="AX31" s="59">
        <f t="shared" si="18"/>
        <v>0</v>
      </c>
      <c r="AY31" s="65">
        <f>'RKO-VNS'!S31</f>
        <v>0</v>
      </c>
      <c r="AZ31" s="59">
        <f>'RKO-VNS'!L31</f>
        <v>0.056</v>
      </c>
      <c r="BA31" s="62">
        <f t="shared" si="19"/>
        <v>1</v>
      </c>
      <c r="BB31" s="61">
        <f>'RKO-PSO'!J31</f>
        <v>8274.004686</v>
      </c>
      <c r="BC31" s="59">
        <f t="shared" si="20"/>
        <v>0</v>
      </c>
      <c r="BD31" s="65">
        <f>'RKO-PSO'!S31</f>
        <v>0</v>
      </c>
      <c r="BE31" s="66">
        <f>'RKO-PSO'!L31</f>
        <v>0.133</v>
      </c>
      <c r="BF31" s="62">
        <f t="shared" si="21"/>
        <v>1</v>
      </c>
      <c r="BG31" s="61">
        <f>'RKO-GA'!J31</f>
        <v>8274.004686</v>
      </c>
      <c r="BH31" s="59">
        <f t="shared" si="22"/>
        <v>0</v>
      </c>
      <c r="BI31" s="65">
        <f>'RKO-GA'!S31</f>
        <v>0</v>
      </c>
      <c r="BJ31" s="66">
        <f>'RKO-GA'!L31</f>
        <v>0.093</v>
      </c>
      <c r="BK31" s="62">
        <f t="shared" si="23"/>
        <v>1</v>
      </c>
      <c r="BL31" s="61">
        <f>'RKO-BRKGA-CS'!J31</f>
        <v>8274.004686</v>
      </c>
      <c r="BM31" s="59">
        <f t="shared" si="24"/>
        <v>0</v>
      </c>
      <c r="BN31" s="65">
        <f>'RKO-BRKGA-CS'!S31</f>
        <v>0</v>
      </c>
      <c r="BO31" s="66">
        <f>'RKO-BRKGA-CS'!L31</f>
        <v>0.129</v>
      </c>
      <c r="BP31" s="62">
        <f t="shared" si="25"/>
        <v>1</v>
      </c>
      <c r="BQ31" s="61">
        <f>'RKO-LNS'!J31</f>
        <v>8274.004686</v>
      </c>
      <c r="BR31" s="59">
        <f t="shared" si="26"/>
        <v>0</v>
      </c>
      <c r="BS31" s="65">
        <f>'RKO-LNS'!S31</f>
        <v>0</v>
      </c>
      <c r="BT31" s="66">
        <f>'RKO-LNS'!L31</f>
        <v>0.049</v>
      </c>
      <c r="BU31" s="62">
        <f t="shared" si="27"/>
        <v>1</v>
      </c>
      <c r="BV31" s="61">
        <f>'RKO-MS'!J31</f>
        <v>8716.147708</v>
      </c>
      <c r="BW31" s="59">
        <f t="shared" si="28"/>
        <v>5.343760836</v>
      </c>
      <c r="BX31" s="65">
        <f>'RKO-MS'!S31</f>
        <v>8.508542815</v>
      </c>
      <c r="BY31" s="66">
        <f>'RKO-MS'!L31</f>
        <v>0</v>
      </c>
      <c r="BZ31" s="62">
        <f t="shared" si="29"/>
        <v>0</v>
      </c>
      <c r="CA31" s="67"/>
      <c r="CB31" s="68">
        <f t="shared" si="30"/>
        <v>8274.004686</v>
      </c>
      <c r="CC31" s="68">
        <f t="shared" si="31"/>
        <v>1</v>
      </c>
    </row>
    <row r="32" ht="15.75" customHeight="1">
      <c r="A32" s="57" t="s">
        <v>112</v>
      </c>
      <c r="B32" s="6"/>
      <c r="C32" s="6"/>
      <c r="D32" s="6">
        <v>0.8</v>
      </c>
      <c r="E32" s="58"/>
      <c r="F32" s="59">
        <f t="shared" si="1"/>
        <v>9923.900207</v>
      </c>
      <c r="G32" s="60"/>
      <c r="H32" s="61"/>
      <c r="I32" s="59"/>
      <c r="J32" s="3"/>
      <c r="K32" s="62"/>
      <c r="L32" s="61">
        <v>9923.9</v>
      </c>
      <c r="M32" s="59">
        <f t="shared" si="2"/>
        <v>-0.000002085873463</v>
      </c>
      <c r="N32" s="63"/>
      <c r="O32" s="62">
        <f t="shared" si="3"/>
        <v>1</v>
      </c>
      <c r="P32" s="61">
        <v>9923.9</v>
      </c>
      <c r="Q32" s="59">
        <f t="shared" si="4"/>
        <v>-0.000002085873463</v>
      </c>
      <c r="R32" s="63"/>
      <c r="S32" s="62">
        <f t="shared" si="5"/>
        <v>1</v>
      </c>
      <c r="T32" s="64">
        <v>9923.9</v>
      </c>
      <c r="U32" s="59">
        <f t="shared" si="6"/>
        <v>-0.000002085873463</v>
      </c>
      <c r="V32" s="3">
        <v>161.7</v>
      </c>
      <c r="W32" s="62">
        <f t="shared" si="7"/>
        <v>1</v>
      </c>
      <c r="X32" s="59">
        <f>RKO!J32</f>
        <v>9923.900207</v>
      </c>
      <c r="Y32" s="59">
        <f t="shared" si="8"/>
        <v>0</v>
      </c>
      <c r="Z32" s="65">
        <f>RKO!S32</f>
        <v>0</v>
      </c>
      <c r="AA32" s="59">
        <f>RKO!L32</f>
        <v>1.041</v>
      </c>
      <c r="AB32" s="62">
        <f t="shared" si="9"/>
        <v>1</v>
      </c>
      <c r="AC32" s="61">
        <f>'RKO-BRKGA'!J32</f>
        <v>9923.900207</v>
      </c>
      <c r="AD32" s="59">
        <f t="shared" si="10"/>
        <v>0</v>
      </c>
      <c r="AE32" s="65">
        <f>'RKO-BRKGA'!S32</f>
        <v>0.8469262049</v>
      </c>
      <c r="AF32" s="59">
        <f>'RKO-BRKGA'!L32</f>
        <v>10.179</v>
      </c>
      <c r="AG32" s="62">
        <f t="shared" si="11"/>
        <v>1</v>
      </c>
      <c r="AH32" s="61">
        <f>'RKO-SA'!J32</f>
        <v>9923.900207</v>
      </c>
      <c r="AI32" s="59">
        <f t="shared" si="12"/>
        <v>0</v>
      </c>
      <c r="AJ32" s="65">
        <f>'RKO-SA'!S32</f>
        <v>0</v>
      </c>
      <c r="AK32" s="59">
        <f>'RKO-SA'!L32</f>
        <v>1.748</v>
      </c>
      <c r="AL32" s="62">
        <f t="shared" si="13"/>
        <v>1</v>
      </c>
      <c r="AM32" s="61">
        <f>'RKO-GRASP'!J32</f>
        <v>9923.900207</v>
      </c>
      <c r="AN32" s="59">
        <f t="shared" si="14"/>
        <v>0</v>
      </c>
      <c r="AO32" s="65">
        <f>'RKO-GRASP'!S32</f>
        <v>0</v>
      </c>
      <c r="AP32" s="59">
        <f>'RKO-GRASP'!L32</f>
        <v>0.14</v>
      </c>
      <c r="AQ32" s="62">
        <f t="shared" si="15"/>
        <v>1</v>
      </c>
      <c r="AR32" s="61">
        <f>'RKO-ILS'!J32</f>
        <v>9923.900207</v>
      </c>
      <c r="AS32" s="59">
        <f t="shared" si="16"/>
        <v>0</v>
      </c>
      <c r="AT32" s="65">
        <f>'RKO-ILS'!S32</f>
        <v>0</v>
      </c>
      <c r="AU32" s="59">
        <f>'RKO-ILS'!L32</f>
        <v>0.155</v>
      </c>
      <c r="AV32" s="62">
        <f t="shared" si="17"/>
        <v>1</v>
      </c>
      <c r="AW32" s="61">
        <f>'RKO-VNS'!J32</f>
        <v>9923.900207</v>
      </c>
      <c r="AX32" s="59">
        <f t="shared" si="18"/>
        <v>0</v>
      </c>
      <c r="AY32" s="65">
        <f>'RKO-VNS'!S32</f>
        <v>0</v>
      </c>
      <c r="AZ32" s="59">
        <f>'RKO-VNS'!L32</f>
        <v>0.179</v>
      </c>
      <c r="BA32" s="62">
        <f t="shared" si="19"/>
        <v>1</v>
      </c>
      <c r="BB32" s="61">
        <f>'RKO-PSO'!J32</f>
        <v>9923.900207</v>
      </c>
      <c r="BC32" s="59">
        <f t="shared" si="20"/>
        <v>0</v>
      </c>
      <c r="BD32" s="65">
        <f>'RKO-PSO'!S32</f>
        <v>0</v>
      </c>
      <c r="BE32" s="66">
        <f>'RKO-PSO'!L32</f>
        <v>0.173</v>
      </c>
      <c r="BF32" s="62">
        <f t="shared" si="21"/>
        <v>1</v>
      </c>
      <c r="BG32" s="61">
        <f>'RKO-GA'!J32</f>
        <v>9923.900207</v>
      </c>
      <c r="BH32" s="59">
        <f t="shared" si="22"/>
        <v>0</v>
      </c>
      <c r="BI32" s="65">
        <f>'RKO-GA'!S32</f>
        <v>0</v>
      </c>
      <c r="BJ32" s="66">
        <f>'RKO-GA'!L32</f>
        <v>0.628</v>
      </c>
      <c r="BK32" s="62">
        <f t="shared" si="23"/>
        <v>1</v>
      </c>
      <c r="BL32" s="61">
        <f>'RKO-BRKGA-CS'!J32</f>
        <v>9923.900207</v>
      </c>
      <c r="BM32" s="59">
        <f t="shared" si="24"/>
        <v>0</v>
      </c>
      <c r="BN32" s="65">
        <f>'RKO-BRKGA-CS'!S32</f>
        <v>0.07356490944</v>
      </c>
      <c r="BO32" s="66">
        <f>'RKO-BRKGA-CS'!L32</f>
        <v>12.288</v>
      </c>
      <c r="BP32" s="62">
        <f t="shared" si="25"/>
        <v>1</v>
      </c>
      <c r="BQ32" s="61">
        <f>'RKO-LNS'!J32</f>
        <v>9923.900207</v>
      </c>
      <c r="BR32" s="59">
        <f t="shared" si="26"/>
        <v>0</v>
      </c>
      <c r="BS32" s="65">
        <f>'RKO-LNS'!S32</f>
        <v>0</v>
      </c>
      <c r="BT32" s="66">
        <f>'RKO-LNS'!L32</f>
        <v>0.195</v>
      </c>
      <c r="BU32" s="62">
        <f t="shared" si="27"/>
        <v>1</v>
      </c>
      <c r="BV32" s="61">
        <f>'RKO-MS'!J32</f>
        <v>10139.2974</v>
      </c>
      <c r="BW32" s="59">
        <f t="shared" si="28"/>
        <v>2.170489268</v>
      </c>
      <c r="BX32" s="65">
        <f>'RKO-MS'!S32</f>
        <v>5.904843541</v>
      </c>
      <c r="BY32" s="66">
        <f>'RKO-MS'!L32</f>
        <v>1.345</v>
      </c>
      <c r="BZ32" s="62">
        <f t="shared" si="29"/>
        <v>0</v>
      </c>
      <c r="CA32" s="67"/>
      <c r="CB32" s="68">
        <f t="shared" si="30"/>
        <v>9923.900207</v>
      </c>
      <c r="CC32" s="68">
        <f t="shared" si="31"/>
        <v>1</v>
      </c>
    </row>
    <row r="33" ht="15.75" customHeight="1">
      <c r="A33" s="57" t="s">
        <v>113</v>
      </c>
      <c r="B33" s="6"/>
      <c r="C33" s="6">
        <v>5.0</v>
      </c>
      <c r="D33" s="6">
        <v>0.2</v>
      </c>
      <c r="E33" s="58"/>
      <c r="F33" s="59">
        <f t="shared" si="1"/>
        <v>4791.052432</v>
      </c>
      <c r="G33" s="60"/>
      <c r="H33" s="61"/>
      <c r="I33" s="59"/>
      <c r="J33" s="3"/>
      <c r="K33" s="62"/>
      <c r="L33" s="61">
        <v>4791.1</v>
      </c>
      <c r="M33" s="59">
        <f t="shared" si="2"/>
        <v>0.0009928507499</v>
      </c>
      <c r="N33" s="63"/>
      <c r="O33" s="62">
        <f t="shared" si="3"/>
        <v>1</v>
      </c>
      <c r="P33" s="61">
        <v>4791.1</v>
      </c>
      <c r="Q33" s="59">
        <f t="shared" si="4"/>
        <v>0.0009928507499</v>
      </c>
      <c r="R33" s="63"/>
      <c r="S33" s="62">
        <f t="shared" si="5"/>
        <v>1</v>
      </c>
      <c r="T33" s="64">
        <v>4791.1</v>
      </c>
      <c r="U33" s="59">
        <f t="shared" si="6"/>
        <v>0.0009928507499</v>
      </c>
      <c r="V33" s="3">
        <v>136.3</v>
      </c>
      <c r="W33" s="62">
        <f t="shared" si="7"/>
        <v>1</v>
      </c>
      <c r="X33" s="59">
        <f>RKO!J33</f>
        <v>4791.052432</v>
      </c>
      <c r="Y33" s="59">
        <f t="shared" si="8"/>
        <v>0</v>
      </c>
      <c r="Z33" s="65">
        <f>RKO!S33</f>
        <v>0</v>
      </c>
      <c r="AA33" s="59">
        <f>RKO!L33</f>
        <v>1.294</v>
      </c>
      <c r="AB33" s="62">
        <f t="shared" si="9"/>
        <v>1</v>
      </c>
      <c r="AC33" s="61">
        <f>'RKO-BRKGA'!J33</f>
        <v>5033.231014</v>
      </c>
      <c r="AD33" s="59">
        <f t="shared" si="10"/>
        <v>5.054809678</v>
      </c>
      <c r="AE33" s="65">
        <f>'RKO-BRKGA'!S33</f>
        <v>6.569078984</v>
      </c>
      <c r="AF33" s="59">
        <f>'RKO-BRKGA'!L33</f>
        <v>6.62</v>
      </c>
      <c r="AG33" s="62">
        <f t="shared" si="11"/>
        <v>0</v>
      </c>
      <c r="AH33" s="61">
        <f>'RKO-SA'!J33</f>
        <v>4791.052432</v>
      </c>
      <c r="AI33" s="59">
        <f t="shared" si="12"/>
        <v>0</v>
      </c>
      <c r="AJ33" s="65">
        <f>'RKO-SA'!S33</f>
        <v>0</v>
      </c>
      <c r="AK33" s="59">
        <f>'RKO-SA'!L33</f>
        <v>2.109</v>
      </c>
      <c r="AL33" s="62">
        <f t="shared" si="13"/>
        <v>1</v>
      </c>
      <c r="AM33" s="61">
        <f>'RKO-GRASP'!J33</f>
        <v>4791.052432</v>
      </c>
      <c r="AN33" s="59">
        <f t="shared" si="14"/>
        <v>0</v>
      </c>
      <c r="AO33" s="65">
        <f>'RKO-GRASP'!S33</f>
        <v>0</v>
      </c>
      <c r="AP33" s="59">
        <f>'RKO-GRASP'!L33</f>
        <v>0.39</v>
      </c>
      <c r="AQ33" s="62">
        <f t="shared" si="15"/>
        <v>1</v>
      </c>
      <c r="AR33" s="61">
        <f>'RKO-ILS'!J33</f>
        <v>4791.052432</v>
      </c>
      <c r="AS33" s="59">
        <f t="shared" si="16"/>
        <v>0</v>
      </c>
      <c r="AT33" s="65">
        <f>'RKO-ILS'!S33</f>
        <v>0</v>
      </c>
      <c r="AU33" s="59">
        <f>'RKO-ILS'!L33</f>
        <v>0.129</v>
      </c>
      <c r="AV33" s="62">
        <f t="shared" si="17"/>
        <v>1</v>
      </c>
      <c r="AW33" s="61">
        <f>'RKO-VNS'!J33</f>
        <v>4791.052432</v>
      </c>
      <c r="AX33" s="59">
        <f t="shared" si="18"/>
        <v>0</v>
      </c>
      <c r="AY33" s="65">
        <f>'RKO-VNS'!S33</f>
        <v>0</v>
      </c>
      <c r="AZ33" s="59">
        <f>'RKO-VNS'!L33</f>
        <v>0.157</v>
      </c>
      <c r="BA33" s="62">
        <f t="shared" si="19"/>
        <v>1</v>
      </c>
      <c r="BB33" s="61">
        <f>'RKO-PSO'!J33</f>
        <v>4791.052432</v>
      </c>
      <c r="BC33" s="59">
        <f t="shared" si="20"/>
        <v>0</v>
      </c>
      <c r="BD33" s="65">
        <f>'RKO-PSO'!S33</f>
        <v>0</v>
      </c>
      <c r="BE33" s="66">
        <f>'RKO-PSO'!L33</f>
        <v>0.238</v>
      </c>
      <c r="BF33" s="62">
        <f t="shared" si="21"/>
        <v>1</v>
      </c>
      <c r="BG33" s="61">
        <f>'RKO-GA'!J33</f>
        <v>4791.052432</v>
      </c>
      <c r="BH33" s="59">
        <f t="shared" si="22"/>
        <v>0</v>
      </c>
      <c r="BI33" s="65">
        <f>'RKO-GA'!S33</f>
        <v>0</v>
      </c>
      <c r="BJ33" s="66">
        <f>'RKO-GA'!L33</f>
        <v>0.968</v>
      </c>
      <c r="BK33" s="62">
        <f t="shared" si="23"/>
        <v>1</v>
      </c>
      <c r="BL33" s="61">
        <f>'RKO-BRKGA-CS'!J33</f>
        <v>4791.052432</v>
      </c>
      <c r="BM33" s="59">
        <f t="shared" si="24"/>
        <v>0</v>
      </c>
      <c r="BN33" s="65">
        <f>'RKO-BRKGA-CS'!S33</f>
        <v>0</v>
      </c>
      <c r="BO33" s="66">
        <f>'RKO-BRKGA-CS'!L33</f>
        <v>11.964</v>
      </c>
      <c r="BP33" s="62">
        <f t="shared" si="25"/>
        <v>1</v>
      </c>
      <c r="BQ33" s="61">
        <f>'RKO-LNS'!J33</f>
        <v>4791.052432</v>
      </c>
      <c r="BR33" s="59">
        <f t="shared" si="26"/>
        <v>0</v>
      </c>
      <c r="BS33" s="65">
        <f>'RKO-LNS'!S33</f>
        <v>0</v>
      </c>
      <c r="BT33" s="66">
        <f>'RKO-LNS'!L33</f>
        <v>0.116</v>
      </c>
      <c r="BU33" s="62">
        <f t="shared" si="27"/>
        <v>1</v>
      </c>
      <c r="BV33" s="61">
        <f>'RKO-MS'!J33</f>
        <v>5484.10109</v>
      </c>
      <c r="BW33" s="59">
        <f t="shared" si="28"/>
        <v>14.46547847</v>
      </c>
      <c r="BX33" s="65">
        <f>'RKO-MS'!S33</f>
        <v>23.51441025</v>
      </c>
      <c r="BY33" s="66">
        <f>'RKO-MS'!L33</f>
        <v>0</v>
      </c>
      <c r="BZ33" s="62">
        <f t="shared" si="29"/>
        <v>0</v>
      </c>
      <c r="CA33" s="67"/>
      <c r="CB33" s="68">
        <f t="shared" si="30"/>
        <v>4791.052432</v>
      </c>
      <c r="CC33" s="68">
        <f t="shared" si="31"/>
        <v>1</v>
      </c>
    </row>
    <row r="34" ht="15.75" customHeight="1">
      <c r="A34" s="57" t="s">
        <v>114</v>
      </c>
      <c r="B34" s="6"/>
      <c r="C34" s="6"/>
      <c r="D34" s="6">
        <v>0.5</v>
      </c>
      <c r="E34" s="58"/>
      <c r="F34" s="59">
        <f t="shared" si="1"/>
        <v>7190.739067</v>
      </c>
      <c r="G34" s="60"/>
      <c r="H34" s="61"/>
      <c r="I34" s="59"/>
      <c r="J34" s="3"/>
      <c r="K34" s="62"/>
      <c r="L34" s="61">
        <v>7190.7</v>
      </c>
      <c r="M34" s="59">
        <f t="shared" si="2"/>
        <v>-0.0005432960317</v>
      </c>
      <c r="N34" s="63"/>
      <c r="O34" s="62">
        <f t="shared" si="3"/>
        <v>1</v>
      </c>
      <c r="P34" s="61">
        <v>7190.7</v>
      </c>
      <c r="Q34" s="59">
        <f t="shared" si="4"/>
        <v>-0.0005432960317</v>
      </c>
      <c r="R34" s="63"/>
      <c r="S34" s="62">
        <f t="shared" si="5"/>
        <v>1</v>
      </c>
      <c r="T34" s="64">
        <f>1.0034*7190.7</f>
        <v>7215.14838</v>
      </c>
      <c r="U34" s="59">
        <f t="shared" si="6"/>
        <v>0.3394548568</v>
      </c>
      <c r="V34" s="3">
        <v>130.5</v>
      </c>
      <c r="W34" s="62">
        <f t="shared" si="7"/>
        <v>0</v>
      </c>
      <c r="X34" s="59">
        <f>RKO!J34</f>
        <v>7190.739067</v>
      </c>
      <c r="Y34" s="59">
        <f t="shared" si="8"/>
        <v>0</v>
      </c>
      <c r="Z34" s="65">
        <f>RKO!S34</f>
        <v>0</v>
      </c>
      <c r="AA34" s="59">
        <f>RKO!L34</f>
        <v>4.441</v>
      </c>
      <c r="AB34" s="62">
        <f t="shared" si="9"/>
        <v>1</v>
      </c>
      <c r="AC34" s="61">
        <f>'RKO-BRKGA'!J34</f>
        <v>7232.658765</v>
      </c>
      <c r="AD34" s="59">
        <f t="shared" si="10"/>
        <v>0.5829678648</v>
      </c>
      <c r="AE34" s="65">
        <f>'RKO-BRKGA'!S34</f>
        <v>1.017402772</v>
      </c>
      <c r="AF34" s="59">
        <f>'RKO-BRKGA'!L34</f>
        <v>7.949</v>
      </c>
      <c r="AG34" s="62">
        <f t="shared" si="11"/>
        <v>0</v>
      </c>
      <c r="AH34" s="61">
        <f>'RKO-SA'!J34</f>
        <v>7190.739067</v>
      </c>
      <c r="AI34" s="59">
        <f t="shared" si="12"/>
        <v>0</v>
      </c>
      <c r="AJ34" s="65">
        <f>'RKO-SA'!S34</f>
        <v>0</v>
      </c>
      <c r="AK34" s="59">
        <f>'RKO-SA'!L34</f>
        <v>6.349</v>
      </c>
      <c r="AL34" s="62">
        <f t="shared" si="13"/>
        <v>1</v>
      </c>
      <c r="AM34" s="61">
        <f>'RKO-GRASP'!J34</f>
        <v>7190.739067</v>
      </c>
      <c r="AN34" s="59">
        <f t="shared" si="14"/>
        <v>0</v>
      </c>
      <c r="AO34" s="65">
        <f>'RKO-GRASP'!S34</f>
        <v>0</v>
      </c>
      <c r="AP34" s="59">
        <f>'RKO-GRASP'!L34</f>
        <v>2.58</v>
      </c>
      <c r="AQ34" s="62">
        <f t="shared" si="15"/>
        <v>1</v>
      </c>
      <c r="AR34" s="61">
        <f>'RKO-ILS'!J34</f>
        <v>7190.739067</v>
      </c>
      <c r="AS34" s="59">
        <f t="shared" si="16"/>
        <v>0</v>
      </c>
      <c r="AT34" s="65">
        <f>'RKO-ILS'!S34</f>
        <v>0</v>
      </c>
      <c r="AU34" s="59">
        <f>'RKO-ILS'!L34</f>
        <v>0.898</v>
      </c>
      <c r="AV34" s="62">
        <f t="shared" si="17"/>
        <v>1</v>
      </c>
      <c r="AW34" s="61">
        <f>'RKO-VNS'!J34</f>
        <v>7190.739067</v>
      </c>
      <c r="AX34" s="59">
        <f t="shared" si="18"/>
        <v>0</v>
      </c>
      <c r="AY34" s="65">
        <f>'RKO-VNS'!S34</f>
        <v>0</v>
      </c>
      <c r="AZ34" s="59">
        <f>'RKO-VNS'!L34</f>
        <v>0.881</v>
      </c>
      <c r="BA34" s="62">
        <f t="shared" si="19"/>
        <v>1</v>
      </c>
      <c r="BB34" s="61">
        <f>'RKO-PSO'!J34</f>
        <v>7190.739067</v>
      </c>
      <c r="BC34" s="59">
        <f t="shared" si="20"/>
        <v>0</v>
      </c>
      <c r="BD34" s="65">
        <f>'RKO-PSO'!S34</f>
        <v>0</v>
      </c>
      <c r="BE34" s="66">
        <f>'RKO-PSO'!L34</f>
        <v>0.635</v>
      </c>
      <c r="BF34" s="62">
        <f t="shared" si="21"/>
        <v>1</v>
      </c>
      <c r="BG34" s="61">
        <f>'RKO-GA'!J34</f>
        <v>7190.739067</v>
      </c>
      <c r="BH34" s="59">
        <f t="shared" si="22"/>
        <v>0</v>
      </c>
      <c r="BI34" s="65">
        <f>'RKO-GA'!S34</f>
        <v>0</v>
      </c>
      <c r="BJ34" s="66">
        <f>'RKO-GA'!L34</f>
        <v>5.365</v>
      </c>
      <c r="BK34" s="62">
        <f t="shared" si="23"/>
        <v>1</v>
      </c>
      <c r="BL34" s="61">
        <f>'RKO-BRKGA-CS'!J34</f>
        <v>7190.739067</v>
      </c>
      <c r="BM34" s="59">
        <f t="shared" si="24"/>
        <v>0</v>
      </c>
      <c r="BN34" s="65">
        <f>'RKO-BRKGA-CS'!S34</f>
        <v>0.2397411426</v>
      </c>
      <c r="BO34" s="66">
        <f>'RKO-BRKGA-CS'!L34</f>
        <v>7.415</v>
      </c>
      <c r="BP34" s="62">
        <f t="shared" si="25"/>
        <v>1</v>
      </c>
      <c r="BQ34" s="61">
        <f>'RKO-LNS'!J34</f>
        <v>7190.739067</v>
      </c>
      <c r="BR34" s="59">
        <f t="shared" si="26"/>
        <v>0</v>
      </c>
      <c r="BS34" s="65">
        <f>'RKO-LNS'!S34</f>
        <v>0</v>
      </c>
      <c r="BT34" s="66">
        <f>'RKO-LNS'!L34</f>
        <v>0.771</v>
      </c>
      <c r="BU34" s="62">
        <f t="shared" si="27"/>
        <v>1</v>
      </c>
      <c r="BV34" s="61">
        <f>'RKO-MS'!J34</f>
        <v>8132.624962</v>
      </c>
      <c r="BW34" s="59">
        <f t="shared" si="28"/>
        <v>13.09859649</v>
      </c>
      <c r="BX34" s="65">
        <f>'RKO-MS'!S34</f>
        <v>14.72169483</v>
      </c>
      <c r="BY34" s="66">
        <f>'RKO-MS'!L34</f>
        <v>0</v>
      </c>
      <c r="BZ34" s="62">
        <f t="shared" si="29"/>
        <v>0</v>
      </c>
      <c r="CA34" s="67"/>
      <c r="CB34" s="68">
        <f t="shared" si="30"/>
        <v>7190.739067</v>
      </c>
      <c r="CC34" s="68">
        <f t="shared" si="31"/>
        <v>1</v>
      </c>
    </row>
    <row r="35" ht="15.75" customHeight="1">
      <c r="A35" s="57" t="s">
        <v>115</v>
      </c>
      <c r="B35" s="6"/>
      <c r="C35" s="6"/>
      <c r="D35" s="6">
        <v>0.8</v>
      </c>
      <c r="E35" s="58"/>
      <c r="F35" s="59">
        <f t="shared" si="1"/>
        <v>9173.349882</v>
      </c>
      <c r="G35" s="60"/>
      <c r="H35" s="61"/>
      <c r="I35" s="59"/>
      <c r="J35" s="3"/>
      <c r="K35" s="62"/>
      <c r="L35" s="61">
        <v>9173.4</v>
      </c>
      <c r="M35" s="59">
        <f t="shared" si="2"/>
        <v>0.0005463434911</v>
      </c>
      <c r="N35" s="63"/>
      <c r="O35" s="62">
        <f t="shared" si="3"/>
        <v>1</v>
      </c>
      <c r="P35" s="61">
        <v>9173.4</v>
      </c>
      <c r="Q35" s="59">
        <f t="shared" si="4"/>
        <v>0.0005463434911</v>
      </c>
      <c r="R35" s="63"/>
      <c r="S35" s="62">
        <f t="shared" si="5"/>
        <v>1</v>
      </c>
      <c r="T35" s="64">
        <v>9173.4</v>
      </c>
      <c r="U35" s="59">
        <f t="shared" si="6"/>
        <v>0.0005463434911</v>
      </c>
      <c r="V35" s="3">
        <v>192.4</v>
      </c>
      <c r="W35" s="62">
        <f t="shared" si="7"/>
        <v>1</v>
      </c>
      <c r="X35" s="59">
        <f>RKO!J35</f>
        <v>9173.349882</v>
      </c>
      <c r="Y35" s="59">
        <f t="shared" si="8"/>
        <v>0</v>
      </c>
      <c r="Z35" s="65">
        <f>RKO!S35</f>
        <v>0.1915743237</v>
      </c>
      <c r="AA35" s="59">
        <f>RKO!L35</f>
        <v>1.28</v>
      </c>
      <c r="AB35" s="62">
        <f t="shared" si="9"/>
        <v>1</v>
      </c>
      <c r="AC35" s="61">
        <f>'RKO-BRKGA'!J35</f>
        <v>9173.349882</v>
      </c>
      <c r="AD35" s="59">
        <f t="shared" si="10"/>
        <v>0</v>
      </c>
      <c r="AE35" s="65">
        <f>'RKO-BRKGA'!S35</f>
        <v>1.367621495</v>
      </c>
      <c r="AF35" s="59">
        <f>'RKO-BRKGA'!L35</f>
        <v>10.296</v>
      </c>
      <c r="AG35" s="62">
        <f t="shared" si="11"/>
        <v>1</v>
      </c>
      <c r="AH35" s="61">
        <f>'RKO-SA'!J35</f>
        <v>9173.349882</v>
      </c>
      <c r="AI35" s="59">
        <f t="shared" si="12"/>
        <v>0</v>
      </c>
      <c r="AJ35" s="65">
        <f>'RKO-SA'!S35</f>
        <v>0</v>
      </c>
      <c r="AK35" s="59">
        <f>'RKO-SA'!L35</f>
        <v>2.147</v>
      </c>
      <c r="AL35" s="62">
        <f t="shared" si="13"/>
        <v>1</v>
      </c>
      <c r="AM35" s="61">
        <f>'RKO-GRASP'!J35</f>
        <v>9173.349882</v>
      </c>
      <c r="AN35" s="59">
        <f t="shared" si="14"/>
        <v>0</v>
      </c>
      <c r="AO35" s="65">
        <f>'RKO-GRASP'!S35</f>
        <v>0</v>
      </c>
      <c r="AP35" s="59">
        <f>'RKO-GRASP'!L35</f>
        <v>1.561</v>
      </c>
      <c r="AQ35" s="62">
        <f t="shared" si="15"/>
        <v>1</v>
      </c>
      <c r="AR35" s="61">
        <f>'RKO-ILS'!J35</f>
        <v>9173.349882</v>
      </c>
      <c r="AS35" s="59">
        <f t="shared" si="16"/>
        <v>0</v>
      </c>
      <c r="AT35" s="65">
        <f>'RKO-ILS'!S35</f>
        <v>0</v>
      </c>
      <c r="AU35" s="59">
        <f>'RKO-ILS'!L35</f>
        <v>3.271</v>
      </c>
      <c r="AV35" s="62">
        <f t="shared" si="17"/>
        <v>1</v>
      </c>
      <c r="AW35" s="61">
        <f>'RKO-VNS'!J35</f>
        <v>9173.349882</v>
      </c>
      <c r="AX35" s="59">
        <f t="shared" si="18"/>
        <v>0</v>
      </c>
      <c r="AY35" s="65">
        <f>'RKO-VNS'!S35</f>
        <v>0</v>
      </c>
      <c r="AZ35" s="59">
        <f>'RKO-VNS'!L35</f>
        <v>0.915</v>
      </c>
      <c r="BA35" s="62">
        <f t="shared" si="19"/>
        <v>1</v>
      </c>
      <c r="BB35" s="61">
        <f>'RKO-PSO'!J35</f>
        <v>9173.349882</v>
      </c>
      <c r="BC35" s="59">
        <f t="shared" si="20"/>
        <v>0</v>
      </c>
      <c r="BD35" s="65">
        <f>'RKO-PSO'!S35</f>
        <v>0</v>
      </c>
      <c r="BE35" s="66">
        <f>'RKO-PSO'!L35</f>
        <v>0.729</v>
      </c>
      <c r="BF35" s="62">
        <f t="shared" si="21"/>
        <v>1</v>
      </c>
      <c r="BG35" s="61">
        <f>'RKO-GA'!J35</f>
        <v>9173.349882</v>
      </c>
      <c r="BH35" s="59">
        <f t="shared" si="22"/>
        <v>0</v>
      </c>
      <c r="BI35" s="65">
        <f>'RKO-GA'!S35</f>
        <v>0</v>
      </c>
      <c r="BJ35" s="66">
        <f>'RKO-GA'!L35</f>
        <v>5.826</v>
      </c>
      <c r="BK35" s="62">
        <f t="shared" si="23"/>
        <v>1</v>
      </c>
      <c r="BL35" s="61">
        <f>'RKO-BRKGA-CS'!J35</f>
        <v>9173.349882</v>
      </c>
      <c r="BM35" s="59">
        <f t="shared" si="24"/>
        <v>0</v>
      </c>
      <c r="BN35" s="65">
        <f>'RKO-BRKGA-CS'!S35</f>
        <v>0.5104471606</v>
      </c>
      <c r="BO35" s="66">
        <f>'RKO-BRKGA-CS'!L35</f>
        <v>15.066</v>
      </c>
      <c r="BP35" s="62">
        <f t="shared" si="25"/>
        <v>1</v>
      </c>
      <c r="BQ35" s="61">
        <f>'RKO-LNS'!J35</f>
        <v>9173.349882</v>
      </c>
      <c r="BR35" s="59">
        <f t="shared" si="26"/>
        <v>0</v>
      </c>
      <c r="BS35" s="65">
        <f>'RKO-LNS'!S35</f>
        <v>0</v>
      </c>
      <c r="BT35" s="66">
        <f>'RKO-LNS'!L35</f>
        <v>0.599</v>
      </c>
      <c r="BU35" s="62">
        <f t="shared" si="27"/>
        <v>1</v>
      </c>
      <c r="BV35" s="61">
        <f>'RKO-MS'!J35</f>
        <v>9769.736951</v>
      </c>
      <c r="BW35" s="59">
        <f t="shared" si="28"/>
        <v>6.501300797</v>
      </c>
      <c r="BX35" s="65">
        <f>'RKO-MS'!S35</f>
        <v>9.14895658</v>
      </c>
      <c r="BY35" s="66">
        <f>'RKO-MS'!L35</f>
        <v>0</v>
      </c>
      <c r="BZ35" s="62">
        <f t="shared" si="29"/>
        <v>0</v>
      </c>
      <c r="CA35" s="67"/>
      <c r="CB35" s="68">
        <f t="shared" si="30"/>
        <v>9173.349882</v>
      </c>
      <c r="CC35" s="68">
        <f t="shared" si="31"/>
        <v>1</v>
      </c>
    </row>
    <row r="36" ht="15.75" customHeight="1">
      <c r="A36" s="57" t="s">
        <v>116</v>
      </c>
      <c r="B36" s="6"/>
      <c r="C36" s="6">
        <v>8.0</v>
      </c>
      <c r="D36" s="6">
        <v>0.2</v>
      </c>
      <c r="E36" s="58"/>
      <c r="F36" s="59">
        <f t="shared" si="1"/>
        <v>3752.853912</v>
      </c>
      <c r="G36" s="60"/>
      <c r="H36" s="61"/>
      <c r="I36" s="59"/>
      <c r="J36" s="3"/>
      <c r="K36" s="62"/>
      <c r="L36" s="61">
        <v>3752.9</v>
      </c>
      <c r="M36" s="59">
        <f t="shared" si="2"/>
        <v>0.001228078712</v>
      </c>
      <c r="N36" s="63"/>
      <c r="O36" s="62">
        <f t="shared" si="3"/>
        <v>1</v>
      </c>
      <c r="P36" s="61">
        <v>3752.9</v>
      </c>
      <c r="Q36" s="59">
        <f t="shared" si="4"/>
        <v>0.001228078712</v>
      </c>
      <c r="R36" s="63"/>
      <c r="S36" s="62">
        <f t="shared" si="5"/>
        <v>1</v>
      </c>
      <c r="T36" s="64">
        <f>1.0172*3752.9</f>
        <v>3817.44988</v>
      </c>
      <c r="U36" s="59">
        <f t="shared" si="6"/>
        <v>1.721249202</v>
      </c>
      <c r="V36" s="3">
        <v>165.9</v>
      </c>
      <c r="W36" s="62">
        <f t="shared" si="7"/>
        <v>0</v>
      </c>
      <c r="X36" s="59">
        <f>RKO!J36</f>
        <v>3752.853912</v>
      </c>
      <c r="Y36" s="59">
        <f t="shared" si="8"/>
        <v>0</v>
      </c>
      <c r="Z36" s="65">
        <f>RKO!S36</f>
        <v>0.3445075162</v>
      </c>
      <c r="AA36" s="59">
        <f>RKO!L36</f>
        <v>5.787</v>
      </c>
      <c r="AB36" s="62">
        <f t="shared" si="9"/>
        <v>1</v>
      </c>
      <c r="AC36" s="61">
        <f>'RKO-BRKGA'!J36</f>
        <v>3820.685842</v>
      </c>
      <c r="AD36" s="59">
        <f t="shared" si="10"/>
        <v>1.807475899</v>
      </c>
      <c r="AE36" s="65">
        <f>'RKO-BRKGA'!S36</f>
        <v>4.526426298</v>
      </c>
      <c r="AF36" s="59">
        <f>'RKO-BRKGA'!L36</f>
        <v>9.147</v>
      </c>
      <c r="AG36" s="62">
        <f t="shared" si="11"/>
        <v>0</v>
      </c>
      <c r="AH36" s="61">
        <f>'RKO-SA'!J36</f>
        <v>3752.853912</v>
      </c>
      <c r="AI36" s="59">
        <f t="shared" si="12"/>
        <v>0</v>
      </c>
      <c r="AJ36" s="65">
        <f>'RKO-SA'!S36</f>
        <v>1.34402144</v>
      </c>
      <c r="AK36" s="59">
        <f>'RKO-SA'!L36</f>
        <v>7.915</v>
      </c>
      <c r="AL36" s="62">
        <f t="shared" si="13"/>
        <v>1</v>
      </c>
      <c r="AM36" s="61">
        <f>'RKO-GRASP'!J36</f>
        <v>3752.853912</v>
      </c>
      <c r="AN36" s="59">
        <f t="shared" si="14"/>
        <v>0</v>
      </c>
      <c r="AO36" s="65">
        <f>'RKO-GRASP'!S36</f>
        <v>0.8287579621</v>
      </c>
      <c r="AP36" s="59">
        <f>'RKO-GRASP'!L36</f>
        <v>10.458</v>
      </c>
      <c r="AQ36" s="62">
        <f t="shared" si="15"/>
        <v>1</v>
      </c>
      <c r="AR36" s="61">
        <f>'RKO-ILS'!J36</f>
        <v>3752.853912</v>
      </c>
      <c r="AS36" s="59">
        <f t="shared" si="16"/>
        <v>0</v>
      </c>
      <c r="AT36" s="65">
        <f>'RKO-ILS'!S36</f>
        <v>0</v>
      </c>
      <c r="AU36" s="59">
        <f>'RKO-ILS'!L36</f>
        <v>3.922</v>
      </c>
      <c r="AV36" s="62">
        <f t="shared" si="17"/>
        <v>1</v>
      </c>
      <c r="AW36" s="61">
        <f>'RKO-VNS'!J36</f>
        <v>3752.853912</v>
      </c>
      <c r="AX36" s="59">
        <f t="shared" si="18"/>
        <v>0</v>
      </c>
      <c r="AY36" s="65">
        <f>'RKO-VNS'!S36</f>
        <v>0</v>
      </c>
      <c r="AZ36" s="59">
        <f>'RKO-VNS'!L36</f>
        <v>4.025</v>
      </c>
      <c r="BA36" s="62">
        <f t="shared" si="19"/>
        <v>1</v>
      </c>
      <c r="BB36" s="61">
        <f>'RKO-PSO'!J36</f>
        <v>3752.853912</v>
      </c>
      <c r="BC36" s="59">
        <f t="shared" si="20"/>
        <v>0</v>
      </c>
      <c r="BD36" s="65">
        <f>'RKO-PSO'!S36</f>
        <v>0</v>
      </c>
      <c r="BE36" s="66">
        <f>'RKO-PSO'!L36</f>
        <v>7.922</v>
      </c>
      <c r="BF36" s="62">
        <f t="shared" si="21"/>
        <v>1</v>
      </c>
      <c r="BG36" s="61">
        <f>'RKO-GA'!J36</f>
        <v>3785.432738</v>
      </c>
      <c r="BH36" s="59">
        <f t="shared" si="22"/>
        <v>0.8681080256</v>
      </c>
      <c r="BI36" s="65">
        <f>'RKO-GA'!S36</f>
        <v>1.494616868</v>
      </c>
      <c r="BJ36" s="66">
        <f>'RKO-GA'!L36</f>
        <v>10.359</v>
      </c>
      <c r="BK36" s="62">
        <f t="shared" si="23"/>
        <v>0</v>
      </c>
      <c r="BL36" s="61">
        <f>'RKO-BRKGA-CS'!J36</f>
        <v>3785.432738</v>
      </c>
      <c r="BM36" s="59">
        <f t="shared" si="24"/>
        <v>0.8681080256</v>
      </c>
      <c r="BN36" s="65">
        <f>'RKO-BRKGA-CS'!S36</f>
        <v>1.602614661</v>
      </c>
      <c r="BO36" s="66">
        <f>'RKO-BRKGA-CS'!L36</f>
        <v>12.123</v>
      </c>
      <c r="BP36" s="62">
        <f t="shared" si="25"/>
        <v>0</v>
      </c>
      <c r="BQ36" s="61">
        <f>'RKO-LNS'!J36</f>
        <v>3752.853912</v>
      </c>
      <c r="BR36" s="59">
        <f t="shared" si="26"/>
        <v>0</v>
      </c>
      <c r="BS36" s="65">
        <f>'RKO-LNS'!S36</f>
        <v>0</v>
      </c>
      <c r="BT36" s="66">
        <f>'RKO-LNS'!L36</f>
        <v>7.965</v>
      </c>
      <c r="BU36" s="62">
        <f t="shared" si="27"/>
        <v>1</v>
      </c>
      <c r="BV36" s="61">
        <f>'RKO-MS'!J36</f>
        <v>4504.927528</v>
      </c>
      <c r="BW36" s="59">
        <f t="shared" si="28"/>
        <v>20.04004509</v>
      </c>
      <c r="BX36" s="65">
        <f>'RKO-MS'!S36</f>
        <v>27.60446532</v>
      </c>
      <c r="BY36" s="66">
        <f>'RKO-MS'!L36</f>
        <v>0</v>
      </c>
      <c r="BZ36" s="62">
        <f t="shared" si="29"/>
        <v>0</v>
      </c>
      <c r="CA36" s="67"/>
      <c r="CB36" s="68">
        <f t="shared" si="30"/>
        <v>3752.853912</v>
      </c>
      <c r="CC36" s="68">
        <f t="shared" si="31"/>
        <v>1</v>
      </c>
    </row>
    <row r="37" ht="15.75" customHeight="1">
      <c r="A37" s="57" t="s">
        <v>117</v>
      </c>
      <c r="B37" s="6"/>
      <c r="C37" s="6"/>
      <c r="D37" s="69" t="s">
        <v>118</v>
      </c>
      <c r="E37" s="58"/>
      <c r="F37" s="59">
        <f t="shared" si="1"/>
        <v>6264.086171</v>
      </c>
      <c r="G37" s="60"/>
      <c r="H37" s="70"/>
      <c r="I37" s="59"/>
      <c r="J37" s="59"/>
      <c r="K37" s="62"/>
      <c r="L37" s="70">
        <v>6272.9</v>
      </c>
      <c r="M37" s="59">
        <f t="shared" si="2"/>
        <v>0.1407041468</v>
      </c>
      <c r="N37" s="63"/>
      <c r="O37" s="62">
        <f t="shared" si="3"/>
        <v>0</v>
      </c>
      <c r="P37" s="70">
        <v>6272.9</v>
      </c>
      <c r="Q37" s="59">
        <f t="shared" si="4"/>
        <v>0.1407041468</v>
      </c>
      <c r="R37" s="63"/>
      <c r="S37" s="62">
        <f t="shared" si="5"/>
        <v>0</v>
      </c>
      <c r="T37" s="64">
        <f>1.0104*6272.9</f>
        <v>6338.13816</v>
      </c>
      <c r="U37" s="59">
        <f t="shared" si="6"/>
        <v>1.18216747</v>
      </c>
      <c r="V37" s="3">
        <v>212.9</v>
      </c>
      <c r="W37" s="62">
        <f t="shared" si="7"/>
        <v>0</v>
      </c>
      <c r="X37" s="59">
        <f>RKO!J37</f>
        <v>6264.086171</v>
      </c>
      <c r="Y37" s="59">
        <f t="shared" si="8"/>
        <v>0</v>
      </c>
      <c r="Z37" s="65">
        <f>RKO!S37</f>
        <v>0.1744325557</v>
      </c>
      <c r="AA37" s="59">
        <f>RKO!L37</f>
        <v>1.702</v>
      </c>
      <c r="AB37" s="62">
        <f t="shared" si="9"/>
        <v>1</v>
      </c>
      <c r="AC37" s="61">
        <f>'RKO-BRKGA'!J37</f>
        <v>6366.949778</v>
      </c>
      <c r="AD37" s="59">
        <f t="shared" si="10"/>
        <v>1.64211673</v>
      </c>
      <c r="AE37" s="65">
        <f>'RKO-BRKGA'!S37</f>
        <v>3.097013896</v>
      </c>
      <c r="AF37" s="59">
        <f>'RKO-BRKGA'!L37</f>
        <v>8.109</v>
      </c>
      <c r="AG37" s="62">
        <f t="shared" si="11"/>
        <v>0</v>
      </c>
      <c r="AH37" s="61">
        <f>'RKO-SA'!J37</f>
        <v>6281.152408</v>
      </c>
      <c r="AI37" s="59">
        <f t="shared" si="12"/>
        <v>0.2724457572</v>
      </c>
      <c r="AJ37" s="65">
        <f>'RKO-SA'!S37</f>
        <v>0.3833304642</v>
      </c>
      <c r="AK37" s="59">
        <f>'RKO-SA'!L37</f>
        <v>10.814</v>
      </c>
      <c r="AL37" s="62">
        <f t="shared" si="13"/>
        <v>0</v>
      </c>
      <c r="AM37" s="61">
        <f>'RKO-GRASP'!J37</f>
        <v>6264.086171</v>
      </c>
      <c r="AN37" s="59">
        <f t="shared" si="14"/>
        <v>0</v>
      </c>
      <c r="AO37" s="65">
        <f>'RKO-GRASP'!S37</f>
        <v>0.09384258197</v>
      </c>
      <c r="AP37" s="59">
        <f>'RKO-GRASP'!L37</f>
        <v>4.931</v>
      </c>
      <c r="AQ37" s="62">
        <f t="shared" si="15"/>
        <v>1</v>
      </c>
      <c r="AR37" s="61">
        <f>'RKO-ILS'!J37</f>
        <v>6264.086171</v>
      </c>
      <c r="AS37" s="59">
        <f t="shared" si="16"/>
        <v>0</v>
      </c>
      <c r="AT37" s="65">
        <f>'RKO-ILS'!S37</f>
        <v>0</v>
      </c>
      <c r="AU37" s="59">
        <f>'RKO-ILS'!L37</f>
        <v>6.092</v>
      </c>
      <c r="AV37" s="62">
        <f t="shared" si="17"/>
        <v>1</v>
      </c>
      <c r="AW37" s="61">
        <f>'RKO-VNS'!J37</f>
        <v>6264.086171</v>
      </c>
      <c r="AX37" s="59">
        <f t="shared" si="18"/>
        <v>0</v>
      </c>
      <c r="AY37" s="65">
        <f>'RKO-VNS'!S37</f>
        <v>0</v>
      </c>
      <c r="AZ37" s="59">
        <f>'RKO-VNS'!L37</f>
        <v>3.849</v>
      </c>
      <c r="BA37" s="62">
        <f t="shared" si="19"/>
        <v>1</v>
      </c>
      <c r="BB37" s="61">
        <f>'RKO-PSO'!J37</f>
        <v>6264.086171</v>
      </c>
      <c r="BC37" s="59">
        <f t="shared" si="20"/>
        <v>0</v>
      </c>
      <c r="BD37" s="65">
        <f>'RKO-PSO'!S37</f>
        <v>0</v>
      </c>
      <c r="BE37" s="66">
        <f>'RKO-PSO'!L37</f>
        <v>14.641</v>
      </c>
      <c r="BF37" s="62">
        <f t="shared" si="21"/>
        <v>1</v>
      </c>
      <c r="BG37" s="61">
        <f>'RKO-GA'!J37</f>
        <v>6264.086171</v>
      </c>
      <c r="BH37" s="59">
        <f t="shared" si="22"/>
        <v>0</v>
      </c>
      <c r="BI37" s="65">
        <f>'RKO-GA'!S37</f>
        <v>0.1551262185</v>
      </c>
      <c r="BJ37" s="66">
        <f>'RKO-GA'!L37</f>
        <v>12.097</v>
      </c>
      <c r="BK37" s="62">
        <f t="shared" si="23"/>
        <v>1</v>
      </c>
      <c r="BL37" s="61">
        <f>'RKO-BRKGA-CS'!J37</f>
        <v>6279.846153</v>
      </c>
      <c r="BM37" s="59">
        <f t="shared" si="24"/>
        <v>0.2515926756</v>
      </c>
      <c r="BN37" s="65">
        <f>'RKO-BRKGA-CS'!S37</f>
        <v>0.3392392668</v>
      </c>
      <c r="BO37" s="66">
        <f>'RKO-BRKGA-CS'!L37</f>
        <v>11.487</v>
      </c>
      <c r="BP37" s="62">
        <f t="shared" si="25"/>
        <v>0</v>
      </c>
      <c r="BQ37" s="61">
        <f>'RKO-LNS'!J37</f>
        <v>6264.086171</v>
      </c>
      <c r="BR37" s="59">
        <f t="shared" si="26"/>
        <v>0</v>
      </c>
      <c r="BS37" s="65">
        <f>'RKO-LNS'!S37</f>
        <v>0.03935343054</v>
      </c>
      <c r="BT37" s="66">
        <f>'RKO-LNS'!L37</f>
        <v>8.573</v>
      </c>
      <c r="BU37" s="62">
        <f t="shared" si="27"/>
        <v>1</v>
      </c>
      <c r="BV37" s="61">
        <f>'RKO-MS'!J37</f>
        <v>6809.164082</v>
      </c>
      <c r="BW37" s="59">
        <f t="shared" si="28"/>
        <v>8.701634941</v>
      </c>
      <c r="BX37" s="65">
        <f>'RKO-MS'!S37</f>
        <v>16.96701065</v>
      </c>
      <c r="BY37" s="66">
        <f>'RKO-MS'!L37</f>
        <v>0</v>
      </c>
      <c r="BZ37" s="62">
        <f t="shared" si="29"/>
        <v>0</v>
      </c>
      <c r="CA37" s="67"/>
      <c r="CB37" s="68">
        <f t="shared" si="30"/>
        <v>6264.086171</v>
      </c>
      <c r="CC37" s="68">
        <f t="shared" si="31"/>
        <v>1</v>
      </c>
    </row>
    <row r="38" ht="15.75" customHeight="1">
      <c r="A38" s="57" t="s">
        <v>119</v>
      </c>
      <c r="B38" s="6"/>
      <c r="C38" s="6"/>
      <c r="D38" s="69" t="s">
        <v>109</v>
      </c>
      <c r="E38" s="58"/>
      <c r="F38" s="59">
        <f t="shared" si="1"/>
        <v>8674.684243</v>
      </c>
      <c r="G38" s="60"/>
      <c r="H38" s="70"/>
      <c r="I38" s="59"/>
      <c r="J38" s="59"/>
      <c r="K38" s="62"/>
      <c r="L38" s="70">
        <v>8756.7</v>
      </c>
      <c r="M38" s="59">
        <f t="shared" si="2"/>
        <v>0.945461007</v>
      </c>
      <c r="N38" s="63"/>
      <c r="O38" s="62">
        <f t="shared" si="3"/>
        <v>0</v>
      </c>
      <c r="P38" s="70">
        <v>8756.7</v>
      </c>
      <c r="Q38" s="59">
        <f t="shared" si="4"/>
        <v>0.945461007</v>
      </c>
      <c r="R38" s="63"/>
      <c r="S38" s="62">
        <f t="shared" si="5"/>
        <v>0</v>
      </c>
      <c r="T38" s="71">
        <v>8755.0</v>
      </c>
      <c r="U38" s="59">
        <f t="shared" si="6"/>
        <v>0.9258637519</v>
      </c>
      <c r="V38" s="3">
        <v>216.83</v>
      </c>
      <c r="W38" s="62">
        <f t="shared" si="7"/>
        <v>0</v>
      </c>
      <c r="X38" s="59">
        <f>RKO!J38</f>
        <v>8674.684243</v>
      </c>
      <c r="Y38" s="59">
        <f t="shared" si="8"/>
        <v>0</v>
      </c>
      <c r="Z38" s="65">
        <f>RKO!S38</f>
        <v>0</v>
      </c>
      <c r="AA38" s="59">
        <f>RKO!L38</f>
        <v>5.187</v>
      </c>
      <c r="AB38" s="62">
        <f t="shared" si="9"/>
        <v>1</v>
      </c>
      <c r="AC38" s="61">
        <f>'RKO-BRKGA'!J38</f>
        <v>9043.256373</v>
      </c>
      <c r="AD38" s="59">
        <f t="shared" si="10"/>
        <v>4.248824737</v>
      </c>
      <c r="AE38" s="65">
        <f>'RKO-BRKGA'!S38</f>
        <v>5.106567739</v>
      </c>
      <c r="AF38" s="59">
        <f>'RKO-BRKGA'!L38</f>
        <v>7.01</v>
      </c>
      <c r="AG38" s="62">
        <f t="shared" si="11"/>
        <v>0</v>
      </c>
      <c r="AH38" s="61">
        <f>'RKO-SA'!J38</f>
        <v>8674.684243</v>
      </c>
      <c r="AI38" s="59">
        <f t="shared" si="12"/>
        <v>0</v>
      </c>
      <c r="AJ38" s="65">
        <f>'RKO-SA'!S38</f>
        <v>0.05514944252</v>
      </c>
      <c r="AK38" s="59">
        <f>'RKO-SA'!L38</f>
        <v>13.673</v>
      </c>
      <c r="AL38" s="62">
        <f t="shared" si="13"/>
        <v>1</v>
      </c>
      <c r="AM38" s="61">
        <f>'RKO-GRASP'!J38</f>
        <v>8674.684243</v>
      </c>
      <c r="AN38" s="59">
        <f t="shared" si="14"/>
        <v>0</v>
      </c>
      <c r="AO38" s="65">
        <f>'RKO-GRASP'!S38</f>
        <v>0.01908526182</v>
      </c>
      <c r="AP38" s="59">
        <f>'RKO-GRASP'!L38</f>
        <v>2.768</v>
      </c>
      <c r="AQ38" s="62">
        <f t="shared" si="15"/>
        <v>1</v>
      </c>
      <c r="AR38" s="61">
        <f>'RKO-ILS'!J38</f>
        <v>8674.684243</v>
      </c>
      <c r="AS38" s="59">
        <f t="shared" si="16"/>
        <v>0</v>
      </c>
      <c r="AT38" s="65">
        <f>'RKO-ILS'!S38</f>
        <v>0</v>
      </c>
      <c r="AU38" s="59">
        <f>'RKO-ILS'!L38</f>
        <v>5.774</v>
      </c>
      <c r="AV38" s="62">
        <f t="shared" si="17"/>
        <v>1</v>
      </c>
      <c r="AW38" s="61">
        <f>'RKO-VNS'!J38</f>
        <v>8674.684243</v>
      </c>
      <c r="AX38" s="59">
        <f t="shared" si="18"/>
        <v>0</v>
      </c>
      <c r="AY38" s="65">
        <f>'RKO-VNS'!S38</f>
        <v>0</v>
      </c>
      <c r="AZ38" s="59">
        <f>'RKO-VNS'!L38</f>
        <v>3.606</v>
      </c>
      <c r="BA38" s="62">
        <f t="shared" si="19"/>
        <v>1</v>
      </c>
      <c r="BB38" s="61">
        <f>'RKO-PSO'!J38</f>
        <v>8674.684243</v>
      </c>
      <c r="BC38" s="59">
        <f t="shared" si="20"/>
        <v>0</v>
      </c>
      <c r="BD38" s="65">
        <f>'RKO-PSO'!S38</f>
        <v>0</v>
      </c>
      <c r="BE38" s="66">
        <f>'RKO-PSO'!L38</f>
        <v>5.614</v>
      </c>
      <c r="BF38" s="62">
        <f t="shared" si="21"/>
        <v>1</v>
      </c>
      <c r="BG38" s="61">
        <f>'RKO-GA'!J38</f>
        <v>8674.684243</v>
      </c>
      <c r="BH38" s="59">
        <f t="shared" si="22"/>
        <v>0</v>
      </c>
      <c r="BI38" s="65">
        <f>'RKO-GA'!S38</f>
        <v>0.2350220092</v>
      </c>
      <c r="BJ38" s="66">
        <f>'RKO-GA'!L38</f>
        <v>15.326</v>
      </c>
      <c r="BK38" s="62">
        <f t="shared" si="23"/>
        <v>1</v>
      </c>
      <c r="BL38" s="61">
        <f>'RKO-BRKGA-CS'!J38</f>
        <v>8682.962174</v>
      </c>
      <c r="BM38" s="59">
        <f t="shared" si="24"/>
        <v>0.09542630911</v>
      </c>
      <c r="BN38" s="65">
        <f>'RKO-BRKGA-CS'!S38</f>
        <v>0.6856038184</v>
      </c>
      <c r="BO38" s="66">
        <f>'RKO-BRKGA-CS'!L38</f>
        <v>11.524</v>
      </c>
      <c r="BP38" s="62">
        <f t="shared" si="25"/>
        <v>0</v>
      </c>
      <c r="BQ38" s="61">
        <f>'RKO-LNS'!J38</f>
        <v>8674.684243</v>
      </c>
      <c r="BR38" s="59">
        <f t="shared" si="26"/>
        <v>0</v>
      </c>
      <c r="BS38" s="65">
        <f>'RKO-LNS'!S38</f>
        <v>0</v>
      </c>
      <c r="BT38" s="66">
        <f>'RKO-LNS'!L38</f>
        <v>4.64</v>
      </c>
      <c r="BU38" s="62">
        <f t="shared" si="27"/>
        <v>1</v>
      </c>
      <c r="BV38" s="61">
        <f>'RKO-MS'!J38</f>
        <v>9608.497584</v>
      </c>
      <c r="BW38" s="59">
        <f t="shared" si="28"/>
        <v>10.76481074</v>
      </c>
      <c r="BX38" s="65">
        <f>'RKO-MS'!S38</f>
        <v>13.89780527</v>
      </c>
      <c r="BY38" s="66">
        <f>'RKO-MS'!L38</f>
        <v>0</v>
      </c>
      <c r="BZ38" s="62">
        <f t="shared" si="29"/>
        <v>0</v>
      </c>
      <c r="CA38" s="67"/>
      <c r="CB38" s="68">
        <f t="shared" si="30"/>
        <v>8674.684243</v>
      </c>
      <c r="CC38" s="68">
        <f t="shared" si="31"/>
        <v>1</v>
      </c>
    </row>
    <row r="39" ht="15.75" customHeight="1">
      <c r="A39" s="57" t="s">
        <v>120</v>
      </c>
      <c r="B39" s="6">
        <v>10.0</v>
      </c>
      <c r="C39" s="6">
        <v>3.0</v>
      </c>
      <c r="D39" s="6">
        <v>0.2</v>
      </c>
      <c r="E39" s="58"/>
      <c r="F39" s="59">
        <f t="shared" si="1"/>
        <v>52541.03391</v>
      </c>
      <c r="G39" s="60"/>
      <c r="H39" s="61">
        <v>52541.0</v>
      </c>
      <c r="I39" s="59">
        <f t="shared" ref="I39:I65" si="32">100*(H39-$F39)/$F39</f>
        <v>-0.00006454003181</v>
      </c>
      <c r="J39" s="61">
        <v>0.2</v>
      </c>
      <c r="K39" s="62">
        <f t="shared" ref="K39:K65" si="33">if(I39&gt;0.01, 0, 1)</f>
        <v>1</v>
      </c>
      <c r="L39" s="63">
        <v>52541.0</v>
      </c>
      <c r="M39" s="59">
        <f t="shared" si="2"/>
        <v>-0.00006454003181</v>
      </c>
      <c r="N39" s="63">
        <v>9.3</v>
      </c>
      <c r="O39" s="62">
        <f t="shared" si="3"/>
        <v>1</v>
      </c>
      <c r="P39" s="72">
        <v>52541.0</v>
      </c>
      <c r="Q39" s="59">
        <f t="shared" si="4"/>
        <v>-0.00006454003181</v>
      </c>
      <c r="R39" s="6" t="s">
        <v>8</v>
      </c>
      <c r="S39" s="62">
        <f t="shared" si="5"/>
        <v>1</v>
      </c>
      <c r="T39" s="64">
        <v>52541.0</v>
      </c>
      <c r="U39" s="59">
        <f t="shared" si="6"/>
        <v>-0.00006454003181</v>
      </c>
      <c r="V39" s="63">
        <v>1.7</v>
      </c>
      <c r="W39" s="62">
        <f t="shared" si="7"/>
        <v>1</v>
      </c>
      <c r="X39" s="59">
        <f>RKO!J39</f>
        <v>52541.03391</v>
      </c>
      <c r="Y39" s="59">
        <f t="shared" si="8"/>
        <v>0</v>
      </c>
      <c r="Z39" s="65">
        <f>RKO!S39</f>
        <v>0</v>
      </c>
      <c r="AA39" s="59">
        <f>RKO!L39</f>
        <v>0.083</v>
      </c>
      <c r="AB39" s="62">
        <f t="shared" si="9"/>
        <v>1</v>
      </c>
      <c r="AC39" s="61">
        <f>'RKO-BRKGA'!J39</f>
        <v>52541.03391</v>
      </c>
      <c r="AD39" s="59">
        <f t="shared" si="10"/>
        <v>0</v>
      </c>
      <c r="AE39" s="65">
        <f>'RKO-BRKGA'!S39</f>
        <v>0</v>
      </c>
      <c r="AF39" s="59">
        <f>'RKO-BRKGA'!L39</f>
        <v>0.265</v>
      </c>
      <c r="AG39" s="62">
        <f t="shared" si="11"/>
        <v>1</v>
      </c>
      <c r="AH39" s="61">
        <f>'RKO-SA'!J39</f>
        <v>52541.03391</v>
      </c>
      <c r="AI39" s="59">
        <f t="shared" si="12"/>
        <v>0</v>
      </c>
      <c r="AJ39" s="65">
        <f>'RKO-SA'!S39</f>
        <v>0</v>
      </c>
      <c r="AK39" s="59">
        <f>'RKO-SA'!L39</f>
        <v>0.198</v>
      </c>
      <c r="AL39" s="62">
        <f t="shared" si="13"/>
        <v>1</v>
      </c>
      <c r="AM39" s="61">
        <f>'RKO-GRASP'!J39</f>
        <v>52541.03391</v>
      </c>
      <c r="AN39" s="59">
        <f t="shared" si="14"/>
        <v>0</v>
      </c>
      <c r="AO39" s="65">
        <f>'RKO-GRASP'!S39</f>
        <v>0</v>
      </c>
      <c r="AP39" s="59">
        <f>'RKO-GRASP'!L39</f>
        <v>0.703</v>
      </c>
      <c r="AQ39" s="62">
        <f t="shared" si="15"/>
        <v>1</v>
      </c>
      <c r="AR39" s="61">
        <f>'RKO-ILS'!J39</f>
        <v>52541.03391</v>
      </c>
      <c r="AS39" s="59">
        <f t="shared" si="16"/>
        <v>0</v>
      </c>
      <c r="AT39" s="65">
        <f>'RKO-ILS'!S39</f>
        <v>0</v>
      </c>
      <c r="AU39" s="59">
        <f>'RKO-ILS'!L39</f>
        <v>0.13</v>
      </c>
      <c r="AV39" s="62">
        <f t="shared" si="17"/>
        <v>1</v>
      </c>
      <c r="AW39" s="61">
        <f>'RKO-VNS'!J39</f>
        <v>52541.03391</v>
      </c>
      <c r="AX39" s="59">
        <f t="shared" si="18"/>
        <v>0</v>
      </c>
      <c r="AY39" s="65">
        <f>'RKO-VNS'!S39</f>
        <v>0</v>
      </c>
      <c r="AZ39" s="59">
        <f>'RKO-VNS'!L39</f>
        <v>0.017</v>
      </c>
      <c r="BA39" s="62">
        <f t="shared" si="19"/>
        <v>1</v>
      </c>
      <c r="BB39" s="61">
        <f>'RKO-PSO'!J39</f>
        <v>52541.03391</v>
      </c>
      <c r="BC39" s="59">
        <f t="shared" si="20"/>
        <v>0</v>
      </c>
      <c r="BD39" s="65">
        <f>'RKO-PSO'!S39</f>
        <v>0</v>
      </c>
      <c r="BE39" s="66">
        <f>'RKO-PSO'!L39</f>
        <v>0.022</v>
      </c>
      <c r="BF39" s="62">
        <f t="shared" si="21"/>
        <v>1</v>
      </c>
      <c r="BG39" s="61">
        <f>'RKO-GA'!J39</f>
        <v>52541.03391</v>
      </c>
      <c r="BH39" s="59">
        <f t="shared" si="22"/>
        <v>0</v>
      </c>
      <c r="BI39" s="65">
        <f>'RKO-GA'!S39</f>
        <v>0</v>
      </c>
      <c r="BJ39" s="66">
        <f>'RKO-GA'!L39</f>
        <v>0.562</v>
      </c>
      <c r="BK39" s="62">
        <f t="shared" si="23"/>
        <v>1</v>
      </c>
      <c r="BL39" s="61">
        <f>'RKO-BRKGA-CS'!J39</f>
        <v>52541.03391</v>
      </c>
      <c r="BM39" s="59">
        <f t="shared" si="24"/>
        <v>0</v>
      </c>
      <c r="BN39" s="65">
        <f>'RKO-BRKGA-CS'!S39</f>
        <v>0</v>
      </c>
      <c r="BO39" s="66">
        <f>'RKO-BRKGA-CS'!L39</f>
        <v>0.221</v>
      </c>
      <c r="BP39" s="62">
        <f t="shared" si="25"/>
        <v>1</v>
      </c>
      <c r="BQ39" s="61">
        <f>'RKO-LNS'!J39</f>
        <v>52541.03391</v>
      </c>
      <c r="BR39" s="59">
        <f t="shared" si="26"/>
        <v>0</v>
      </c>
      <c r="BS39" s="65">
        <f>'RKO-LNS'!S39</f>
        <v>0</v>
      </c>
      <c r="BT39" s="66">
        <f>'RKO-LNS'!L39</f>
        <v>0.023</v>
      </c>
      <c r="BU39" s="62">
        <f t="shared" si="27"/>
        <v>1</v>
      </c>
      <c r="BV39" s="61">
        <f>'RKO-MS'!J39</f>
        <v>52541.03391</v>
      </c>
      <c r="BW39" s="59">
        <f t="shared" si="28"/>
        <v>0</v>
      </c>
      <c r="BX39" s="65">
        <f>'RKO-MS'!S39</f>
        <v>0</v>
      </c>
      <c r="BY39" s="66">
        <f>'RKO-MS'!L39</f>
        <v>0.302</v>
      </c>
      <c r="BZ39" s="62">
        <f t="shared" si="29"/>
        <v>1</v>
      </c>
      <c r="CA39" s="67"/>
      <c r="CB39" s="68">
        <f t="shared" si="30"/>
        <v>52541.03391</v>
      </c>
      <c r="CC39" s="68">
        <f t="shared" si="31"/>
        <v>1</v>
      </c>
    </row>
    <row r="40" ht="15.75" customHeight="1">
      <c r="A40" s="57" t="s">
        <v>121</v>
      </c>
      <c r="B40" s="6"/>
      <c r="C40" s="6"/>
      <c r="D40" s="6">
        <v>0.5</v>
      </c>
      <c r="E40" s="58"/>
      <c r="F40" s="59">
        <f t="shared" si="1"/>
        <v>63166.88072</v>
      </c>
      <c r="G40" s="60"/>
      <c r="H40" s="61">
        <v>63166.8</v>
      </c>
      <c r="I40" s="59">
        <f t="shared" si="32"/>
        <v>-0.0001277837358</v>
      </c>
      <c r="J40" s="61">
        <v>0.4</v>
      </c>
      <c r="K40" s="62">
        <f t="shared" si="33"/>
        <v>1</v>
      </c>
      <c r="L40" s="63">
        <v>63166.8</v>
      </c>
      <c r="M40" s="59">
        <f t="shared" si="2"/>
        <v>-0.0001277837358</v>
      </c>
      <c r="N40" s="63">
        <v>9.6</v>
      </c>
      <c r="O40" s="62">
        <f t="shared" si="3"/>
        <v>1</v>
      </c>
      <c r="P40" s="72">
        <v>63166.8</v>
      </c>
      <c r="Q40" s="59">
        <f t="shared" si="4"/>
        <v>-0.0001277837358</v>
      </c>
      <c r="R40" s="6" t="s">
        <v>8</v>
      </c>
      <c r="S40" s="62">
        <f t="shared" si="5"/>
        <v>1</v>
      </c>
      <c r="T40" s="64">
        <v>63166.8</v>
      </c>
      <c r="U40" s="59">
        <f t="shared" si="6"/>
        <v>-0.0001277837358</v>
      </c>
      <c r="V40" s="63">
        <v>1.1</v>
      </c>
      <c r="W40" s="62">
        <f t="shared" si="7"/>
        <v>1</v>
      </c>
      <c r="X40" s="59">
        <f>RKO!J40</f>
        <v>63166.88072</v>
      </c>
      <c r="Y40" s="59">
        <f t="shared" si="8"/>
        <v>0</v>
      </c>
      <c r="Z40" s="65">
        <f>RKO!S40</f>
        <v>0</v>
      </c>
      <c r="AA40" s="59">
        <f>RKO!L40</f>
        <v>0.008</v>
      </c>
      <c r="AB40" s="62">
        <f t="shared" si="9"/>
        <v>1</v>
      </c>
      <c r="AC40" s="61">
        <f>'RKO-BRKGA'!J40</f>
        <v>63166.88072</v>
      </c>
      <c r="AD40" s="59">
        <f t="shared" si="10"/>
        <v>0</v>
      </c>
      <c r="AE40" s="65">
        <f>'RKO-BRKGA'!S40</f>
        <v>0</v>
      </c>
      <c r="AF40" s="59">
        <f>'RKO-BRKGA'!L40</f>
        <v>0.04</v>
      </c>
      <c r="AG40" s="62">
        <f t="shared" si="11"/>
        <v>1</v>
      </c>
      <c r="AH40" s="61">
        <f>'RKO-SA'!J40</f>
        <v>63166.88072</v>
      </c>
      <c r="AI40" s="59">
        <f t="shared" si="12"/>
        <v>0</v>
      </c>
      <c r="AJ40" s="65">
        <f>'RKO-SA'!S40</f>
        <v>0</v>
      </c>
      <c r="AK40" s="59">
        <f>'RKO-SA'!L40</f>
        <v>0.154</v>
      </c>
      <c r="AL40" s="62">
        <f t="shared" si="13"/>
        <v>1</v>
      </c>
      <c r="AM40" s="61">
        <f>'RKO-GRASP'!J40</f>
        <v>63166.88072</v>
      </c>
      <c r="AN40" s="59">
        <f t="shared" si="14"/>
        <v>0</v>
      </c>
      <c r="AO40" s="65">
        <f>'RKO-GRASP'!S40</f>
        <v>0</v>
      </c>
      <c r="AP40" s="59">
        <f>'RKO-GRASP'!L40</f>
        <v>0.408</v>
      </c>
      <c r="AQ40" s="62">
        <f t="shared" si="15"/>
        <v>1</v>
      </c>
      <c r="AR40" s="61">
        <f>'RKO-ILS'!J40</f>
        <v>63166.88072</v>
      </c>
      <c r="AS40" s="59">
        <f t="shared" si="16"/>
        <v>0</v>
      </c>
      <c r="AT40" s="65">
        <f>'RKO-ILS'!S40</f>
        <v>0</v>
      </c>
      <c r="AU40" s="59">
        <f>'RKO-ILS'!L40</f>
        <v>0.115</v>
      </c>
      <c r="AV40" s="62">
        <f t="shared" si="17"/>
        <v>1</v>
      </c>
      <c r="AW40" s="61">
        <f>'RKO-VNS'!J40</f>
        <v>63166.88072</v>
      </c>
      <c r="AX40" s="59">
        <f t="shared" si="18"/>
        <v>0</v>
      </c>
      <c r="AY40" s="65">
        <f>'RKO-VNS'!S40</f>
        <v>0</v>
      </c>
      <c r="AZ40" s="59">
        <f>'RKO-VNS'!L40</f>
        <v>0.009</v>
      </c>
      <c r="BA40" s="62">
        <f t="shared" si="19"/>
        <v>1</v>
      </c>
      <c r="BB40" s="61">
        <f>'RKO-PSO'!J40</f>
        <v>63166.88072</v>
      </c>
      <c r="BC40" s="59">
        <f t="shared" si="20"/>
        <v>0</v>
      </c>
      <c r="BD40" s="65">
        <f>'RKO-PSO'!S40</f>
        <v>0</v>
      </c>
      <c r="BE40" s="66">
        <f>'RKO-PSO'!L40</f>
        <v>0.022</v>
      </c>
      <c r="BF40" s="62">
        <f t="shared" si="21"/>
        <v>1</v>
      </c>
      <c r="BG40" s="61">
        <f>'RKO-GA'!J40</f>
        <v>63166.88072</v>
      </c>
      <c r="BH40" s="59">
        <f t="shared" si="22"/>
        <v>0</v>
      </c>
      <c r="BI40" s="65">
        <f>'RKO-GA'!S40</f>
        <v>0</v>
      </c>
      <c r="BJ40" s="66">
        <f>'RKO-GA'!L40</f>
        <v>0.344</v>
      </c>
      <c r="BK40" s="62">
        <f t="shared" si="23"/>
        <v>1</v>
      </c>
      <c r="BL40" s="61">
        <f>'RKO-BRKGA-CS'!J40</f>
        <v>63166.88072</v>
      </c>
      <c r="BM40" s="59">
        <f t="shared" si="24"/>
        <v>0</v>
      </c>
      <c r="BN40" s="65">
        <f>'RKO-BRKGA-CS'!S40</f>
        <v>0</v>
      </c>
      <c r="BO40" s="66">
        <f>'RKO-BRKGA-CS'!L40</f>
        <v>0.079</v>
      </c>
      <c r="BP40" s="62">
        <f t="shared" si="25"/>
        <v>1</v>
      </c>
      <c r="BQ40" s="61">
        <f>'RKO-LNS'!J40</f>
        <v>63166.88072</v>
      </c>
      <c r="BR40" s="59">
        <f t="shared" si="26"/>
        <v>0</v>
      </c>
      <c r="BS40" s="65">
        <f>'RKO-LNS'!S40</f>
        <v>0</v>
      </c>
      <c r="BT40" s="66">
        <f>'RKO-LNS'!L40</f>
        <v>0.048</v>
      </c>
      <c r="BU40" s="62">
        <f t="shared" si="27"/>
        <v>1</v>
      </c>
      <c r="BV40" s="61">
        <f>'RKO-MS'!J40</f>
        <v>63166.88072</v>
      </c>
      <c r="BW40" s="59">
        <f t="shared" si="28"/>
        <v>0</v>
      </c>
      <c r="BX40" s="65">
        <f>'RKO-MS'!S40</f>
        <v>0</v>
      </c>
      <c r="BY40" s="66">
        <f>'RKO-MS'!L40</f>
        <v>0.593</v>
      </c>
      <c r="BZ40" s="62">
        <f t="shared" si="29"/>
        <v>1</v>
      </c>
      <c r="CA40" s="67"/>
      <c r="CB40" s="68">
        <f t="shared" si="30"/>
        <v>63166.88072</v>
      </c>
      <c r="CC40" s="68">
        <f t="shared" si="31"/>
        <v>1</v>
      </c>
    </row>
    <row r="41" ht="15.75" customHeight="1">
      <c r="A41" s="57" t="s">
        <v>122</v>
      </c>
      <c r="B41" s="6"/>
      <c r="C41" s="6"/>
      <c r="D41" s="6">
        <v>0.8</v>
      </c>
      <c r="E41" s="58"/>
      <c r="F41" s="59">
        <f t="shared" si="1"/>
        <v>72640.83324</v>
      </c>
      <c r="G41" s="60"/>
      <c r="H41" s="61">
        <v>72640.8</v>
      </c>
      <c r="I41" s="59">
        <f t="shared" si="32"/>
        <v>-0.00004575388046</v>
      </c>
      <c r="J41" s="61">
        <v>0.7</v>
      </c>
      <c r="K41" s="62">
        <f t="shared" si="33"/>
        <v>1</v>
      </c>
      <c r="L41" s="63">
        <v>72640.8</v>
      </c>
      <c r="M41" s="59">
        <f t="shared" si="2"/>
        <v>-0.00004575388046</v>
      </c>
      <c r="N41" s="63">
        <v>1.3</v>
      </c>
      <c r="O41" s="62">
        <f t="shared" si="3"/>
        <v>1</v>
      </c>
      <c r="P41" s="72">
        <v>72640.8</v>
      </c>
      <c r="Q41" s="59">
        <f t="shared" si="4"/>
        <v>-0.00004575388046</v>
      </c>
      <c r="R41" s="6" t="s">
        <v>8</v>
      </c>
      <c r="S41" s="62">
        <f t="shared" si="5"/>
        <v>1</v>
      </c>
      <c r="T41" s="64">
        <v>72640.8</v>
      </c>
      <c r="U41" s="59">
        <f t="shared" si="6"/>
        <v>-0.00004575388046</v>
      </c>
      <c r="V41" s="63">
        <v>0.2</v>
      </c>
      <c r="W41" s="62">
        <f t="shared" si="7"/>
        <v>1</v>
      </c>
      <c r="X41" s="59">
        <f>RKO!J41</f>
        <v>72640.83324</v>
      </c>
      <c r="Y41" s="59">
        <f t="shared" si="8"/>
        <v>0</v>
      </c>
      <c r="Z41" s="65">
        <f>RKO!S41</f>
        <v>0</v>
      </c>
      <c r="AA41" s="59">
        <f>RKO!L41</f>
        <v>0.01</v>
      </c>
      <c r="AB41" s="62">
        <f t="shared" si="9"/>
        <v>1</v>
      </c>
      <c r="AC41" s="61">
        <f>'RKO-BRKGA'!J41</f>
        <v>72640.83324</v>
      </c>
      <c r="AD41" s="59">
        <f t="shared" si="10"/>
        <v>0</v>
      </c>
      <c r="AE41" s="65">
        <f>'RKO-BRKGA'!S41</f>
        <v>0</v>
      </c>
      <c r="AF41" s="59">
        <f>'RKO-BRKGA'!L41</f>
        <v>0.024</v>
      </c>
      <c r="AG41" s="62">
        <f t="shared" si="11"/>
        <v>1</v>
      </c>
      <c r="AH41" s="61">
        <f>'RKO-SA'!J41</f>
        <v>72640.83324</v>
      </c>
      <c r="AI41" s="59">
        <f t="shared" si="12"/>
        <v>0</v>
      </c>
      <c r="AJ41" s="65">
        <f>'RKO-SA'!S41</f>
        <v>0</v>
      </c>
      <c r="AK41" s="59">
        <f>'RKO-SA'!L41</f>
        <v>0.127</v>
      </c>
      <c r="AL41" s="62">
        <f t="shared" si="13"/>
        <v>1</v>
      </c>
      <c r="AM41" s="61">
        <f>'RKO-GRASP'!J41</f>
        <v>72640.83324</v>
      </c>
      <c r="AN41" s="59">
        <f t="shared" si="14"/>
        <v>0</v>
      </c>
      <c r="AO41" s="65">
        <f>'RKO-GRASP'!S41</f>
        <v>0</v>
      </c>
      <c r="AP41" s="59">
        <f>'RKO-GRASP'!L41</f>
        <v>0.027</v>
      </c>
      <c r="AQ41" s="62">
        <f t="shared" si="15"/>
        <v>1</v>
      </c>
      <c r="AR41" s="61">
        <f>'RKO-ILS'!J41</f>
        <v>72640.83324</v>
      </c>
      <c r="AS41" s="59">
        <f t="shared" si="16"/>
        <v>0</v>
      </c>
      <c r="AT41" s="65">
        <f>'RKO-ILS'!S41</f>
        <v>0</v>
      </c>
      <c r="AU41" s="59">
        <f>'RKO-ILS'!L41</f>
        <v>0.189</v>
      </c>
      <c r="AV41" s="62">
        <f t="shared" si="17"/>
        <v>1</v>
      </c>
      <c r="AW41" s="61">
        <f>'RKO-VNS'!J41</f>
        <v>72640.83324</v>
      </c>
      <c r="AX41" s="59">
        <f t="shared" si="18"/>
        <v>0</v>
      </c>
      <c r="AY41" s="65">
        <f>'RKO-VNS'!S41</f>
        <v>0</v>
      </c>
      <c r="AZ41" s="59">
        <f>'RKO-VNS'!L41</f>
        <v>0.007</v>
      </c>
      <c r="BA41" s="62">
        <f t="shared" si="19"/>
        <v>1</v>
      </c>
      <c r="BB41" s="61">
        <f>'RKO-PSO'!J41</f>
        <v>72640.83324</v>
      </c>
      <c r="BC41" s="59">
        <f t="shared" si="20"/>
        <v>0</v>
      </c>
      <c r="BD41" s="65">
        <f>'RKO-PSO'!S41</f>
        <v>0</v>
      </c>
      <c r="BE41" s="66">
        <f>'RKO-PSO'!L41</f>
        <v>0.007</v>
      </c>
      <c r="BF41" s="62">
        <f t="shared" si="21"/>
        <v>1</v>
      </c>
      <c r="BG41" s="61">
        <f>'RKO-GA'!J41</f>
        <v>72640.83324</v>
      </c>
      <c r="BH41" s="59">
        <f t="shared" si="22"/>
        <v>0</v>
      </c>
      <c r="BI41" s="65">
        <f>'RKO-GA'!S41</f>
        <v>0</v>
      </c>
      <c r="BJ41" s="66">
        <f>'RKO-GA'!L41</f>
        <v>0.094</v>
      </c>
      <c r="BK41" s="62">
        <f t="shared" si="23"/>
        <v>1</v>
      </c>
      <c r="BL41" s="61">
        <f>'RKO-BRKGA-CS'!J41</f>
        <v>72640.83324</v>
      </c>
      <c r="BM41" s="59">
        <f t="shared" si="24"/>
        <v>0</v>
      </c>
      <c r="BN41" s="65">
        <f>'RKO-BRKGA-CS'!S41</f>
        <v>0</v>
      </c>
      <c r="BO41" s="66">
        <f>'RKO-BRKGA-CS'!L41</f>
        <v>0.037</v>
      </c>
      <c r="BP41" s="62">
        <f t="shared" si="25"/>
        <v>1</v>
      </c>
      <c r="BQ41" s="61">
        <f>'RKO-LNS'!J41</f>
        <v>72640.83324</v>
      </c>
      <c r="BR41" s="59">
        <f t="shared" si="26"/>
        <v>0</v>
      </c>
      <c r="BS41" s="65">
        <f>'RKO-LNS'!S41</f>
        <v>0</v>
      </c>
      <c r="BT41" s="66">
        <f>'RKO-LNS'!L41</f>
        <v>0.001</v>
      </c>
      <c r="BU41" s="62">
        <f t="shared" si="27"/>
        <v>1</v>
      </c>
      <c r="BV41" s="61">
        <f>'RKO-MS'!J41</f>
        <v>72640.83324</v>
      </c>
      <c r="BW41" s="59">
        <f t="shared" si="28"/>
        <v>0</v>
      </c>
      <c r="BX41" s="65">
        <f>'RKO-MS'!S41</f>
        <v>0</v>
      </c>
      <c r="BY41" s="66">
        <f>'RKO-MS'!L41</f>
        <v>0.43</v>
      </c>
      <c r="BZ41" s="62">
        <f t="shared" si="29"/>
        <v>1</v>
      </c>
      <c r="CA41" s="67"/>
      <c r="CB41" s="68">
        <f t="shared" si="30"/>
        <v>72640.83324</v>
      </c>
      <c r="CC41" s="68">
        <f t="shared" si="31"/>
        <v>1</v>
      </c>
    </row>
    <row r="42" ht="15.75" customHeight="1">
      <c r="A42" s="57" t="s">
        <v>123</v>
      </c>
      <c r="B42" s="6"/>
      <c r="C42" s="6">
        <v>5.0</v>
      </c>
      <c r="D42" s="6">
        <v>0.2</v>
      </c>
      <c r="E42" s="58"/>
      <c r="F42" s="59">
        <f t="shared" si="1"/>
        <v>34340.0114</v>
      </c>
      <c r="G42" s="60"/>
      <c r="H42" s="61">
        <v>34340.0</v>
      </c>
      <c r="I42" s="59">
        <f t="shared" si="32"/>
        <v>-0.00003320325047</v>
      </c>
      <c r="J42" s="61">
        <v>0.3</v>
      </c>
      <c r="K42" s="62">
        <f t="shared" si="33"/>
        <v>1</v>
      </c>
      <c r="L42" s="63">
        <v>34340.0</v>
      </c>
      <c r="M42" s="59">
        <f t="shared" si="2"/>
        <v>-0.00003320325047</v>
      </c>
      <c r="N42" s="63">
        <v>0.9</v>
      </c>
      <c r="O42" s="62">
        <f t="shared" si="3"/>
        <v>1</v>
      </c>
      <c r="P42" s="72">
        <v>34340.0</v>
      </c>
      <c r="Q42" s="59">
        <f t="shared" si="4"/>
        <v>-0.00003320325047</v>
      </c>
      <c r="R42" s="6" t="s">
        <v>8</v>
      </c>
      <c r="S42" s="62">
        <f t="shared" si="5"/>
        <v>1</v>
      </c>
      <c r="T42" s="64">
        <v>34340.0</v>
      </c>
      <c r="U42" s="59">
        <f t="shared" si="6"/>
        <v>-0.00003320325047</v>
      </c>
      <c r="V42" s="63">
        <v>0.6</v>
      </c>
      <c r="W42" s="62">
        <f t="shared" si="7"/>
        <v>1</v>
      </c>
      <c r="X42" s="59">
        <f>RKO!J42</f>
        <v>34340.0114</v>
      </c>
      <c r="Y42" s="59">
        <f t="shared" si="8"/>
        <v>0</v>
      </c>
      <c r="Z42" s="65">
        <f>RKO!S42</f>
        <v>0</v>
      </c>
      <c r="AA42" s="59">
        <f>RKO!L42</f>
        <v>0.027</v>
      </c>
      <c r="AB42" s="62">
        <f t="shared" si="9"/>
        <v>1</v>
      </c>
      <c r="AC42" s="61">
        <f>'RKO-BRKGA'!J42</f>
        <v>34340.0114</v>
      </c>
      <c r="AD42" s="59">
        <f t="shared" si="10"/>
        <v>0</v>
      </c>
      <c r="AE42" s="65">
        <f>'RKO-BRKGA'!S42</f>
        <v>0</v>
      </c>
      <c r="AF42" s="59">
        <f>'RKO-BRKGA'!L42</f>
        <v>0.115</v>
      </c>
      <c r="AG42" s="62">
        <f t="shared" si="11"/>
        <v>1</v>
      </c>
      <c r="AH42" s="61">
        <f>'RKO-SA'!J42</f>
        <v>34340.0114</v>
      </c>
      <c r="AI42" s="59">
        <f t="shared" si="12"/>
        <v>0</v>
      </c>
      <c r="AJ42" s="65">
        <f>'RKO-SA'!S42</f>
        <v>0</v>
      </c>
      <c r="AK42" s="59">
        <f>'RKO-SA'!L42</f>
        <v>0.881</v>
      </c>
      <c r="AL42" s="62">
        <f t="shared" si="13"/>
        <v>1</v>
      </c>
      <c r="AM42" s="61">
        <f>'RKO-GRASP'!J42</f>
        <v>34340.0114</v>
      </c>
      <c r="AN42" s="59">
        <f t="shared" si="14"/>
        <v>0</v>
      </c>
      <c r="AO42" s="65">
        <f>'RKO-GRASP'!S42</f>
        <v>0</v>
      </c>
      <c r="AP42" s="59">
        <f>'RKO-GRASP'!L42</f>
        <v>0.115</v>
      </c>
      <c r="AQ42" s="62">
        <f t="shared" si="15"/>
        <v>1</v>
      </c>
      <c r="AR42" s="61">
        <f>'RKO-ILS'!J42</f>
        <v>34340.0114</v>
      </c>
      <c r="AS42" s="59">
        <f t="shared" si="16"/>
        <v>0</v>
      </c>
      <c r="AT42" s="65">
        <f>'RKO-ILS'!S42</f>
        <v>0</v>
      </c>
      <c r="AU42" s="59">
        <f>'RKO-ILS'!L42</f>
        <v>0.442</v>
      </c>
      <c r="AV42" s="62">
        <f t="shared" si="17"/>
        <v>1</v>
      </c>
      <c r="AW42" s="61">
        <f>'RKO-VNS'!J42</f>
        <v>34340.0114</v>
      </c>
      <c r="AX42" s="59">
        <f t="shared" si="18"/>
        <v>0</v>
      </c>
      <c r="AY42" s="65">
        <f>'RKO-VNS'!S42</f>
        <v>0</v>
      </c>
      <c r="AZ42" s="59">
        <f>'RKO-VNS'!L42</f>
        <v>0.069</v>
      </c>
      <c r="BA42" s="62">
        <f t="shared" si="19"/>
        <v>1</v>
      </c>
      <c r="BB42" s="61">
        <f>'RKO-PSO'!J42</f>
        <v>34340.0114</v>
      </c>
      <c r="BC42" s="59">
        <f t="shared" si="20"/>
        <v>0</v>
      </c>
      <c r="BD42" s="65">
        <f>'RKO-PSO'!S42</f>
        <v>0</v>
      </c>
      <c r="BE42" s="66">
        <f>'RKO-PSO'!L42</f>
        <v>0.028</v>
      </c>
      <c r="BF42" s="62">
        <f t="shared" si="21"/>
        <v>1</v>
      </c>
      <c r="BG42" s="61">
        <f>'RKO-GA'!J42</f>
        <v>34340.0114</v>
      </c>
      <c r="BH42" s="59">
        <f t="shared" si="22"/>
        <v>0</v>
      </c>
      <c r="BI42" s="65">
        <f>'RKO-GA'!S42</f>
        <v>0</v>
      </c>
      <c r="BJ42" s="66">
        <f>'RKO-GA'!L42</f>
        <v>0.046</v>
      </c>
      <c r="BK42" s="62">
        <f t="shared" si="23"/>
        <v>1</v>
      </c>
      <c r="BL42" s="61">
        <f>'RKO-BRKGA-CS'!J42</f>
        <v>34340.0114</v>
      </c>
      <c r="BM42" s="59">
        <f t="shared" si="24"/>
        <v>0</v>
      </c>
      <c r="BN42" s="65">
        <f>'RKO-BRKGA-CS'!S42</f>
        <v>0</v>
      </c>
      <c r="BO42" s="66">
        <f>'RKO-BRKGA-CS'!L42</f>
        <v>0.056</v>
      </c>
      <c r="BP42" s="62">
        <f t="shared" si="25"/>
        <v>1</v>
      </c>
      <c r="BQ42" s="61">
        <f>'RKO-LNS'!J42</f>
        <v>34340.0114</v>
      </c>
      <c r="BR42" s="59">
        <f t="shared" si="26"/>
        <v>0</v>
      </c>
      <c r="BS42" s="65">
        <f>'RKO-LNS'!S42</f>
        <v>0</v>
      </c>
      <c r="BT42" s="66">
        <f>'RKO-LNS'!L42</f>
        <v>0.03</v>
      </c>
      <c r="BU42" s="62">
        <f t="shared" si="27"/>
        <v>1</v>
      </c>
      <c r="BV42" s="61">
        <f>'RKO-MS'!J42</f>
        <v>34445.57998</v>
      </c>
      <c r="BW42" s="59">
        <f t="shared" si="28"/>
        <v>0.3074214937</v>
      </c>
      <c r="BX42" s="65">
        <f>'RKO-MS'!S42</f>
        <v>1.320164157</v>
      </c>
      <c r="BY42" s="66">
        <f>'RKO-MS'!L42</f>
        <v>5.052</v>
      </c>
      <c r="BZ42" s="62">
        <f t="shared" si="29"/>
        <v>0</v>
      </c>
      <c r="CA42" s="67"/>
      <c r="CB42" s="68">
        <f t="shared" si="30"/>
        <v>34340.0114</v>
      </c>
      <c r="CC42" s="68">
        <f t="shared" si="31"/>
        <v>1</v>
      </c>
    </row>
    <row r="43" ht="15.75" customHeight="1">
      <c r="A43" s="57" t="s">
        <v>124</v>
      </c>
      <c r="B43" s="6"/>
      <c r="C43" s="6"/>
      <c r="D43" s="6">
        <v>0.5</v>
      </c>
      <c r="E43" s="58"/>
      <c r="F43" s="59">
        <f t="shared" si="1"/>
        <v>49418.78451</v>
      </c>
      <c r="G43" s="60"/>
      <c r="H43" s="61">
        <v>49418.7</v>
      </c>
      <c r="I43" s="59">
        <f t="shared" si="32"/>
        <v>-0.0001710118952</v>
      </c>
      <c r="J43" s="61">
        <v>0.7</v>
      </c>
      <c r="K43" s="62">
        <f t="shared" si="33"/>
        <v>1</v>
      </c>
      <c r="L43" s="63">
        <v>49418.7</v>
      </c>
      <c r="M43" s="59">
        <f t="shared" si="2"/>
        <v>-0.0001710118952</v>
      </c>
      <c r="N43" s="63">
        <v>4.0</v>
      </c>
      <c r="O43" s="62">
        <f t="shared" si="3"/>
        <v>1</v>
      </c>
      <c r="P43" s="72">
        <v>49418.7</v>
      </c>
      <c r="Q43" s="59">
        <f t="shared" si="4"/>
        <v>-0.0001710118952</v>
      </c>
      <c r="R43" s="6" t="s">
        <v>8</v>
      </c>
      <c r="S43" s="62">
        <f t="shared" si="5"/>
        <v>1</v>
      </c>
      <c r="T43" s="64">
        <v>49418.7</v>
      </c>
      <c r="U43" s="59">
        <f t="shared" si="6"/>
        <v>-0.0001710118952</v>
      </c>
      <c r="V43" s="63">
        <v>2.2</v>
      </c>
      <c r="W43" s="62">
        <f t="shared" si="7"/>
        <v>1</v>
      </c>
      <c r="X43" s="59">
        <f>RKO!J43</f>
        <v>49418.78451</v>
      </c>
      <c r="Y43" s="59">
        <f t="shared" si="8"/>
        <v>0</v>
      </c>
      <c r="Z43" s="65">
        <f>RKO!S43</f>
        <v>0</v>
      </c>
      <c r="AA43" s="59">
        <f>RKO!L43</f>
        <v>0.141</v>
      </c>
      <c r="AB43" s="62">
        <f t="shared" si="9"/>
        <v>1</v>
      </c>
      <c r="AC43" s="61">
        <f>'RKO-BRKGA'!J43</f>
        <v>49418.78451</v>
      </c>
      <c r="AD43" s="59">
        <f t="shared" si="10"/>
        <v>0</v>
      </c>
      <c r="AE43" s="65">
        <f>'RKO-BRKGA'!S43</f>
        <v>0</v>
      </c>
      <c r="AF43" s="59">
        <f>'RKO-BRKGA'!L43</f>
        <v>0.655</v>
      </c>
      <c r="AG43" s="62">
        <f t="shared" si="11"/>
        <v>1</v>
      </c>
      <c r="AH43" s="61">
        <f>'RKO-SA'!J43</f>
        <v>49418.78451</v>
      </c>
      <c r="AI43" s="59">
        <f t="shared" si="12"/>
        <v>0</v>
      </c>
      <c r="AJ43" s="65">
        <f>'RKO-SA'!S43</f>
        <v>0</v>
      </c>
      <c r="AK43" s="59">
        <f>'RKO-SA'!L43</f>
        <v>0.819</v>
      </c>
      <c r="AL43" s="62">
        <f t="shared" si="13"/>
        <v>1</v>
      </c>
      <c r="AM43" s="61">
        <f>'RKO-GRASP'!J43</f>
        <v>49418.78451</v>
      </c>
      <c r="AN43" s="59">
        <f t="shared" si="14"/>
        <v>0</v>
      </c>
      <c r="AO43" s="65">
        <f>'RKO-GRASP'!S43</f>
        <v>0</v>
      </c>
      <c r="AP43" s="59">
        <f>'RKO-GRASP'!L43</f>
        <v>0.341</v>
      </c>
      <c r="AQ43" s="62">
        <f t="shared" si="15"/>
        <v>1</v>
      </c>
      <c r="AR43" s="61">
        <f>'RKO-ILS'!J43</f>
        <v>49418.78451</v>
      </c>
      <c r="AS43" s="59">
        <f t="shared" si="16"/>
        <v>0</v>
      </c>
      <c r="AT43" s="65">
        <f>'RKO-ILS'!S43</f>
        <v>0</v>
      </c>
      <c r="AU43" s="59">
        <f>'RKO-ILS'!L43</f>
        <v>0.035</v>
      </c>
      <c r="AV43" s="62">
        <f t="shared" si="17"/>
        <v>1</v>
      </c>
      <c r="AW43" s="61">
        <f>'RKO-VNS'!J43</f>
        <v>49418.78451</v>
      </c>
      <c r="AX43" s="59">
        <f t="shared" si="18"/>
        <v>0</v>
      </c>
      <c r="AY43" s="65">
        <f>'RKO-VNS'!S43</f>
        <v>0</v>
      </c>
      <c r="AZ43" s="59">
        <f>'RKO-VNS'!L43</f>
        <v>0.044</v>
      </c>
      <c r="BA43" s="62">
        <f t="shared" si="19"/>
        <v>1</v>
      </c>
      <c r="BB43" s="61">
        <f>'RKO-PSO'!J43</f>
        <v>49418.78451</v>
      </c>
      <c r="BC43" s="59">
        <f t="shared" si="20"/>
        <v>0</v>
      </c>
      <c r="BD43" s="65">
        <f>'RKO-PSO'!S43</f>
        <v>0</v>
      </c>
      <c r="BE43" s="66">
        <f>'RKO-PSO'!L43</f>
        <v>0.04</v>
      </c>
      <c r="BF43" s="62">
        <f t="shared" si="21"/>
        <v>1</v>
      </c>
      <c r="BG43" s="61">
        <f>'RKO-GA'!J43</f>
        <v>49418.78451</v>
      </c>
      <c r="BH43" s="59">
        <f t="shared" si="22"/>
        <v>0</v>
      </c>
      <c r="BI43" s="65">
        <f>'RKO-GA'!S43</f>
        <v>0</v>
      </c>
      <c r="BJ43" s="66">
        <f>'RKO-GA'!L43</f>
        <v>0.559</v>
      </c>
      <c r="BK43" s="62">
        <f t="shared" si="23"/>
        <v>1</v>
      </c>
      <c r="BL43" s="61">
        <f>'RKO-BRKGA-CS'!J43</f>
        <v>49418.78451</v>
      </c>
      <c r="BM43" s="59">
        <f t="shared" si="24"/>
        <v>0</v>
      </c>
      <c r="BN43" s="65">
        <f>'RKO-BRKGA-CS'!S43</f>
        <v>0</v>
      </c>
      <c r="BO43" s="66">
        <f>'RKO-BRKGA-CS'!L43</f>
        <v>1.147</v>
      </c>
      <c r="BP43" s="62">
        <f t="shared" si="25"/>
        <v>1</v>
      </c>
      <c r="BQ43" s="61">
        <f>'RKO-LNS'!J43</f>
        <v>49418.78451</v>
      </c>
      <c r="BR43" s="59">
        <f t="shared" si="26"/>
        <v>0</v>
      </c>
      <c r="BS43" s="65">
        <f>'RKO-LNS'!S43</f>
        <v>0</v>
      </c>
      <c r="BT43" s="66">
        <f>'RKO-LNS'!L43</f>
        <v>0.068</v>
      </c>
      <c r="BU43" s="62">
        <f t="shared" si="27"/>
        <v>1</v>
      </c>
      <c r="BV43" s="61">
        <f>'RKO-MS'!J43</f>
        <v>50049.00042</v>
      </c>
      <c r="BW43" s="59">
        <f t="shared" si="28"/>
        <v>1.275255792</v>
      </c>
      <c r="BX43" s="65">
        <f>'RKO-MS'!S43</f>
        <v>2.356708328</v>
      </c>
      <c r="BY43" s="66">
        <f>'RKO-MS'!L43</f>
        <v>5.397</v>
      </c>
      <c r="BZ43" s="62">
        <f t="shared" si="29"/>
        <v>0</v>
      </c>
      <c r="CA43" s="67"/>
      <c r="CB43" s="68">
        <f t="shared" si="30"/>
        <v>49418.78451</v>
      </c>
      <c r="CC43" s="68">
        <f t="shared" si="31"/>
        <v>1</v>
      </c>
    </row>
    <row r="44" ht="15.75" customHeight="1">
      <c r="A44" s="57" t="s">
        <v>125</v>
      </c>
      <c r="B44" s="6"/>
      <c r="C44" s="6"/>
      <c r="D44" s="6">
        <v>0.8</v>
      </c>
      <c r="E44" s="58"/>
      <c r="F44" s="59">
        <f t="shared" si="1"/>
        <v>64013.26217</v>
      </c>
      <c r="G44" s="60"/>
      <c r="H44" s="61">
        <v>64013.2</v>
      </c>
      <c r="I44" s="59">
        <f t="shared" si="32"/>
        <v>-0.00009711581303</v>
      </c>
      <c r="J44" s="61">
        <v>1.0</v>
      </c>
      <c r="K44" s="62">
        <f t="shared" si="33"/>
        <v>1</v>
      </c>
      <c r="L44" s="63">
        <v>64013.2</v>
      </c>
      <c r="M44" s="59">
        <f t="shared" si="2"/>
        <v>-0.00009711581303</v>
      </c>
      <c r="N44" s="63">
        <v>9.9</v>
      </c>
      <c r="O44" s="62">
        <f t="shared" si="3"/>
        <v>1</v>
      </c>
      <c r="P44" s="72">
        <v>64013.2</v>
      </c>
      <c r="Q44" s="59">
        <f t="shared" si="4"/>
        <v>-0.00009711581303</v>
      </c>
      <c r="R44" s="6" t="s">
        <v>8</v>
      </c>
      <c r="S44" s="62">
        <f t="shared" si="5"/>
        <v>1</v>
      </c>
      <c r="T44" s="64">
        <v>64013.2</v>
      </c>
      <c r="U44" s="59">
        <f t="shared" si="6"/>
        <v>-0.00009711581303</v>
      </c>
      <c r="V44" s="63">
        <v>2.6</v>
      </c>
      <c r="W44" s="62">
        <f t="shared" si="7"/>
        <v>1</v>
      </c>
      <c r="X44" s="59">
        <f>RKO!J44</f>
        <v>64013.26217</v>
      </c>
      <c r="Y44" s="59">
        <f t="shared" si="8"/>
        <v>0</v>
      </c>
      <c r="Z44" s="65">
        <f>RKO!S44</f>
        <v>0</v>
      </c>
      <c r="AA44" s="59">
        <f>RKO!L44</f>
        <v>0.061</v>
      </c>
      <c r="AB44" s="62">
        <f t="shared" si="9"/>
        <v>1</v>
      </c>
      <c r="AC44" s="61">
        <f>'RKO-BRKGA'!J44</f>
        <v>64013.26217</v>
      </c>
      <c r="AD44" s="59">
        <f t="shared" si="10"/>
        <v>0</v>
      </c>
      <c r="AE44" s="65">
        <f>'RKO-BRKGA'!S44</f>
        <v>0</v>
      </c>
      <c r="AF44" s="59">
        <f>'RKO-BRKGA'!L44</f>
        <v>0.834</v>
      </c>
      <c r="AG44" s="62">
        <f t="shared" si="11"/>
        <v>1</v>
      </c>
      <c r="AH44" s="61">
        <f>'RKO-SA'!J44</f>
        <v>64013.26217</v>
      </c>
      <c r="AI44" s="59">
        <f t="shared" si="12"/>
        <v>0</v>
      </c>
      <c r="AJ44" s="65">
        <f>'RKO-SA'!S44</f>
        <v>0</v>
      </c>
      <c r="AK44" s="59">
        <f>'RKO-SA'!L44</f>
        <v>0.832</v>
      </c>
      <c r="AL44" s="62">
        <f t="shared" si="13"/>
        <v>1</v>
      </c>
      <c r="AM44" s="61">
        <f>'RKO-GRASP'!J44</f>
        <v>64013.26217</v>
      </c>
      <c r="AN44" s="59">
        <f t="shared" si="14"/>
        <v>0</v>
      </c>
      <c r="AO44" s="65">
        <f>'RKO-GRASP'!S44</f>
        <v>0</v>
      </c>
      <c r="AP44" s="59">
        <f>'RKO-GRASP'!L44</f>
        <v>0.066</v>
      </c>
      <c r="AQ44" s="62">
        <f t="shared" si="15"/>
        <v>1</v>
      </c>
      <c r="AR44" s="61">
        <f>'RKO-ILS'!J44</f>
        <v>64013.26217</v>
      </c>
      <c r="AS44" s="59">
        <f t="shared" si="16"/>
        <v>0</v>
      </c>
      <c r="AT44" s="65">
        <f>'RKO-ILS'!S44</f>
        <v>0</v>
      </c>
      <c r="AU44" s="59">
        <f>'RKO-ILS'!L44</f>
        <v>0.429</v>
      </c>
      <c r="AV44" s="62">
        <f t="shared" si="17"/>
        <v>1</v>
      </c>
      <c r="AW44" s="61">
        <f>'RKO-VNS'!J44</f>
        <v>64013.26217</v>
      </c>
      <c r="AX44" s="59">
        <f t="shared" si="18"/>
        <v>0</v>
      </c>
      <c r="AY44" s="65">
        <f>'RKO-VNS'!S44</f>
        <v>0</v>
      </c>
      <c r="AZ44" s="59">
        <f>'RKO-VNS'!L44</f>
        <v>0.051</v>
      </c>
      <c r="BA44" s="62">
        <f t="shared" si="19"/>
        <v>1</v>
      </c>
      <c r="BB44" s="61">
        <f>'RKO-PSO'!J44</f>
        <v>64013.26217</v>
      </c>
      <c r="BC44" s="59">
        <f t="shared" si="20"/>
        <v>0</v>
      </c>
      <c r="BD44" s="65">
        <f>'RKO-PSO'!S44</f>
        <v>0</v>
      </c>
      <c r="BE44" s="66">
        <f>'RKO-PSO'!L44</f>
        <v>0.053</v>
      </c>
      <c r="BF44" s="62">
        <f t="shared" si="21"/>
        <v>1</v>
      </c>
      <c r="BG44" s="61">
        <f>'RKO-GA'!J44</f>
        <v>64013.26217</v>
      </c>
      <c r="BH44" s="59">
        <f t="shared" si="22"/>
        <v>0</v>
      </c>
      <c r="BI44" s="65">
        <f>'RKO-GA'!S44</f>
        <v>0</v>
      </c>
      <c r="BJ44" s="66">
        <f>'RKO-GA'!L44</f>
        <v>0.571</v>
      </c>
      <c r="BK44" s="62">
        <f t="shared" si="23"/>
        <v>1</v>
      </c>
      <c r="BL44" s="61">
        <f>'RKO-BRKGA-CS'!J44</f>
        <v>64013.26217</v>
      </c>
      <c r="BM44" s="59">
        <f t="shared" si="24"/>
        <v>0</v>
      </c>
      <c r="BN44" s="65">
        <f>'RKO-BRKGA-CS'!S44</f>
        <v>0</v>
      </c>
      <c r="BO44" s="66">
        <f>'RKO-BRKGA-CS'!L44</f>
        <v>1.508</v>
      </c>
      <c r="BP44" s="62">
        <f t="shared" si="25"/>
        <v>1</v>
      </c>
      <c r="BQ44" s="61">
        <f>'RKO-LNS'!J44</f>
        <v>64013.26217</v>
      </c>
      <c r="BR44" s="59">
        <f t="shared" si="26"/>
        <v>0</v>
      </c>
      <c r="BS44" s="65">
        <f>'RKO-LNS'!S44</f>
        <v>0</v>
      </c>
      <c r="BT44" s="66">
        <f>'RKO-LNS'!L44</f>
        <v>0.022</v>
      </c>
      <c r="BU44" s="62">
        <f t="shared" si="27"/>
        <v>1</v>
      </c>
      <c r="BV44" s="61">
        <f>'RKO-MS'!J44</f>
        <v>64666.23917</v>
      </c>
      <c r="BW44" s="59">
        <f t="shared" si="28"/>
        <v>1.020065193</v>
      </c>
      <c r="BX44" s="65">
        <f>'RKO-MS'!S44</f>
        <v>2.551449859</v>
      </c>
      <c r="BY44" s="66">
        <f>'RKO-MS'!L44</f>
        <v>3.827</v>
      </c>
      <c r="BZ44" s="62">
        <f t="shared" si="29"/>
        <v>0</v>
      </c>
      <c r="CA44" s="67"/>
      <c r="CB44" s="68">
        <f t="shared" si="30"/>
        <v>64013.26217</v>
      </c>
      <c r="CC44" s="68">
        <f t="shared" si="31"/>
        <v>1</v>
      </c>
    </row>
    <row r="45" ht="15.75" customHeight="1">
      <c r="A45" s="57" t="s">
        <v>126</v>
      </c>
      <c r="B45" s="6"/>
      <c r="C45" s="6">
        <v>8.0</v>
      </c>
      <c r="D45" s="6">
        <v>0.2</v>
      </c>
      <c r="E45" s="58"/>
      <c r="F45" s="59">
        <f t="shared" si="1"/>
        <v>20513.40615</v>
      </c>
      <c r="G45" s="60"/>
      <c r="H45" s="61">
        <v>20513.4</v>
      </c>
      <c r="I45" s="59">
        <f t="shared" si="32"/>
        <v>-0.00002995601977</v>
      </c>
      <c r="J45" s="61">
        <v>1.0</v>
      </c>
      <c r="K45" s="62">
        <f t="shared" si="33"/>
        <v>1</v>
      </c>
      <c r="L45" s="63">
        <v>20513.4</v>
      </c>
      <c r="M45" s="59">
        <f t="shared" si="2"/>
        <v>-0.00002995601977</v>
      </c>
      <c r="N45" s="63">
        <v>23.5</v>
      </c>
      <c r="O45" s="62">
        <f t="shared" si="3"/>
        <v>1</v>
      </c>
      <c r="P45" s="72">
        <v>20513.4</v>
      </c>
      <c r="Q45" s="59">
        <f t="shared" si="4"/>
        <v>-0.00002995601977</v>
      </c>
      <c r="R45" s="6" t="s">
        <v>8</v>
      </c>
      <c r="S45" s="62">
        <f t="shared" si="5"/>
        <v>1</v>
      </c>
      <c r="T45" s="64">
        <v>20513.4</v>
      </c>
      <c r="U45" s="59">
        <f t="shared" si="6"/>
        <v>-0.00002995601977</v>
      </c>
      <c r="V45" s="63">
        <v>3.6</v>
      </c>
      <c r="W45" s="62">
        <f t="shared" si="7"/>
        <v>1</v>
      </c>
      <c r="X45" s="59">
        <f>RKO!J45</f>
        <v>20513.40615</v>
      </c>
      <c r="Y45" s="59">
        <f t="shared" si="8"/>
        <v>0</v>
      </c>
      <c r="Z45" s="65">
        <f>RKO!S45</f>
        <v>0</v>
      </c>
      <c r="AA45" s="59">
        <f>RKO!L45</f>
        <v>0.134</v>
      </c>
      <c r="AB45" s="62">
        <f t="shared" si="9"/>
        <v>1</v>
      </c>
      <c r="AC45" s="61">
        <f>'RKO-BRKGA'!J45</f>
        <v>20513.40615</v>
      </c>
      <c r="AD45" s="59">
        <f t="shared" si="10"/>
        <v>0</v>
      </c>
      <c r="AE45" s="65">
        <f>'RKO-BRKGA'!S45</f>
        <v>0.4273635884</v>
      </c>
      <c r="AF45" s="59">
        <f>'RKO-BRKGA'!L45</f>
        <v>1.67</v>
      </c>
      <c r="AG45" s="62">
        <f t="shared" si="11"/>
        <v>1</v>
      </c>
      <c r="AH45" s="61">
        <f>'RKO-SA'!J45</f>
        <v>20513.40615</v>
      </c>
      <c r="AI45" s="59">
        <f t="shared" si="12"/>
        <v>0</v>
      </c>
      <c r="AJ45" s="65">
        <f>'RKO-SA'!S45</f>
        <v>0</v>
      </c>
      <c r="AK45" s="59">
        <f>'RKO-SA'!L45</f>
        <v>2.392</v>
      </c>
      <c r="AL45" s="62">
        <f t="shared" si="13"/>
        <v>1</v>
      </c>
      <c r="AM45" s="61">
        <f>'RKO-GRASP'!J45</f>
        <v>20513.40615</v>
      </c>
      <c r="AN45" s="59">
        <f t="shared" si="14"/>
        <v>0</v>
      </c>
      <c r="AO45" s="65">
        <f>'RKO-GRASP'!S45</f>
        <v>0.4273635884</v>
      </c>
      <c r="AP45" s="59">
        <f>'RKO-GRASP'!L45</f>
        <v>1.418</v>
      </c>
      <c r="AQ45" s="62">
        <f t="shared" si="15"/>
        <v>1</v>
      </c>
      <c r="AR45" s="61">
        <f>'RKO-ILS'!J45</f>
        <v>20513.40615</v>
      </c>
      <c r="AS45" s="59">
        <f t="shared" si="16"/>
        <v>0</v>
      </c>
      <c r="AT45" s="65">
        <f>'RKO-ILS'!S45</f>
        <v>0</v>
      </c>
      <c r="AU45" s="59">
        <f>'RKO-ILS'!L45</f>
        <v>0.172</v>
      </c>
      <c r="AV45" s="62">
        <f t="shared" si="17"/>
        <v>1</v>
      </c>
      <c r="AW45" s="61">
        <f>'RKO-VNS'!J45</f>
        <v>20513.40615</v>
      </c>
      <c r="AX45" s="59">
        <f t="shared" si="18"/>
        <v>0</v>
      </c>
      <c r="AY45" s="65">
        <f>'RKO-VNS'!S45</f>
        <v>0</v>
      </c>
      <c r="AZ45" s="59">
        <f>'RKO-VNS'!L45</f>
        <v>0.247</v>
      </c>
      <c r="BA45" s="62">
        <f t="shared" si="19"/>
        <v>1</v>
      </c>
      <c r="BB45" s="61">
        <f>'RKO-PSO'!J45</f>
        <v>20513.40615</v>
      </c>
      <c r="BC45" s="59">
        <f t="shared" si="20"/>
        <v>0</v>
      </c>
      <c r="BD45" s="65">
        <f>'RKO-PSO'!S45</f>
        <v>0</v>
      </c>
      <c r="BE45" s="66">
        <f>'RKO-PSO'!L45</f>
        <v>0.444</v>
      </c>
      <c r="BF45" s="62">
        <f t="shared" si="21"/>
        <v>1</v>
      </c>
      <c r="BG45" s="61">
        <f>'RKO-GA'!J45</f>
        <v>20513.40615</v>
      </c>
      <c r="BH45" s="59">
        <f t="shared" si="22"/>
        <v>0</v>
      </c>
      <c r="BI45" s="65">
        <f>'RKO-GA'!S45</f>
        <v>0</v>
      </c>
      <c r="BJ45" s="66">
        <f>'RKO-GA'!L45</f>
        <v>1.903</v>
      </c>
      <c r="BK45" s="62">
        <f t="shared" si="23"/>
        <v>1</v>
      </c>
      <c r="BL45" s="61">
        <f>'RKO-BRKGA-CS'!J45</f>
        <v>20513.40615</v>
      </c>
      <c r="BM45" s="59">
        <f t="shared" si="24"/>
        <v>0</v>
      </c>
      <c r="BN45" s="65">
        <f>'RKO-BRKGA-CS'!S45</f>
        <v>0</v>
      </c>
      <c r="BO45" s="66">
        <f>'RKO-BRKGA-CS'!L45</f>
        <v>0.304</v>
      </c>
      <c r="BP45" s="62">
        <f t="shared" si="25"/>
        <v>1</v>
      </c>
      <c r="BQ45" s="61">
        <f>'RKO-LNS'!J45</f>
        <v>20513.40615</v>
      </c>
      <c r="BR45" s="59">
        <f t="shared" si="26"/>
        <v>0</v>
      </c>
      <c r="BS45" s="65">
        <f>'RKO-LNS'!S45</f>
        <v>0</v>
      </c>
      <c r="BT45" s="66">
        <f>'RKO-LNS'!L45</f>
        <v>0.741</v>
      </c>
      <c r="BU45" s="62">
        <f t="shared" si="27"/>
        <v>1</v>
      </c>
      <c r="BV45" s="61">
        <f>'RKO-MS'!J45</f>
        <v>21189.30508</v>
      </c>
      <c r="BW45" s="59">
        <f t="shared" si="28"/>
        <v>3.294913245</v>
      </c>
      <c r="BX45" s="65">
        <f>'RKO-MS'!S45</f>
        <v>4.209363125</v>
      </c>
      <c r="BY45" s="66">
        <f>'RKO-MS'!L45</f>
        <v>2.233</v>
      </c>
      <c r="BZ45" s="62">
        <f t="shared" si="29"/>
        <v>0</v>
      </c>
      <c r="CA45" s="67"/>
      <c r="CB45" s="68">
        <f t="shared" si="30"/>
        <v>20513.40615</v>
      </c>
      <c r="CC45" s="68">
        <f t="shared" si="31"/>
        <v>1</v>
      </c>
    </row>
    <row r="46" ht="15.75" customHeight="1">
      <c r="A46" s="57" t="s">
        <v>127</v>
      </c>
      <c r="B46" s="6"/>
      <c r="C46" s="6"/>
      <c r="D46" s="6">
        <v>0.5</v>
      </c>
      <c r="E46" s="58"/>
      <c r="F46" s="59">
        <f t="shared" si="1"/>
        <v>39288.18853</v>
      </c>
      <c r="G46" s="60"/>
      <c r="H46" s="61">
        <v>39288.1</v>
      </c>
      <c r="I46" s="59">
        <f t="shared" si="32"/>
        <v>-0.0002253348991</v>
      </c>
      <c r="J46" s="61">
        <v>0.8</v>
      </c>
      <c r="K46" s="62">
        <f t="shared" si="33"/>
        <v>1</v>
      </c>
      <c r="L46" s="63">
        <v>39288.1</v>
      </c>
      <c r="M46" s="59">
        <f t="shared" si="2"/>
        <v>-0.0002253348991</v>
      </c>
      <c r="N46" s="63">
        <v>82.4</v>
      </c>
      <c r="O46" s="62">
        <f t="shared" si="3"/>
        <v>1</v>
      </c>
      <c r="P46" s="72">
        <v>39288.1</v>
      </c>
      <c r="Q46" s="59">
        <f t="shared" si="4"/>
        <v>-0.0002253348991</v>
      </c>
      <c r="R46" s="6" t="s">
        <v>8</v>
      </c>
      <c r="S46" s="62">
        <f t="shared" si="5"/>
        <v>1</v>
      </c>
      <c r="T46" s="64">
        <v>39288.1</v>
      </c>
      <c r="U46" s="59">
        <f t="shared" si="6"/>
        <v>-0.0002253348991</v>
      </c>
      <c r="V46" s="63">
        <v>4.4</v>
      </c>
      <c r="W46" s="62">
        <f t="shared" si="7"/>
        <v>1</v>
      </c>
      <c r="X46" s="59">
        <f>RKO!J46</f>
        <v>39288.18853</v>
      </c>
      <c r="Y46" s="59">
        <f t="shared" si="8"/>
        <v>0</v>
      </c>
      <c r="Z46" s="65">
        <f>RKO!S46</f>
        <v>0</v>
      </c>
      <c r="AA46" s="59">
        <f>RKO!L46</f>
        <v>0.268</v>
      </c>
      <c r="AB46" s="62">
        <f t="shared" si="9"/>
        <v>1</v>
      </c>
      <c r="AC46" s="61">
        <f>'RKO-BRKGA'!J46</f>
        <v>39288.18853</v>
      </c>
      <c r="AD46" s="59">
        <f t="shared" si="10"/>
        <v>0</v>
      </c>
      <c r="AE46" s="65">
        <f>'RKO-BRKGA'!S46</f>
        <v>0.1673842996</v>
      </c>
      <c r="AF46" s="59">
        <f>'RKO-BRKGA'!L46</f>
        <v>2.175</v>
      </c>
      <c r="AG46" s="62">
        <f t="shared" si="11"/>
        <v>1</v>
      </c>
      <c r="AH46" s="61">
        <f>'RKO-SA'!J46</f>
        <v>39288.18853</v>
      </c>
      <c r="AI46" s="59">
        <f t="shared" si="12"/>
        <v>0</v>
      </c>
      <c r="AJ46" s="65">
        <f>'RKO-SA'!S46</f>
        <v>0</v>
      </c>
      <c r="AK46" s="59">
        <f>'RKO-SA'!L46</f>
        <v>2.114</v>
      </c>
      <c r="AL46" s="62">
        <f t="shared" si="13"/>
        <v>1</v>
      </c>
      <c r="AM46" s="61">
        <f>'RKO-GRASP'!J46</f>
        <v>39288.18853</v>
      </c>
      <c r="AN46" s="59">
        <f t="shared" si="14"/>
        <v>0</v>
      </c>
      <c r="AO46" s="65">
        <f>'RKO-GRASP'!S46</f>
        <v>0</v>
      </c>
      <c r="AP46" s="59">
        <f>'RKO-GRASP'!L46</f>
        <v>2.062</v>
      </c>
      <c r="AQ46" s="62">
        <f t="shared" si="15"/>
        <v>1</v>
      </c>
      <c r="AR46" s="61">
        <f>'RKO-ILS'!J46</f>
        <v>39288.18853</v>
      </c>
      <c r="AS46" s="59">
        <f t="shared" si="16"/>
        <v>0</v>
      </c>
      <c r="AT46" s="65">
        <f>'RKO-ILS'!S46</f>
        <v>0</v>
      </c>
      <c r="AU46" s="59">
        <f>'RKO-ILS'!L46</f>
        <v>1.285</v>
      </c>
      <c r="AV46" s="62">
        <f t="shared" si="17"/>
        <v>1</v>
      </c>
      <c r="AW46" s="61">
        <f>'RKO-VNS'!J46</f>
        <v>39288.18853</v>
      </c>
      <c r="AX46" s="59">
        <f t="shared" si="18"/>
        <v>0</v>
      </c>
      <c r="AY46" s="65">
        <f>'RKO-VNS'!S46</f>
        <v>0</v>
      </c>
      <c r="AZ46" s="59">
        <f>'RKO-VNS'!L46</f>
        <v>0.422</v>
      </c>
      <c r="BA46" s="62">
        <f t="shared" si="19"/>
        <v>1</v>
      </c>
      <c r="BB46" s="61">
        <f>'RKO-PSO'!J46</f>
        <v>39288.18853</v>
      </c>
      <c r="BC46" s="59">
        <f t="shared" si="20"/>
        <v>0</v>
      </c>
      <c r="BD46" s="65">
        <f>'RKO-PSO'!S46</f>
        <v>0</v>
      </c>
      <c r="BE46" s="66">
        <f>'RKO-PSO'!L46</f>
        <v>0.486</v>
      </c>
      <c r="BF46" s="62">
        <f t="shared" si="21"/>
        <v>1</v>
      </c>
      <c r="BG46" s="61">
        <f>'RKO-GA'!J46</f>
        <v>39288.18853</v>
      </c>
      <c r="BH46" s="59">
        <f t="shared" si="22"/>
        <v>0</v>
      </c>
      <c r="BI46" s="65">
        <f>'RKO-GA'!S46</f>
        <v>0</v>
      </c>
      <c r="BJ46" s="66">
        <f>'RKO-GA'!L46</f>
        <v>3.891</v>
      </c>
      <c r="BK46" s="62">
        <f t="shared" si="23"/>
        <v>1</v>
      </c>
      <c r="BL46" s="61">
        <f>'RKO-BRKGA-CS'!J46</f>
        <v>39288.18853</v>
      </c>
      <c r="BM46" s="59">
        <f t="shared" si="24"/>
        <v>0</v>
      </c>
      <c r="BN46" s="65">
        <f>'RKO-BRKGA-CS'!S46</f>
        <v>0</v>
      </c>
      <c r="BO46" s="66">
        <f>'RKO-BRKGA-CS'!L46</f>
        <v>3.458</v>
      </c>
      <c r="BP46" s="62">
        <f t="shared" si="25"/>
        <v>1</v>
      </c>
      <c r="BQ46" s="61">
        <f>'RKO-LNS'!J46</f>
        <v>39288.18853</v>
      </c>
      <c r="BR46" s="59">
        <f t="shared" si="26"/>
        <v>0</v>
      </c>
      <c r="BS46" s="65">
        <f>'RKO-LNS'!S46</f>
        <v>0</v>
      </c>
      <c r="BT46" s="66">
        <f>'RKO-LNS'!L46</f>
        <v>0.228</v>
      </c>
      <c r="BU46" s="62">
        <f t="shared" si="27"/>
        <v>1</v>
      </c>
      <c r="BV46" s="61">
        <f>'RKO-MS'!J46</f>
        <v>39921.76044</v>
      </c>
      <c r="BW46" s="59">
        <f t="shared" si="28"/>
        <v>1.612626934</v>
      </c>
      <c r="BX46" s="65">
        <f>'RKO-MS'!S46</f>
        <v>2.711727815</v>
      </c>
      <c r="BY46" s="66">
        <f>'RKO-MS'!L46</f>
        <v>5.277</v>
      </c>
      <c r="BZ46" s="62">
        <f t="shared" si="29"/>
        <v>0</v>
      </c>
      <c r="CA46" s="67"/>
      <c r="CB46" s="68">
        <f t="shared" si="30"/>
        <v>39288.18853</v>
      </c>
      <c r="CC46" s="68">
        <f t="shared" si="31"/>
        <v>1</v>
      </c>
    </row>
    <row r="47" ht="15.75" customHeight="1">
      <c r="A47" s="57" t="s">
        <v>128</v>
      </c>
      <c r="B47" s="6"/>
      <c r="C47" s="6"/>
      <c r="D47" s="6">
        <v>0.8</v>
      </c>
      <c r="E47" s="58"/>
      <c r="F47" s="59">
        <f t="shared" si="1"/>
        <v>57953.44807</v>
      </c>
      <c r="G47" s="60"/>
      <c r="H47" s="61">
        <v>57953.4</v>
      </c>
      <c r="I47" s="59">
        <f t="shared" si="32"/>
        <v>-0.00008294243328</v>
      </c>
      <c r="J47" s="61">
        <v>0.7</v>
      </c>
      <c r="K47" s="62">
        <f t="shared" si="33"/>
        <v>1</v>
      </c>
      <c r="L47" s="63">
        <v>57953.4</v>
      </c>
      <c r="M47" s="59">
        <f t="shared" si="2"/>
        <v>-0.00008294243328</v>
      </c>
      <c r="N47" s="63">
        <v>125.9</v>
      </c>
      <c r="O47" s="62">
        <f t="shared" si="3"/>
        <v>1</v>
      </c>
      <c r="P47" s="72">
        <v>57953.4</v>
      </c>
      <c r="Q47" s="59">
        <f t="shared" si="4"/>
        <v>-0.00008294243328</v>
      </c>
      <c r="R47" s="6" t="s">
        <v>8</v>
      </c>
      <c r="S47" s="62">
        <f t="shared" si="5"/>
        <v>1</v>
      </c>
      <c r="T47" s="64">
        <v>57953.4</v>
      </c>
      <c r="U47" s="59">
        <f t="shared" si="6"/>
        <v>-0.00008294243328</v>
      </c>
      <c r="V47" s="63">
        <v>2.9</v>
      </c>
      <c r="W47" s="62">
        <f t="shared" si="7"/>
        <v>1</v>
      </c>
      <c r="X47" s="59">
        <f>RKO!J47</f>
        <v>57953.44807</v>
      </c>
      <c r="Y47" s="59">
        <f t="shared" si="8"/>
        <v>0</v>
      </c>
      <c r="Z47" s="65">
        <f>RKO!S47</f>
        <v>0</v>
      </c>
      <c r="AA47" s="59">
        <f>RKO!L47</f>
        <v>0.29</v>
      </c>
      <c r="AB47" s="62">
        <f t="shared" si="9"/>
        <v>1</v>
      </c>
      <c r="AC47" s="61">
        <f>'RKO-BRKGA'!J47</f>
        <v>57953.44807</v>
      </c>
      <c r="AD47" s="59">
        <f t="shared" si="10"/>
        <v>0</v>
      </c>
      <c r="AE47" s="65">
        <f>'RKO-BRKGA'!S47</f>
        <v>0</v>
      </c>
      <c r="AF47" s="59">
        <f>'RKO-BRKGA'!L47</f>
        <v>2.348</v>
      </c>
      <c r="AG47" s="62">
        <f t="shared" si="11"/>
        <v>1</v>
      </c>
      <c r="AH47" s="61">
        <f>'RKO-SA'!J47</f>
        <v>57953.44807</v>
      </c>
      <c r="AI47" s="59">
        <f t="shared" si="12"/>
        <v>0</v>
      </c>
      <c r="AJ47" s="65">
        <f>'RKO-SA'!S47</f>
        <v>0</v>
      </c>
      <c r="AK47" s="59">
        <f>'RKO-SA'!L47</f>
        <v>3.607</v>
      </c>
      <c r="AL47" s="62">
        <f t="shared" si="13"/>
        <v>1</v>
      </c>
      <c r="AM47" s="61">
        <f>'RKO-GRASP'!J47</f>
        <v>57953.44807</v>
      </c>
      <c r="AN47" s="59">
        <f t="shared" si="14"/>
        <v>0</v>
      </c>
      <c r="AO47" s="65">
        <f>'RKO-GRASP'!S47</f>
        <v>0</v>
      </c>
      <c r="AP47" s="59">
        <f>'RKO-GRASP'!L47</f>
        <v>1.352</v>
      </c>
      <c r="AQ47" s="62">
        <f t="shared" si="15"/>
        <v>1</v>
      </c>
      <c r="AR47" s="61">
        <f>'RKO-ILS'!J47</f>
        <v>57953.44807</v>
      </c>
      <c r="AS47" s="59">
        <f t="shared" si="16"/>
        <v>0</v>
      </c>
      <c r="AT47" s="65">
        <f>'RKO-ILS'!S47</f>
        <v>0</v>
      </c>
      <c r="AU47" s="59">
        <f>'RKO-ILS'!L47</f>
        <v>0.341</v>
      </c>
      <c r="AV47" s="62">
        <f t="shared" si="17"/>
        <v>1</v>
      </c>
      <c r="AW47" s="61">
        <f>'RKO-VNS'!J47</f>
        <v>57953.44807</v>
      </c>
      <c r="AX47" s="59">
        <f t="shared" si="18"/>
        <v>0</v>
      </c>
      <c r="AY47" s="65">
        <f>'RKO-VNS'!S47</f>
        <v>0</v>
      </c>
      <c r="AZ47" s="59">
        <f>'RKO-VNS'!L47</f>
        <v>0.376</v>
      </c>
      <c r="BA47" s="62">
        <f t="shared" si="19"/>
        <v>1</v>
      </c>
      <c r="BB47" s="61">
        <f>'RKO-PSO'!J47</f>
        <v>57953.44807</v>
      </c>
      <c r="BC47" s="59">
        <f t="shared" si="20"/>
        <v>0</v>
      </c>
      <c r="BD47" s="65">
        <f>'RKO-PSO'!S47</f>
        <v>0</v>
      </c>
      <c r="BE47" s="66">
        <f>'RKO-PSO'!L47</f>
        <v>0.502</v>
      </c>
      <c r="BF47" s="62">
        <f t="shared" si="21"/>
        <v>1</v>
      </c>
      <c r="BG47" s="61">
        <f>'RKO-GA'!J47</f>
        <v>57953.44807</v>
      </c>
      <c r="BH47" s="59">
        <f t="shared" si="22"/>
        <v>0</v>
      </c>
      <c r="BI47" s="65">
        <f>'RKO-GA'!S47</f>
        <v>0</v>
      </c>
      <c r="BJ47" s="66">
        <f>'RKO-GA'!L47</f>
        <v>3.874</v>
      </c>
      <c r="BK47" s="62">
        <f t="shared" si="23"/>
        <v>1</v>
      </c>
      <c r="BL47" s="61">
        <f>'RKO-BRKGA-CS'!J47</f>
        <v>57953.44807</v>
      </c>
      <c r="BM47" s="59">
        <f t="shared" si="24"/>
        <v>0</v>
      </c>
      <c r="BN47" s="65">
        <f>'RKO-BRKGA-CS'!S47</f>
        <v>0</v>
      </c>
      <c r="BO47" s="66">
        <f>'RKO-BRKGA-CS'!L47</f>
        <v>2.359</v>
      </c>
      <c r="BP47" s="62">
        <f t="shared" si="25"/>
        <v>1</v>
      </c>
      <c r="BQ47" s="61">
        <f>'RKO-LNS'!J47</f>
        <v>57953.44807</v>
      </c>
      <c r="BR47" s="59">
        <f t="shared" si="26"/>
        <v>0</v>
      </c>
      <c r="BS47" s="65">
        <f>'RKO-LNS'!S47</f>
        <v>0</v>
      </c>
      <c r="BT47" s="66">
        <f>'RKO-LNS'!L47</f>
        <v>0.735</v>
      </c>
      <c r="BU47" s="62">
        <f t="shared" si="27"/>
        <v>1</v>
      </c>
      <c r="BV47" s="61">
        <f>'RKO-MS'!J47</f>
        <v>58715.94792</v>
      </c>
      <c r="BW47" s="59">
        <f t="shared" si="28"/>
        <v>1.315710934</v>
      </c>
      <c r="BX47" s="65">
        <f>'RKO-MS'!S47</f>
        <v>3.252218245</v>
      </c>
      <c r="BY47" s="66">
        <f>'RKO-MS'!L47</f>
        <v>3.925</v>
      </c>
      <c r="BZ47" s="62">
        <f t="shared" si="29"/>
        <v>0</v>
      </c>
      <c r="CA47" s="67"/>
      <c r="CB47" s="68">
        <f t="shared" si="30"/>
        <v>57953.44807</v>
      </c>
      <c r="CC47" s="68">
        <f t="shared" si="31"/>
        <v>1</v>
      </c>
    </row>
    <row r="48" ht="15.75" customHeight="1">
      <c r="A48" s="57" t="s">
        <v>129</v>
      </c>
      <c r="B48" s="6">
        <v>20.0</v>
      </c>
      <c r="C48" s="6">
        <v>3.0</v>
      </c>
      <c r="D48" s="6">
        <v>0.2</v>
      </c>
      <c r="E48" s="58"/>
      <c r="F48" s="59">
        <f t="shared" si="1"/>
        <v>58761.18402</v>
      </c>
      <c r="G48" s="60"/>
      <c r="H48" s="61">
        <v>58761.2</v>
      </c>
      <c r="I48" s="59">
        <f t="shared" si="32"/>
        <v>0.0000271880158</v>
      </c>
      <c r="J48" s="61">
        <v>3.3</v>
      </c>
      <c r="K48" s="62">
        <f t="shared" si="33"/>
        <v>1</v>
      </c>
      <c r="L48" s="63">
        <v>58761.2</v>
      </c>
      <c r="M48" s="59">
        <f t="shared" si="2"/>
        <v>0.0000271880158</v>
      </c>
      <c r="N48" s="63">
        <v>15.6</v>
      </c>
      <c r="O48" s="62">
        <f t="shared" si="3"/>
        <v>1</v>
      </c>
      <c r="P48" s="72">
        <v>58761.2</v>
      </c>
      <c r="Q48" s="59">
        <f t="shared" si="4"/>
        <v>0.0000271880158</v>
      </c>
      <c r="R48" s="6" t="s">
        <v>8</v>
      </c>
      <c r="S48" s="62">
        <f t="shared" si="5"/>
        <v>1</v>
      </c>
      <c r="T48" s="64">
        <v>58761.2</v>
      </c>
      <c r="U48" s="59">
        <f t="shared" si="6"/>
        <v>0.0000271880158</v>
      </c>
      <c r="V48" s="63">
        <v>35.5</v>
      </c>
      <c r="W48" s="62">
        <f t="shared" si="7"/>
        <v>1</v>
      </c>
      <c r="X48" s="59">
        <f>RKO!J48</f>
        <v>58761.18402</v>
      </c>
      <c r="Y48" s="59">
        <f t="shared" si="8"/>
        <v>0</v>
      </c>
      <c r="Z48" s="65">
        <f>RKO!S48</f>
        <v>0</v>
      </c>
      <c r="AA48" s="59">
        <f>RKO!L48</f>
        <v>0.061</v>
      </c>
      <c r="AB48" s="62">
        <f t="shared" si="9"/>
        <v>1</v>
      </c>
      <c r="AC48" s="61">
        <f>'RKO-BRKGA'!J48</f>
        <v>58761.18402</v>
      </c>
      <c r="AD48" s="59">
        <f t="shared" si="10"/>
        <v>0</v>
      </c>
      <c r="AE48" s="65">
        <f>'RKO-BRKGA'!S48</f>
        <v>2.012629278</v>
      </c>
      <c r="AF48" s="59">
        <f>'RKO-BRKGA'!L48</f>
        <v>10.028</v>
      </c>
      <c r="AG48" s="62">
        <f t="shared" si="11"/>
        <v>1</v>
      </c>
      <c r="AH48" s="61">
        <f>'RKO-SA'!J48</f>
        <v>58761.18402</v>
      </c>
      <c r="AI48" s="59">
        <f t="shared" si="12"/>
        <v>0</v>
      </c>
      <c r="AJ48" s="65">
        <f>'RKO-SA'!S48</f>
        <v>0</v>
      </c>
      <c r="AK48" s="59">
        <f>'RKO-SA'!L48</f>
        <v>1.044</v>
      </c>
      <c r="AL48" s="62">
        <f t="shared" si="13"/>
        <v>1</v>
      </c>
      <c r="AM48" s="61">
        <f>'RKO-GRASP'!J48</f>
        <v>58761.18402</v>
      </c>
      <c r="AN48" s="59">
        <f t="shared" si="14"/>
        <v>0</v>
      </c>
      <c r="AO48" s="65">
        <f>'RKO-GRASP'!S48</f>
        <v>0</v>
      </c>
      <c r="AP48" s="59">
        <f>'RKO-GRASP'!L48</f>
        <v>0.458</v>
      </c>
      <c r="AQ48" s="62">
        <f t="shared" si="15"/>
        <v>1</v>
      </c>
      <c r="AR48" s="61">
        <f>'RKO-ILS'!J48</f>
        <v>58761.18402</v>
      </c>
      <c r="AS48" s="59">
        <f t="shared" si="16"/>
        <v>0</v>
      </c>
      <c r="AT48" s="65">
        <f>'RKO-ILS'!S48</f>
        <v>0</v>
      </c>
      <c r="AU48" s="59">
        <f>'RKO-ILS'!L48</f>
        <v>0.973</v>
      </c>
      <c r="AV48" s="62">
        <f t="shared" si="17"/>
        <v>1</v>
      </c>
      <c r="AW48" s="61">
        <f>'RKO-VNS'!J48</f>
        <v>58761.18402</v>
      </c>
      <c r="AX48" s="59">
        <f t="shared" si="18"/>
        <v>0</v>
      </c>
      <c r="AY48" s="65">
        <f>'RKO-VNS'!S48</f>
        <v>0</v>
      </c>
      <c r="AZ48" s="59">
        <f>'RKO-VNS'!L48</f>
        <v>0.097</v>
      </c>
      <c r="BA48" s="62">
        <f t="shared" si="19"/>
        <v>1</v>
      </c>
      <c r="BB48" s="61">
        <f>'RKO-PSO'!J48</f>
        <v>58761.18402</v>
      </c>
      <c r="BC48" s="59">
        <f t="shared" si="20"/>
        <v>0</v>
      </c>
      <c r="BD48" s="65">
        <f>'RKO-PSO'!S48</f>
        <v>0</v>
      </c>
      <c r="BE48" s="66">
        <f>'RKO-PSO'!L48</f>
        <v>0.083</v>
      </c>
      <c r="BF48" s="62">
        <f t="shared" si="21"/>
        <v>1</v>
      </c>
      <c r="BG48" s="61">
        <f>'RKO-GA'!J48</f>
        <v>58761.18402</v>
      </c>
      <c r="BH48" s="59">
        <f t="shared" si="22"/>
        <v>0</v>
      </c>
      <c r="BI48" s="65">
        <f>'RKO-GA'!S48</f>
        <v>0</v>
      </c>
      <c r="BJ48" s="66">
        <f>'RKO-GA'!L48</f>
        <v>0.706</v>
      </c>
      <c r="BK48" s="62">
        <f t="shared" si="23"/>
        <v>1</v>
      </c>
      <c r="BL48" s="61">
        <f>'RKO-BRKGA-CS'!J48</f>
        <v>58761.18402</v>
      </c>
      <c r="BM48" s="59">
        <f t="shared" si="24"/>
        <v>0</v>
      </c>
      <c r="BN48" s="65">
        <f>'RKO-BRKGA-CS'!S48</f>
        <v>0.1777803462</v>
      </c>
      <c r="BO48" s="66">
        <f>'RKO-BRKGA-CS'!L48</f>
        <v>1.084</v>
      </c>
      <c r="BP48" s="62">
        <f t="shared" si="25"/>
        <v>1</v>
      </c>
      <c r="BQ48" s="61">
        <f>'RKO-LNS'!J48</f>
        <v>58761.18402</v>
      </c>
      <c r="BR48" s="59">
        <f t="shared" si="26"/>
        <v>0</v>
      </c>
      <c r="BS48" s="65">
        <f>'RKO-LNS'!S48</f>
        <v>0</v>
      </c>
      <c r="BT48" s="66">
        <f>'RKO-LNS'!L48</f>
        <v>0.083</v>
      </c>
      <c r="BU48" s="62">
        <f t="shared" si="27"/>
        <v>1</v>
      </c>
      <c r="BV48" s="61">
        <f>'RKO-MS'!J48</f>
        <v>62904.9874</v>
      </c>
      <c r="BW48" s="59">
        <f t="shared" si="28"/>
        <v>7.051939897</v>
      </c>
      <c r="BX48" s="65">
        <f>'RKO-MS'!S48</f>
        <v>8.799245567</v>
      </c>
      <c r="BY48" s="66">
        <f>'RKO-MS'!L48</f>
        <v>0.439</v>
      </c>
      <c r="BZ48" s="62">
        <f t="shared" si="29"/>
        <v>0</v>
      </c>
      <c r="CA48" s="67"/>
      <c r="CB48" s="68">
        <f t="shared" si="30"/>
        <v>58761.18402</v>
      </c>
      <c r="CC48" s="68">
        <f t="shared" si="31"/>
        <v>1</v>
      </c>
    </row>
    <row r="49" ht="15.75" customHeight="1">
      <c r="A49" s="57" t="s">
        <v>130</v>
      </c>
      <c r="B49" s="6"/>
      <c r="C49" s="6"/>
      <c r="D49" s="6">
        <v>0.5</v>
      </c>
      <c r="E49" s="44"/>
      <c r="F49" s="59">
        <f t="shared" si="1"/>
        <v>69515.95302</v>
      </c>
      <c r="G49" s="46"/>
      <c r="H49" s="61">
        <v>69515.9</v>
      </c>
      <c r="I49" s="59">
        <f t="shared" si="32"/>
        <v>-0.00007627313976</v>
      </c>
      <c r="J49" s="61">
        <v>5.4</v>
      </c>
      <c r="K49" s="62">
        <f t="shared" si="33"/>
        <v>1</v>
      </c>
      <c r="L49" s="63">
        <v>69515.9</v>
      </c>
      <c r="M49" s="59">
        <f t="shared" si="2"/>
        <v>-0.00007627313976</v>
      </c>
      <c r="N49" s="63">
        <v>103.5</v>
      </c>
      <c r="O49" s="62">
        <f t="shared" si="3"/>
        <v>1</v>
      </c>
      <c r="P49" s="72">
        <v>69515.9</v>
      </c>
      <c r="Q49" s="59">
        <f t="shared" si="4"/>
        <v>-0.00007627313976</v>
      </c>
      <c r="R49" s="6" t="s">
        <v>8</v>
      </c>
      <c r="S49" s="62">
        <f t="shared" si="5"/>
        <v>1</v>
      </c>
      <c r="T49" s="64">
        <v>69515.9</v>
      </c>
      <c r="U49" s="59">
        <f t="shared" si="6"/>
        <v>-0.00007627313976</v>
      </c>
      <c r="V49" s="63">
        <v>15.8</v>
      </c>
      <c r="W49" s="62">
        <f t="shared" si="7"/>
        <v>1</v>
      </c>
      <c r="X49" s="59">
        <f>RKO!J49</f>
        <v>69515.95302</v>
      </c>
      <c r="Y49" s="59">
        <f t="shared" si="8"/>
        <v>0</v>
      </c>
      <c r="Z49" s="65">
        <f>RKO!S49</f>
        <v>0</v>
      </c>
      <c r="AA49" s="59">
        <f>RKO!L49</f>
        <v>0.678</v>
      </c>
      <c r="AB49" s="62">
        <f t="shared" si="9"/>
        <v>1</v>
      </c>
      <c r="AC49" s="61">
        <f>'RKO-BRKGA'!J49</f>
        <v>69515.95302</v>
      </c>
      <c r="AD49" s="59">
        <f t="shared" si="10"/>
        <v>0</v>
      </c>
      <c r="AE49" s="65">
        <f>'RKO-BRKGA'!S49</f>
        <v>0.8064049989</v>
      </c>
      <c r="AF49" s="59">
        <f>'RKO-BRKGA'!L49</f>
        <v>1.091</v>
      </c>
      <c r="AG49" s="62">
        <f t="shared" si="11"/>
        <v>1</v>
      </c>
      <c r="AH49" s="61">
        <f>'RKO-SA'!J49</f>
        <v>69515.95302</v>
      </c>
      <c r="AI49" s="59">
        <f t="shared" si="12"/>
        <v>0</v>
      </c>
      <c r="AJ49" s="65">
        <f>'RKO-SA'!S49</f>
        <v>0</v>
      </c>
      <c r="AK49" s="59">
        <f>'RKO-SA'!L49</f>
        <v>1.698</v>
      </c>
      <c r="AL49" s="62">
        <f t="shared" si="13"/>
        <v>1</v>
      </c>
      <c r="AM49" s="61">
        <f>'RKO-GRASP'!J49</f>
        <v>69515.95302</v>
      </c>
      <c r="AN49" s="59">
        <f t="shared" si="14"/>
        <v>0</v>
      </c>
      <c r="AO49" s="65">
        <f>'RKO-GRASP'!S49</f>
        <v>0</v>
      </c>
      <c r="AP49" s="59">
        <f>'RKO-GRASP'!L49</f>
        <v>0.901</v>
      </c>
      <c r="AQ49" s="62">
        <f t="shared" si="15"/>
        <v>1</v>
      </c>
      <c r="AR49" s="61">
        <f>'RKO-ILS'!J49</f>
        <v>69515.95302</v>
      </c>
      <c r="AS49" s="59">
        <f t="shared" si="16"/>
        <v>0</v>
      </c>
      <c r="AT49" s="65">
        <f>'RKO-ILS'!S49</f>
        <v>0</v>
      </c>
      <c r="AU49" s="59">
        <f>'RKO-ILS'!L49</f>
        <v>0.081</v>
      </c>
      <c r="AV49" s="62">
        <f t="shared" si="17"/>
        <v>1</v>
      </c>
      <c r="AW49" s="61">
        <f>'RKO-VNS'!J49</f>
        <v>69515.95302</v>
      </c>
      <c r="AX49" s="59">
        <f t="shared" si="18"/>
        <v>0</v>
      </c>
      <c r="AY49" s="65">
        <f>'RKO-VNS'!S49</f>
        <v>0</v>
      </c>
      <c r="AZ49" s="59">
        <f>'RKO-VNS'!L49</f>
        <v>0.112</v>
      </c>
      <c r="BA49" s="62">
        <f t="shared" si="19"/>
        <v>1</v>
      </c>
      <c r="BB49" s="61">
        <f>'RKO-PSO'!J49</f>
        <v>69515.95302</v>
      </c>
      <c r="BC49" s="59">
        <f t="shared" si="20"/>
        <v>0</v>
      </c>
      <c r="BD49" s="65">
        <f>'RKO-PSO'!S49</f>
        <v>0</v>
      </c>
      <c r="BE49" s="66">
        <f>'RKO-PSO'!L49</f>
        <v>0.105</v>
      </c>
      <c r="BF49" s="62">
        <f t="shared" si="21"/>
        <v>1</v>
      </c>
      <c r="BG49" s="61">
        <f>'RKO-GA'!J49</f>
        <v>69515.95302</v>
      </c>
      <c r="BH49" s="59">
        <f t="shared" si="22"/>
        <v>0</v>
      </c>
      <c r="BI49" s="65">
        <f>'RKO-GA'!S49</f>
        <v>0</v>
      </c>
      <c r="BJ49" s="66">
        <f>'RKO-GA'!L49</f>
        <v>2.97</v>
      </c>
      <c r="BK49" s="62">
        <f t="shared" si="23"/>
        <v>1</v>
      </c>
      <c r="BL49" s="61">
        <f>'RKO-BRKGA-CS'!J49</f>
        <v>69515.95302</v>
      </c>
      <c r="BM49" s="59">
        <f t="shared" si="24"/>
        <v>0</v>
      </c>
      <c r="BN49" s="65">
        <f>'RKO-BRKGA-CS'!S49</f>
        <v>0</v>
      </c>
      <c r="BO49" s="66">
        <f>'RKO-BRKGA-CS'!L49</f>
        <v>0.907</v>
      </c>
      <c r="BP49" s="62">
        <f t="shared" si="25"/>
        <v>1</v>
      </c>
      <c r="BQ49" s="61">
        <f>'RKO-LNS'!J49</f>
        <v>69515.95302</v>
      </c>
      <c r="BR49" s="59">
        <f t="shared" si="26"/>
        <v>0</v>
      </c>
      <c r="BS49" s="65">
        <f>'RKO-LNS'!S49</f>
        <v>0</v>
      </c>
      <c r="BT49" s="66">
        <f>'RKO-LNS'!L49</f>
        <v>0.231</v>
      </c>
      <c r="BU49" s="62">
        <f t="shared" si="27"/>
        <v>1</v>
      </c>
      <c r="BV49" s="61">
        <f>'RKO-MS'!J49</f>
        <v>70245.42124</v>
      </c>
      <c r="BW49" s="59">
        <f t="shared" si="28"/>
        <v>1.049353683</v>
      </c>
      <c r="BX49" s="65">
        <f>'RKO-MS'!S49</f>
        <v>4.918028291</v>
      </c>
      <c r="BY49" s="66">
        <f>'RKO-MS'!L49</f>
        <v>4.771</v>
      </c>
      <c r="BZ49" s="62">
        <f t="shared" si="29"/>
        <v>0</v>
      </c>
      <c r="CA49" s="67"/>
      <c r="CB49" s="68">
        <f t="shared" si="30"/>
        <v>69515.95302</v>
      </c>
      <c r="CC49" s="68">
        <f t="shared" si="31"/>
        <v>1</v>
      </c>
    </row>
    <row r="50" ht="15.75" customHeight="1">
      <c r="A50" s="57" t="s">
        <v>131</v>
      </c>
      <c r="B50" s="6"/>
      <c r="C50" s="6"/>
      <c r="D50" s="6">
        <v>0.8</v>
      </c>
      <c r="E50" s="44"/>
      <c r="F50" s="59">
        <f t="shared" si="1"/>
        <v>78177.62524</v>
      </c>
      <c r="G50" s="46"/>
      <c r="H50" s="61">
        <v>78177.6</v>
      </c>
      <c r="I50" s="59">
        <f t="shared" si="32"/>
        <v>-0.00003228417328</v>
      </c>
      <c r="J50" s="61">
        <v>10.9</v>
      </c>
      <c r="K50" s="62">
        <f t="shared" si="33"/>
        <v>1</v>
      </c>
      <c r="L50" s="63">
        <v>78177.6</v>
      </c>
      <c r="M50" s="59">
        <f t="shared" si="2"/>
        <v>-0.00003228417328</v>
      </c>
      <c r="N50" s="63">
        <v>137.4</v>
      </c>
      <c r="O50" s="62">
        <f t="shared" si="3"/>
        <v>1</v>
      </c>
      <c r="P50" s="72">
        <v>78177.6</v>
      </c>
      <c r="Q50" s="59">
        <f t="shared" si="4"/>
        <v>-0.00003228417328</v>
      </c>
      <c r="R50" s="6" t="s">
        <v>8</v>
      </c>
      <c r="S50" s="62">
        <f t="shared" si="5"/>
        <v>1</v>
      </c>
      <c r="T50" s="64">
        <v>78177.6</v>
      </c>
      <c r="U50" s="59">
        <f t="shared" si="6"/>
        <v>-0.00003228417328</v>
      </c>
      <c r="V50" s="63">
        <v>39.6</v>
      </c>
      <c r="W50" s="62">
        <f t="shared" si="7"/>
        <v>1</v>
      </c>
      <c r="X50" s="59">
        <f>RKO!J50</f>
        <v>78177.62524</v>
      </c>
      <c r="Y50" s="59">
        <f t="shared" si="8"/>
        <v>0</v>
      </c>
      <c r="Z50" s="65">
        <f>RKO!S50</f>
        <v>0</v>
      </c>
      <c r="AA50" s="59">
        <f>RKO!L50</f>
        <v>0.645</v>
      </c>
      <c r="AB50" s="62">
        <f t="shared" si="9"/>
        <v>1</v>
      </c>
      <c r="AC50" s="61">
        <f>'RKO-BRKGA'!J50</f>
        <v>78177.62524</v>
      </c>
      <c r="AD50" s="59">
        <f t="shared" si="10"/>
        <v>0</v>
      </c>
      <c r="AE50" s="65">
        <f>'RKO-BRKGA'!S50</f>
        <v>0.4807317629</v>
      </c>
      <c r="AF50" s="59">
        <f>'RKO-BRKGA'!L50</f>
        <v>2.53</v>
      </c>
      <c r="AG50" s="62">
        <f t="shared" si="11"/>
        <v>1</v>
      </c>
      <c r="AH50" s="61">
        <f>'RKO-SA'!J50</f>
        <v>78177.62524</v>
      </c>
      <c r="AI50" s="59">
        <f t="shared" si="12"/>
        <v>0</v>
      </c>
      <c r="AJ50" s="65">
        <f>'RKO-SA'!S50</f>
        <v>0</v>
      </c>
      <c r="AK50" s="59">
        <f>'RKO-SA'!L50</f>
        <v>1.089</v>
      </c>
      <c r="AL50" s="62">
        <f t="shared" si="13"/>
        <v>1</v>
      </c>
      <c r="AM50" s="61">
        <f>'RKO-GRASP'!J50</f>
        <v>78177.62524</v>
      </c>
      <c r="AN50" s="59">
        <f t="shared" si="14"/>
        <v>0</v>
      </c>
      <c r="AO50" s="65">
        <f>'RKO-GRASP'!S50</f>
        <v>0</v>
      </c>
      <c r="AP50" s="59">
        <f>'RKO-GRASP'!L50</f>
        <v>0.759</v>
      </c>
      <c r="AQ50" s="62">
        <f t="shared" si="15"/>
        <v>1</v>
      </c>
      <c r="AR50" s="61">
        <f>'RKO-ILS'!J50</f>
        <v>78177.62524</v>
      </c>
      <c r="AS50" s="59">
        <f t="shared" si="16"/>
        <v>0</v>
      </c>
      <c r="AT50" s="65">
        <f>'RKO-ILS'!S50</f>
        <v>0</v>
      </c>
      <c r="AU50" s="59">
        <f>'RKO-ILS'!L50</f>
        <v>0.585</v>
      </c>
      <c r="AV50" s="62">
        <f t="shared" si="17"/>
        <v>1</v>
      </c>
      <c r="AW50" s="61">
        <f>'RKO-VNS'!J50</f>
        <v>78177.62524</v>
      </c>
      <c r="AX50" s="59">
        <f t="shared" si="18"/>
        <v>0</v>
      </c>
      <c r="AY50" s="65">
        <f>'RKO-VNS'!S50</f>
        <v>0</v>
      </c>
      <c r="AZ50" s="59">
        <f>'RKO-VNS'!L50</f>
        <v>0.076</v>
      </c>
      <c r="BA50" s="62">
        <f t="shared" si="19"/>
        <v>1</v>
      </c>
      <c r="BB50" s="61">
        <f>'RKO-PSO'!J50</f>
        <v>78177.62524</v>
      </c>
      <c r="BC50" s="59">
        <f t="shared" si="20"/>
        <v>0</v>
      </c>
      <c r="BD50" s="65">
        <f>'RKO-PSO'!S50</f>
        <v>0</v>
      </c>
      <c r="BE50" s="66">
        <f>'RKO-PSO'!L50</f>
        <v>0.153</v>
      </c>
      <c r="BF50" s="62">
        <f t="shared" si="21"/>
        <v>1</v>
      </c>
      <c r="BG50" s="61">
        <f>'RKO-GA'!J50</f>
        <v>78177.62524</v>
      </c>
      <c r="BH50" s="59">
        <f t="shared" si="22"/>
        <v>0</v>
      </c>
      <c r="BI50" s="65">
        <f>'RKO-GA'!S50</f>
        <v>0</v>
      </c>
      <c r="BJ50" s="66">
        <f>'RKO-GA'!L50</f>
        <v>1.574</v>
      </c>
      <c r="BK50" s="62">
        <f t="shared" si="23"/>
        <v>1</v>
      </c>
      <c r="BL50" s="61">
        <f>'RKO-BRKGA-CS'!J50</f>
        <v>78177.62524</v>
      </c>
      <c r="BM50" s="59">
        <f t="shared" si="24"/>
        <v>0</v>
      </c>
      <c r="BN50" s="65">
        <f>'RKO-BRKGA-CS'!S50</f>
        <v>0.2403658814</v>
      </c>
      <c r="BO50" s="66">
        <f>'RKO-BRKGA-CS'!L50</f>
        <v>3.31</v>
      </c>
      <c r="BP50" s="62">
        <f t="shared" si="25"/>
        <v>1</v>
      </c>
      <c r="BQ50" s="61">
        <f>'RKO-LNS'!J50</f>
        <v>78177.62524</v>
      </c>
      <c r="BR50" s="59">
        <f t="shared" si="26"/>
        <v>0</v>
      </c>
      <c r="BS50" s="65">
        <f>'RKO-LNS'!S50</f>
        <v>0</v>
      </c>
      <c r="BT50" s="66">
        <f>'RKO-LNS'!L50</f>
        <v>0.09</v>
      </c>
      <c r="BU50" s="62">
        <f t="shared" si="27"/>
        <v>1</v>
      </c>
      <c r="BV50" s="61">
        <f>'RKO-MS'!J50</f>
        <v>81187.58111</v>
      </c>
      <c r="BW50" s="59">
        <f t="shared" si="28"/>
        <v>3.850150045</v>
      </c>
      <c r="BX50" s="65">
        <f>'RKO-MS'!S50</f>
        <v>5.681289146</v>
      </c>
      <c r="BY50" s="66">
        <f>'RKO-MS'!L50</f>
        <v>4.635</v>
      </c>
      <c r="BZ50" s="62">
        <f t="shared" si="29"/>
        <v>0</v>
      </c>
      <c r="CA50" s="67"/>
      <c r="CB50" s="68">
        <f t="shared" si="30"/>
        <v>78177.62524</v>
      </c>
      <c r="CC50" s="68">
        <f t="shared" si="31"/>
        <v>1</v>
      </c>
    </row>
    <row r="51" ht="15.75" customHeight="1">
      <c r="A51" s="57" t="s">
        <v>132</v>
      </c>
      <c r="B51" s="6"/>
      <c r="C51" s="6">
        <v>5.0</v>
      </c>
      <c r="D51" s="6">
        <v>0.2</v>
      </c>
      <c r="E51" s="44"/>
      <c r="F51" s="59">
        <f t="shared" si="1"/>
        <v>46480.36408</v>
      </c>
      <c r="G51" s="46"/>
      <c r="H51" s="61">
        <v>46480.4</v>
      </c>
      <c r="I51" s="59">
        <f t="shared" si="32"/>
        <v>0.00007728209689</v>
      </c>
      <c r="J51" s="61">
        <v>4.6</v>
      </c>
      <c r="K51" s="62">
        <f t="shared" si="33"/>
        <v>1</v>
      </c>
      <c r="L51" s="63">
        <v>46480.4</v>
      </c>
      <c r="M51" s="59">
        <f t="shared" si="2"/>
        <v>0.00007728209689</v>
      </c>
      <c r="N51" s="63">
        <v>198.1</v>
      </c>
      <c r="O51" s="62">
        <f t="shared" si="3"/>
        <v>1</v>
      </c>
      <c r="P51" s="72">
        <v>46480.4</v>
      </c>
      <c r="Q51" s="59">
        <f t="shared" si="4"/>
        <v>0.00007728209689</v>
      </c>
      <c r="R51" s="6" t="s">
        <v>8</v>
      </c>
      <c r="S51" s="62">
        <f t="shared" si="5"/>
        <v>1</v>
      </c>
      <c r="T51" s="64">
        <v>46480.4</v>
      </c>
      <c r="U51" s="59">
        <f t="shared" si="6"/>
        <v>0.00007728209689</v>
      </c>
      <c r="V51" s="63">
        <v>32.5</v>
      </c>
      <c r="W51" s="62">
        <f t="shared" si="7"/>
        <v>1</v>
      </c>
      <c r="X51" s="59">
        <f>RKO!J51</f>
        <v>46480.36408</v>
      </c>
      <c r="Y51" s="59">
        <f t="shared" si="8"/>
        <v>0</v>
      </c>
      <c r="Z51" s="65">
        <f>RKO!S51</f>
        <v>0.2193724632</v>
      </c>
      <c r="AA51" s="59">
        <f>RKO!L51</f>
        <v>3.002</v>
      </c>
      <c r="AB51" s="62">
        <f t="shared" si="9"/>
        <v>1</v>
      </c>
      <c r="AC51" s="61">
        <f>'RKO-BRKGA'!J51</f>
        <v>47047.73617</v>
      </c>
      <c r="AD51" s="59">
        <f t="shared" si="10"/>
        <v>1.220670488</v>
      </c>
      <c r="AE51" s="65">
        <f>'RKO-BRKGA'!S51</f>
        <v>6.868724356</v>
      </c>
      <c r="AF51" s="59">
        <f>'RKO-BRKGA'!L51</f>
        <v>7.332</v>
      </c>
      <c r="AG51" s="62">
        <f t="shared" si="11"/>
        <v>0</v>
      </c>
      <c r="AH51" s="61">
        <f>'RKO-SA'!J51</f>
        <v>46480.36408</v>
      </c>
      <c r="AI51" s="59">
        <f t="shared" si="12"/>
        <v>0</v>
      </c>
      <c r="AJ51" s="65">
        <f>'RKO-SA'!S51</f>
        <v>0.07312415441</v>
      </c>
      <c r="AK51" s="59">
        <f>'RKO-SA'!L51</f>
        <v>2.185</v>
      </c>
      <c r="AL51" s="62">
        <f t="shared" si="13"/>
        <v>1</v>
      </c>
      <c r="AM51" s="61">
        <f>'RKO-GRASP'!J51</f>
        <v>46480.36408</v>
      </c>
      <c r="AN51" s="59">
        <f t="shared" si="14"/>
        <v>0</v>
      </c>
      <c r="AO51" s="65">
        <f>'RKO-GRASP'!S51</f>
        <v>0.1462483088</v>
      </c>
      <c r="AP51" s="59">
        <f>'RKO-GRASP'!L51</f>
        <v>2.172</v>
      </c>
      <c r="AQ51" s="62">
        <f t="shared" si="15"/>
        <v>1</v>
      </c>
      <c r="AR51" s="61">
        <f>'RKO-ILS'!J51</f>
        <v>46480.36408</v>
      </c>
      <c r="AS51" s="59">
        <f t="shared" si="16"/>
        <v>0</v>
      </c>
      <c r="AT51" s="65">
        <f>'RKO-ILS'!S51</f>
        <v>0</v>
      </c>
      <c r="AU51" s="59">
        <f>'RKO-ILS'!L51</f>
        <v>2.208</v>
      </c>
      <c r="AV51" s="62">
        <f t="shared" si="17"/>
        <v>1</v>
      </c>
      <c r="AW51" s="61">
        <f>'RKO-VNS'!J51</f>
        <v>46480.36408</v>
      </c>
      <c r="AX51" s="59">
        <f t="shared" si="18"/>
        <v>0</v>
      </c>
      <c r="AY51" s="65">
        <f>'RKO-VNS'!S51</f>
        <v>0</v>
      </c>
      <c r="AZ51" s="59">
        <f>'RKO-VNS'!L51</f>
        <v>2.124</v>
      </c>
      <c r="BA51" s="62">
        <f t="shared" si="19"/>
        <v>1</v>
      </c>
      <c r="BB51" s="61">
        <f>'RKO-PSO'!J51</f>
        <v>46480.36408</v>
      </c>
      <c r="BC51" s="59">
        <f t="shared" si="20"/>
        <v>0</v>
      </c>
      <c r="BD51" s="65">
        <f>'RKO-PSO'!S51</f>
        <v>0</v>
      </c>
      <c r="BE51" s="66">
        <f>'RKO-PSO'!L51</f>
        <v>0.822</v>
      </c>
      <c r="BF51" s="62">
        <f t="shared" si="21"/>
        <v>1</v>
      </c>
      <c r="BG51" s="61">
        <f>'RKO-GA'!J51</f>
        <v>46480.36408</v>
      </c>
      <c r="BH51" s="59">
        <f t="shared" si="22"/>
        <v>0</v>
      </c>
      <c r="BI51" s="65">
        <f>'RKO-GA'!S51</f>
        <v>0.1514233328</v>
      </c>
      <c r="BJ51" s="66">
        <f>'RKO-GA'!L51</f>
        <v>10.687</v>
      </c>
      <c r="BK51" s="62">
        <f t="shared" si="23"/>
        <v>1</v>
      </c>
      <c r="BL51" s="61">
        <f>'RKO-BRKGA-CS'!J51</f>
        <v>46480.36408</v>
      </c>
      <c r="BM51" s="59">
        <f t="shared" si="24"/>
        <v>0</v>
      </c>
      <c r="BN51" s="65">
        <f>'RKO-BRKGA-CS'!S51</f>
        <v>1.333355901</v>
      </c>
      <c r="BO51" s="66">
        <f>'RKO-BRKGA-CS'!L51</f>
        <v>8.351</v>
      </c>
      <c r="BP51" s="62">
        <f t="shared" si="25"/>
        <v>1</v>
      </c>
      <c r="BQ51" s="61">
        <f>'RKO-LNS'!J51</f>
        <v>46480.36408</v>
      </c>
      <c r="BR51" s="59">
        <f t="shared" si="26"/>
        <v>0</v>
      </c>
      <c r="BS51" s="65">
        <f>'RKO-LNS'!S51</f>
        <v>0</v>
      </c>
      <c r="BT51" s="66">
        <f>'RKO-LNS'!L51</f>
        <v>2.528</v>
      </c>
      <c r="BU51" s="62">
        <f t="shared" si="27"/>
        <v>1</v>
      </c>
      <c r="BV51" s="61">
        <f>'RKO-MS'!J51</f>
        <v>52138.4824</v>
      </c>
      <c r="BW51" s="59">
        <f t="shared" si="28"/>
        <v>12.17313683</v>
      </c>
      <c r="BX51" s="65">
        <f>'RKO-MS'!S51</f>
        <v>15.09182655</v>
      </c>
      <c r="BY51" s="66">
        <f>'RKO-MS'!L51</f>
        <v>0</v>
      </c>
      <c r="BZ51" s="62">
        <f t="shared" si="29"/>
        <v>0</v>
      </c>
      <c r="CA51" s="67"/>
      <c r="CB51" s="68">
        <f t="shared" si="30"/>
        <v>46480.36408</v>
      </c>
      <c r="CC51" s="68">
        <f t="shared" si="31"/>
        <v>1</v>
      </c>
    </row>
    <row r="52" ht="15.75" customHeight="1">
      <c r="A52" s="57" t="s">
        <v>133</v>
      </c>
      <c r="B52" s="6"/>
      <c r="C52" s="6"/>
      <c r="D52" s="6">
        <v>0.5</v>
      </c>
      <c r="E52" s="44"/>
      <c r="F52" s="59">
        <f t="shared" si="1"/>
        <v>61061.40791</v>
      </c>
      <c r="G52" s="46"/>
      <c r="H52" s="61">
        <v>61061.4</v>
      </c>
      <c r="I52" s="59">
        <f t="shared" si="32"/>
        <v>-0.00001294598384</v>
      </c>
      <c r="J52" s="61">
        <v>12.8</v>
      </c>
      <c r="K52" s="62">
        <f t="shared" si="33"/>
        <v>1</v>
      </c>
      <c r="L52" s="63">
        <v>61061.4</v>
      </c>
      <c r="M52" s="59">
        <f t="shared" si="2"/>
        <v>-0.00001294598384</v>
      </c>
      <c r="N52" s="63">
        <v>2190.9</v>
      </c>
      <c r="O52" s="62">
        <f t="shared" si="3"/>
        <v>1</v>
      </c>
      <c r="P52" s="72">
        <v>61061.4</v>
      </c>
      <c r="Q52" s="59">
        <f t="shared" si="4"/>
        <v>-0.00001294598384</v>
      </c>
      <c r="R52" s="6" t="s">
        <v>8</v>
      </c>
      <c r="S52" s="62">
        <f t="shared" si="5"/>
        <v>1</v>
      </c>
      <c r="T52" s="64">
        <f>1.0013*61061.4</f>
        <v>61140.77982</v>
      </c>
      <c r="U52" s="59">
        <f t="shared" si="6"/>
        <v>0.1299870372</v>
      </c>
      <c r="V52" s="63">
        <v>30.8</v>
      </c>
      <c r="W52" s="62">
        <f t="shared" si="7"/>
        <v>0</v>
      </c>
      <c r="X52" s="59">
        <f>RKO!J52</f>
        <v>61061.40791</v>
      </c>
      <c r="Y52" s="59">
        <f t="shared" si="8"/>
        <v>0</v>
      </c>
      <c r="Z52" s="65">
        <f>RKO!S52</f>
        <v>0.2786860684</v>
      </c>
      <c r="AA52" s="59">
        <f>RKO!L52</f>
        <v>1.564</v>
      </c>
      <c r="AB52" s="62">
        <f t="shared" si="9"/>
        <v>1</v>
      </c>
      <c r="AC52" s="61">
        <f>'RKO-BRKGA'!J52</f>
        <v>61980.05437</v>
      </c>
      <c r="AD52" s="59">
        <f t="shared" si="10"/>
        <v>1.504463294</v>
      </c>
      <c r="AE52" s="65">
        <f>'RKO-BRKGA'!S52</f>
        <v>2.080343093</v>
      </c>
      <c r="AF52" s="59">
        <f>'RKO-BRKGA'!L52</f>
        <v>9.916</v>
      </c>
      <c r="AG52" s="62">
        <f t="shared" si="11"/>
        <v>0</v>
      </c>
      <c r="AH52" s="61">
        <f>'RKO-SA'!J52</f>
        <v>61061.40791</v>
      </c>
      <c r="AI52" s="59">
        <f t="shared" si="12"/>
        <v>0</v>
      </c>
      <c r="AJ52" s="65">
        <f>'RKO-SA'!S52</f>
        <v>0.02612388634</v>
      </c>
      <c r="AK52" s="59">
        <f>'RKO-SA'!L52</f>
        <v>6.177</v>
      </c>
      <c r="AL52" s="62">
        <f t="shared" si="13"/>
        <v>1</v>
      </c>
      <c r="AM52" s="61">
        <f>'RKO-GRASP'!J52</f>
        <v>61061.40791</v>
      </c>
      <c r="AN52" s="59">
        <f t="shared" si="14"/>
        <v>0</v>
      </c>
      <c r="AO52" s="65">
        <f>'RKO-GRASP'!S52</f>
        <v>0.280214266</v>
      </c>
      <c r="AP52" s="59">
        <f>'RKO-GRASP'!L52</f>
        <v>3.609</v>
      </c>
      <c r="AQ52" s="62">
        <f t="shared" si="15"/>
        <v>1</v>
      </c>
      <c r="AR52" s="61">
        <f>'RKO-ILS'!J52</f>
        <v>61061.40791</v>
      </c>
      <c r="AS52" s="59">
        <f t="shared" si="16"/>
        <v>0</v>
      </c>
      <c r="AT52" s="65">
        <f>'RKO-ILS'!S52</f>
        <v>0</v>
      </c>
      <c r="AU52" s="59">
        <f>'RKO-ILS'!L52</f>
        <v>0.674</v>
      </c>
      <c r="AV52" s="62">
        <f t="shared" si="17"/>
        <v>1</v>
      </c>
      <c r="AW52" s="61">
        <f>'RKO-VNS'!J52</f>
        <v>61061.40791</v>
      </c>
      <c r="AX52" s="59">
        <f t="shared" si="18"/>
        <v>0</v>
      </c>
      <c r="AY52" s="65">
        <f>'RKO-VNS'!S52</f>
        <v>0</v>
      </c>
      <c r="AZ52" s="59">
        <f>'RKO-VNS'!L52</f>
        <v>1.978</v>
      </c>
      <c r="BA52" s="62">
        <f t="shared" si="19"/>
        <v>1</v>
      </c>
      <c r="BB52" s="61">
        <f>'RKO-PSO'!J52</f>
        <v>61061.40791</v>
      </c>
      <c r="BC52" s="59">
        <f t="shared" si="20"/>
        <v>0</v>
      </c>
      <c r="BD52" s="65">
        <f>'RKO-PSO'!S52</f>
        <v>0</v>
      </c>
      <c r="BE52" s="66">
        <f>'RKO-PSO'!L52</f>
        <v>1.015</v>
      </c>
      <c r="BF52" s="62">
        <f t="shared" si="21"/>
        <v>1</v>
      </c>
      <c r="BG52" s="61">
        <f>'RKO-GA'!J52</f>
        <v>61061.40791</v>
      </c>
      <c r="BH52" s="59">
        <f t="shared" si="22"/>
        <v>0</v>
      </c>
      <c r="BI52" s="65">
        <f>'RKO-GA'!S52</f>
        <v>0.07837165903</v>
      </c>
      <c r="BJ52" s="66">
        <f>'RKO-GA'!L52</f>
        <v>10.05</v>
      </c>
      <c r="BK52" s="62">
        <f t="shared" si="23"/>
        <v>1</v>
      </c>
      <c r="BL52" s="61">
        <f>'RKO-BRKGA-CS'!J52</f>
        <v>61061.40791</v>
      </c>
      <c r="BM52" s="59">
        <f t="shared" si="24"/>
        <v>0</v>
      </c>
      <c r="BN52" s="65">
        <f>'RKO-BRKGA-CS'!S52</f>
        <v>0.976578143</v>
      </c>
      <c r="BO52" s="66">
        <f>'RKO-BRKGA-CS'!L52</f>
        <v>4.929</v>
      </c>
      <c r="BP52" s="62">
        <f t="shared" si="25"/>
        <v>1</v>
      </c>
      <c r="BQ52" s="61">
        <f>'RKO-LNS'!J52</f>
        <v>61061.40791</v>
      </c>
      <c r="BR52" s="59">
        <f t="shared" si="26"/>
        <v>0</v>
      </c>
      <c r="BS52" s="65">
        <f>'RKO-LNS'!S52</f>
        <v>0</v>
      </c>
      <c r="BT52" s="66">
        <f>'RKO-LNS'!L52</f>
        <v>1.976</v>
      </c>
      <c r="BU52" s="62">
        <f t="shared" si="27"/>
        <v>1</v>
      </c>
      <c r="BV52" s="61">
        <f>'RKO-MS'!J52</f>
        <v>65636.2905</v>
      </c>
      <c r="BW52" s="59">
        <f t="shared" si="28"/>
        <v>7.492265164</v>
      </c>
      <c r="BX52" s="65">
        <f>'RKO-MS'!S52</f>
        <v>8.9710443</v>
      </c>
      <c r="BY52" s="66">
        <f>'RKO-MS'!L52</f>
        <v>0</v>
      </c>
      <c r="BZ52" s="62">
        <f t="shared" si="29"/>
        <v>0</v>
      </c>
      <c r="CA52" s="67"/>
      <c r="CB52" s="68">
        <f t="shared" si="30"/>
        <v>61061.40791</v>
      </c>
      <c r="CC52" s="68">
        <f t="shared" si="31"/>
        <v>1</v>
      </c>
    </row>
    <row r="53" ht="15.75" customHeight="1">
      <c r="A53" s="57" t="s">
        <v>134</v>
      </c>
      <c r="B53" s="6"/>
      <c r="C53" s="6"/>
      <c r="D53" s="6">
        <v>0.8</v>
      </c>
      <c r="E53" s="44"/>
      <c r="F53" s="59">
        <f t="shared" si="1"/>
        <v>73592.96771</v>
      </c>
      <c r="G53" s="46"/>
      <c r="H53" s="61">
        <v>73592.9</v>
      </c>
      <c r="I53" s="59">
        <f t="shared" si="32"/>
        <v>-0.00009200607356</v>
      </c>
      <c r="J53" s="61">
        <v>13.7</v>
      </c>
      <c r="K53" s="62">
        <f t="shared" si="33"/>
        <v>1</v>
      </c>
      <c r="L53" s="63">
        <v>73592.9</v>
      </c>
      <c r="M53" s="59">
        <f t="shared" si="2"/>
        <v>-0.00009200607356</v>
      </c>
      <c r="N53" s="73">
        <v>3600.0</v>
      </c>
      <c r="O53" s="62">
        <f t="shared" si="3"/>
        <v>1</v>
      </c>
      <c r="P53" s="72">
        <v>73592.9</v>
      </c>
      <c r="Q53" s="59">
        <f t="shared" si="4"/>
        <v>-0.00009200607356</v>
      </c>
      <c r="R53" s="6" t="s">
        <v>8</v>
      </c>
      <c r="S53" s="62">
        <f t="shared" si="5"/>
        <v>1</v>
      </c>
      <c r="T53" s="64">
        <f>1.0007*73592.9</f>
        <v>73644.41503</v>
      </c>
      <c r="U53" s="59">
        <f t="shared" si="6"/>
        <v>0.06990792952</v>
      </c>
      <c r="V53" s="63">
        <v>33.2</v>
      </c>
      <c r="W53" s="62">
        <f t="shared" si="7"/>
        <v>0</v>
      </c>
      <c r="X53" s="59">
        <f>RKO!J53</f>
        <v>73592.96771</v>
      </c>
      <c r="Y53" s="59">
        <f t="shared" si="8"/>
        <v>0</v>
      </c>
      <c r="Z53" s="65">
        <f>RKO!S53</f>
        <v>0</v>
      </c>
      <c r="AA53" s="59">
        <f>RKO!L53</f>
        <v>0.882</v>
      </c>
      <c r="AB53" s="62">
        <f t="shared" si="9"/>
        <v>1</v>
      </c>
      <c r="AC53" s="61">
        <f>'RKO-BRKGA'!J53</f>
        <v>73644.91175</v>
      </c>
      <c r="AD53" s="59">
        <f t="shared" si="10"/>
        <v>0.07058287988</v>
      </c>
      <c r="AE53" s="65">
        <f>'RKO-BRKGA'!S53</f>
        <v>0.4690179586</v>
      </c>
      <c r="AF53" s="59">
        <f>'RKO-BRKGA'!L53</f>
        <v>4.326</v>
      </c>
      <c r="AG53" s="62">
        <f t="shared" si="11"/>
        <v>0</v>
      </c>
      <c r="AH53" s="61">
        <f>'RKO-SA'!J53</f>
        <v>73592.96771</v>
      </c>
      <c r="AI53" s="59">
        <f t="shared" si="12"/>
        <v>0</v>
      </c>
      <c r="AJ53" s="65">
        <f>'RKO-SA'!S53</f>
        <v>0</v>
      </c>
      <c r="AK53" s="59">
        <f>'RKO-SA'!L53</f>
        <v>4.691</v>
      </c>
      <c r="AL53" s="62">
        <f t="shared" si="13"/>
        <v>1</v>
      </c>
      <c r="AM53" s="61">
        <f>'RKO-GRASP'!J53</f>
        <v>73592.96771</v>
      </c>
      <c r="AN53" s="59">
        <f t="shared" si="14"/>
        <v>0</v>
      </c>
      <c r="AO53" s="65">
        <f>'RKO-GRASP'!S53</f>
        <v>0</v>
      </c>
      <c r="AP53" s="59">
        <f>'RKO-GRASP'!L53</f>
        <v>1.237</v>
      </c>
      <c r="AQ53" s="62">
        <f t="shared" si="15"/>
        <v>1</v>
      </c>
      <c r="AR53" s="61">
        <f>'RKO-ILS'!J53</f>
        <v>73592.96771</v>
      </c>
      <c r="AS53" s="59">
        <f t="shared" si="16"/>
        <v>0</v>
      </c>
      <c r="AT53" s="65">
        <f>'RKO-ILS'!S53</f>
        <v>0</v>
      </c>
      <c r="AU53" s="59">
        <f>'RKO-ILS'!L53</f>
        <v>0.288</v>
      </c>
      <c r="AV53" s="62">
        <f t="shared" si="17"/>
        <v>1</v>
      </c>
      <c r="AW53" s="61">
        <f>'RKO-VNS'!J53</f>
        <v>73592.96771</v>
      </c>
      <c r="AX53" s="59">
        <f t="shared" si="18"/>
        <v>0</v>
      </c>
      <c r="AY53" s="65">
        <f>'RKO-VNS'!S53</f>
        <v>0</v>
      </c>
      <c r="AZ53" s="59">
        <f>'RKO-VNS'!L53</f>
        <v>0.648</v>
      </c>
      <c r="BA53" s="62">
        <f t="shared" si="19"/>
        <v>1</v>
      </c>
      <c r="BB53" s="61">
        <f>'RKO-PSO'!J53</f>
        <v>73592.96771</v>
      </c>
      <c r="BC53" s="59">
        <f t="shared" si="20"/>
        <v>0</v>
      </c>
      <c r="BD53" s="65">
        <f>'RKO-PSO'!S53</f>
        <v>0</v>
      </c>
      <c r="BE53" s="66">
        <f>'RKO-PSO'!L53</f>
        <v>1.149</v>
      </c>
      <c r="BF53" s="62">
        <f t="shared" si="21"/>
        <v>1</v>
      </c>
      <c r="BG53" s="61">
        <f>'RKO-GA'!J53</f>
        <v>73592.96771</v>
      </c>
      <c r="BH53" s="59">
        <f t="shared" si="22"/>
        <v>0</v>
      </c>
      <c r="BI53" s="65">
        <f>'RKO-GA'!S53</f>
        <v>0.04173785207</v>
      </c>
      <c r="BJ53" s="66">
        <f>'RKO-GA'!L53</f>
        <v>7.745</v>
      </c>
      <c r="BK53" s="62">
        <f t="shared" si="23"/>
        <v>1</v>
      </c>
      <c r="BL53" s="61">
        <f>'RKO-BRKGA-CS'!J53</f>
        <v>73592.96771</v>
      </c>
      <c r="BM53" s="59">
        <f t="shared" si="24"/>
        <v>0</v>
      </c>
      <c r="BN53" s="65">
        <f>'RKO-BRKGA-CS'!S53</f>
        <v>0.3512423184</v>
      </c>
      <c r="BO53" s="66">
        <f>'RKO-BRKGA-CS'!L53</f>
        <v>4.28</v>
      </c>
      <c r="BP53" s="62">
        <f t="shared" si="25"/>
        <v>1</v>
      </c>
      <c r="BQ53" s="61">
        <f>'RKO-LNS'!J53</f>
        <v>73592.96771</v>
      </c>
      <c r="BR53" s="59">
        <f t="shared" si="26"/>
        <v>0</v>
      </c>
      <c r="BS53" s="65">
        <f>'RKO-LNS'!S53</f>
        <v>0</v>
      </c>
      <c r="BT53" s="66">
        <f>'RKO-LNS'!L53</f>
        <v>0.588</v>
      </c>
      <c r="BU53" s="62">
        <f t="shared" si="27"/>
        <v>1</v>
      </c>
      <c r="BV53" s="61">
        <f>'RKO-MS'!J53</f>
        <v>77764.88212</v>
      </c>
      <c r="BW53" s="59">
        <f t="shared" si="28"/>
        <v>5.668903623</v>
      </c>
      <c r="BX53" s="65">
        <f>'RKO-MS'!S53</f>
        <v>7.708866508</v>
      </c>
      <c r="BY53" s="66">
        <f>'RKO-MS'!L53</f>
        <v>0</v>
      </c>
      <c r="BZ53" s="62">
        <f t="shared" si="29"/>
        <v>0</v>
      </c>
      <c r="CA53" s="67"/>
      <c r="CB53" s="68">
        <f t="shared" si="30"/>
        <v>73592.96771</v>
      </c>
      <c r="CC53" s="68">
        <f t="shared" si="31"/>
        <v>1</v>
      </c>
    </row>
    <row r="54" ht="15.75" customHeight="1">
      <c r="A54" s="74" t="s">
        <v>135</v>
      </c>
      <c r="B54" s="6"/>
      <c r="C54" s="6">
        <v>8.0</v>
      </c>
      <c r="D54" s="6">
        <v>0.2</v>
      </c>
      <c r="E54" s="44"/>
      <c r="F54" s="75">
        <f t="shared" si="1"/>
        <v>35296.98564</v>
      </c>
      <c r="G54" s="46"/>
      <c r="H54" s="61">
        <v>35383.1</v>
      </c>
      <c r="I54" s="59">
        <f t="shared" si="32"/>
        <v>0.2439708588</v>
      </c>
      <c r="J54" s="61">
        <v>17.1</v>
      </c>
      <c r="K54" s="62">
        <f t="shared" si="33"/>
        <v>0</v>
      </c>
      <c r="L54" s="73">
        <v>35295.1</v>
      </c>
      <c r="M54" s="59">
        <f t="shared" si="2"/>
        <v>-0.005342215392</v>
      </c>
      <c r="N54" s="73">
        <v>3600.0</v>
      </c>
      <c r="O54" s="62">
        <f t="shared" si="3"/>
        <v>1</v>
      </c>
      <c r="P54" s="76">
        <v>35421.0</v>
      </c>
      <c r="Q54" s="59">
        <f t="shared" si="4"/>
        <v>0.3513454669</v>
      </c>
      <c r="R54" s="6" t="s">
        <v>8</v>
      </c>
      <c r="S54" s="62">
        <f t="shared" si="5"/>
        <v>0</v>
      </c>
      <c r="T54" s="64">
        <v>35421.0</v>
      </c>
      <c r="U54" s="59">
        <f t="shared" si="6"/>
        <v>0.3513454669</v>
      </c>
      <c r="V54" s="63">
        <v>80.1</v>
      </c>
      <c r="W54" s="62">
        <f t="shared" si="7"/>
        <v>0</v>
      </c>
      <c r="X54" s="59">
        <f>RKO!J54</f>
        <v>35296.98564</v>
      </c>
      <c r="Y54" s="59">
        <f t="shared" si="8"/>
        <v>0</v>
      </c>
      <c r="Z54" s="65">
        <f>RKO!S54</f>
        <v>0.004234151367</v>
      </c>
      <c r="AA54" s="59">
        <f>RKO!L54</f>
        <v>1.273</v>
      </c>
      <c r="AB54" s="62">
        <f t="shared" si="9"/>
        <v>1</v>
      </c>
      <c r="AC54" s="61">
        <f>'RKO-BRKGA'!J54</f>
        <v>35296.98564</v>
      </c>
      <c r="AD54" s="59">
        <f t="shared" si="10"/>
        <v>0</v>
      </c>
      <c r="AE54" s="65">
        <f>'RKO-BRKGA'!S54</f>
        <v>0.2109183644</v>
      </c>
      <c r="AF54" s="59">
        <f>'RKO-BRKGA'!L54</f>
        <v>6.267</v>
      </c>
      <c r="AG54" s="62">
        <f t="shared" si="11"/>
        <v>1</v>
      </c>
      <c r="AH54" s="61">
        <f>'RKO-SA'!J54</f>
        <v>35296.98564</v>
      </c>
      <c r="AI54" s="59">
        <f t="shared" si="12"/>
        <v>0</v>
      </c>
      <c r="AJ54" s="65">
        <f>'RKO-SA'!S54</f>
        <v>0.1406122429</v>
      </c>
      <c r="AK54" s="59">
        <f>'RKO-SA'!L54</f>
        <v>6.85</v>
      </c>
      <c r="AL54" s="62">
        <f t="shared" si="13"/>
        <v>1</v>
      </c>
      <c r="AM54" s="61">
        <f>'RKO-GRASP'!J54</f>
        <v>35296.98564</v>
      </c>
      <c r="AN54" s="59">
        <f t="shared" si="14"/>
        <v>0</v>
      </c>
      <c r="AO54" s="65">
        <f>'RKO-GRASP'!S54</f>
        <v>0</v>
      </c>
      <c r="AP54" s="59">
        <f>'RKO-GRASP'!L54</f>
        <v>1.524</v>
      </c>
      <c r="AQ54" s="62">
        <f t="shared" si="15"/>
        <v>1</v>
      </c>
      <c r="AR54" s="61">
        <f>'RKO-ILS'!J54</f>
        <v>35296.98564</v>
      </c>
      <c r="AS54" s="59">
        <f t="shared" si="16"/>
        <v>0</v>
      </c>
      <c r="AT54" s="65">
        <f>'RKO-ILS'!S54</f>
        <v>0</v>
      </c>
      <c r="AU54" s="59">
        <f>'RKO-ILS'!L54</f>
        <v>0.252</v>
      </c>
      <c r="AV54" s="62">
        <f t="shared" si="17"/>
        <v>1</v>
      </c>
      <c r="AW54" s="61">
        <f>'RKO-VNS'!J54</f>
        <v>35296.98564</v>
      </c>
      <c r="AX54" s="59">
        <f t="shared" si="18"/>
        <v>0</v>
      </c>
      <c r="AY54" s="65">
        <f>'RKO-VNS'!S54</f>
        <v>0</v>
      </c>
      <c r="AZ54" s="59">
        <f>'RKO-VNS'!L54</f>
        <v>0.96</v>
      </c>
      <c r="BA54" s="62">
        <f t="shared" si="19"/>
        <v>1</v>
      </c>
      <c r="BB54" s="61">
        <f>'RKO-PSO'!J54</f>
        <v>35296.98564</v>
      </c>
      <c r="BC54" s="59">
        <f t="shared" si="20"/>
        <v>0</v>
      </c>
      <c r="BD54" s="65">
        <f>'RKO-PSO'!S54</f>
        <v>0</v>
      </c>
      <c r="BE54" s="66">
        <f>'RKO-PSO'!L54</f>
        <v>0.808</v>
      </c>
      <c r="BF54" s="62">
        <f t="shared" si="21"/>
        <v>1</v>
      </c>
      <c r="BG54" s="61">
        <f>'RKO-GA'!J54</f>
        <v>35296.98564</v>
      </c>
      <c r="BH54" s="59">
        <f t="shared" si="22"/>
        <v>0</v>
      </c>
      <c r="BI54" s="65">
        <f>'RKO-GA'!S54</f>
        <v>0</v>
      </c>
      <c r="BJ54" s="66">
        <f>'RKO-GA'!L54</f>
        <v>1.394</v>
      </c>
      <c r="BK54" s="62">
        <f t="shared" si="23"/>
        <v>1</v>
      </c>
      <c r="BL54" s="61">
        <f>'RKO-BRKGA-CS'!J54</f>
        <v>35296.98564</v>
      </c>
      <c r="BM54" s="59">
        <f t="shared" si="24"/>
        <v>0</v>
      </c>
      <c r="BN54" s="65">
        <f>'RKO-BRKGA-CS'!S54</f>
        <v>0.5011876674</v>
      </c>
      <c r="BO54" s="66">
        <f>'RKO-BRKGA-CS'!L54</f>
        <v>0.888</v>
      </c>
      <c r="BP54" s="62">
        <f t="shared" si="25"/>
        <v>1</v>
      </c>
      <c r="BQ54" s="61">
        <f>'RKO-LNS'!J54</f>
        <v>35296.98564</v>
      </c>
      <c r="BR54" s="59">
        <f t="shared" si="26"/>
        <v>0</v>
      </c>
      <c r="BS54" s="65">
        <f>'RKO-LNS'!S54</f>
        <v>0</v>
      </c>
      <c r="BT54" s="66">
        <f>'RKO-LNS'!L54</f>
        <v>1.069</v>
      </c>
      <c r="BU54" s="62">
        <f t="shared" si="27"/>
        <v>1</v>
      </c>
      <c r="BV54" s="61">
        <f>'RKO-MS'!J54</f>
        <v>38510.76466</v>
      </c>
      <c r="BW54" s="59">
        <f t="shared" si="28"/>
        <v>9.104967341</v>
      </c>
      <c r="BX54" s="65">
        <f>'RKO-MS'!S54</f>
        <v>19.91380045</v>
      </c>
      <c r="BY54" s="66">
        <f>'RKO-MS'!L54</f>
        <v>0</v>
      </c>
      <c r="BZ54" s="62">
        <f t="shared" si="29"/>
        <v>0</v>
      </c>
      <c r="CA54" s="67"/>
      <c r="CB54" s="68">
        <f t="shared" si="30"/>
        <v>35296.98564</v>
      </c>
      <c r="CC54" s="68">
        <f t="shared" si="31"/>
        <v>1</v>
      </c>
    </row>
    <row r="55" ht="15.75" customHeight="1">
      <c r="A55" s="57" t="s">
        <v>136</v>
      </c>
      <c r="B55" s="6"/>
      <c r="C55" s="6"/>
      <c r="D55" s="6">
        <v>0.5</v>
      </c>
      <c r="E55" s="44"/>
      <c r="F55" s="59">
        <f t="shared" si="1"/>
        <v>52294.28417</v>
      </c>
      <c r="G55" s="46"/>
      <c r="H55" s="61">
        <v>52494.5</v>
      </c>
      <c r="I55" s="59">
        <f t="shared" si="32"/>
        <v>0.3828636937</v>
      </c>
      <c r="J55" s="61">
        <v>18.3</v>
      </c>
      <c r="K55" s="62">
        <f t="shared" si="33"/>
        <v>0</v>
      </c>
      <c r="L55" s="63">
        <v>52294.3</v>
      </c>
      <c r="M55" s="59">
        <f t="shared" si="2"/>
        <v>0.00003026717022</v>
      </c>
      <c r="N55" s="73">
        <v>3600.0</v>
      </c>
      <c r="O55" s="62">
        <f t="shared" si="3"/>
        <v>1</v>
      </c>
      <c r="P55" s="72">
        <v>52294.3</v>
      </c>
      <c r="Q55" s="59">
        <f t="shared" si="4"/>
        <v>0.00003026717022</v>
      </c>
      <c r="R55" s="6" t="s">
        <v>8</v>
      </c>
      <c r="S55" s="62">
        <f t="shared" si="5"/>
        <v>1</v>
      </c>
      <c r="T55" s="64">
        <v>52294.3</v>
      </c>
      <c r="U55" s="59">
        <f t="shared" si="6"/>
        <v>0.00003026717022</v>
      </c>
      <c r="V55" s="63">
        <v>64.6</v>
      </c>
      <c r="W55" s="62">
        <f t="shared" si="7"/>
        <v>1</v>
      </c>
      <c r="X55" s="59">
        <f>RKO!J55</f>
        <v>52294.28417</v>
      </c>
      <c r="Y55" s="59">
        <f t="shared" si="8"/>
        <v>0</v>
      </c>
      <c r="Z55" s="65">
        <f>RKO!S55</f>
        <v>0</v>
      </c>
      <c r="AA55" s="59">
        <f>RKO!L55</f>
        <v>0.546</v>
      </c>
      <c r="AB55" s="62">
        <f t="shared" si="9"/>
        <v>1</v>
      </c>
      <c r="AC55" s="61">
        <f>'RKO-BRKGA'!J55</f>
        <v>53118.20624</v>
      </c>
      <c r="AD55" s="59">
        <f t="shared" si="10"/>
        <v>1.575548997</v>
      </c>
      <c r="AE55" s="65">
        <f>'RKO-BRKGA'!S55</f>
        <v>3.935027928</v>
      </c>
      <c r="AF55" s="59">
        <f>'RKO-BRKGA'!L55</f>
        <v>1.171</v>
      </c>
      <c r="AG55" s="62">
        <f t="shared" si="11"/>
        <v>0</v>
      </c>
      <c r="AH55" s="61">
        <f>'RKO-SA'!J55</f>
        <v>52294.28417</v>
      </c>
      <c r="AI55" s="59">
        <f t="shared" si="12"/>
        <v>0</v>
      </c>
      <c r="AJ55" s="65">
        <f>'RKO-SA'!S55</f>
        <v>0</v>
      </c>
      <c r="AK55" s="59">
        <f>'RKO-SA'!L55</f>
        <v>6.873</v>
      </c>
      <c r="AL55" s="62">
        <f t="shared" si="13"/>
        <v>1</v>
      </c>
      <c r="AM55" s="61">
        <f>'RKO-GRASP'!J55</f>
        <v>52294.28417</v>
      </c>
      <c r="AN55" s="59">
        <f t="shared" si="14"/>
        <v>0</v>
      </c>
      <c r="AO55" s="65">
        <f>'RKO-GRASP'!S55</f>
        <v>0</v>
      </c>
      <c r="AP55" s="59">
        <f>'RKO-GRASP'!L55</f>
        <v>1.968</v>
      </c>
      <c r="AQ55" s="62">
        <f t="shared" si="15"/>
        <v>1</v>
      </c>
      <c r="AR55" s="61">
        <f>'RKO-ILS'!J55</f>
        <v>52294.28417</v>
      </c>
      <c r="AS55" s="59">
        <f t="shared" si="16"/>
        <v>0</v>
      </c>
      <c r="AT55" s="65">
        <f>'RKO-ILS'!S55</f>
        <v>0</v>
      </c>
      <c r="AU55" s="59">
        <f>'RKO-ILS'!L55</f>
        <v>0.447</v>
      </c>
      <c r="AV55" s="62">
        <f t="shared" si="17"/>
        <v>1</v>
      </c>
      <c r="AW55" s="61">
        <f>'RKO-VNS'!J55</f>
        <v>52294.28417</v>
      </c>
      <c r="AX55" s="59">
        <f t="shared" si="18"/>
        <v>0</v>
      </c>
      <c r="AY55" s="65">
        <f>'RKO-VNS'!S55</f>
        <v>0</v>
      </c>
      <c r="AZ55" s="59">
        <f>'RKO-VNS'!L55</f>
        <v>1.036</v>
      </c>
      <c r="BA55" s="62">
        <f t="shared" si="19"/>
        <v>1</v>
      </c>
      <c r="BB55" s="61">
        <f>'RKO-PSO'!J55</f>
        <v>52294.28417</v>
      </c>
      <c r="BC55" s="59">
        <f t="shared" si="20"/>
        <v>0</v>
      </c>
      <c r="BD55" s="65">
        <f>'RKO-PSO'!S55</f>
        <v>0</v>
      </c>
      <c r="BE55" s="66">
        <f>'RKO-PSO'!L55</f>
        <v>2.905</v>
      </c>
      <c r="BF55" s="62">
        <f t="shared" si="21"/>
        <v>1</v>
      </c>
      <c r="BG55" s="61">
        <f>'RKO-GA'!J55</f>
        <v>52294.28417</v>
      </c>
      <c r="BH55" s="59">
        <f t="shared" si="22"/>
        <v>0</v>
      </c>
      <c r="BI55" s="65">
        <f>'RKO-GA'!S55</f>
        <v>0</v>
      </c>
      <c r="BJ55" s="66">
        <f>'RKO-GA'!L55</f>
        <v>4.121</v>
      </c>
      <c r="BK55" s="62">
        <f t="shared" si="23"/>
        <v>1</v>
      </c>
      <c r="BL55" s="61">
        <f>'RKO-BRKGA-CS'!J55</f>
        <v>52294.28417</v>
      </c>
      <c r="BM55" s="59">
        <f t="shared" si="24"/>
        <v>0</v>
      </c>
      <c r="BN55" s="65">
        <f>'RKO-BRKGA-CS'!S55</f>
        <v>0.6348234624</v>
      </c>
      <c r="BO55" s="66">
        <f>'RKO-BRKGA-CS'!L55</f>
        <v>7.304</v>
      </c>
      <c r="BP55" s="62">
        <f t="shared" si="25"/>
        <v>1</v>
      </c>
      <c r="BQ55" s="61">
        <f>'RKO-LNS'!J55</f>
        <v>52294.28417</v>
      </c>
      <c r="BR55" s="59">
        <f t="shared" si="26"/>
        <v>0</v>
      </c>
      <c r="BS55" s="65">
        <f>'RKO-LNS'!S55</f>
        <v>0</v>
      </c>
      <c r="BT55" s="66">
        <f>'RKO-LNS'!L55</f>
        <v>1.875</v>
      </c>
      <c r="BU55" s="62">
        <f t="shared" si="27"/>
        <v>1</v>
      </c>
      <c r="BV55" s="61">
        <f>'RKO-MS'!J55</f>
        <v>58704.16262</v>
      </c>
      <c r="BW55" s="59">
        <f t="shared" si="28"/>
        <v>12.25732132</v>
      </c>
      <c r="BX55" s="65">
        <f>'RKO-MS'!S55</f>
        <v>15.94275966</v>
      </c>
      <c r="BY55" s="66">
        <f>'RKO-MS'!L55</f>
        <v>0</v>
      </c>
      <c r="BZ55" s="62">
        <f t="shared" si="29"/>
        <v>0</v>
      </c>
      <c r="CA55" s="67"/>
      <c r="CB55" s="68">
        <f t="shared" si="30"/>
        <v>52294.28417</v>
      </c>
      <c r="CC55" s="68">
        <f t="shared" si="31"/>
        <v>1</v>
      </c>
    </row>
    <row r="56" ht="15.75" customHeight="1">
      <c r="A56" s="57" t="s">
        <v>137</v>
      </c>
      <c r="B56" s="6"/>
      <c r="C56" s="6"/>
      <c r="D56" s="6">
        <v>0.8</v>
      </c>
      <c r="E56" s="44"/>
      <c r="F56" s="59">
        <f t="shared" si="1"/>
        <v>68272.78251</v>
      </c>
      <c r="G56" s="46"/>
      <c r="H56" s="61">
        <v>71870.8</v>
      </c>
      <c r="I56" s="59">
        <f t="shared" si="32"/>
        <v>5.270061302</v>
      </c>
      <c r="J56" s="61">
        <v>17.2</v>
      </c>
      <c r="K56" s="62">
        <f t="shared" si="33"/>
        <v>0</v>
      </c>
      <c r="L56" s="63">
        <v>68272.7</v>
      </c>
      <c r="M56" s="59">
        <f t="shared" si="2"/>
        <v>-0.0001208519661</v>
      </c>
      <c r="N56" s="73">
        <v>3600.0</v>
      </c>
      <c r="O56" s="62">
        <f t="shared" si="3"/>
        <v>1</v>
      </c>
      <c r="P56" s="72">
        <v>68272.7</v>
      </c>
      <c r="Q56" s="59">
        <f t="shared" si="4"/>
        <v>-0.0001208519661</v>
      </c>
      <c r="R56" s="6" t="s">
        <v>8</v>
      </c>
      <c r="S56" s="62">
        <f t="shared" si="5"/>
        <v>1</v>
      </c>
      <c r="T56" s="64">
        <v>68272.7</v>
      </c>
      <c r="U56" s="59">
        <f t="shared" si="6"/>
        <v>-0.0001208519661</v>
      </c>
      <c r="V56" s="63">
        <v>62.6</v>
      </c>
      <c r="W56" s="62">
        <f t="shared" si="7"/>
        <v>1</v>
      </c>
      <c r="X56" s="59">
        <f>RKO!J56</f>
        <v>68272.78251</v>
      </c>
      <c r="Y56" s="59">
        <f t="shared" si="8"/>
        <v>0</v>
      </c>
      <c r="Z56" s="65">
        <f>RKO!S56</f>
        <v>0</v>
      </c>
      <c r="AA56" s="59">
        <f>RKO!L56</f>
        <v>1.127</v>
      </c>
      <c r="AB56" s="62">
        <f t="shared" si="9"/>
        <v>1</v>
      </c>
      <c r="AC56" s="61">
        <f>'RKO-BRKGA'!J56</f>
        <v>69223.3847</v>
      </c>
      <c r="AD56" s="59">
        <f t="shared" si="10"/>
        <v>1.392358946</v>
      </c>
      <c r="AE56" s="65">
        <f>'RKO-BRKGA'!S56</f>
        <v>1.922206562</v>
      </c>
      <c r="AF56" s="59">
        <f>'RKO-BRKGA'!L56</f>
        <v>2.531</v>
      </c>
      <c r="AG56" s="62">
        <f t="shared" si="11"/>
        <v>0</v>
      </c>
      <c r="AH56" s="61">
        <f>'RKO-SA'!J56</f>
        <v>68272.78251</v>
      </c>
      <c r="AI56" s="59">
        <f t="shared" si="12"/>
        <v>0</v>
      </c>
      <c r="AJ56" s="65">
        <f>'RKO-SA'!S56</f>
        <v>0</v>
      </c>
      <c r="AK56" s="59">
        <f>'RKO-SA'!L56</f>
        <v>2.901</v>
      </c>
      <c r="AL56" s="62">
        <f t="shared" si="13"/>
        <v>1</v>
      </c>
      <c r="AM56" s="61">
        <f>'RKO-GRASP'!J56</f>
        <v>68272.78251</v>
      </c>
      <c r="AN56" s="59">
        <f t="shared" si="14"/>
        <v>0</v>
      </c>
      <c r="AO56" s="65">
        <f>'RKO-GRASP'!S56</f>
        <v>0</v>
      </c>
      <c r="AP56" s="59">
        <f>'RKO-GRASP'!L56</f>
        <v>1.958</v>
      </c>
      <c r="AQ56" s="62">
        <f t="shared" si="15"/>
        <v>1</v>
      </c>
      <c r="AR56" s="61">
        <f>'RKO-ILS'!J56</f>
        <v>68272.78251</v>
      </c>
      <c r="AS56" s="59">
        <f t="shared" si="16"/>
        <v>0</v>
      </c>
      <c r="AT56" s="65">
        <f>'RKO-ILS'!S56</f>
        <v>0</v>
      </c>
      <c r="AU56" s="59">
        <f>'RKO-ILS'!L56</f>
        <v>0.503</v>
      </c>
      <c r="AV56" s="62">
        <f t="shared" si="17"/>
        <v>1</v>
      </c>
      <c r="AW56" s="61">
        <f>'RKO-VNS'!J56</f>
        <v>68272.78251</v>
      </c>
      <c r="AX56" s="59">
        <f t="shared" si="18"/>
        <v>0</v>
      </c>
      <c r="AY56" s="65">
        <f>'RKO-VNS'!S56</f>
        <v>0</v>
      </c>
      <c r="AZ56" s="59">
        <f>'RKO-VNS'!L56</f>
        <v>2.571</v>
      </c>
      <c r="BA56" s="62">
        <f t="shared" si="19"/>
        <v>1</v>
      </c>
      <c r="BB56" s="61">
        <f>'RKO-PSO'!J56</f>
        <v>68272.78251</v>
      </c>
      <c r="BC56" s="59">
        <f t="shared" si="20"/>
        <v>0</v>
      </c>
      <c r="BD56" s="65">
        <f>'RKO-PSO'!S56</f>
        <v>0</v>
      </c>
      <c r="BE56" s="66">
        <f>'RKO-PSO'!L56</f>
        <v>4.814</v>
      </c>
      <c r="BF56" s="62">
        <f t="shared" si="21"/>
        <v>1</v>
      </c>
      <c r="BG56" s="61">
        <f>'RKO-GA'!J56</f>
        <v>68272.78251</v>
      </c>
      <c r="BH56" s="59">
        <f t="shared" si="22"/>
        <v>0</v>
      </c>
      <c r="BI56" s="65">
        <f>'RKO-GA'!S56</f>
        <v>0</v>
      </c>
      <c r="BJ56" s="66">
        <f>'RKO-GA'!L56</f>
        <v>10.148</v>
      </c>
      <c r="BK56" s="62">
        <f t="shared" si="23"/>
        <v>1</v>
      </c>
      <c r="BL56" s="61">
        <f>'RKO-BRKGA-CS'!J56</f>
        <v>68272.78251</v>
      </c>
      <c r="BM56" s="59">
        <f t="shared" si="24"/>
        <v>0</v>
      </c>
      <c r="BN56" s="65">
        <f>'RKO-BRKGA-CS'!S56</f>
        <v>1.067616816</v>
      </c>
      <c r="BO56" s="66">
        <f>'RKO-BRKGA-CS'!L56</f>
        <v>4.51</v>
      </c>
      <c r="BP56" s="62">
        <f t="shared" si="25"/>
        <v>1</v>
      </c>
      <c r="BQ56" s="61">
        <f>'RKO-LNS'!J56</f>
        <v>68272.78251</v>
      </c>
      <c r="BR56" s="59">
        <f t="shared" si="26"/>
        <v>0</v>
      </c>
      <c r="BS56" s="65">
        <f>'RKO-LNS'!S56</f>
        <v>0</v>
      </c>
      <c r="BT56" s="66">
        <f>'RKO-LNS'!L56</f>
        <v>1.049</v>
      </c>
      <c r="BU56" s="62">
        <f t="shared" si="27"/>
        <v>1</v>
      </c>
      <c r="BV56" s="61">
        <f>'RKO-MS'!J56</f>
        <v>74123.31136</v>
      </c>
      <c r="BW56" s="59">
        <f t="shared" si="28"/>
        <v>8.569342908</v>
      </c>
      <c r="BX56" s="65">
        <f>'RKO-MS'!S56</f>
        <v>11.90953431</v>
      </c>
      <c r="BY56" s="66">
        <f>'RKO-MS'!L56</f>
        <v>0</v>
      </c>
      <c r="BZ56" s="62">
        <f t="shared" si="29"/>
        <v>0</v>
      </c>
      <c r="CA56" s="67"/>
      <c r="CB56" s="68">
        <f t="shared" si="30"/>
        <v>68272.78251</v>
      </c>
      <c r="CC56" s="68">
        <f t="shared" si="31"/>
        <v>1</v>
      </c>
    </row>
    <row r="57" ht="15.75" customHeight="1">
      <c r="A57" s="57" t="s">
        <v>138</v>
      </c>
      <c r="B57" s="6">
        <v>25.0</v>
      </c>
      <c r="C57" s="6">
        <v>3.0</v>
      </c>
      <c r="D57" s="6">
        <v>0.2</v>
      </c>
      <c r="E57" s="44"/>
      <c r="F57" s="59">
        <f t="shared" si="1"/>
        <v>60602.2938</v>
      </c>
      <c r="G57" s="46"/>
      <c r="H57" s="61">
        <v>60602.3</v>
      </c>
      <c r="I57" s="59">
        <f t="shared" si="32"/>
        <v>0.00001023228597</v>
      </c>
      <c r="J57" s="61">
        <v>20.3</v>
      </c>
      <c r="K57" s="62">
        <f t="shared" si="33"/>
        <v>1</v>
      </c>
      <c r="L57" s="63">
        <v>60602.3</v>
      </c>
      <c r="M57" s="59">
        <f t="shared" si="2"/>
        <v>0.00001023228597</v>
      </c>
      <c r="N57" s="63">
        <v>67.6</v>
      </c>
      <c r="O57" s="62">
        <f t="shared" si="3"/>
        <v>1</v>
      </c>
      <c r="P57" s="72">
        <v>60602.3</v>
      </c>
      <c r="Q57" s="59">
        <f t="shared" si="4"/>
        <v>0.00001023228597</v>
      </c>
      <c r="R57" s="6" t="s">
        <v>8</v>
      </c>
      <c r="S57" s="62">
        <f t="shared" si="5"/>
        <v>1</v>
      </c>
      <c r="T57" s="64">
        <v>60602.3</v>
      </c>
      <c r="U57" s="59">
        <f t="shared" si="6"/>
        <v>0.00001023228597</v>
      </c>
      <c r="V57" s="63">
        <v>95.6</v>
      </c>
      <c r="W57" s="62">
        <f t="shared" si="7"/>
        <v>1</v>
      </c>
      <c r="X57" s="59">
        <f>RKO!J57</f>
        <v>60602.2938</v>
      </c>
      <c r="Y57" s="59">
        <f t="shared" si="8"/>
        <v>0</v>
      </c>
      <c r="Z57" s="65">
        <f>RKO!S57</f>
        <v>0</v>
      </c>
      <c r="AA57" s="59">
        <f>RKO!L57</f>
        <v>0.725</v>
      </c>
      <c r="AB57" s="62">
        <f t="shared" si="9"/>
        <v>1</v>
      </c>
      <c r="AC57" s="61">
        <f>'RKO-BRKGA'!J57</f>
        <v>61057.70986</v>
      </c>
      <c r="AD57" s="59">
        <f t="shared" si="10"/>
        <v>0.7514832038</v>
      </c>
      <c r="AE57" s="65">
        <f>'RKO-BRKGA'!S57</f>
        <v>1.756138695</v>
      </c>
      <c r="AF57" s="59">
        <f>'RKO-BRKGA'!L57</f>
        <v>7.008</v>
      </c>
      <c r="AG57" s="62">
        <f t="shared" si="11"/>
        <v>0</v>
      </c>
      <c r="AH57" s="61">
        <f>'RKO-SA'!J57</f>
        <v>60602.2938</v>
      </c>
      <c r="AI57" s="59">
        <f t="shared" si="12"/>
        <v>0</v>
      </c>
      <c r="AJ57" s="65">
        <f>'RKO-SA'!S57</f>
        <v>0</v>
      </c>
      <c r="AK57" s="59">
        <f>'RKO-SA'!L57</f>
        <v>4.558</v>
      </c>
      <c r="AL57" s="62">
        <f t="shared" si="13"/>
        <v>1</v>
      </c>
      <c r="AM57" s="61">
        <f>'RKO-GRASP'!J57</f>
        <v>60602.2938</v>
      </c>
      <c r="AN57" s="59">
        <f t="shared" si="14"/>
        <v>0</v>
      </c>
      <c r="AO57" s="65">
        <f>'RKO-GRASP'!S57</f>
        <v>0</v>
      </c>
      <c r="AP57" s="59">
        <f>'RKO-GRASP'!L57</f>
        <v>1.771</v>
      </c>
      <c r="AQ57" s="62">
        <f t="shared" si="15"/>
        <v>1</v>
      </c>
      <c r="AR57" s="61">
        <f>'RKO-ILS'!J57</f>
        <v>60602.2938</v>
      </c>
      <c r="AS57" s="59">
        <f t="shared" si="16"/>
        <v>0</v>
      </c>
      <c r="AT57" s="65">
        <f>'RKO-ILS'!S57</f>
        <v>0</v>
      </c>
      <c r="AU57" s="59">
        <f>'RKO-ILS'!L57</f>
        <v>0.158</v>
      </c>
      <c r="AV57" s="62">
        <f t="shared" si="17"/>
        <v>1</v>
      </c>
      <c r="AW57" s="61">
        <f>'RKO-VNS'!J57</f>
        <v>60602.2938</v>
      </c>
      <c r="AX57" s="59">
        <f t="shared" si="18"/>
        <v>0</v>
      </c>
      <c r="AY57" s="65">
        <f>'RKO-VNS'!S57</f>
        <v>0</v>
      </c>
      <c r="AZ57" s="59">
        <f>'RKO-VNS'!L57</f>
        <v>0.159</v>
      </c>
      <c r="BA57" s="62">
        <f t="shared" si="19"/>
        <v>1</v>
      </c>
      <c r="BB57" s="61">
        <f>'RKO-PSO'!J57</f>
        <v>60602.2938</v>
      </c>
      <c r="BC57" s="59">
        <f t="shared" si="20"/>
        <v>0</v>
      </c>
      <c r="BD57" s="65">
        <f>'RKO-PSO'!S57</f>
        <v>0</v>
      </c>
      <c r="BE57" s="66">
        <f>'RKO-PSO'!L57</f>
        <v>0.182</v>
      </c>
      <c r="BF57" s="62">
        <f t="shared" si="21"/>
        <v>1</v>
      </c>
      <c r="BG57" s="61">
        <f>'RKO-GA'!J57</f>
        <v>60602.2938</v>
      </c>
      <c r="BH57" s="59">
        <f t="shared" si="22"/>
        <v>0</v>
      </c>
      <c r="BI57" s="65">
        <f>'RKO-GA'!S57</f>
        <v>0</v>
      </c>
      <c r="BJ57" s="66">
        <f>'RKO-GA'!L57</f>
        <v>2.896</v>
      </c>
      <c r="BK57" s="62">
        <f t="shared" si="23"/>
        <v>1</v>
      </c>
      <c r="BL57" s="61">
        <f>'RKO-BRKGA-CS'!J57</f>
        <v>60602.2938</v>
      </c>
      <c r="BM57" s="59">
        <f t="shared" si="24"/>
        <v>0</v>
      </c>
      <c r="BN57" s="65">
        <f>'RKO-BRKGA-CS'!S57</f>
        <v>0</v>
      </c>
      <c r="BO57" s="66">
        <f>'RKO-BRKGA-CS'!L57</f>
        <v>6.405</v>
      </c>
      <c r="BP57" s="62">
        <f t="shared" si="25"/>
        <v>1</v>
      </c>
      <c r="BQ57" s="61">
        <f>'RKO-LNS'!J57</f>
        <v>60602.2938</v>
      </c>
      <c r="BR57" s="59">
        <f t="shared" si="26"/>
        <v>0</v>
      </c>
      <c r="BS57" s="65">
        <f>'RKO-LNS'!S57</f>
        <v>0</v>
      </c>
      <c r="BT57" s="66">
        <f>'RKO-LNS'!L57</f>
        <v>0.187</v>
      </c>
      <c r="BU57" s="62">
        <f t="shared" si="27"/>
        <v>1</v>
      </c>
      <c r="BV57" s="61">
        <f>'RKO-MS'!J57</f>
        <v>65419.5464</v>
      </c>
      <c r="BW57" s="59">
        <f t="shared" si="28"/>
        <v>7.948960838</v>
      </c>
      <c r="BX57" s="65">
        <f>'RKO-MS'!S57</f>
        <v>11.47045507</v>
      </c>
      <c r="BY57" s="66">
        <f>'RKO-MS'!L57</f>
        <v>3.191</v>
      </c>
      <c r="BZ57" s="62">
        <f t="shared" si="29"/>
        <v>0</v>
      </c>
      <c r="CA57" s="67"/>
      <c r="CB57" s="68">
        <f t="shared" si="30"/>
        <v>60602.2938</v>
      </c>
      <c r="CC57" s="68">
        <f t="shared" si="31"/>
        <v>1</v>
      </c>
    </row>
    <row r="58" ht="15.75" customHeight="1">
      <c r="A58" s="57" t="s">
        <v>139</v>
      </c>
      <c r="B58" s="6"/>
      <c r="C58" s="6"/>
      <c r="D58" s="6">
        <v>0.5</v>
      </c>
      <c r="E58" s="44"/>
      <c r="F58" s="59">
        <f t="shared" si="1"/>
        <v>70130.92139</v>
      </c>
      <c r="G58" s="46"/>
      <c r="H58" s="61">
        <v>70130.9</v>
      </c>
      <c r="I58" s="59">
        <f t="shared" si="32"/>
        <v>-0.00003049582064</v>
      </c>
      <c r="J58" s="61">
        <v>9.1</v>
      </c>
      <c r="K58" s="62">
        <f t="shared" si="33"/>
        <v>1</v>
      </c>
      <c r="L58" s="63">
        <v>70130.9</v>
      </c>
      <c r="M58" s="59">
        <f t="shared" si="2"/>
        <v>-0.00003049582064</v>
      </c>
      <c r="N58" s="63">
        <v>194.1</v>
      </c>
      <c r="O58" s="62">
        <f t="shared" si="3"/>
        <v>1</v>
      </c>
      <c r="P58" s="72">
        <v>70130.9</v>
      </c>
      <c r="Q58" s="59">
        <f t="shared" si="4"/>
        <v>-0.00003049582064</v>
      </c>
      <c r="R58" s="6" t="s">
        <v>8</v>
      </c>
      <c r="S58" s="62">
        <f t="shared" si="5"/>
        <v>1</v>
      </c>
      <c r="T58" s="64">
        <f>1.0197*70130.9</f>
        <v>71512.47873</v>
      </c>
      <c r="U58" s="59">
        <f t="shared" si="6"/>
        <v>1.969968903</v>
      </c>
      <c r="V58" s="63">
        <v>58.7</v>
      </c>
      <c r="W58" s="62">
        <f t="shared" si="7"/>
        <v>0</v>
      </c>
      <c r="X58" s="59">
        <f>RKO!J58</f>
        <v>70130.92139</v>
      </c>
      <c r="Y58" s="59">
        <f t="shared" si="8"/>
        <v>0</v>
      </c>
      <c r="Z58" s="65">
        <f>RKO!S58</f>
        <v>0.3034120947</v>
      </c>
      <c r="AA58" s="59">
        <f>RKO!L58</f>
        <v>3.136</v>
      </c>
      <c r="AB58" s="62">
        <f t="shared" si="9"/>
        <v>1</v>
      </c>
      <c r="AC58" s="61">
        <f>'RKO-BRKGA'!J58</f>
        <v>71896.5342</v>
      </c>
      <c r="AD58" s="59">
        <f t="shared" si="10"/>
        <v>2.517595348</v>
      </c>
      <c r="AE58" s="65">
        <f>'RKO-BRKGA'!S58</f>
        <v>3.619528739</v>
      </c>
      <c r="AF58" s="59">
        <f>'RKO-BRKGA'!L58</f>
        <v>1.716</v>
      </c>
      <c r="AG58" s="62">
        <f t="shared" si="11"/>
        <v>0</v>
      </c>
      <c r="AH58" s="61">
        <f>'RKO-SA'!J58</f>
        <v>70130.92139</v>
      </c>
      <c r="AI58" s="59">
        <f t="shared" si="12"/>
        <v>0</v>
      </c>
      <c r="AJ58" s="65">
        <f>'RKO-SA'!S58</f>
        <v>0</v>
      </c>
      <c r="AK58" s="59">
        <f>'RKO-SA'!L58</f>
        <v>8.074</v>
      </c>
      <c r="AL58" s="62">
        <f t="shared" si="13"/>
        <v>1</v>
      </c>
      <c r="AM58" s="61">
        <f>'RKO-GRASP'!J58</f>
        <v>70130.92139</v>
      </c>
      <c r="AN58" s="59">
        <f t="shared" si="14"/>
        <v>0</v>
      </c>
      <c r="AO58" s="65">
        <f>'RKO-GRASP'!S58</f>
        <v>0</v>
      </c>
      <c r="AP58" s="59">
        <f>'RKO-GRASP'!L58</f>
        <v>4.832</v>
      </c>
      <c r="AQ58" s="62">
        <f t="shared" si="15"/>
        <v>1</v>
      </c>
      <c r="AR58" s="61">
        <f>'RKO-ILS'!J58</f>
        <v>70130.92139</v>
      </c>
      <c r="AS58" s="59">
        <f t="shared" si="16"/>
        <v>0</v>
      </c>
      <c r="AT58" s="65">
        <f>'RKO-ILS'!S58</f>
        <v>0</v>
      </c>
      <c r="AU58" s="59">
        <f>'RKO-ILS'!L58</f>
        <v>0.158</v>
      </c>
      <c r="AV58" s="62">
        <f t="shared" si="17"/>
        <v>1</v>
      </c>
      <c r="AW58" s="61">
        <f>'RKO-VNS'!J58</f>
        <v>70130.92139</v>
      </c>
      <c r="AX58" s="59">
        <f t="shared" si="18"/>
        <v>0</v>
      </c>
      <c r="AY58" s="65">
        <f>'RKO-VNS'!S58</f>
        <v>0</v>
      </c>
      <c r="AZ58" s="59">
        <f>'RKO-VNS'!L58</f>
        <v>1.22</v>
      </c>
      <c r="BA58" s="62">
        <f t="shared" si="19"/>
        <v>1</v>
      </c>
      <c r="BB58" s="61">
        <f>'RKO-PSO'!J58</f>
        <v>70130.92139</v>
      </c>
      <c r="BC58" s="59">
        <f t="shared" si="20"/>
        <v>0</v>
      </c>
      <c r="BD58" s="65">
        <f>'RKO-PSO'!S58</f>
        <v>0</v>
      </c>
      <c r="BE58" s="66">
        <f>'RKO-PSO'!L58</f>
        <v>0.382</v>
      </c>
      <c r="BF58" s="62">
        <f t="shared" si="21"/>
        <v>1</v>
      </c>
      <c r="BG58" s="61">
        <f>'RKO-GA'!J58</f>
        <v>70130.92139</v>
      </c>
      <c r="BH58" s="59">
        <f t="shared" si="22"/>
        <v>0</v>
      </c>
      <c r="BI58" s="65">
        <f>'RKO-GA'!S58</f>
        <v>0.3034120947</v>
      </c>
      <c r="BJ58" s="66">
        <f>'RKO-GA'!L58</f>
        <v>1.11</v>
      </c>
      <c r="BK58" s="62">
        <f t="shared" si="23"/>
        <v>1</v>
      </c>
      <c r="BL58" s="61">
        <f>'RKO-BRKGA-CS'!J58</f>
        <v>70130.92139</v>
      </c>
      <c r="BM58" s="59">
        <f t="shared" si="24"/>
        <v>0</v>
      </c>
      <c r="BN58" s="65">
        <f>'RKO-BRKGA-CS'!S58</f>
        <v>0.8585258412</v>
      </c>
      <c r="BO58" s="66">
        <f>'RKO-BRKGA-CS'!L58</f>
        <v>11.023</v>
      </c>
      <c r="BP58" s="62">
        <f t="shared" si="25"/>
        <v>1</v>
      </c>
      <c r="BQ58" s="61">
        <f>'RKO-LNS'!J58</f>
        <v>70130.92139</v>
      </c>
      <c r="BR58" s="59">
        <f t="shared" si="26"/>
        <v>0</v>
      </c>
      <c r="BS58" s="65">
        <f>'RKO-LNS'!S58</f>
        <v>0</v>
      </c>
      <c r="BT58" s="66">
        <f>'RKO-LNS'!L58</f>
        <v>0.228</v>
      </c>
      <c r="BU58" s="62">
        <f t="shared" si="27"/>
        <v>1</v>
      </c>
      <c r="BV58" s="61">
        <f>'RKO-MS'!J58</f>
        <v>71922.97934</v>
      </c>
      <c r="BW58" s="59">
        <f t="shared" si="28"/>
        <v>2.555303593</v>
      </c>
      <c r="BX58" s="65">
        <f>'RKO-MS'!S58</f>
        <v>6.776796728</v>
      </c>
      <c r="BY58" s="66">
        <f>'RKO-MS'!L58</f>
        <v>0</v>
      </c>
      <c r="BZ58" s="62">
        <f t="shared" si="29"/>
        <v>0</v>
      </c>
      <c r="CA58" s="67"/>
      <c r="CB58" s="68">
        <f t="shared" si="30"/>
        <v>70130.92139</v>
      </c>
      <c r="CC58" s="68">
        <f t="shared" si="31"/>
        <v>1</v>
      </c>
    </row>
    <row r="59" ht="15.75" customHeight="1">
      <c r="A59" s="57" t="s">
        <v>140</v>
      </c>
      <c r="B59" s="6"/>
      <c r="C59" s="6"/>
      <c r="D59" s="6">
        <v>0.8</v>
      </c>
      <c r="E59" s="44"/>
      <c r="F59" s="59">
        <f t="shared" si="1"/>
        <v>79442.48278</v>
      </c>
      <c r="G59" s="46"/>
      <c r="H59" s="61">
        <v>79442.4</v>
      </c>
      <c r="I59" s="59">
        <f t="shared" si="32"/>
        <v>-0.0001041999156</v>
      </c>
      <c r="J59" s="61">
        <v>23.8</v>
      </c>
      <c r="K59" s="62">
        <f t="shared" si="33"/>
        <v>1</v>
      </c>
      <c r="L59" s="63">
        <v>79442.4</v>
      </c>
      <c r="M59" s="59">
        <f t="shared" si="2"/>
        <v>-0.0001041999156</v>
      </c>
      <c r="N59" s="63">
        <v>2550.7</v>
      </c>
      <c r="O59" s="62">
        <f t="shared" si="3"/>
        <v>1</v>
      </c>
      <c r="P59" s="72">
        <v>79442.4</v>
      </c>
      <c r="Q59" s="59">
        <f t="shared" si="4"/>
        <v>-0.0001041999156</v>
      </c>
      <c r="R59" s="6" t="s">
        <v>8</v>
      </c>
      <c r="S59" s="62">
        <f t="shared" si="5"/>
        <v>1</v>
      </c>
      <c r="T59" s="64">
        <f>1.0031*79442.4</f>
        <v>79688.67144</v>
      </c>
      <c r="U59" s="59">
        <f t="shared" si="6"/>
        <v>0.3098954771</v>
      </c>
      <c r="V59" s="63">
        <v>89.2</v>
      </c>
      <c r="W59" s="62">
        <f t="shared" si="7"/>
        <v>0</v>
      </c>
      <c r="X59" s="59">
        <f>RKO!J59</f>
        <v>79442.48278</v>
      </c>
      <c r="Y59" s="59">
        <f t="shared" si="8"/>
        <v>0</v>
      </c>
      <c r="Z59" s="65">
        <f>RKO!S59</f>
        <v>0.06178754727</v>
      </c>
      <c r="AA59" s="59">
        <f>RKO!L59</f>
        <v>3.078</v>
      </c>
      <c r="AB59" s="62">
        <f t="shared" si="9"/>
        <v>1</v>
      </c>
      <c r="AC59" s="61">
        <f>'RKO-BRKGA'!J59</f>
        <v>79887.10691</v>
      </c>
      <c r="AD59" s="59">
        <f t="shared" si="10"/>
        <v>0.5596805594</v>
      </c>
      <c r="AE59" s="65">
        <f>'RKO-BRKGA'!S59</f>
        <v>1.164885443</v>
      </c>
      <c r="AF59" s="59">
        <f>'RKO-BRKGA'!L59</f>
        <v>0.576</v>
      </c>
      <c r="AG59" s="62">
        <f t="shared" si="11"/>
        <v>0</v>
      </c>
      <c r="AH59" s="61">
        <f>'RKO-SA'!J59</f>
        <v>79442.48278</v>
      </c>
      <c r="AI59" s="59">
        <f t="shared" si="12"/>
        <v>0</v>
      </c>
      <c r="AJ59" s="65">
        <f>'RKO-SA'!S59</f>
        <v>0.2471501891</v>
      </c>
      <c r="AK59" s="59">
        <f>'RKO-SA'!L59</f>
        <v>7.156</v>
      </c>
      <c r="AL59" s="62">
        <f t="shared" si="13"/>
        <v>1</v>
      </c>
      <c r="AM59" s="61">
        <f>'RKO-GRASP'!J59</f>
        <v>79442.48278</v>
      </c>
      <c r="AN59" s="59">
        <f t="shared" si="14"/>
        <v>0</v>
      </c>
      <c r="AO59" s="65">
        <f>'RKO-GRASP'!S59</f>
        <v>0</v>
      </c>
      <c r="AP59" s="59">
        <f>'RKO-GRASP'!L59</f>
        <v>3.583</v>
      </c>
      <c r="AQ59" s="62">
        <f t="shared" si="15"/>
        <v>1</v>
      </c>
      <c r="AR59" s="61">
        <f>'RKO-ILS'!J59</f>
        <v>79442.48278</v>
      </c>
      <c r="AS59" s="59">
        <f t="shared" si="16"/>
        <v>0</v>
      </c>
      <c r="AT59" s="65">
        <f>'RKO-ILS'!S59</f>
        <v>0</v>
      </c>
      <c r="AU59" s="59">
        <f>'RKO-ILS'!L59</f>
        <v>0.308</v>
      </c>
      <c r="AV59" s="62">
        <f t="shared" si="17"/>
        <v>1</v>
      </c>
      <c r="AW59" s="61">
        <f>'RKO-VNS'!J59</f>
        <v>79442.48278</v>
      </c>
      <c r="AX59" s="59">
        <f t="shared" si="18"/>
        <v>0</v>
      </c>
      <c r="AY59" s="65">
        <f>'RKO-VNS'!S59</f>
        <v>0</v>
      </c>
      <c r="AZ59" s="59">
        <f>'RKO-VNS'!L59</f>
        <v>0.693</v>
      </c>
      <c r="BA59" s="62">
        <f t="shared" si="19"/>
        <v>1</v>
      </c>
      <c r="BB59" s="61">
        <f>'RKO-PSO'!J59</f>
        <v>79442.48278</v>
      </c>
      <c r="BC59" s="59">
        <f t="shared" si="20"/>
        <v>0</v>
      </c>
      <c r="BD59" s="65">
        <f>'RKO-PSO'!S59</f>
        <v>0</v>
      </c>
      <c r="BE59" s="66">
        <f>'RKO-PSO'!L59</f>
        <v>0.376</v>
      </c>
      <c r="BF59" s="62">
        <f t="shared" si="21"/>
        <v>1</v>
      </c>
      <c r="BG59" s="61">
        <f>'RKO-GA'!J59</f>
        <v>79442.48278</v>
      </c>
      <c r="BH59" s="59">
        <f t="shared" si="22"/>
        <v>0</v>
      </c>
      <c r="BI59" s="65">
        <f>'RKO-GA'!S59</f>
        <v>0</v>
      </c>
      <c r="BJ59" s="66">
        <f>'RKO-GA'!L59</f>
        <v>1.828</v>
      </c>
      <c r="BK59" s="62">
        <f t="shared" si="23"/>
        <v>1</v>
      </c>
      <c r="BL59" s="61">
        <f>'RKO-BRKGA-CS'!J59</f>
        <v>79442.48278</v>
      </c>
      <c r="BM59" s="59">
        <f t="shared" si="24"/>
        <v>0</v>
      </c>
      <c r="BN59" s="65">
        <f>'RKO-BRKGA-CS'!S59</f>
        <v>0.2238722238</v>
      </c>
      <c r="BO59" s="66">
        <f>'RKO-BRKGA-CS'!L59</f>
        <v>7.638</v>
      </c>
      <c r="BP59" s="62">
        <f t="shared" si="25"/>
        <v>1</v>
      </c>
      <c r="BQ59" s="61">
        <f>'RKO-LNS'!J59</f>
        <v>79442.48278</v>
      </c>
      <c r="BR59" s="59">
        <f t="shared" si="26"/>
        <v>0</v>
      </c>
      <c r="BS59" s="65">
        <f>'RKO-LNS'!S59</f>
        <v>0</v>
      </c>
      <c r="BT59" s="66">
        <f>'RKO-LNS'!L59</f>
        <v>0.78</v>
      </c>
      <c r="BU59" s="62">
        <f t="shared" si="27"/>
        <v>1</v>
      </c>
      <c r="BV59" s="61">
        <f>'RKO-MS'!J59</f>
        <v>82913.19551</v>
      </c>
      <c r="BW59" s="59">
        <f t="shared" si="28"/>
        <v>4.368837188</v>
      </c>
      <c r="BX59" s="65">
        <f>'RKO-MS'!S59</f>
        <v>7.480190455</v>
      </c>
      <c r="BY59" s="66">
        <f>'RKO-MS'!L59</f>
        <v>2.792</v>
      </c>
      <c r="BZ59" s="62">
        <f t="shared" si="29"/>
        <v>0</v>
      </c>
      <c r="CA59" s="67"/>
      <c r="CB59" s="68">
        <f t="shared" si="30"/>
        <v>79442.48278</v>
      </c>
      <c r="CC59" s="68">
        <f t="shared" si="31"/>
        <v>1</v>
      </c>
    </row>
    <row r="60" ht="15.75" customHeight="1">
      <c r="A60" s="57" t="s">
        <v>141</v>
      </c>
      <c r="B60" s="6"/>
      <c r="C60" s="6">
        <v>5.0</v>
      </c>
      <c r="D60" s="6">
        <v>0.2</v>
      </c>
      <c r="E60" s="44"/>
      <c r="F60" s="59">
        <f t="shared" si="1"/>
        <v>47432.69653</v>
      </c>
      <c r="G60" s="46"/>
      <c r="H60" s="61">
        <v>47432.7</v>
      </c>
      <c r="I60" s="59">
        <f t="shared" si="32"/>
        <v>0.00000730719577</v>
      </c>
      <c r="J60" s="61">
        <v>9.7</v>
      </c>
      <c r="K60" s="62">
        <f t="shared" si="33"/>
        <v>1</v>
      </c>
      <c r="L60" s="63">
        <v>47432.7</v>
      </c>
      <c r="M60" s="59">
        <f t="shared" si="2"/>
        <v>0.00000730719577</v>
      </c>
      <c r="N60" s="63">
        <v>661.1</v>
      </c>
      <c r="O60" s="62">
        <f t="shared" si="3"/>
        <v>1</v>
      </c>
      <c r="P60" s="72">
        <v>47432.7</v>
      </c>
      <c r="Q60" s="59">
        <f t="shared" si="4"/>
        <v>0.00000730719577</v>
      </c>
      <c r="R60" s="6" t="s">
        <v>8</v>
      </c>
      <c r="S60" s="62">
        <f t="shared" si="5"/>
        <v>1</v>
      </c>
      <c r="T60" s="64">
        <v>47432.7</v>
      </c>
      <c r="U60" s="59">
        <f t="shared" si="6"/>
        <v>0.00000730719577</v>
      </c>
      <c r="V60" s="63">
        <v>132.7</v>
      </c>
      <c r="W60" s="62">
        <f t="shared" si="7"/>
        <v>1</v>
      </c>
      <c r="X60" s="59">
        <f>RKO!J60</f>
        <v>47432.69653</v>
      </c>
      <c r="Y60" s="59">
        <f t="shared" si="8"/>
        <v>0</v>
      </c>
      <c r="Z60" s="65">
        <f>RKO!S60</f>
        <v>0</v>
      </c>
      <c r="AA60" s="59">
        <f>RKO!L60</f>
        <v>0.196</v>
      </c>
      <c r="AB60" s="62">
        <f t="shared" si="9"/>
        <v>1</v>
      </c>
      <c r="AC60" s="61">
        <f>'RKO-BRKGA'!J60</f>
        <v>48157.44834</v>
      </c>
      <c r="AD60" s="59">
        <f t="shared" si="10"/>
        <v>1.527958269</v>
      </c>
      <c r="AE60" s="65">
        <f>'RKO-BRKGA'!S60</f>
        <v>6.833955986</v>
      </c>
      <c r="AF60" s="59">
        <f>'RKO-BRKGA'!L60</f>
        <v>3.889</v>
      </c>
      <c r="AG60" s="62">
        <f t="shared" si="11"/>
        <v>0</v>
      </c>
      <c r="AH60" s="61">
        <f>'RKO-SA'!J60</f>
        <v>47432.69653</v>
      </c>
      <c r="AI60" s="59">
        <f t="shared" si="12"/>
        <v>0</v>
      </c>
      <c r="AJ60" s="65">
        <f>'RKO-SA'!S60</f>
        <v>0</v>
      </c>
      <c r="AK60" s="59">
        <f>'RKO-SA'!L60</f>
        <v>1.815</v>
      </c>
      <c r="AL60" s="62">
        <f t="shared" si="13"/>
        <v>1</v>
      </c>
      <c r="AM60" s="61">
        <f>'RKO-GRASP'!J60</f>
        <v>47432.69653</v>
      </c>
      <c r="AN60" s="59">
        <f t="shared" si="14"/>
        <v>0</v>
      </c>
      <c r="AO60" s="65">
        <f>'RKO-GRASP'!S60</f>
        <v>0</v>
      </c>
      <c r="AP60" s="59">
        <f>'RKO-GRASP'!L60</f>
        <v>0.214</v>
      </c>
      <c r="AQ60" s="62">
        <f t="shared" si="15"/>
        <v>1</v>
      </c>
      <c r="AR60" s="61">
        <f>'RKO-ILS'!J60</f>
        <v>47432.69653</v>
      </c>
      <c r="AS60" s="59">
        <f t="shared" si="16"/>
        <v>0</v>
      </c>
      <c r="AT60" s="65">
        <f>'RKO-ILS'!S60</f>
        <v>0</v>
      </c>
      <c r="AU60" s="59">
        <f>'RKO-ILS'!L60</f>
        <v>0.145</v>
      </c>
      <c r="AV60" s="62">
        <f t="shared" si="17"/>
        <v>1</v>
      </c>
      <c r="AW60" s="61">
        <f>'RKO-VNS'!J60</f>
        <v>47432.69653</v>
      </c>
      <c r="AX60" s="59">
        <f t="shared" si="18"/>
        <v>0</v>
      </c>
      <c r="AY60" s="65">
        <f>'RKO-VNS'!S60</f>
        <v>0</v>
      </c>
      <c r="AZ60" s="59">
        <f>'RKO-VNS'!L60</f>
        <v>0.316</v>
      </c>
      <c r="BA60" s="62">
        <f t="shared" si="19"/>
        <v>1</v>
      </c>
      <c r="BB60" s="61">
        <f>'RKO-PSO'!J60</f>
        <v>47432.69653</v>
      </c>
      <c r="BC60" s="59">
        <f t="shared" si="20"/>
        <v>0</v>
      </c>
      <c r="BD60" s="65">
        <f>'RKO-PSO'!S60</f>
        <v>0</v>
      </c>
      <c r="BE60" s="66">
        <f>'RKO-PSO'!L60</f>
        <v>0.514</v>
      </c>
      <c r="BF60" s="62">
        <f t="shared" si="21"/>
        <v>1</v>
      </c>
      <c r="BG60" s="61">
        <f>'RKO-GA'!J60</f>
        <v>47432.69653</v>
      </c>
      <c r="BH60" s="59">
        <f t="shared" si="22"/>
        <v>0</v>
      </c>
      <c r="BI60" s="65">
        <f>'RKO-GA'!S60</f>
        <v>0</v>
      </c>
      <c r="BJ60" s="66">
        <f>'RKO-GA'!L60</f>
        <v>2.792</v>
      </c>
      <c r="BK60" s="62">
        <f t="shared" si="23"/>
        <v>1</v>
      </c>
      <c r="BL60" s="61">
        <f>'RKO-BRKGA-CS'!J60</f>
        <v>47432.69653</v>
      </c>
      <c r="BM60" s="59">
        <f t="shared" si="24"/>
        <v>0</v>
      </c>
      <c r="BN60" s="65">
        <f>'RKO-BRKGA-CS'!S60</f>
        <v>0.08820503631</v>
      </c>
      <c r="BO60" s="66">
        <f>'RKO-BRKGA-CS'!L60</f>
        <v>6.396</v>
      </c>
      <c r="BP60" s="62">
        <f t="shared" si="25"/>
        <v>1</v>
      </c>
      <c r="BQ60" s="61">
        <f>'RKO-LNS'!J60</f>
        <v>47432.69653</v>
      </c>
      <c r="BR60" s="59">
        <f t="shared" si="26"/>
        <v>0</v>
      </c>
      <c r="BS60" s="65">
        <f>'RKO-LNS'!S60</f>
        <v>0</v>
      </c>
      <c r="BT60" s="66">
        <f>'RKO-LNS'!L60</f>
        <v>0.408</v>
      </c>
      <c r="BU60" s="62">
        <f t="shared" si="27"/>
        <v>1</v>
      </c>
      <c r="BV60" s="61">
        <f>'RKO-MS'!J60</f>
        <v>53397.05024</v>
      </c>
      <c r="BW60" s="59">
        <f t="shared" si="28"/>
        <v>12.57435091</v>
      </c>
      <c r="BX60" s="65">
        <f>'RKO-MS'!S60</f>
        <v>18.96049521</v>
      </c>
      <c r="BY60" s="66">
        <f>'RKO-MS'!L60</f>
        <v>0</v>
      </c>
      <c r="BZ60" s="62">
        <f t="shared" si="29"/>
        <v>0</v>
      </c>
      <c r="CA60" s="67"/>
      <c r="CB60" s="68">
        <f t="shared" si="30"/>
        <v>47432.69653</v>
      </c>
      <c r="CC60" s="68">
        <f t="shared" si="31"/>
        <v>1</v>
      </c>
    </row>
    <row r="61" ht="15.75" customHeight="1">
      <c r="A61" s="57" t="s">
        <v>142</v>
      </c>
      <c r="B61" s="6"/>
      <c r="C61" s="6"/>
      <c r="D61" s="6">
        <v>0.5</v>
      </c>
      <c r="E61" s="44"/>
      <c r="F61" s="59">
        <f t="shared" si="1"/>
        <v>61046.70046</v>
      </c>
      <c r="G61" s="46"/>
      <c r="H61" s="61">
        <v>61046.7</v>
      </c>
      <c r="I61" s="59">
        <f t="shared" si="32"/>
        <v>-0.0000007600738463</v>
      </c>
      <c r="J61" s="61">
        <v>13.8</v>
      </c>
      <c r="K61" s="62">
        <f t="shared" si="33"/>
        <v>1</v>
      </c>
      <c r="L61" s="63">
        <v>61046.7</v>
      </c>
      <c r="M61" s="59">
        <f t="shared" si="2"/>
        <v>-0.0000007600738463</v>
      </c>
      <c r="N61" s="73">
        <v>3600.0</v>
      </c>
      <c r="O61" s="62">
        <f t="shared" si="3"/>
        <v>1</v>
      </c>
      <c r="P61" s="72">
        <v>61046.7</v>
      </c>
      <c r="Q61" s="59">
        <f t="shared" si="4"/>
        <v>-0.0000007600738463</v>
      </c>
      <c r="R61" s="6" t="s">
        <v>8</v>
      </c>
      <c r="S61" s="62">
        <f t="shared" si="5"/>
        <v>1</v>
      </c>
      <c r="T61" s="64">
        <f>1.0158*61046.7</f>
        <v>62011.23786</v>
      </c>
      <c r="U61" s="59">
        <f t="shared" si="6"/>
        <v>1.579999228</v>
      </c>
      <c r="V61" s="63">
        <v>100.8</v>
      </c>
      <c r="W61" s="62">
        <f t="shared" si="7"/>
        <v>0</v>
      </c>
      <c r="X61" s="59">
        <f>RKO!J61</f>
        <v>61046.70046</v>
      </c>
      <c r="Y61" s="59">
        <f t="shared" si="8"/>
        <v>0</v>
      </c>
      <c r="Z61" s="65">
        <f>RKO!S61</f>
        <v>0</v>
      </c>
      <c r="AA61" s="59">
        <f>RKO!L61</f>
        <v>3.042</v>
      </c>
      <c r="AB61" s="62">
        <f t="shared" si="9"/>
        <v>1</v>
      </c>
      <c r="AC61" s="61">
        <f>'RKO-BRKGA'!J61</f>
        <v>62011.97398</v>
      </c>
      <c r="AD61" s="59">
        <f t="shared" si="10"/>
        <v>1.581205057</v>
      </c>
      <c r="AE61" s="65">
        <f>'RKO-BRKGA'!S61</f>
        <v>4.37134576</v>
      </c>
      <c r="AF61" s="59">
        <f>'RKO-BRKGA'!L61</f>
        <v>2.181</v>
      </c>
      <c r="AG61" s="62">
        <f t="shared" si="11"/>
        <v>0</v>
      </c>
      <c r="AH61" s="61">
        <f>'RKO-SA'!J61</f>
        <v>61046.70046</v>
      </c>
      <c r="AI61" s="59">
        <f t="shared" si="12"/>
        <v>0</v>
      </c>
      <c r="AJ61" s="65">
        <f>'RKO-SA'!S61</f>
        <v>0</v>
      </c>
      <c r="AK61" s="59">
        <f>'RKO-SA'!L61</f>
        <v>1.907</v>
      </c>
      <c r="AL61" s="62">
        <f t="shared" si="13"/>
        <v>1</v>
      </c>
      <c r="AM61" s="61">
        <f>'RKO-GRASP'!J61</f>
        <v>61046.70046</v>
      </c>
      <c r="AN61" s="59">
        <f t="shared" si="14"/>
        <v>0</v>
      </c>
      <c r="AO61" s="65">
        <f>'RKO-GRASP'!S61</f>
        <v>0</v>
      </c>
      <c r="AP61" s="59">
        <f>'RKO-GRASP'!L61</f>
        <v>0.727</v>
      </c>
      <c r="AQ61" s="62">
        <f t="shared" si="15"/>
        <v>1</v>
      </c>
      <c r="AR61" s="61">
        <f>'RKO-ILS'!J61</f>
        <v>61046.70046</v>
      </c>
      <c r="AS61" s="59">
        <f t="shared" si="16"/>
        <v>0</v>
      </c>
      <c r="AT61" s="65">
        <f>'RKO-ILS'!S61</f>
        <v>0</v>
      </c>
      <c r="AU61" s="59">
        <f>'RKO-ILS'!L61</f>
        <v>0.142</v>
      </c>
      <c r="AV61" s="62">
        <f t="shared" si="17"/>
        <v>1</v>
      </c>
      <c r="AW61" s="61">
        <f>'RKO-VNS'!J61</f>
        <v>61046.70046</v>
      </c>
      <c r="AX61" s="59">
        <f t="shared" si="18"/>
        <v>0</v>
      </c>
      <c r="AY61" s="65">
        <f>'RKO-VNS'!S61</f>
        <v>0</v>
      </c>
      <c r="AZ61" s="59">
        <f>'RKO-VNS'!L61</f>
        <v>0.649</v>
      </c>
      <c r="BA61" s="62">
        <f t="shared" si="19"/>
        <v>1</v>
      </c>
      <c r="BB61" s="61">
        <f>'RKO-PSO'!J61</f>
        <v>61046.70046</v>
      </c>
      <c r="BC61" s="59">
        <f t="shared" si="20"/>
        <v>0</v>
      </c>
      <c r="BD61" s="65">
        <f>'RKO-PSO'!S61</f>
        <v>0</v>
      </c>
      <c r="BE61" s="66">
        <f>'RKO-PSO'!L61</f>
        <v>0.327</v>
      </c>
      <c r="BF61" s="62">
        <f t="shared" si="21"/>
        <v>1</v>
      </c>
      <c r="BG61" s="61">
        <f>'RKO-GA'!J61</f>
        <v>61046.70046</v>
      </c>
      <c r="BH61" s="59">
        <f t="shared" si="22"/>
        <v>0</v>
      </c>
      <c r="BI61" s="65">
        <f>'RKO-GA'!S61</f>
        <v>0</v>
      </c>
      <c r="BJ61" s="66">
        <f>'RKO-GA'!L61</f>
        <v>7.35</v>
      </c>
      <c r="BK61" s="62">
        <f t="shared" si="23"/>
        <v>1</v>
      </c>
      <c r="BL61" s="61">
        <f>'RKO-BRKGA-CS'!J61</f>
        <v>61046.70046</v>
      </c>
      <c r="BM61" s="59">
        <f t="shared" si="24"/>
        <v>0</v>
      </c>
      <c r="BN61" s="65">
        <f>'RKO-BRKGA-CS'!S61</f>
        <v>2.331340591</v>
      </c>
      <c r="BO61" s="66">
        <f>'RKO-BRKGA-CS'!L61</f>
        <v>9.725</v>
      </c>
      <c r="BP61" s="62">
        <f t="shared" si="25"/>
        <v>1</v>
      </c>
      <c r="BQ61" s="61">
        <f>'RKO-LNS'!J61</f>
        <v>61046.70046</v>
      </c>
      <c r="BR61" s="59">
        <f t="shared" si="26"/>
        <v>0</v>
      </c>
      <c r="BS61" s="65">
        <f>'RKO-LNS'!S61</f>
        <v>0</v>
      </c>
      <c r="BT61" s="66">
        <f>'RKO-LNS'!L61</f>
        <v>0.785</v>
      </c>
      <c r="BU61" s="62">
        <f t="shared" si="27"/>
        <v>1</v>
      </c>
      <c r="BV61" s="61">
        <f>'RKO-MS'!J61</f>
        <v>67855.45646</v>
      </c>
      <c r="BW61" s="59">
        <f t="shared" si="28"/>
        <v>11.15335628</v>
      </c>
      <c r="BX61" s="65">
        <f>'RKO-MS'!S61</f>
        <v>16.99090104</v>
      </c>
      <c r="BY61" s="66">
        <f>'RKO-MS'!L61</f>
        <v>0</v>
      </c>
      <c r="BZ61" s="62">
        <f t="shared" si="29"/>
        <v>0</v>
      </c>
      <c r="CA61" s="67"/>
      <c r="CB61" s="68">
        <f t="shared" si="30"/>
        <v>61046.70046</v>
      </c>
      <c r="CC61" s="68">
        <f t="shared" si="31"/>
        <v>1</v>
      </c>
    </row>
    <row r="62" ht="15.75" customHeight="1">
      <c r="A62" s="57" t="s">
        <v>143</v>
      </c>
      <c r="B62" s="6"/>
      <c r="C62" s="6"/>
      <c r="D62" s="6">
        <v>0.8</v>
      </c>
      <c r="E62" s="44"/>
      <c r="F62" s="59">
        <f t="shared" si="1"/>
        <v>73569.91019</v>
      </c>
      <c r="G62" s="46"/>
      <c r="H62" s="61">
        <v>73710.1</v>
      </c>
      <c r="I62" s="59">
        <f t="shared" si="32"/>
        <v>0.1905531849</v>
      </c>
      <c r="J62" s="61">
        <v>29.8</v>
      </c>
      <c r="K62" s="62">
        <f t="shared" si="33"/>
        <v>0</v>
      </c>
      <c r="L62" s="63">
        <v>73569.9</v>
      </c>
      <c r="M62" s="59">
        <f t="shared" si="2"/>
        <v>-0.00001385484906</v>
      </c>
      <c r="N62" s="73">
        <v>3600.0</v>
      </c>
      <c r="O62" s="62">
        <f t="shared" si="3"/>
        <v>1</v>
      </c>
      <c r="P62" s="72">
        <v>73569.9</v>
      </c>
      <c r="Q62" s="59">
        <f t="shared" si="4"/>
        <v>-0.00001385484906</v>
      </c>
      <c r="R62" s="6" t="s">
        <v>8</v>
      </c>
      <c r="S62" s="62">
        <f t="shared" si="5"/>
        <v>1</v>
      </c>
      <c r="T62" s="64">
        <f>1.0051*73569.9</f>
        <v>73945.10649</v>
      </c>
      <c r="U62" s="59">
        <f t="shared" si="6"/>
        <v>0.5099860745</v>
      </c>
      <c r="V62" s="63">
        <v>138.5</v>
      </c>
      <c r="W62" s="62">
        <f t="shared" si="7"/>
        <v>0</v>
      </c>
      <c r="X62" s="59">
        <f>RKO!J62</f>
        <v>73569.91019</v>
      </c>
      <c r="Y62" s="59">
        <f t="shared" si="8"/>
        <v>0</v>
      </c>
      <c r="Z62" s="65">
        <f>RKO!S62</f>
        <v>0</v>
      </c>
      <c r="AA62" s="59">
        <f>RKO!L62</f>
        <v>1.483</v>
      </c>
      <c r="AB62" s="62">
        <f t="shared" si="9"/>
        <v>1</v>
      </c>
      <c r="AC62" s="61">
        <f>'RKO-BRKGA'!J62</f>
        <v>75478.14556</v>
      </c>
      <c r="AD62" s="59">
        <f t="shared" si="10"/>
        <v>2.593771504</v>
      </c>
      <c r="AE62" s="65">
        <f>'RKO-BRKGA'!S62</f>
        <v>4.271134725</v>
      </c>
      <c r="AF62" s="59">
        <f>'RKO-BRKGA'!L62</f>
        <v>5.329</v>
      </c>
      <c r="AG62" s="62">
        <f t="shared" si="11"/>
        <v>0</v>
      </c>
      <c r="AH62" s="61">
        <f>'RKO-SA'!J62</f>
        <v>73569.91019</v>
      </c>
      <c r="AI62" s="59">
        <f t="shared" si="12"/>
        <v>0</v>
      </c>
      <c r="AJ62" s="65">
        <f>'RKO-SA'!S62</f>
        <v>0</v>
      </c>
      <c r="AK62" s="59">
        <f>'RKO-SA'!L62</f>
        <v>8.152</v>
      </c>
      <c r="AL62" s="62">
        <f t="shared" si="13"/>
        <v>1</v>
      </c>
      <c r="AM62" s="61">
        <f>'RKO-GRASP'!J62</f>
        <v>73569.91019</v>
      </c>
      <c r="AN62" s="59">
        <f t="shared" si="14"/>
        <v>0</v>
      </c>
      <c r="AO62" s="65">
        <f>'RKO-GRASP'!S62</f>
        <v>0</v>
      </c>
      <c r="AP62" s="59">
        <f>'RKO-GRASP'!L62</f>
        <v>2.472</v>
      </c>
      <c r="AQ62" s="62">
        <f t="shared" si="15"/>
        <v>1</v>
      </c>
      <c r="AR62" s="61">
        <f>'RKO-ILS'!J62</f>
        <v>73569.91019</v>
      </c>
      <c r="AS62" s="59">
        <f t="shared" si="16"/>
        <v>0</v>
      </c>
      <c r="AT62" s="65">
        <f>'RKO-ILS'!S62</f>
        <v>0</v>
      </c>
      <c r="AU62" s="59">
        <f>'RKO-ILS'!L62</f>
        <v>0.573</v>
      </c>
      <c r="AV62" s="62">
        <f t="shared" si="17"/>
        <v>1</v>
      </c>
      <c r="AW62" s="61">
        <f>'RKO-VNS'!J62</f>
        <v>73569.91019</v>
      </c>
      <c r="AX62" s="59">
        <f t="shared" si="18"/>
        <v>0</v>
      </c>
      <c r="AY62" s="65">
        <f>'RKO-VNS'!S62</f>
        <v>0</v>
      </c>
      <c r="AZ62" s="59">
        <f>'RKO-VNS'!L62</f>
        <v>2.896</v>
      </c>
      <c r="BA62" s="62">
        <f t="shared" si="19"/>
        <v>1</v>
      </c>
      <c r="BB62" s="61">
        <f>'RKO-PSO'!J62</f>
        <v>73569.91019</v>
      </c>
      <c r="BC62" s="59">
        <f t="shared" si="20"/>
        <v>0</v>
      </c>
      <c r="BD62" s="65">
        <f>'RKO-PSO'!S62</f>
        <v>0</v>
      </c>
      <c r="BE62" s="66">
        <f>'RKO-PSO'!L62</f>
        <v>4.074</v>
      </c>
      <c r="BF62" s="62">
        <f t="shared" si="21"/>
        <v>1</v>
      </c>
      <c r="BG62" s="61">
        <f>'RKO-GA'!J62</f>
        <v>73569.91019</v>
      </c>
      <c r="BH62" s="59">
        <f t="shared" si="22"/>
        <v>0</v>
      </c>
      <c r="BI62" s="65">
        <f>'RKO-GA'!S62</f>
        <v>0.2059179635</v>
      </c>
      <c r="BJ62" s="66">
        <f>'RKO-GA'!L62</f>
        <v>5.276</v>
      </c>
      <c r="BK62" s="62">
        <f t="shared" si="23"/>
        <v>1</v>
      </c>
      <c r="BL62" s="61">
        <f>'RKO-BRKGA-CS'!J62</f>
        <v>73948.64435</v>
      </c>
      <c r="BM62" s="59">
        <f t="shared" si="24"/>
        <v>0.5147949087</v>
      </c>
      <c r="BN62" s="65">
        <f>'RKO-BRKGA-CS'!S62</f>
        <v>0.8653656593</v>
      </c>
      <c r="BO62" s="66">
        <f>'RKO-BRKGA-CS'!L62</f>
        <v>4.933</v>
      </c>
      <c r="BP62" s="62">
        <f t="shared" si="25"/>
        <v>0</v>
      </c>
      <c r="BQ62" s="61">
        <f>'RKO-LNS'!J62</f>
        <v>73569.91019</v>
      </c>
      <c r="BR62" s="59">
        <f t="shared" si="26"/>
        <v>0</v>
      </c>
      <c r="BS62" s="65">
        <f>'RKO-LNS'!S62</f>
        <v>0</v>
      </c>
      <c r="BT62" s="66">
        <f>'RKO-LNS'!L62</f>
        <v>1.338</v>
      </c>
      <c r="BU62" s="62">
        <f t="shared" si="27"/>
        <v>1</v>
      </c>
      <c r="BV62" s="61">
        <f>'RKO-MS'!J62</f>
        <v>79432.53824</v>
      </c>
      <c r="BW62" s="59">
        <f t="shared" si="28"/>
        <v>7.968785105</v>
      </c>
      <c r="BX62" s="65">
        <f>'RKO-MS'!S62</f>
        <v>11.80618073</v>
      </c>
      <c r="BY62" s="66">
        <f>'RKO-MS'!L62</f>
        <v>0</v>
      </c>
      <c r="BZ62" s="62">
        <f t="shared" si="29"/>
        <v>0</v>
      </c>
      <c r="CA62" s="67"/>
      <c r="CB62" s="68">
        <f t="shared" si="30"/>
        <v>73569.91019</v>
      </c>
      <c r="CC62" s="68">
        <f t="shared" si="31"/>
        <v>1</v>
      </c>
    </row>
    <row r="63" ht="15.75" customHeight="1">
      <c r="A63" s="57" t="s">
        <v>144</v>
      </c>
      <c r="B63" s="6"/>
      <c r="C63" s="6">
        <v>8.0</v>
      </c>
      <c r="D63" s="6">
        <v>0.2</v>
      </c>
      <c r="E63" s="44"/>
      <c r="F63" s="59">
        <f t="shared" si="1"/>
        <v>37295.68534</v>
      </c>
      <c r="G63" s="46"/>
      <c r="H63" s="61">
        <v>37707.7</v>
      </c>
      <c r="I63" s="59">
        <f t="shared" si="32"/>
        <v>1.104724724</v>
      </c>
      <c r="J63" s="61">
        <v>36.8</v>
      </c>
      <c r="K63" s="62">
        <f t="shared" si="33"/>
        <v>0</v>
      </c>
      <c r="L63" s="63">
        <v>37295.6</v>
      </c>
      <c r="M63" s="59">
        <f t="shared" si="2"/>
        <v>-0.0002288280781</v>
      </c>
      <c r="N63" s="73">
        <v>3600.0</v>
      </c>
      <c r="O63" s="62">
        <f t="shared" si="3"/>
        <v>1</v>
      </c>
      <c r="P63" s="72">
        <v>37295.6</v>
      </c>
      <c r="Q63" s="59">
        <f t="shared" si="4"/>
        <v>-0.0002288280781</v>
      </c>
      <c r="R63" s="6" t="s">
        <v>8</v>
      </c>
      <c r="S63" s="62">
        <f t="shared" si="5"/>
        <v>1</v>
      </c>
      <c r="T63" s="64">
        <f>1.0136*37295.6</f>
        <v>37802.82016</v>
      </c>
      <c r="U63" s="59">
        <f t="shared" si="6"/>
        <v>1.35976806</v>
      </c>
      <c r="V63" s="63">
        <v>128.6</v>
      </c>
      <c r="W63" s="62">
        <f t="shared" si="7"/>
        <v>0</v>
      </c>
      <c r="X63" s="59">
        <f>RKO!J63</f>
        <v>37295.68534</v>
      </c>
      <c r="Y63" s="59">
        <f t="shared" si="8"/>
        <v>0</v>
      </c>
      <c r="Z63" s="65">
        <f>RKO!S63</f>
        <v>0.3620091798</v>
      </c>
      <c r="AA63" s="59">
        <f>RKO!L63</f>
        <v>3.452</v>
      </c>
      <c r="AB63" s="62">
        <f t="shared" si="9"/>
        <v>1</v>
      </c>
      <c r="AC63" s="61">
        <f>'RKO-BRKGA'!J63</f>
        <v>37531.38179</v>
      </c>
      <c r="AD63" s="59">
        <f t="shared" si="10"/>
        <v>0.6319670542</v>
      </c>
      <c r="AE63" s="65">
        <f>'RKO-BRKGA'!S63</f>
        <v>4.938476958</v>
      </c>
      <c r="AF63" s="59">
        <f>'RKO-BRKGA'!L63</f>
        <v>17.859</v>
      </c>
      <c r="AG63" s="62">
        <f t="shared" si="11"/>
        <v>0</v>
      </c>
      <c r="AH63" s="61">
        <f>'RKO-SA'!J63</f>
        <v>37295.68534</v>
      </c>
      <c r="AI63" s="59">
        <f t="shared" si="12"/>
        <v>0</v>
      </c>
      <c r="AJ63" s="65">
        <f>'RKO-SA'!S63</f>
        <v>0.1263934108</v>
      </c>
      <c r="AK63" s="59">
        <f>'RKO-SA'!L63</f>
        <v>18.228</v>
      </c>
      <c r="AL63" s="62">
        <f t="shared" si="13"/>
        <v>1</v>
      </c>
      <c r="AM63" s="61">
        <f>'RKO-GRASP'!J63</f>
        <v>37295.68534</v>
      </c>
      <c r="AN63" s="59">
        <f t="shared" si="14"/>
        <v>0</v>
      </c>
      <c r="AO63" s="65">
        <f>'RKO-GRASP'!S63</f>
        <v>0.2789688594</v>
      </c>
      <c r="AP63" s="59">
        <f>'RKO-GRASP'!L63</f>
        <v>6.099</v>
      </c>
      <c r="AQ63" s="62">
        <f t="shared" si="15"/>
        <v>1</v>
      </c>
      <c r="AR63" s="61">
        <f>'RKO-ILS'!J63</f>
        <v>37295.68534</v>
      </c>
      <c r="AS63" s="59">
        <f t="shared" si="16"/>
        <v>0</v>
      </c>
      <c r="AT63" s="65">
        <f>'RKO-ILS'!S63</f>
        <v>0</v>
      </c>
      <c r="AU63" s="59">
        <f>'RKO-ILS'!L63</f>
        <v>4.953</v>
      </c>
      <c r="AV63" s="62">
        <f t="shared" si="17"/>
        <v>1</v>
      </c>
      <c r="AW63" s="61">
        <f>'RKO-VNS'!J63</f>
        <v>37295.68534</v>
      </c>
      <c r="AX63" s="59">
        <f t="shared" si="18"/>
        <v>0</v>
      </c>
      <c r="AY63" s="65">
        <f>'RKO-VNS'!S63</f>
        <v>0</v>
      </c>
      <c r="AZ63" s="59">
        <f>'RKO-VNS'!L63</f>
        <v>5.753</v>
      </c>
      <c r="BA63" s="62">
        <f t="shared" si="19"/>
        <v>1</v>
      </c>
      <c r="BB63" s="61">
        <f>'RKO-PSO'!J63</f>
        <v>37295.68534</v>
      </c>
      <c r="BC63" s="59">
        <f t="shared" si="20"/>
        <v>0</v>
      </c>
      <c r="BD63" s="65">
        <f>'RKO-PSO'!S63</f>
        <v>0.01952121789</v>
      </c>
      <c r="BE63" s="66">
        <f>'RKO-PSO'!L63</f>
        <v>9.497</v>
      </c>
      <c r="BF63" s="62">
        <f t="shared" si="21"/>
        <v>1</v>
      </c>
      <c r="BG63" s="61">
        <f>'RKO-GA'!J63</f>
        <v>37313.88677</v>
      </c>
      <c r="BH63" s="59">
        <f t="shared" si="22"/>
        <v>0.04880304473</v>
      </c>
      <c r="BI63" s="65">
        <f>'RKO-GA'!S63</f>
        <v>0.9482202243</v>
      </c>
      <c r="BJ63" s="66">
        <f>'RKO-GA'!L63</f>
        <v>17.291</v>
      </c>
      <c r="BK63" s="62">
        <f t="shared" si="23"/>
        <v>0</v>
      </c>
      <c r="BL63" s="61">
        <f>'RKO-BRKGA-CS'!J63</f>
        <v>37815.90208</v>
      </c>
      <c r="BM63" s="59">
        <f t="shared" si="24"/>
        <v>1.394844297</v>
      </c>
      <c r="BN63" s="65">
        <f>'RKO-BRKGA-CS'!S63</f>
        <v>1.906928019</v>
      </c>
      <c r="BO63" s="66">
        <f>'RKO-BRKGA-CS'!L63</f>
        <v>10.723</v>
      </c>
      <c r="BP63" s="62">
        <f t="shared" si="25"/>
        <v>0</v>
      </c>
      <c r="BQ63" s="61">
        <f>'RKO-LNS'!J63</f>
        <v>37295.68534</v>
      </c>
      <c r="BR63" s="59">
        <f t="shared" si="26"/>
        <v>0</v>
      </c>
      <c r="BS63" s="65">
        <f>'RKO-LNS'!S63</f>
        <v>0.009760608946</v>
      </c>
      <c r="BT63" s="66">
        <f>'RKO-LNS'!L63</f>
        <v>11.028</v>
      </c>
      <c r="BU63" s="62">
        <f t="shared" si="27"/>
        <v>1</v>
      </c>
      <c r="BV63" s="61">
        <f>'RKO-MS'!J63</f>
        <v>43538.44163</v>
      </c>
      <c r="BW63" s="59">
        <f t="shared" si="28"/>
        <v>16.73854824</v>
      </c>
      <c r="BX63" s="65">
        <f>'RKO-MS'!S63</f>
        <v>21.36890731</v>
      </c>
      <c r="BY63" s="66">
        <f>'RKO-MS'!L63</f>
        <v>0</v>
      </c>
      <c r="BZ63" s="62">
        <f t="shared" si="29"/>
        <v>0</v>
      </c>
      <c r="CA63" s="67"/>
      <c r="CB63" s="68">
        <f t="shared" si="30"/>
        <v>37295.68534</v>
      </c>
      <c r="CC63" s="68">
        <f t="shared" si="31"/>
        <v>1</v>
      </c>
    </row>
    <row r="64" ht="15.75" customHeight="1">
      <c r="A64" s="57" t="s">
        <v>145</v>
      </c>
      <c r="B64" s="6"/>
      <c r="C64" s="6"/>
      <c r="D64" s="6">
        <v>0.5</v>
      </c>
      <c r="E64" s="44"/>
      <c r="F64" s="59">
        <f t="shared" si="1"/>
        <v>54043.74332</v>
      </c>
      <c r="G64" s="46"/>
      <c r="H64" s="61">
        <v>55340.2</v>
      </c>
      <c r="I64" s="59">
        <f t="shared" si="32"/>
        <v>2.39890244</v>
      </c>
      <c r="J64" s="61">
        <v>37.8</v>
      </c>
      <c r="K64" s="62">
        <f t="shared" si="33"/>
        <v>0</v>
      </c>
      <c r="L64" s="63">
        <v>54043.7</v>
      </c>
      <c r="M64" s="59">
        <f t="shared" si="2"/>
        <v>-0.00008016284095</v>
      </c>
      <c r="N64" s="73">
        <v>3600.0</v>
      </c>
      <c r="O64" s="62">
        <f t="shared" si="3"/>
        <v>1</v>
      </c>
      <c r="P64" s="76">
        <v>54318.7</v>
      </c>
      <c r="Q64" s="59">
        <f t="shared" si="4"/>
        <v>0.508766899</v>
      </c>
      <c r="R64" s="6" t="s">
        <v>8</v>
      </c>
      <c r="S64" s="62">
        <f t="shared" si="5"/>
        <v>0</v>
      </c>
      <c r="T64" s="64">
        <v>54318.7</v>
      </c>
      <c r="U64" s="59">
        <f t="shared" si="6"/>
        <v>0.508766899</v>
      </c>
      <c r="V64" s="63">
        <v>122.9</v>
      </c>
      <c r="W64" s="62">
        <f t="shared" si="7"/>
        <v>0</v>
      </c>
      <c r="X64" s="59">
        <f>RKO!J64</f>
        <v>54043.74332</v>
      </c>
      <c r="Y64" s="59">
        <f t="shared" si="8"/>
        <v>0</v>
      </c>
      <c r="Z64" s="65">
        <f>RKO!S64</f>
        <v>0</v>
      </c>
      <c r="AA64" s="59">
        <f>RKO!L64</f>
        <v>4.067</v>
      </c>
      <c r="AB64" s="62">
        <f t="shared" si="9"/>
        <v>1</v>
      </c>
      <c r="AC64" s="61">
        <f>'RKO-BRKGA'!J64</f>
        <v>55710.8711</v>
      </c>
      <c r="AD64" s="59">
        <f t="shared" si="10"/>
        <v>3.084774807</v>
      </c>
      <c r="AE64" s="65">
        <f>'RKO-BRKGA'!S64</f>
        <v>6.479246795</v>
      </c>
      <c r="AF64" s="59">
        <f>'RKO-BRKGA'!L64</f>
        <v>6.871</v>
      </c>
      <c r="AG64" s="62">
        <f t="shared" si="11"/>
        <v>0</v>
      </c>
      <c r="AH64" s="61">
        <f>'RKO-SA'!J64</f>
        <v>54043.74332</v>
      </c>
      <c r="AI64" s="59">
        <f t="shared" si="12"/>
        <v>0</v>
      </c>
      <c r="AJ64" s="65">
        <f>'RKO-SA'!S64</f>
        <v>0.09319811712</v>
      </c>
      <c r="AK64" s="59">
        <f>'RKO-SA'!L64</f>
        <v>9.305</v>
      </c>
      <c r="AL64" s="62">
        <f t="shared" si="13"/>
        <v>1</v>
      </c>
      <c r="AM64" s="61">
        <f>'RKO-GRASP'!J64</f>
        <v>54043.74332</v>
      </c>
      <c r="AN64" s="59">
        <f t="shared" si="14"/>
        <v>0</v>
      </c>
      <c r="AO64" s="65">
        <f>'RKO-GRASP'!S64</f>
        <v>0.2350645529</v>
      </c>
      <c r="AP64" s="59">
        <f>'RKO-GRASP'!L64</f>
        <v>6.94</v>
      </c>
      <c r="AQ64" s="62">
        <f t="shared" si="15"/>
        <v>1</v>
      </c>
      <c r="AR64" s="61">
        <f>'RKO-ILS'!J64</f>
        <v>54043.74332</v>
      </c>
      <c r="AS64" s="59">
        <f t="shared" si="16"/>
        <v>0</v>
      </c>
      <c r="AT64" s="65">
        <f>'RKO-ILS'!S64</f>
        <v>0.01676402122</v>
      </c>
      <c r="AU64" s="59">
        <f>'RKO-ILS'!L64</f>
        <v>5.647</v>
      </c>
      <c r="AV64" s="62">
        <f t="shared" si="17"/>
        <v>1</v>
      </c>
      <c r="AW64" s="61">
        <f>'RKO-VNS'!J64</f>
        <v>54043.74332</v>
      </c>
      <c r="AX64" s="59">
        <f t="shared" si="18"/>
        <v>0</v>
      </c>
      <c r="AY64" s="65">
        <f>'RKO-VNS'!S64</f>
        <v>0</v>
      </c>
      <c r="AZ64" s="59">
        <f>'RKO-VNS'!L64</f>
        <v>5.359</v>
      </c>
      <c r="BA64" s="62">
        <f t="shared" si="19"/>
        <v>1</v>
      </c>
      <c r="BB64" s="61">
        <f>'RKO-PSO'!J64</f>
        <v>54043.74332</v>
      </c>
      <c r="BC64" s="59">
        <f t="shared" si="20"/>
        <v>0</v>
      </c>
      <c r="BD64" s="65">
        <f>'RKO-PSO'!S64</f>
        <v>0.09319811712</v>
      </c>
      <c r="BE64" s="66">
        <f>'RKO-PSO'!L64</f>
        <v>11.872</v>
      </c>
      <c r="BF64" s="62">
        <f t="shared" si="21"/>
        <v>1</v>
      </c>
      <c r="BG64" s="61">
        <f>'RKO-GA'!J64</f>
        <v>54204.98303</v>
      </c>
      <c r="BH64" s="59">
        <f t="shared" si="22"/>
        <v>0.2983503734</v>
      </c>
      <c r="BI64" s="65">
        <f>'RKO-GA'!S64</f>
        <v>0.4247098555</v>
      </c>
      <c r="BJ64" s="66">
        <f>'RKO-GA'!L64</f>
        <v>9.464</v>
      </c>
      <c r="BK64" s="62">
        <f t="shared" si="23"/>
        <v>0</v>
      </c>
      <c r="BL64" s="61">
        <f>'RKO-BRKGA-CS'!J64</f>
        <v>54204.98303</v>
      </c>
      <c r="BM64" s="59">
        <f t="shared" si="24"/>
        <v>0.2983503734</v>
      </c>
      <c r="BN64" s="65">
        <f>'RKO-BRKGA-CS'!S64</f>
        <v>1.195483564</v>
      </c>
      <c r="BO64" s="66">
        <f>'RKO-BRKGA-CS'!L64</f>
        <v>11.401</v>
      </c>
      <c r="BP64" s="62">
        <f t="shared" si="25"/>
        <v>0</v>
      </c>
      <c r="BQ64" s="61">
        <f>'RKO-LNS'!J64</f>
        <v>54043.74332</v>
      </c>
      <c r="BR64" s="59">
        <f t="shared" si="26"/>
        <v>0</v>
      </c>
      <c r="BS64" s="65">
        <f>'RKO-LNS'!S64</f>
        <v>0.2035798041</v>
      </c>
      <c r="BT64" s="66">
        <f>'RKO-LNS'!L64</f>
        <v>6.937</v>
      </c>
      <c r="BU64" s="62">
        <f t="shared" si="27"/>
        <v>1</v>
      </c>
      <c r="BV64" s="61">
        <f>'RKO-MS'!J64</f>
        <v>61178.07147</v>
      </c>
      <c r="BW64" s="59">
        <f t="shared" si="28"/>
        <v>13.20102515</v>
      </c>
      <c r="BX64" s="65">
        <f>'RKO-MS'!S64</f>
        <v>19.04824776</v>
      </c>
      <c r="BY64" s="66">
        <f>'RKO-MS'!L64</f>
        <v>0</v>
      </c>
      <c r="BZ64" s="62">
        <f t="shared" si="29"/>
        <v>0</v>
      </c>
      <c r="CA64" s="67"/>
      <c r="CB64" s="68">
        <f t="shared" si="30"/>
        <v>54043.74332</v>
      </c>
      <c r="CC64" s="68">
        <f t="shared" si="31"/>
        <v>1</v>
      </c>
    </row>
    <row r="65" ht="15.75" customHeight="1">
      <c r="A65" s="57" t="s">
        <v>146</v>
      </c>
      <c r="B65" s="6"/>
      <c r="C65" s="6"/>
      <c r="D65" s="69" t="s">
        <v>109</v>
      </c>
      <c r="E65" s="44"/>
      <c r="F65" s="59">
        <f t="shared" si="1"/>
        <v>69429.76978</v>
      </c>
      <c r="G65" s="46"/>
      <c r="H65" s="61">
        <v>72076.2</v>
      </c>
      <c r="I65" s="59">
        <f t="shared" si="32"/>
        <v>3.811664984</v>
      </c>
      <c r="J65" s="61">
        <v>36.5</v>
      </c>
      <c r="K65" s="62">
        <f t="shared" si="33"/>
        <v>0</v>
      </c>
      <c r="L65" s="73">
        <v>70072.5</v>
      </c>
      <c r="M65" s="59">
        <f t="shared" si="2"/>
        <v>0.9257271413</v>
      </c>
      <c r="N65" s="73">
        <v>3600.0</v>
      </c>
      <c r="O65" s="62">
        <f t="shared" si="3"/>
        <v>0</v>
      </c>
      <c r="P65" s="76">
        <v>70072.5</v>
      </c>
      <c r="Q65" s="59">
        <f t="shared" si="4"/>
        <v>0.9257271413</v>
      </c>
      <c r="R65" s="6" t="s">
        <v>8</v>
      </c>
      <c r="S65" s="62">
        <f t="shared" si="5"/>
        <v>0</v>
      </c>
      <c r="T65" s="71">
        <v>69890.6</v>
      </c>
      <c r="U65" s="59">
        <f t="shared" si="6"/>
        <v>0.6637357786</v>
      </c>
      <c r="V65" s="63">
        <v>140.14</v>
      </c>
      <c r="W65" s="62">
        <f t="shared" si="7"/>
        <v>0</v>
      </c>
      <c r="X65" s="59">
        <f>RKO!J65</f>
        <v>69429.76978</v>
      </c>
      <c r="Y65" s="59">
        <f t="shared" si="8"/>
        <v>0</v>
      </c>
      <c r="Z65" s="65">
        <f>RKO!S65</f>
        <v>0</v>
      </c>
      <c r="AA65" s="59">
        <f>RKO!L65</f>
        <v>2.404</v>
      </c>
      <c r="AB65" s="62">
        <f t="shared" si="9"/>
        <v>1</v>
      </c>
      <c r="AC65" s="61">
        <f>'RKO-BRKGA'!J65</f>
        <v>70487.1282</v>
      </c>
      <c r="AD65" s="59">
        <f t="shared" si="10"/>
        <v>1.522917946</v>
      </c>
      <c r="AE65" s="65">
        <f>'RKO-BRKGA'!S65</f>
        <v>2.742180221</v>
      </c>
      <c r="AF65" s="59">
        <f>'RKO-BRKGA'!L65</f>
        <v>6.173</v>
      </c>
      <c r="AG65" s="62">
        <f t="shared" si="11"/>
        <v>0</v>
      </c>
      <c r="AH65" s="61">
        <f>'RKO-SA'!J65</f>
        <v>69429.76978</v>
      </c>
      <c r="AI65" s="59">
        <f t="shared" si="12"/>
        <v>0</v>
      </c>
      <c r="AJ65" s="65">
        <f>'RKO-SA'!S65</f>
        <v>0.1022248275</v>
      </c>
      <c r="AK65" s="59">
        <f>'RKO-SA'!L65</f>
        <v>12.071</v>
      </c>
      <c r="AL65" s="62">
        <f t="shared" si="13"/>
        <v>1</v>
      </c>
      <c r="AM65" s="61">
        <f>'RKO-GRASP'!J65</f>
        <v>69429.76978</v>
      </c>
      <c r="AN65" s="59">
        <f t="shared" si="14"/>
        <v>0</v>
      </c>
      <c r="AO65" s="65">
        <f>'RKO-GRASP'!S65</f>
        <v>0.1018504881</v>
      </c>
      <c r="AP65" s="59">
        <f>'RKO-GRASP'!L65</f>
        <v>4.075</v>
      </c>
      <c r="AQ65" s="62">
        <f t="shared" si="15"/>
        <v>1</v>
      </c>
      <c r="AR65" s="61">
        <f>'RKO-ILS'!J65</f>
        <v>69429.76978</v>
      </c>
      <c r="AS65" s="59">
        <f t="shared" si="16"/>
        <v>0</v>
      </c>
      <c r="AT65" s="65">
        <f>'RKO-ILS'!S65</f>
        <v>0</v>
      </c>
      <c r="AU65" s="59">
        <f>'RKO-ILS'!L65</f>
        <v>3.107</v>
      </c>
      <c r="AV65" s="62">
        <f t="shared" si="17"/>
        <v>1</v>
      </c>
      <c r="AW65" s="61">
        <f>'RKO-VNS'!J65</f>
        <v>69429.76978</v>
      </c>
      <c r="AX65" s="59">
        <f t="shared" si="18"/>
        <v>0</v>
      </c>
      <c r="AY65" s="65">
        <f>'RKO-VNS'!S65</f>
        <v>0</v>
      </c>
      <c r="AZ65" s="59">
        <f>'RKO-VNS'!L65</f>
        <v>8.133</v>
      </c>
      <c r="BA65" s="62">
        <f t="shared" si="19"/>
        <v>1</v>
      </c>
      <c r="BB65" s="61">
        <f>'RKO-PSO'!J65</f>
        <v>69429.76978</v>
      </c>
      <c r="BC65" s="59">
        <f t="shared" si="20"/>
        <v>0</v>
      </c>
      <c r="BD65" s="65">
        <f>'RKO-PSO'!S65</f>
        <v>0</v>
      </c>
      <c r="BE65" s="66">
        <f>'RKO-PSO'!L65</f>
        <v>15.899</v>
      </c>
      <c r="BF65" s="62">
        <f t="shared" si="21"/>
        <v>1</v>
      </c>
      <c r="BG65" s="61">
        <f>'RKO-GA'!J65</f>
        <v>69431.06929</v>
      </c>
      <c r="BH65" s="59">
        <f t="shared" si="22"/>
        <v>0.001871697118</v>
      </c>
      <c r="BI65" s="65">
        <f>'RKO-GA'!S65</f>
        <v>0.5952743406</v>
      </c>
      <c r="BJ65" s="66">
        <f>'RKO-GA'!L65</f>
        <v>11.692</v>
      </c>
      <c r="BK65" s="62">
        <f t="shared" si="23"/>
        <v>0</v>
      </c>
      <c r="BL65" s="61">
        <f>'RKO-BRKGA-CS'!J65</f>
        <v>69431.06929</v>
      </c>
      <c r="BM65" s="59">
        <f t="shared" si="24"/>
        <v>0.001871697118</v>
      </c>
      <c r="BN65" s="65">
        <f>'RKO-BRKGA-CS'!S65</f>
        <v>1.085658566</v>
      </c>
      <c r="BO65" s="66">
        <f>'RKO-BRKGA-CS'!L65</f>
        <v>15.294</v>
      </c>
      <c r="BP65" s="62">
        <f t="shared" si="25"/>
        <v>0</v>
      </c>
      <c r="BQ65" s="61">
        <f>'RKO-LNS'!J65</f>
        <v>69429.76978</v>
      </c>
      <c r="BR65" s="59">
        <f t="shared" si="26"/>
        <v>0</v>
      </c>
      <c r="BS65" s="65">
        <f>'RKO-LNS'!S65</f>
        <v>0</v>
      </c>
      <c r="BT65" s="66">
        <f>'RKO-LNS'!L65</f>
        <v>7.639</v>
      </c>
      <c r="BU65" s="62">
        <f t="shared" si="27"/>
        <v>1</v>
      </c>
      <c r="BV65" s="61">
        <f>'RKO-MS'!J65</f>
        <v>77460.34861</v>
      </c>
      <c r="BW65" s="59">
        <f t="shared" si="28"/>
        <v>11.56647769</v>
      </c>
      <c r="BX65" s="65">
        <f>'RKO-MS'!S65</f>
        <v>14.25658741</v>
      </c>
      <c r="BY65" s="66">
        <f>'RKO-MS'!L65</f>
        <v>0</v>
      </c>
      <c r="BZ65" s="62">
        <f t="shared" si="29"/>
        <v>0</v>
      </c>
      <c r="CA65" s="67"/>
      <c r="CB65" s="68">
        <f t="shared" si="30"/>
        <v>69429.76978</v>
      </c>
      <c r="CC65" s="68">
        <f t="shared" si="31"/>
        <v>1</v>
      </c>
    </row>
    <row r="66" ht="15.75" customHeight="1">
      <c r="A66" s="77"/>
      <c r="B66" s="78"/>
      <c r="C66" s="78"/>
      <c r="D66" s="78"/>
      <c r="E66" s="79"/>
      <c r="F66" s="80">
        <f>AVERAGE(F3:F65)</f>
        <v>26608.76249</v>
      </c>
      <c r="G66" s="80"/>
      <c r="H66" s="80">
        <f t="shared" ref="H66:J66" si="34">AVERAGE(H3:H65)</f>
        <v>57729.71852</v>
      </c>
      <c r="I66" s="80">
        <f t="shared" si="34"/>
        <v>0.4963569107</v>
      </c>
      <c r="J66" s="80">
        <f t="shared" si="34"/>
        <v>12.1</v>
      </c>
      <c r="K66" s="81">
        <f>SUM(K3:K65)</f>
        <v>20</v>
      </c>
      <c r="L66" s="80">
        <f t="shared" ref="L66:N66" si="35">AVERAGE(L3:L65)</f>
        <v>26620.58254</v>
      </c>
      <c r="M66" s="80">
        <f t="shared" si="35"/>
        <v>0.03587948459</v>
      </c>
      <c r="N66" s="80">
        <f t="shared" si="35"/>
        <v>1436.511111</v>
      </c>
      <c r="O66" s="81">
        <f>SUM(O3:O65)</f>
        <v>59</v>
      </c>
      <c r="P66" s="80">
        <f t="shared" ref="P66:Q66" si="36">AVERAGE(P3:P65)</f>
        <v>26626.94603</v>
      </c>
      <c r="Q66" s="80">
        <f t="shared" si="36"/>
        <v>0.04961813132</v>
      </c>
      <c r="R66" s="80"/>
      <c r="S66" s="81">
        <f>SUM(S3:S65)</f>
        <v>57</v>
      </c>
      <c r="T66" s="80">
        <f t="shared" ref="T66:V66" si="37">AVERAGE(T3:T65)</f>
        <v>26685.72287</v>
      </c>
      <c r="U66" s="80">
        <f t="shared" si="37"/>
        <v>0.2239253489</v>
      </c>
      <c r="V66" s="80">
        <f t="shared" si="37"/>
        <v>53.92968254</v>
      </c>
      <c r="W66" s="81">
        <f>SUM(W3:W65)</f>
        <v>45</v>
      </c>
      <c r="X66" s="80">
        <f t="shared" ref="X66:AA66" si="38">AVERAGE(X3:X65)</f>
        <v>26608.76249</v>
      </c>
      <c r="Y66" s="80">
        <f t="shared" si="38"/>
        <v>0</v>
      </c>
      <c r="Z66" s="80">
        <f t="shared" si="38"/>
        <v>0.03790736441</v>
      </c>
      <c r="AA66" s="80">
        <f t="shared" si="38"/>
        <v>1.041285714</v>
      </c>
      <c r="AB66" s="81">
        <f>SUM(AB3:AB65)</f>
        <v>63</v>
      </c>
      <c r="AC66" s="80">
        <f t="shared" ref="AC66:AF66" si="39">AVERAGE(AC3:AC65)</f>
        <v>26826.06178</v>
      </c>
      <c r="AD66" s="80">
        <f t="shared" si="39"/>
        <v>0.6627296003</v>
      </c>
      <c r="AE66" s="80">
        <f t="shared" si="39"/>
        <v>1.590869221</v>
      </c>
      <c r="AF66" s="80">
        <f t="shared" si="39"/>
        <v>4.189349206</v>
      </c>
      <c r="AG66" s="81">
        <f>SUM(AG3:AG65)</f>
        <v>37</v>
      </c>
      <c r="AH66" s="80">
        <f t="shared" ref="AH66:AK66" si="40">AVERAGE(AH3:AH65)</f>
        <v>26609.03338</v>
      </c>
      <c r="AI66" s="80">
        <f t="shared" si="40"/>
        <v>0.004324535829</v>
      </c>
      <c r="AJ66" s="80">
        <f t="shared" si="40"/>
        <v>0.0472612594</v>
      </c>
      <c r="AK66" s="80">
        <f t="shared" si="40"/>
        <v>3.541</v>
      </c>
      <c r="AL66" s="81">
        <f>SUM(AL3:AL65)</f>
        <v>62</v>
      </c>
      <c r="AM66" s="80">
        <f t="shared" ref="AM66:AP66" si="41">AVERAGE(AM3:AM65)</f>
        <v>26608.76249</v>
      </c>
      <c r="AN66" s="80">
        <f t="shared" si="41"/>
        <v>0</v>
      </c>
      <c r="AO66" s="80">
        <f t="shared" si="41"/>
        <v>0.04106747384</v>
      </c>
      <c r="AP66" s="80">
        <f t="shared" si="41"/>
        <v>1.689174603</v>
      </c>
      <c r="AQ66" s="81">
        <f>SUM(AQ3:AQ65)</f>
        <v>63</v>
      </c>
      <c r="AR66" s="80">
        <f t="shared" ref="AR66:AU66" si="42">AVERAGE(AR3:AR65)</f>
        <v>26608.76249</v>
      </c>
      <c r="AS66" s="80">
        <f t="shared" si="42"/>
        <v>0</v>
      </c>
      <c r="AT66" s="80">
        <f t="shared" si="42"/>
        <v>0.07378191082</v>
      </c>
      <c r="AU66" s="80">
        <f t="shared" si="42"/>
        <v>1.292015873</v>
      </c>
      <c r="AV66" s="81">
        <f>SUM(AV3:AV65)</f>
        <v>63</v>
      </c>
      <c r="AW66" s="80">
        <f t="shared" ref="AW66:AZ66" si="43">AVERAGE(AW3:AW65)</f>
        <v>26608.76249</v>
      </c>
      <c r="AX66" s="80">
        <f t="shared" si="43"/>
        <v>0</v>
      </c>
      <c r="AY66" s="80">
        <f t="shared" si="43"/>
        <v>0</v>
      </c>
      <c r="AZ66" s="80">
        <f t="shared" si="43"/>
        <v>1.081031746</v>
      </c>
      <c r="BA66" s="81">
        <f>SUM(BA3:BA65)</f>
        <v>63</v>
      </c>
      <c r="BB66" s="80">
        <f t="shared" ref="BB66:BE66" si="44">AVERAGE(BB3:BB65)</f>
        <v>26608.76249</v>
      </c>
      <c r="BC66" s="80">
        <f t="shared" si="44"/>
        <v>0</v>
      </c>
      <c r="BD66" s="80">
        <f t="shared" si="44"/>
        <v>0.002620738375</v>
      </c>
      <c r="BE66" s="80">
        <f t="shared" si="44"/>
        <v>1.686587302</v>
      </c>
      <c r="BF66" s="81">
        <f>SUM(BF3:BF65)</f>
        <v>63</v>
      </c>
      <c r="BG66" s="80">
        <f t="shared" ref="BG66:BJ66" si="45">AVERAGE(BG3:BG65)</f>
        <v>26612.16648</v>
      </c>
      <c r="BH66" s="80">
        <f t="shared" si="45"/>
        <v>0.01980510047</v>
      </c>
      <c r="BI66" s="80">
        <f t="shared" si="45"/>
        <v>0.09226414437</v>
      </c>
      <c r="BJ66" s="80">
        <f t="shared" si="45"/>
        <v>3.640746032</v>
      </c>
      <c r="BK66" s="81">
        <f>SUM(BK3:BK65)</f>
        <v>58</v>
      </c>
      <c r="BL66" s="80">
        <f t="shared" ref="BL66:BO66" si="46">AVERAGE(BL3:BL65)</f>
        <v>26626.87699</v>
      </c>
      <c r="BM66" s="80">
        <f t="shared" si="46"/>
        <v>0.06158358536</v>
      </c>
      <c r="BN66" s="80">
        <f t="shared" si="46"/>
        <v>0.355156704</v>
      </c>
      <c r="BO66" s="80">
        <f t="shared" si="46"/>
        <v>4.571777778</v>
      </c>
      <c r="BP66" s="81">
        <f>SUM(BP3:BP65)</f>
        <v>54</v>
      </c>
      <c r="BQ66" s="80">
        <f t="shared" ref="BQ66:BT66" si="47">AVERAGE(BQ3:BQ65)</f>
        <v>26608.76249</v>
      </c>
      <c r="BR66" s="80">
        <f t="shared" si="47"/>
        <v>0</v>
      </c>
      <c r="BS66" s="80">
        <f t="shared" si="47"/>
        <v>0.004011013391</v>
      </c>
      <c r="BT66" s="80">
        <f t="shared" si="47"/>
        <v>1.298650794</v>
      </c>
      <c r="BU66" s="81">
        <f>SUM(BU3:BU65)</f>
        <v>63</v>
      </c>
      <c r="BV66" s="80">
        <f t="shared" ref="BV66:BY66" si="48">AVERAGE(BV3:BV65)</f>
        <v>28215.37152</v>
      </c>
      <c r="BW66" s="80">
        <f t="shared" si="48"/>
        <v>6.555104763</v>
      </c>
      <c r="BX66" s="80">
        <f t="shared" si="48"/>
        <v>10.14337153</v>
      </c>
      <c r="BY66" s="80">
        <f t="shared" si="48"/>
        <v>1.788396825</v>
      </c>
      <c r="BZ66" s="81">
        <f>SUM(BZ3:BZ65)</f>
        <v>7</v>
      </c>
      <c r="CA66" s="80"/>
      <c r="CB66" s="80">
        <f>AVERAGE(CB3:CB65)</f>
        <v>26608.76249</v>
      </c>
      <c r="CC66" s="81">
        <f>SUM(CC3:CC65)</f>
        <v>63</v>
      </c>
    </row>
    <row r="67" ht="15.75" customHeight="1">
      <c r="A67" s="57" t="s">
        <v>147</v>
      </c>
      <c r="B67" s="6">
        <v>40.0</v>
      </c>
      <c r="C67" s="6">
        <v>3.0</v>
      </c>
      <c r="D67" s="6">
        <v>0.2</v>
      </c>
      <c r="E67" s="44"/>
      <c r="F67" s="59">
        <f t="shared" ref="F67:F129" si="49">min(AC67,AH67,AM67,AR67,AW67,BB67,BG67,BL67,BQ67,BV67,X67)</f>
        <v>62543.74248</v>
      </c>
      <c r="G67" s="46"/>
      <c r="H67" s="61">
        <v>62543.7</v>
      </c>
      <c r="I67" s="59">
        <f t="shared" ref="I67:I129" si="50">100*(H67-$F67)/$F67</f>
        <v>-0.00006791406833</v>
      </c>
      <c r="J67" s="61">
        <v>86.1</v>
      </c>
      <c r="K67" s="62">
        <f t="shared" ref="K67:K129" si="51">if(I67&gt;0.01, 0, 1)</f>
        <v>1</v>
      </c>
      <c r="L67" s="82">
        <v>62629.6</v>
      </c>
      <c r="M67" s="59">
        <f t="shared" ref="M67:M83" si="52">100*(L67-$F67)/$F67</f>
        <v>0.1372759618</v>
      </c>
      <c r="N67" s="63">
        <v>3600.0</v>
      </c>
      <c r="O67" s="62">
        <f t="shared" ref="O67:O83" si="53">if(M67&gt;0.01, 0, 1)</f>
        <v>0</v>
      </c>
      <c r="P67" s="6" t="s">
        <v>8</v>
      </c>
      <c r="Q67" s="6" t="s">
        <v>8</v>
      </c>
      <c r="R67" s="6" t="s">
        <v>8</v>
      </c>
      <c r="S67" s="62">
        <f t="shared" ref="S67:S129" si="54">if(Q67&gt;0.01, 0, 1)</f>
        <v>0</v>
      </c>
      <c r="T67" s="83" t="s">
        <v>8</v>
      </c>
      <c r="U67" s="45" t="s">
        <v>8</v>
      </c>
      <c r="V67" s="7" t="s">
        <v>8</v>
      </c>
      <c r="W67" s="62">
        <f t="shared" ref="W67:W129" si="55">if(U67&gt;0.01, 0, 1)</f>
        <v>0</v>
      </c>
      <c r="X67" s="59">
        <f>RKO!J66</f>
        <v>62543.74248</v>
      </c>
      <c r="Y67" s="59">
        <f t="shared" ref="Y67:Y129" si="56">100*(X67-$F67)/$F67</f>
        <v>0</v>
      </c>
      <c r="Z67" s="65">
        <f>RKO!S66</f>
        <v>0</v>
      </c>
      <c r="AA67" s="59">
        <f>RKO!L66</f>
        <v>2.692</v>
      </c>
      <c r="AB67" s="62">
        <f t="shared" ref="AB67:AB129" si="57">ifs(Y67&gt;0, 0, Y67=0, 1)</f>
        <v>1</v>
      </c>
      <c r="AC67" s="61">
        <f>'RKO-BRKGA'!J66</f>
        <v>62629.56791</v>
      </c>
      <c r="AD67" s="59">
        <f t="shared" ref="AD67:AD129" si="58">100*(AC67-$F67)/$F67</f>
        <v>0.1372246569</v>
      </c>
      <c r="AE67" s="65">
        <f>'RKO-BRKGA'!S66</f>
        <v>2.077567169</v>
      </c>
      <c r="AF67" s="59">
        <f>'RKO-BRKGA'!L66</f>
        <v>3.11</v>
      </c>
      <c r="AG67" s="62">
        <f t="shared" ref="AG67:AG129" si="59">ifs(AD67&gt;0, 0, AD67=0, 1)</f>
        <v>0</v>
      </c>
      <c r="AH67" s="61">
        <f>'RKO-SA'!J66</f>
        <v>62543.74248</v>
      </c>
      <c r="AI67" s="59">
        <f t="shared" ref="AI67:AI129" si="60">100*(AH67-$F67)/$F67</f>
        <v>0</v>
      </c>
      <c r="AJ67" s="65">
        <f>'RKO-SA'!S66</f>
        <v>0</v>
      </c>
      <c r="AK67" s="59">
        <f>'RKO-SA'!L66</f>
        <v>4.302</v>
      </c>
      <c r="AL67" s="62">
        <f t="shared" ref="AL67:AL129" si="61">ifs(AI67&gt;0, 0, AI67=0, 1)</f>
        <v>1</v>
      </c>
      <c r="AM67" s="61">
        <f>'RKO-GRASP'!J66</f>
        <v>62543.74248</v>
      </c>
      <c r="AN67" s="59">
        <f t="shared" ref="AN67:AN129" si="62">100*(AM67-$F67)/$F67</f>
        <v>0</v>
      </c>
      <c r="AO67" s="65">
        <f>'RKO-GRASP'!S66</f>
        <v>0</v>
      </c>
      <c r="AP67" s="59">
        <f>'RKO-GRASP'!L66</f>
        <v>1.727</v>
      </c>
      <c r="AQ67" s="62">
        <f t="shared" ref="AQ67:AQ129" si="63">ifs(AN67&gt;0, 0, AN67=0, 1)</f>
        <v>1</v>
      </c>
      <c r="AR67" s="61">
        <f>'RKO-ILS'!J66</f>
        <v>62543.74248</v>
      </c>
      <c r="AS67" s="59">
        <f t="shared" ref="AS67:AS129" si="64">100*(AR67-$F67)/$F67</f>
        <v>0</v>
      </c>
      <c r="AT67" s="65">
        <f>'RKO-ILS'!S66</f>
        <v>0</v>
      </c>
      <c r="AU67" s="59">
        <f>'RKO-ILS'!L66</f>
        <v>0.267</v>
      </c>
      <c r="AV67" s="62">
        <f t="shared" ref="AV67:AV129" si="65">ifs(AS67&gt;0, 0, AS67=0, 1)</f>
        <v>1</v>
      </c>
      <c r="AW67" s="61">
        <f>'RKO-VNS'!J66</f>
        <v>62543.74248</v>
      </c>
      <c r="AX67" s="59">
        <f t="shared" ref="AX67:AX129" si="66">100*(AW67-$F67)/$F67</f>
        <v>0</v>
      </c>
      <c r="AY67" s="65">
        <f>'RKO-VNS'!S66</f>
        <v>0</v>
      </c>
      <c r="AZ67" s="59">
        <f>'RKO-VNS'!L66</f>
        <v>0.986</v>
      </c>
      <c r="BA67" s="62">
        <f t="shared" ref="BA67:BA129" si="67">ifs(AX67&gt;0, 0, AX67=0, 1)</f>
        <v>1</v>
      </c>
      <c r="BB67" s="61">
        <f>'RKO-PSO'!J66</f>
        <v>62543.74248</v>
      </c>
      <c r="BC67" s="59">
        <f t="shared" ref="BC67:BC129" si="68">100*(BB67-$F67)/$F67</f>
        <v>0</v>
      </c>
      <c r="BD67" s="65">
        <f>'RKO-PSO'!S66</f>
        <v>0</v>
      </c>
      <c r="BE67" s="66">
        <f>'RKO-PSO'!L66</f>
        <v>0.529</v>
      </c>
      <c r="BF67" s="62">
        <f t="shared" ref="BF67:BF129" si="69">ifs(BC67&gt;0, 0, BC67=0, 1)</f>
        <v>1</v>
      </c>
      <c r="BG67" s="61">
        <f>'RKO-GA'!J66</f>
        <v>62543.74248</v>
      </c>
      <c r="BH67" s="59">
        <f t="shared" ref="BH67:BH129" si="70">100*(BG67-$F67)/$F67</f>
        <v>0</v>
      </c>
      <c r="BI67" s="65">
        <f>'RKO-GA'!S66</f>
        <v>0</v>
      </c>
      <c r="BJ67" s="66">
        <f>'RKO-GA'!L66</f>
        <v>1.159</v>
      </c>
      <c r="BK67" s="62">
        <f t="shared" ref="BK67:BK129" si="71">ifs(BH67&gt;0, 0, BH67=0, 1)</f>
        <v>1</v>
      </c>
      <c r="BL67" s="61">
        <f>'RKO-BRKGA-CS'!J66</f>
        <v>62543.74248</v>
      </c>
      <c r="BM67" s="59">
        <f t="shared" ref="BM67:BM129" si="72">100*(BL67-$F67)/$F67</f>
        <v>0</v>
      </c>
      <c r="BN67" s="65">
        <f>'RKO-BRKGA-CS'!S66</f>
        <v>0.05488986274</v>
      </c>
      <c r="BO67" s="66">
        <f>'RKO-BRKGA-CS'!L66</f>
        <v>3.725</v>
      </c>
      <c r="BP67" s="62">
        <f t="shared" ref="BP67:BP129" si="73">ifs(BM67&gt;0, 0, BM67=0, 1)</f>
        <v>1</v>
      </c>
      <c r="BQ67" s="61">
        <f>'RKO-LNS'!J66</f>
        <v>62543.74248</v>
      </c>
      <c r="BR67" s="59">
        <f t="shared" ref="BR67:BR129" si="74">100*(BQ67-$F67)/$F67</f>
        <v>0</v>
      </c>
      <c r="BS67" s="65">
        <f>'RKO-LNS'!S66</f>
        <v>0</v>
      </c>
      <c r="BT67" s="66">
        <f>'RKO-LNS'!L66</f>
        <v>0.787</v>
      </c>
      <c r="BU67" s="62">
        <f t="shared" ref="BU67:BU129" si="75">ifs(BR67&gt;0, 0, BR67=0, 1)</f>
        <v>1</v>
      </c>
      <c r="BV67" s="61">
        <f>'RKO-MS'!J66</f>
        <v>66494.60378</v>
      </c>
      <c r="BW67" s="59">
        <f t="shared" ref="BW67:BW129" si="76">100*(BV67-$F67)/$F67</f>
        <v>6.316956977</v>
      </c>
      <c r="BX67" s="65">
        <f>'RKO-MS'!S66</f>
        <v>10.10838348</v>
      </c>
      <c r="BY67" s="66">
        <f>'RKO-MS'!L66</f>
        <v>0</v>
      </c>
      <c r="BZ67" s="62">
        <f t="shared" ref="BZ67:BZ129" si="77">ifs(BW67&gt;0, 0, BW67=0, 1)</f>
        <v>0</v>
      </c>
      <c r="CA67" s="67"/>
      <c r="CB67" s="68">
        <f t="shared" ref="CB67:CB129" si="78">min(AC67,AH67,AM67,AR67,AW67,BB67,BG67,BL67,BQ67,BV67)</f>
        <v>62543.74248</v>
      </c>
      <c r="CC67" s="68">
        <f t="shared" ref="CC67:CC129" si="79">if(CB67=F67,1,0)</f>
        <v>1</v>
      </c>
    </row>
    <row r="68" ht="15.75" customHeight="1">
      <c r="A68" s="57" t="s">
        <v>148</v>
      </c>
      <c r="B68" s="6"/>
      <c r="C68" s="6"/>
      <c r="D68" s="6">
        <v>0.5</v>
      </c>
      <c r="E68" s="44"/>
      <c r="F68" s="59">
        <f t="shared" si="49"/>
        <v>72383.23552</v>
      </c>
      <c r="G68" s="46"/>
      <c r="H68" s="61">
        <v>72383.2</v>
      </c>
      <c r="I68" s="59">
        <f t="shared" si="50"/>
        <v>-0.00004906522863</v>
      </c>
      <c r="J68" s="61">
        <v>55.5</v>
      </c>
      <c r="K68" s="62">
        <f t="shared" si="51"/>
        <v>1</v>
      </c>
      <c r="L68" s="82">
        <v>73512.7</v>
      </c>
      <c r="M68" s="59">
        <f t="shared" si="52"/>
        <v>1.560395134</v>
      </c>
      <c r="N68" s="63">
        <v>3600.0</v>
      </c>
      <c r="O68" s="62">
        <f t="shared" si="53"/>
        <v>0</v>
      </c>
      <c r="P68" s="6" t="s">
        <v>8</v>
      </c>
      <c r="Q68" s="6" t="s">
        <v>8</v>
      </c>
      <c r="R68" s="6" t="s">
        <v>8</v>
      </c>
      <c r="S68" s="62">
        <f t="shared" si="54"/>
        <v>0</v>
      </c>
      <c r="T68" s="83" t="s">
        <v>8</v>
      </c>
      <c r="U68" s="45" t="s">
        <v>8</v>
      </c>
      <c r="V68" s="7" t="s">
        <v>8</v>
      </c>
      <c r="W68" s="62">
        <f t="shared" si="55"/>
        <v>0</v>
      </c>
      <c r="X68" s="59">
        <f>RKO!J67</f>
        <v>72383.23552</v>
      </c>
      <c r="Y68" s="59">
        <f t="shared" si="56"/>
        <v>0</v>
      </c>
      <c r="Z68" s="65">
        <f>RKO!S67</f>
        <v>0</v>
      </c>
      <c r="AA68" s="59">
        <f>RKO!L67</f>
        <v>1.823</v>
      </c>
      <c r="AB68" s="62">
        <f t="shared" si="57"/>
        <v>1</v>
      </c>
      <c r="AC68" s="61">
        <f>'RKO-BRKGA'!J67</f>
        <v>73139.624</v>
      </c>
      <c r="AD68" s="59">
        <f t="shared" si="58"/>
        <v>1.044977448</v>
      </c>
      <c r="AE68" s="65">
        <f>'RKO-BRKGA'!S67</f>
        <v>1.998810759</v>
      </c>
      <c r="AF68" s="59">
        <f>'RKO-BRKGA'!L67</f>
        <v>8.055</v>
      </c>
      <c r="AG68" s="62">
        <f t="shared" si="59"/>
        <v>0</v>
      </c>
      <c r="AH68" s="61">
        <f>'RKO-SA'!J67</f>
        <v>72383.23552</v>
      </c>
      <c r="AI68" s="59">
        <f t="shared" si="60"/>
        <v>0</v>
      </c>
      <c r="AJ68" s="65">
        <f>'RKO-SA'!S67</f>
        <v>0</v>
      </c>
      <c r="AK68" s="59">
        <f>'RKO-SA'!L67</f>
        <v>15.855</v>
      </c>
      <c r="AL68" s="62">
        <f t="shared" si="61"/>
        <v>1</v>
      </c>
      <c r="AM68" s="61">
        <f>'RKO-GRASP'!J67</f>
        <v>72383.23552</v>
      </c>
      <c r="AN68" s="59">
        <f t="shared" si="62"/>
        <v>0</v>
      </c>
      <c r="AO68" s="65">
        <f>'RKO-GRASP'!S67</f>
        <v>0</v>
      </c>
      <c r="AP68" s="59">
        <f>'RKO-GRASP'!L67</f>
        <v>0.427</v>
      </c>
      <c r="AQ68" s="62">
        <f t="shared" si="63"/>
        <v>1</v>
      </c>
      <c r="AR68" s="61">
        <f>'RKO-ILS'!J67</f>
        <v>72383.23552</v>
      </c>
      <c r="AS68" s="59">
        <f t="shared" si="64"/>
        <v>0</v>
      </c>
      <c r="AT68" s="65">
        <f>'RKO-ILS'!S67</f>
        <v>0</v>
      </c>
      <c r="AU68" s="59">
        <f>'RKO-ILS'!L67</f>
        <v>0.291</v>
      </c>
      <c r="AV68" s="62">
        <f t="shared" si="65"/>
        <v>1</v>
      </c>
      <c r="AW68" s="61">
        <f>'RKO-VNS'!J67</f>
        <v>72383.23552</v>
      </c>
      <c r="AX68" s="59">
        <f t="shared" si="66"/>
        <v>0</v>
      </c>
      <c r="AY68" s="65">
        <f>'RKO-VNS'!S67</f>
        <v>0</v>
      </c>
      <c r="AZ68" s="59">
        <f>'RKO-VNS'!L67</f>
        <v>1.375</v>
      </c>
      <c r="BA68" s="62">
        <f t="shared" si="67"/>
        <v>1</v>
      </c>
      <c r="BB68" s="61">
        <f>'RKO-PSO'!J67</f>
        <v>72383.23552</v>
      </c>
      <c r="BC68" s="59">
        <f t="shared" si="68"/>
        <v>0</v>
      </c>
      <c r="BD68" s="65">
        <f>'RKO-PSO'!S67</f>
        <v>0</v>
      </c>
      <c r="BE68" s="66">
        <f>'RKO-PSO'!L67</f>
        <v>0.462</v>
      </c>
      <c r="BF68" s="62">
        <f t="shared" si="69"/>
        <v>1</v>
      </c>
      <c r="BG68" s="61">
        <f>'RKO-GA'!J67</f>
        <v>72383.23552</v>
      </c>
      <c r="BH68" s="59">
        <f t="shared" si="70"/>
        <v>0</v>
      </c>
      <c r="BI68" s="65">
        <f>'RKO-GA'!S67</f>
        <v>0</v>
      </c>
      <c r="BJ68" s="66">
        <f>'RKO-GA'!L67</f>
        <v>1.598</v>
      </c>
      <c r="BK68" s="62">
        <f t="shared" si="71"/>
        <v>1</v>
      </c>
      <c r="BL68" s="61">
        <f>'RKO-BRKGA-CS'!J67</f>
        <v>72383.23552</v>
      </c>
      <c r="BM68" s="59">
        <f t="shared" si="72"/>
        <v>0</v>
      </c>
      <c r="BN68" s="65">
        <f>'RKO-BRKGA-CS'!S67</f>
        <v>0.4179909791</v>
      </c>
      <c r="BO68" s="66">
        <f>'RKO-BRKGA-CS'!L67</f>
        <v>1.447</v>
      </c>
      <c r="BP68" s="62">
        <f t="shared" si="73"/>
        <v>1</v>
      </c>
      <c r="BQ68" s="61">
        <f>'RKO-LNS'!J67</f>
        <v>72383.23552</v>
      </c>
      <c r="BR68" s="59">
        <f t="shared" si="74"/>
        <v>0</v>
      </c>
      <c r="BS68" s="65">
        <f>'RKO-LNS'!S67</f>
        <v>0</v>
      </c>
      <c r="BT68" s="66">
        <f>'RKO-LNS'!L67</f>
        <v>0.533</v>
      </c>
      <c r="BU68" s="62">
        <f t="shared" si="75"/>
        <v>1</v>
      </c>
      <c r="BV68" s="61">
        <f>'RKO-MS'!J67</f>
        <v>76134.05881</v>
      </c>
      <c r="BW68" s="59">
        <f t="shared" si="76"/>
        <v>5.181895048</v>
      </c>
      <c r="BX68" s="65">
        <f>'RKO-MS'!S67</f>
        <v>7.83294446</v>
      </c>
      <c r="BY68" s="66">
        <f>'RKO-MS'!L67</f>
        <v>0</v>
      </c>
      <c r="BZ68" s="62">
        <f t="shared" si="77"/>
        <v>0</v>
      </c>
      <c r="CA68" s="67"/>
      <c r="CB68" s="68">
        <f t="shared" si="78"/>
        <v>72383.23552</v>
      </c>
      <c r="CC68" s="68">
        <f t="shared" si="79"/>
        <v>1</v>
      </c>
    </row>
    <row r="69" ht="15.75" customHeight="1">
      <c r="A69" s="57" t="s">
        <v>149</v>
      </c>
      <c r="B69" s="6"/>
      <c r="C69" s="6"/>
      <c r="D69" s="6">
        <v>0.8</v>
      </c>
      <c r="E69" s="44"/>
      <c r="F69" s="59">
        <f t="shared" si="49"/>
        <v>80724.80533</v>
      </c>
      <c r="G69" s="46"/>
      <c r="H69" s="61">
        <v>80724.8</v>
      </c>
      <c r="I69" s="59">
        <f t="shared" si="50"/>
        <v>-0.0000066014405</v>
      </c>
      <c r="J69" s="61">
        <v>81.9</v>
      </c>
      <c r="K69" s="62">
        <f t="shared" si="51"/>
        <v>1</v>
      </c>
      <c r="L69" s="82">
        <v>82624.3</v>
      </c>
      <c r="M69" s="59">
        <f t="shared" si="52"/>
        <v>2.353049553</v>
      </c>
      <c r="N69" s="63">
        <v>3600.0</v>
      </c>
      <c r="O69" s="62">
        <f t="shared" si="53"/>
        <v>0</v>
      </c>
      <c r="P69" s="6" t="s">
        <v>8</v>
      </c>
      <c r="Q69" s="6" t="s">
        <v>8</v>
      </c>
      <c r="R69" s="6" t="s">
        <v>8</v>
      </c>
      <c r="S69" s="62">
        <f t="shared" si="54"/>
        <v>0</v>
      </c>
      <c r="T69" s="83" t="s">
        <v>8</v>
      </c>
      <c r="U69" s="45" t="s">
        <v>8</v>
      </c>
      <c r="V69" s="7" t="s">
        <v>8</v>
      </c>
      <c r="W69" s="62">
        <f t="shared" si="55"/>
        <v>0</v>
      </c>
      <c r="X69" s="59">
        <f>RKO!J68</f>
        <v>80724.80533</v>
      </c>
      <c r="Y69" s="59">
        <f t="shared" si="56"/>
        <v>0</v>
      </c>
      <c r="Z69" s="65">
        <f>RKO!S68</f>
        <v>0</v>
      </c>
      <c r="AA69" s="59">
        <f>RKO!L68</f>
        <v>0.286</v>
      </c>
      <c r="AB69" s="62">
        <f t="shared" si="57"/>
        <v>1</v>
      </c>
      <c r="AC69" s="61">
        <f>'RKO-BRKGA'!J68</f>
        <v>80724.80533</v>
      </c>
      <c r="AD69" s="59">
        <f t="shared" si="58"/>
        <v>0</v>
      </c>
      <c r="AE69" s="65">
        <f>'RKO-BRKGA'!S68</f>
        <v>2.582678535</v>
      </c>
      <c r="AF69" s="59">
        <f>'RKO-BRKGA'!L68</f>
        <v>0.685</v>
      </c>
      <c r="AG69" s="62">
        <f t="shared" si="59"/>
        <v>1</v>
      </c>
      <c r="AH69" s="61">
        <f>'RKO-SA'!J68</f>
        <v>80724.80533</v>
      </c>
      <c r="AI69" s="59">
        <f t="shared" si="60"/>
        <v>0</v>
      </c>
      <c r="AJ69" s="65">
        <f>'RKO-SA'!S68</f>
        <v>0.1894357146</v>
      </c>
      <c r="AK69" s="59">
        <f>'RKO-SA'!L68</f>
        <v>13.656</v>
      </c>
      <c r="AL69" s="62">
        <f t="shared" si="61"/>
        <v>1</v>
      </c>
      <c r="AM69" s="61">
        <f>'RKO-GRASP'!J68</f>
        <v>80724.80533</v>
      </c>
      <c r="AN69" s="59">
        <f t="shared" si="62"/>
        <v>0</v>
      </c>
      <c r="AO69" s="65">
        <f>'RKO-GRASP'!S68</f>
        <v>0</v>
      </c>
      <c r="AP69" s="59">
        <f>'RKO-GRASP'!L68</f>
        <v>1.581</v>
      </c>
      <c r="AQ69" s="62">
        <f t="shared" si="63"/>
        <v>1</v>
      </c>
      <c r="AR69" s="61">
        <f>'RKO-ILS'!J68</f>
        <v>80724.80533</v>
      </c>
      <c r="AS69" s="59">
        <f t="shared" si="64"/>
        <v>0</v>
      </c>
      <c r="AT69" s="65">
        <f>'RKO-ILS'!S68</f>
        <v>0</v>
      </c>
      <c r="AU69" s="59">
        <f>'RKO-ILS'!L68</f>
        <v>5.52</v>
      </c>
      <c r="AV69" s="62">
        <f t="shared" si="65"/>
        <v>1</v>
      </c>
      <c r="AW69" s="61">
        <f>'RKO-VNS'!J68</f>
        <v>80724.80533</v>
      </c>
      <c r="AX69" s="59">
        <f t="shared" si="66"/>
        <v>0</v>
      </c>
      <c r="AY69" s="65">
        <f>'RKO-VNS'!S68</f>
        <v>0</v>
      </c>
      <c r="AZ69" s="59">
        <f>'RKO-VNS'!L68</f>
        <v>0.858</v>
      </c>
      <c r="BA69" s="62">
        <f t="shared" si="67"/>
        <v>1</v>
      </c>
      <c r="BB69" s="61">
        <f>'RKO-PSO'!J68</f>
        <v>80724.80533</v>
      </c>
      <c r="BC69" s="59">
        <f t="shared" si="68"/>
        <v>0</v>
      </c>
      <c r="BD69" s="65">
        <f>'RKO-PSO'!S68</f>
        <v>0</v>
      </c>
      <c r="BE69" s="66">
        <f>'RKO-PSO'!L68</f>
        <v>0.59</v>
      </c>
      <c r="BF69" s="62">
        <f t="shared" si="69"/>
        <v>1</v>
      </c>
      <c r="BG69" s="61">
        <f>'RKO-GA'!J68</f>
        <v>80724.80533</v>
      </c>
      <c r="BH69" s="59">
        <f t="shared" si="70"/>
        <v>0</v>
      </c>
      <c r="BI69" s="65">
        <f>'RKO-GA'!S68</f>
        <v>0</v>
      </c>
      <c r="BJ69" s="66">
        <f>'RKO-GA'!L68</f>
        <v>3.656</v>
      </c>
      <c r="BK69" s="62">
        <f t="shared" si="71"/>
        <v>1</v>
      </c>
      <c r="BL69" s="61">
        <f>'RKO-BRKGA-CS'!J68</f>
        <v>80724.80533</v>
      </c>
      <c r="BM69" s="59">
        <f t="shared" si="72"/>
        <v>0</v>
      </c>
      <c r="BN69" s="65">
        <f>'RKO-BRKGA-CS'!S68</f>
        <v>0.5098947992</v>
      </c>
      <c r="BO69" s="66">
        <f>'RKO-BRKGA-CS'!L68</f>
        <v>0.561</v>
      </c>
      <c r="BP69" s="62">
        <f t="shared" si="73"/>
        <v>1</v>
      </c>
      <c r="BQ69" s="61">
        <f>'RKO-LNS'!J68</f>
        <v>80724.80533</v>
      </c>
      <c r="BR69" s="59">
        <f t="shared" si="74"/>
        <v>0</v>
      </c>
      <c r="BS69" s="65">
        <f>'RKO-LNS'!S68</f>
        <v>0</v>
      </c>
      <c r="BT69" s="66">
        <f>'RKO-LNS'!L68</f>
        <v>0.511</v>
      </c>
      <c r="BU69" s="62">
        <f t="shared" si="75"/>
        <v>1</v>
      </c>
      <c r="BV69" s="61">
        <f>'RKO-MS'!J68</f>
        <v>85287.84267</v>
      </c>
      <c r="BW69" s="59">
        <f t="shared" si="76"/>
        <v>5.65258389</v>
      </c>
      <c r="BX69" s="65">
        <f>'RKO-MS'!S68</f>
        <v>8.688270307</v>
      </c>
      <c r="BY69" s="66">
        <f>'RKO-MS'!L68</f>
        <v>0.74</v>
      </c>
      <c r="BZ69" s="62">
        <f t="shared" si="77"/>
        <v>0</v>
      </c>
      <c r="CA69" s="67"/>
      <c r="CB69" s="68">
        <f t="shared" si="78"/>
        <v>80724.80533</v>
      </c>
      <c r="CC69" s="68">
        <f t="shared" si="79"/>
        <v>1</v>
      </c>
    </row>
    <row r="70" ht="15.75" customHeight="1">
      <c r="A70" s="57" t="s">
        <v>150</v>
      </c>
      <c r="B70" s="6"/>
      <c r="C70" s="6">
        <v>5.0</v>
      </c>
      <c r="D70" s="6">
        <v>0.2</v>
      </c>
      <c r="E70" s="44"/>
      <c r="F70" s="59">
        <f t="shared" si="49"/>
        <v>52599.83737</v>
      </c>
      <c r="G70" s="46"/>
      <c r="H70" s="61">
        <v>52603.0</v>
      </c>
      <c r="I70" s="59">
        <f t="shared" si="50"/>
        <v>0.006012623153</v>
      </c>
      <c r="J70" s="61">
        <v>125.4</v>
      </c>
      <c r="K70" s="62">
        <f t="shared" si="51"/>
        <v>1</v>
      </c>
      <c r="L70" s="82">
        <v>53855.8</v>
      </c>
      <c r="M70" s="59">
        <f t="shared" si="52"/>
        <v>2.387769037</v>
      </c>
      <c r="N70" s="63">
        <v>3600.0</v>
      </c>
      <c r="O70" s="62">
        <f t="shared" si="53"/>
        <v>0</v>
      </c>
      <c r="P70" s="6" t="s">
        <v>8</v>
      </c>
      <c r="Q70" s="6" t="s">
        <v>8</v>
      </c>
      <c r="R70" s="6" t="s">
        <v>8</v>
      </c>
      <c r="S70" s="62">
        <f t="shared" si="54"/>
        <v>0</v>
      </c>
      <c r="T70" s="83" t="s">
        <v>8</v>
      </c>
      <c r="U70" s="45" t="s">
        <v>8</v>
      </c>
      <c r="V70" s="7" t="s">
        <v>8</v>
      </c>
      <c r="W70" s="62">
        <f t="shared" si="55"/>
        <v>0</v>
      </c>
      <c r="X70" s="59">
        <f>RKO!J69</f>
        <v>52599.83737</v>
      </c>
      <c r="Y70" s="59">
        <f t="shared" si="56"/>
        <v>0</v>
      </c>
      <c r="Z70" s="65">
        <f>RKO!S69</f>
        <v>0</v>
      </c>
      <c r="AA70" s="59">
        <f>RKO!L69</f>
        <v>1.941</v>
      </c>
      <c r="AB70" s="62">
        <f t="shared" si="57"/>
        <v>1</v>
      </c>
      <c r="AC70" s="61">
        <f>'RKO-BRKGA'!J69</f>
        <v>54196.96659</v>
      </c>
      <c r="AD70" s="59">
        <f t="shared" si="58"/>
        <v>3.036376723</v>
      </c>
      <c r="AE70" s="65">
        <f>'RKO-BRKGA'!S69</f>
        <v>4.866063325</v>
      </c>
      <c r="AF70" s="59">
        <f>'RKO-BRKGA'!L69</f>
        <v>1.26</v>
      </c>
      <c r="AG70" s="62">
        <f t="shared" si="59"/>
        <v>0</v>
      </c>
      <c r="AH70" s="61">
        <f>'RKO-SA'!J69</f>
        <v>52599.83737</v>
      </c>
      <c r="AI70" s="59">
        <f t="shared" si="60"/>
        <v>0</v>
      </c>
      <c r="AJ70" s="65">
        <f>'RKO-SA'!S69</f>
        <v>0</v>
      </c>
      <c r="AK70" s="59">
        <f>'RKO-SA'!L69</f>
        <v>9.692</v>
      </c>
      <c r="AL70" s="62">
        <f t="shared" si="61"/>
        <v>1</v>
      </c>
      <c r="AM70" s="61">
        <f>'RKO-GRASP'!J69</f>
        <v>52599.83737</v>
      </c>
      <c r="AN70" s="59">
        <f t="shared" si="62"/>
        <v>0</v>
      </c>
      <c r="AO70" s="65">
        <f>'RKO-GRASP'!S69</f>
        <v>0</v>
      </c>
      <c r="AP70" s="59">
        <f>'RKO-GRASP'!L69</f>
        <v>6.633</v>
      </c>
      <c r="AQ70" s="62">
        <f t="shared" si="63"/>
        <v>1</v>
      </c>
      <c r="AR70" s="61">
        <f>'RKO-ILS'!J69</f>
        <v>52599.83737</v>
      </c>
      <c r="AS70" s="59">
        <f t="shared" si="64"/>
        <v>0</v>
      </c>
      <c r="AT70" s="65">
        <f>'RKO-ILS'!S69</f>
        <v>0</v>
      </c>
      <c r="AU70" s="59">
        <f>'RKO-ILS'!L69</f>
        <v>8.049</v>
      </c>
      <c r="AV70" s="62">
        <f t="shared" si="65"/>
        <v>1</v>
      </c>
      <c r="AW70" s="61">
        <f>'RKO-VNS'!J69</f>
        <v>52599.83737</v>
      </c>
      <c r="AX70" s="59">
        <f t="shared" si="66"/>
        <v>0</v>
      </c>
      <c r="AY70" s="65">
        <f>'RKO-VNS'!S69</f>
        <v>0</v>
      </c>
      <c r="AZ70" s="59">
        <f>'RKO-VNS'!L69</f>
        <v>6.309</v>
      </c>
      <c r="BA70" s="62">
        <f t="shared" si="67"/>
        <v>1</v>
      </c>
      <c r="BB70" s="61">
        <f>'RKO-PSO'!J69</f>
        <v>52599.83737</v>
      </c>
      <c r="BC70" s="59">
        <f t="shared" si="68"/>
        <v>0</v>
      </c>
      <c r="BD70" s="65">
        <f>'RKO-PSO'!S69</f>
        <v>0</v>
      </c>
      <c r="BE70" s="66">
        <f>'RKO-PSO'!L69</f>
        <v>5.143</v>
      </c>
      <c r="BF70" s="62">
        <f t="shared" si="69"/>
        <v>1</v>
      </c>
      <c r="BG70" s="61">
        <f>'RKO-GA'!J69</f>
        <v>52599.83737</v>
      </c>
      <c r="BH70" s="59">
        <f t="shared" si="70"/>
        <v>0</v>
      </c>
      <c r="BI70" s="65">
        <f>'RKO-GA'!S69</f>
        <v>0.1273389694</v>
      </c>
      <c r="BJ70" s="66">
        <f>'RKO-GA'!L69</f>
        <v>15.318</v>
      </c>
      <c r="BK70" s="62">
        <f t="shared" si="71"/>
        <v>1</v>
      </c>
      <c r="BL70" s="61">
        <f>'RKO-BRKGA-CS'!J69</f>
        <v>53022.54142</v>
      </c>
      <c r="BM70" s="59">
        <f t="shared" si="72"/>
        <v>0.8036223535</v>
      </c>
      <c r="BN70" s="65">
        <f>'RKO-BRKGA-CS'!S69</f>
        <v>1.815005106</v>
      </c>
      <c r="BO70" s="66">
        <f>'RKO-BRKGA-CS'!L69</f>
        <v>14.753</v>
      </c>
      <c r="BP70" s="62">
        <f t="shared" si="73"/>
        <v>0</v>
      </c>
      <c r="BQ70" s="61">
        <f>'RKO-LNS'!J69</f>
        <v>52599.83737</v>
      </c>
      <c r="BR70" s="59">
        <f t="shared" si="74"/>
        <v>0</v>
      </c>
      <c r="BS70" s="65">
        <f>'RKO-LNS'!S69</f>
        <v>0</v>
      </c>
      <c r="BT70" s="66">
        <f>'RKO-LNS'!L69</f>
        <v>1.109</v>
      </c>
      <c r="BU70" s="62">
        <f t="shared" si="75"/>
        <v>1</v>
      </c>
      <c r="BV70" s="61">
        <f>'RKO-MS'!J69</f>
        <v>54042.03527</v>
      </c>
      <c r="BW70" s="59">
        <f t="shared" si="76"/>
        <v>2.74182957</v>
      </c>
      <c r="BX70" s="65">
        <f>'RKO-MS'!S69</f>
        <v>14.78091893</v>
      </c>
      <c r="BY70" s="66">
        <f>'RKO-MS'!L69</f>
        <v>0</v>
      </c>
      <c r="BZ70" s="62">
        <f t="shared" si="77"/>
        <v>0</v>
      </c>
      <c r="CA70" s="67"/>
      <c r="CB70" s="68">
        <f t="shared" si="78"/>
        <v>52599.83737</v>
      </c>
      <c r="CC70" s="68">
        <f t="shared" si="79"/>
        <v>1</v>
      </c>
    </row>
    <row r="71" ht="15.75" customHeight="1">
      <c r="A71" s="57" t="s">
        <v>151</v>
      </c>
      <c r="B71" s="6"/>
      <c r="C71" s="6"/>
      <c r="D71" s="6">
        <v>0.5</v>
      </c>
      <c r="E71" s="44"/>
      <c r="F71" s="59">
        <f t="shared" si="49"/>
        <v>65289.36695</v>
      </c>
      <c r="G71" s="46"/>
      <c r="H71" s="61">
        <v>65289.3</v>
      </c>
      <c r="I71" s="59">
        <f t="shared" si="50"/>
        <v>-0.0001025358387</v>
      </c>
      <c r="J71" s="61">
        <v>132.7</v>
      </c>
      <c r="K71" s="62">
        <f t="shared" si="51"/>
        <v>1</v>
      </c>
      <c r="L71" s="82">
        <v>67804.6</v>
      </c>
      <c r="M71" s="59">
        <f t="shared" si="52"/>
        <v>3.852439031</v>
      </c>
      <c r="N71" s="63">
        <v>3600.0</v>
      </c>
      <c r="O71" s="62">
        <f t="shared" si="53"/>
        <v>0</v>
      </c>
      <c r="P71" s="6" t="s">
        <v>8</v>
      </c>
      <c r="Q71" s="6" t="s">
        <v>8</v>
      </c>
      <c r="R71" s="6" t="s">
        <v>8</v>
      </c>
      <c r="S71" s="62">
        <f t="shared" si="54"/>
        <v>0</v>
      </c>
      <c r="T71" s="83" t="s">
        <v>8</v>
      </c>
      <c r="U71" s="45" t="s">
        <v>8</v>
      </c>
      <c r="V71" s="7" t="s">
        <v>8</v>
      </c>
      <c r="W71" s="62">
        <f t="shared" si="55"/>
        <v>0</v>
      </c>
      <c r="X71" s="59">
        <f>RKO!J70</f>
        <v>65289.36695</v>
      </c>
      <c r="Y71" s="59">
        <f t="shared" si="56"/>
        <v>0</v>
      </c>
      <c r="Z71" s="65">
        <f>RKO!S70</f>
        <v>0.7802756216</v>
      </c>
      <c r="AA71" s="59">
        <f>RKO!L70</f>
        <v>15.735</v>
      </c>
      <c r="AB71" s="62">
        <f t="shared" si="57"/>
        <v>1</v>
      </c>
      <c r="AC71" s="61">
        <f>'RKO-BRKGA'!J70</f>
        <v>66629.60344</v>
      </c>
      <c r="AD71" s="59">
        <f t="shared" si="58"/>
        <v>2.052763802</v>
      </c>
      <c r="AE71" s="65">
        <f>'RKO-BRKGA'!S70</f>
        <v>3.568362671</v>
      </c>
      <c r="AF71" s="59">
        <f>'RKO-BRKGA'!L70</f>
        <v>7.34</v>
      </c>
      <c r="AG71" s="62">
        <f t="shared" si="59"/>
        <v>0</v>
      </c>
      <c r="AH71" s="61">
        <f>'RKO-SA'!J70</f>
        <v>65289.36695</v>
      </c>
      <c r="AI71" s="59">
        <f t="shared" si="60"/>
        <v>0</v>
      </c>
      <c r="AJ71" s="65">
        <f>'RKO-SA'!S70</f>
        <v>0.2468609894</v>
      </c>
      <c r="AK71" s="59">
        <f>'RKO-SA'!L70</f>
        <v>12.566</v>
      </c>
      <c r="AL71" s="62">
        <f t="shared" si="61"/>
        <v>1</v>
      </c>
      <c r="AM71" s="61">
        <f>'RKO-GRASP'!J70</f>
        <v>65289.36695</v>
      </c>
      <c r="AN71" s="59">
        <f t="shared" si="62"/>
        <v>0</v>
      </c>
      <c r="AO71" s="65">
        <f>'RKO-GRASP'!S70</f>
        <v>0.3753864641</v>
      </c>
      <c r="AP71" s="59">
        <f>'RKO-GRASP'!L70</f>
        <v>17.456</v>
      </c>
      <c r="AQ71" s="62">
        <f t="shared" si="63"/>
        <v>1</v>
      </c>
      <c r="AR71" s="61">
        <f>'RKO-ILS'!J70</f>
        <v>65289.36695</v>
      </c>
      <c r="AS71" s="59">
        <f t="shared" si="64"/>
        <v>0</v>
      </c>
      <c r="AT71" s="65">
        <f>'RKO-ILS'!S70</f>
        <v>0</v>
      </c>
      <c r="AU71" s="59">
        <f>'RKO-ILS'!L70</f>
        <v>1.515</v>
      </c>
      <c r="AV71" s="62">
        <f t="shared" si="65"/>
        <v>1</v>
      </c>
      <c r="AW71" s="61">
        <f>'RKO-VNS'!J70</f>
        <v>65289.36695</v>
      </c>
      <c r="AX71" s="59">
        <f t="shared" si="66"/>
        <v>0</v>
      </c>
      <c r="AY71" s="65">
        <f>'RKO-VNS'!S70</f>
        <v>0</v>
      </c>
      <c r="AZ71" s="59">
        <f>'RKO-VNS'!L70</f>
        <v>18.287</v>
      </c>
      <c r="BA71" s="62">
        <f t="shared" si="67"/>
        <v>1</v>
      </c>
      <c r="BB71" s="61">
        <f>'RKO-PSO'!J70</f>
        <v>65289.36695</v>
      </c>
      <c r="BC71" s="59">
        <f t="shared" si="68"/>
        <v>0</v>
      </c>
      <c r="BD71" s="65">
        <f>'RKO-PSO'!S70</f>
        <v>0</v>
      </c>
      <c r="BE71" s="66">
        <f>'RKO-PSO'!L70</f>
        <v>12.939</v>
      </c>
      <c r="BF71" s="62">
        <f t="shared" si="69"/>
        <v>1</v>
      </c>
      <c r="BG71" s="61">
        <f>'RKO-GA'!J70</f>
        <v>65499.15062</v>
      </c>
      <c r="BH71" s="59">
        <f t="shared" si="70"/>
        <v>0.3213136868</v>
      </c>
      <c r="BI71" s="65">
        <f>'RKO-GA'!S70</f>
        <v>1.013116939</v>
      </c>
      <c r="BJ71" s="66">
        <f>'RKO-GA'!L70</f>
        <v>18.87</v>
      </c>
      <c r="BK71" s="62">
        <f t="shared" si="71"/>
        <v>0</v>
      </c>
      <c r="BL71" s="61">
        <f>'RKO-BRKGA-CS'!J70</f>
        <v>66095.23683</v>
      </c>
      <c r="BM71" s="59">
        <f t="shared" si="72"/>
        <v>1.234304947</v>
      </c>
      <c r="BN71" s="65">
        <f>'RKO-BRKGA-CS'!S70</f>
        <v>1.874186912</v>
      </c>
      <c r="BO71" s="66">
        <f>'RKO-BRKGA-CS'!L70</f>
        <v>11.962</v>
      </c>
      <c r="BP71" s="62">
        <f t="shared" si="73"/>
        <v>0</v>
      </c>
      <c r="BQ71" s="61">
        <f>'RKO-LNS'!J70</f>
        <v>65289.36695</v>
      </c>
      <c r="BR71" s="59">
        <f t="shared" si="74"/>
        <v>0</v>
      </c>
      <c r="BS71" s="65">
        <f>'RKO-LNS'!S70</f>
        <v>0.06426273735</v>
      </c>
      <c r="BT71" s="66">
        <f>'RKO-LNS'!L70</f>
        <v>9.789</v>
      </c>
      <c r="BU71" s="62">
        <f t="shared" si="75"/>
        <v>1</v>
      </c>
      <c r="BV71" s="61">
        <f>'RKO-MS'!J70</f>
        <v>71960.32031</v>
      </c>
      <c r="BW71" s="59">
        <f t="shared" si="76"/>
        <v>10.21751883</v>
      </c>
      <c r="BX71" s="65">
        <f>'RKO-MS'!S70</f>
        <v>13.32604593</v>
      </c>
      <c r="BY71" s="66">
        <f>'RKO-MS'!L70</f>
        <v>0</v>
      </c>
      <c r="BZ71" s="62">
        <f t="shared" si="77"/>
        <v>0</v>
      </c>
      <c r="CA71" s="67"/>
      <c r="CB71" s="68">
        <f t="shared" si="78"/>
        <v>65289.36695</v>
      </c>
      <c r="CC71" s="68">
        <f t="shared" si="79"/>
        <v>1</v>
      </c>
    </row>
    <row r="72" ht="15.75" customHeight="1">
      <c r="A72" s="57" t="s">
        <v>152</v>
      </c>
      <c r="B72" s="6"/>
      <c r="C72" s="6"/>
      <c r="D72" s="6">
        <v>0.8</v>
      </c>
      <c r="E72" s="44"/>
      <c r="F72" s="59">
        <f t="shared" si="49"/>
        <v>76385.21727</v>
      </c>
      <c r="G72" s="46"/>
      <c r="H72" s="61">
        <v>76965.1</v>
      </c>
      <c r="I72" s="59">
        <f t="shared" si="50"/>
        <v>0.7591556976</v>
      </c>
      <c r="J72" s="61">
        <v>131.9</v>
      </c>
      <c r="K72" s="62">
        <f t="shared" si="51"/>
        <v>0</v>
      </c>
      <c r="L72" s="82">
        <v>83239.4</v>
      </c>
      <c r="M72" s="59">
        <f t="shared" si="52"/>
        <v>8.973179594</v>
      </c>
      <c r="N72" s="63">
        <v>3600.0</v>
      </c>
      <c r="O72" s="62">
        <f t="shared" si="53"/>
        <v>0</v>
      </c>
      <c r="P72" s="6" t="s">
        <v>8</v>
      </c>
      <c r="Q72" s="6" t="s">
        <v>8</v>
      </c>
      <c r="R72" s="6" t="s">
        <v>8</v>
      </c>
      <c r="S72" s="62">
        <f t="shared" si="54"/>
        <v>0</v>
      </c>
      <c r="T72" s="83" t="s">
        <v>8</v>
      </c>
      <c r="U72" s="45" t="s">
        <v>8</v>
      </c>
      <c r="V72" s="7" t="s">
        <v>8</v>
      </c>
      <c r="W72" s="62">
        <f t="shared" si="55"/>
        <v>0</v>
      </c>
      <c r="X72" s="59">
        <f>RKO!J71</f>
        <v>76385.21727</v>
      </c>
      <c r="Y72" s="59">
        <f t="shared" si="56"/>
        <v>0</v>
      </c>
      <c r="Z72" s="65">
        <f>RKO!S71</f>
        <v>0.2309762416</v>
      </c>
      <c r="AA72" s="59">
        <f>RKO!L71</f>
        <v>12.622</v>
      </c>
      <c r="AB72" s="62">
        <f t="shared" si="57"/>
        <v>1</v>
      </c>
      <c r="AC72" s="61">
        <f>'RKO-BRKGA'!J71</f>
        <v>78940.37227</v>
      </c>
      <c r="AD72" s="59">
        <f t="shared" si="58"/>
        <v>3.345090963</v>
      </c>
      <c r="AE72" s="65">
        <f>'RKO-BRKGA'!S71</f>
        <v>3.535363467</v>
      </c>
      <c r="AF72" s="59">
        <f>'RKO-BRKGA'!L71</f>
        <v>7.013</v>
      </c>
      <c r="AG72" s="62">
        <f t="shared" si="59"/>
        <v>0</v>
      </c>
      <c r="AH72" s="61">
        <f>'RKO-SA'!J71</f>
        <v>76385.21727</v>
      </c>
      <c r="AI72" s="59">
        <f t="shared" si="60"/>
        <v>0</v>
      </c>
      <c r="AJ72" s="65">
        <f>'RKO-SA'!S71</f>
        <v>0.1963290835</v>
      </c>
      <c r="AK72" s="59">
        <f>'RKO-SA'!L71</f>
        <v>11.88</v>
      </c>
      <c r="AL72" s="62">
        <f t="shared" si="61"/>
        <v>1</v>
      </c>
      <c r="AM72" s="61">
        <f>'RKO-GRASP'!J71</f>
        <v>76385.21727</v>
      </c>
      <c r="AN72" s="59">
        <f t="shared" si="62"/>
        <v>0</v>
      </c>
      <c r="AO72" s="65">
        <f>'RKO-GRASP'!S71</f>
        <v>0.4141184754</v>
      </c>
      <c r="AP72" s="59">
        <f>'RKO-GRASP'!L71</f>
        <v>6.256</v>
      </c>
      <c r="AQ72" s="62">
        <f t="shared" si="63"/>
        <v>1</v>
      </c>
      <c r="AR72" s="61">
        <f>'RKO-ILS'!J71</f>
        <v>76385.21727</v>
      </c>
      <c r="AS72" s="59">
        <f t="shared" si="64"/>
        <v>0</v>
      </c>
      <c r="AT72" s="65">
        <f>'RKO-ILS'!S71</f>
        <v>0.1480171285</v>
      </c>
      <c r="AU72" s="59">
        <f>'RKO-ILS'!L71</f>
        <v>9.105</v>
      </c>
      <c r="AV72" s="62">
        <f t="shared" si="65"/>
        <v>1</v>
      </c>
      <c r="AW72" s="61">
        <f>'RKO-VNS'!J71</f>
        <v>76385.21727</v>
      </c>
      <c r="AX72" s="59">
        <f t="shared" si="66"/>
        <v>0</v>
      </c>
      <c r="AY72" s="65">
        <f>'RKO-VNS'!S71</f>
        <v>0.1873785346</v>
      </c>
      <c r="AZ72" s="59">
        <f>'RKO-VNS'!L71</f>
        <v>14.888</v>
      </c>
      <c r="BA72" s="62">
        <f t="shared" si="67"/>
        <v>1</v>
      </c>
      <c r="BB72" s="61">
        <f>'RKO-PSO'!J71</f>
        <v>76385.21727</v>
      </c>
      <c r="BC72" s="59">
        <f t="shared" si="68"/>
        <v>0</v>
      </c>
      <c r="BD72" s="65">
        <f>'RKO-PSO'!S71</f>
        <v>0.2309762416</v>
      </c>
      <c r="BE72" s="66">
        <f>'RKO-PSO'!L71</f>
        <v>14.658</v>
      </c>
      <c r="BF72" s="62">
        <f t="shared" si="69"/>
        <v>1</v>
      </c>
      <c r="BG72" s="61">
        <f>'RKO-GA'!J71</f>
        <v>76385.21727</v>
      </c>
      <c r="BH72" s="59">
        <f t="shared" si="70"/>
        <v>0</v>
      </c>
      <c r="BI72" s="65">
        <f>'RKO-GA'!S71</f>
        <v>0.3691563028</v>
      </c>
      <c r="BJ72" s="66">
        <f>'RKO-GA'!L71</f>
        <v>29.808</v>
      </c>
      <c r="BK72" s="62">
        <f t="shared" si="71"/>
        <v>1</v>
      </c>
      <c r="BL72" s="61">
        <f>'RKO-BRKGA-CS'!J71</f>
        <v>76702.05977</v>
      </c>
      <c r="BM72" s="59">
        <f t="shared" si="72"/>
        <v>0.4147955656</v>
      </c>
      <c r="BN72" s="65">
        <f>'RKO-BRKGA-CS'!S71</f>
        <v>1.596428888</v>
      </c>
      <c r="BO72" s="66">
        <f>'RKO-BRKGA-CS'!L71</f>
        <v>19.654</v>
      </c>
      <c r="BP72" s="62">
        <f t="shared" si="73"/>
        <v>0</v>
      </c>
      <c r="BQ72" s="61">
        <f>'RKO-LNS'!J71</f>
        <v>76385.21727</v>
      </c>
      <c r="BR72" s="59">
        <f t="shared" si="74"/>
        <v>0</v>
      </c>
      <c r="BS72" s="65">
        <f>'RKO-LNS'!S71</f>
        <v>0</v>
      </c>
      <c r="BT72" s="66">
        <f>'RKO-LNS'!L71</f>
        <v>13.981</v>
      </c>
      <c r="BU72" s="62">
        <f t="shared" si="75"/>
        <v>1</v>
      </c>
      <c r="BV72" s="61">
        <f>'RKO-MS'!J71</f>
        <v>80644.0187</v>
      </c>
      <c r="BW72" s="59">
        <f t="shared" si="76"/>
        <v>5.575426217</v>
      </c>
      <c r="BX72" s="65">
        <f>'RKO-MS'!S71</f>
        <v>9.890751845</v>
      </c>
      <c r="BY72" s="66">
        <f>'RKO-MS'!L71</f>
        <v>0</v>
      </c>
      <c r="BZ72" s="62">
        <f t="shared" si="77"/>
        <v>0</v>
      </c>
      <c r="CA72" s="67"/>
      <c r="CB72" s="68">
        <f t="shared" si="78"/>
        <v>76385.21727</v>
      </c>
      <c r="CC72" s="68">
        <f t="shared" si="79"/>
        <v>1</v>
      </c>
    </row>
    <row r="73" ht="15.75" customHeight="1">
      <c r="A73" s="57" t="s">
        <v>153</v>
      </c>
      <c r="B73" s="6"/>
      <c r="C73" s="6">
        <v>8.0</v>
      </c>
      <c r="D73" s="6">
        <v>0.2</v>
      </c>
      <c r="E73" s="44"/>
      <c r="F73" s="59">
        <f t="shared" si="49"/>
        <v>43526.47936</v>
      </c>
      <c r="G73" s="46"/>
      <c r="H73" s="61">
        <v>43766.7</v>
      </c>
      <c r="I73" s="59">
        <f t="shared" si="50"/>
        <v>0.5518953991</v>
      </c>
      <c r="J73" s="61">
        <v>179.0</v>
      </c>
      <c r="K73" s="62">
        <f t="shared" si="51"/>
        <v>0</v>
      </c>
      <c r="L73" s="82">
        <v>48693.0</v>
      </c>
      <c r="M73" s="59">
        <f t="shared" si="52"/>
        <v>11.86983352</v>
      </c>
      <c r="N73" s="63">
        <v>3600.0</v>
      </c>
      <c r="O73" s="62">
        <f t="shared" si="53"/>
        <v>0</v>
      </c>
      <c r="P73" s="6" t="s">
        <v>8</v>
      </c>
      <c r="Q73" s="6" t="s">
        <v>8</v>
      </c>
      <c r="R73" s="6" t="s">
        <v>8</v>
      </c>
      <c r="S73" s="62">
        <f t="shared" si="54"/>
        <v>0</v>
      </c>
      <c r="T73" s="83" t="s">
        <v>8</v>
      </c>
      <c r="U73" s="45" t="s">
        <v>8</v>
      </c>
      <c r="V73" s="7" t="s">
        <v>8</v>
      </c>
      <c r="W73" s="62">
        <f t="shared" si="55"/>
        <v>0</v>
      </c>
      <c r="X73" s="59">
        <f>RKO!J72</f>
        <v>43526.47936</v>
      </c>
      <c r="Y73" s="59">
        <f t="shared" si="56"/>
        <v>0</v>
      </c>
      <c r="Z73" s="65">
        <f>RKO!S72</f>
        <v>0.2845638191</v>
      </c>
      <c r="AA73" s="59">
        <f>RKO!L72</f>
        <v>18.979</v>
      </c>
      <c r="AB73" s="62">
        <f t="shared" si="57"/>
        <v>1</v>
      </c>
      <c r="AC73" s="61">
        <f>'RKO-BRKGA'!J72</f>
        <v>46806.53546</v>
      </c>
      <c r="AD73" s="59">
        <f t="shared" si="58"/>
        <v>7.535771654</v>
      </c>
      <c r="AE73" s="65">
        <f>'RKO-BRKGA'!S72</f>
        <v>9.432520892</v>
      </c>
      <c r="AF73" s="59">
        <f>'RKO-BRKGA'!L72</f>
        <v>7.135</v>
      </c>
      <c r="AG73" s="62">
        <f t="shared" si="59"/>
        <v>0</v>
      </c>
      <c r="AH73" s="61">
        <f>'RKO-SA'!J72</f>
        <v>43526.47936</v>
      </c>
      <c r="AI73" s="59">
        <f t="shared" si="60"/>
        <v>0</v>
      </c>
      <c r="AJ73" s="65">
        <f>'RKO-SA'!S72</f>
        <v>0.1642300798</v>
      </c>
      <c r="AK73" s="59">
        <f>'RKO-SA'!L72</f>
        <v>18.59</v>
      </c>
      <c r="AL73" s="62">
        <f t="shared" si="61"/>
        <v>1</v>
      </c>
      <c r="AM73" s="61">
        <f>'RKO-GRASP'!J72</f>
        <v>43526.47936</v>
      </c>
      <c r="AN73" s="59">
        <f t="shared" si="62"/>
        <v>0</v>
      </c>
      <c r="AO73" s="65">
        <f>'RKO-GRASP'!S72</f>
        <v>0.1589862443</v>
      </c>
      <c r="AP73" s="59">
        <f>'RKO-GRASP'!L72</f>
        <v>10.396</v>
      </c>
      <c r="AQ73" s="62">
        <f t="shared" si="63"/>
        <v>1</v>
      </c>
      <c r="AR73" s="61">
        <f>'RKO-ILS'!J72</f>
        <v>43526.47936</v>
      </c>
      <c r="AS73" s="59">
        <f t="shared" si="64"/>
        <v>0</v>
      </c>
      <c r="AT73" s="65">
        <f>'RKO-ILS'!S72</f>
        <v>0.002081402891</v>
      </c>
      <c r="AU73" s="59">
        <f>'RKO-ILS'!L72</f>
        <v>17.501</v>
      </c>
      <c r="AV73" s="62">
        <f t="shared" si="65"/>
        <v>1</v>
      </c>
      <c r="AW73" s="61">
        <f>'RKO-VNS'!J72</f>
        <v>43526.47936</v>
      </c>
      <c r="AX73" s="59">
        <f t="shared" si="66"/>
        <v>0</v>
      </c>
      <c r="AY73" s="65">
        <f>'RKO-VNS'!S72</f>
        <v>0.1151067303</v>
      </c>
      <c r="AZ73" s="59">
        <f>'RKO-VNS'!L72</f>
        <v>23.724</v>
      </c>
      <c r="BA73" s="62">
        <f t="shared" si="67"/>
        <v>1</v>
      </c>
      <c r="BB73" s="61">
        <f>'RKO-PSO'!J72</f>
        <v>43583.64722</v>
      </c>
      <c r="BC73" s="59">
        <f t="shared" si="68"/>
        <v>0.1313404158</v>
      </c>
      <c r="BD73" s="65">
        <f>'RKO-PSO'!S72</f>
        <v>0.2880773365</v>
      </c>
      <c r="BE73" s="66">
        <f>'RKO-PSO'!L72</f>
        <v>22.891</v>
      </c>
      <c r="BF73" s="62">
        <f t="shared" si="69"/>
        <v>0</v>
      </c>
      <c r="BG73" s="61">
        <f>'RKO-GA'!J72</f>
        <v>43531.00917</v>
      </c>
      <c r="BH73" s="59">
        <f t="shared" si="70"/>
        <v>0.01040701446</v>
      </c>
      <c r="BI73" s="65">
        <f>'RKO-GA'!S72</f>
        <v>0.7325360187</v>
      </c>
      <c r="BJ73" s="66">
        <f>'RKO-GA'!L72</f>
        <v>17.553</v>
      </c>
      <c r="BK73" s="62">
        <f t="shared" si="71"/>
        <v>0</v>
      </c>
      <c r="BL73" s="61">
        <f>'RKO-BRKGA-CS'!J72</f>
        <v>44121.52695</v>
      </c>
      <c r="BM73" s="59">
        <f t="shared" si="72"/>
        <v>1.3670933</v>
      </c>
      <c r="BN73" s="65">
        <f>'RKO-BRKGA-CS'!S72</f>
        <v>2.873477693</v>
      </c>
      <c r="BO73" s="66">
        <f>'RKO-BRKGA-CS'!L72</f>
        <v>30.957</v>
      </c>
      <c r="BP73" s="62">
        <f t="shared" si="73"/>
        <v>0</v>
      </c>
      <c r="BQ73" s="61">
        <f>'RKO-LNS'!J72</f>
        <v>43526.47936</v>
      </c>
      <c r="BR73" s="59">
        <f t="shared" si="74"/>
        <v>0</v>
      </c>
      <c r="BS73" s="65">
        <f>'RKO-LNS'!S72</f>
        <v>0.09903217175</v>
      </c>
      <c r="BT73" s="66">
        <f>'RKO-LNS'!L72</f>
        <v>26.737</v>
      </c>
      <c r="BU73" s="62">
        <f t="shared" si="75"/>
        <v>1</v>
      </c>
      <c r="BV73" s="61">
        <f>'RKO-MS'!J72</f>
        <v>50868.41152</v>
      </c>
      <c r="BW73" s="59">
        <f t="shared" si="76"/>
        <v>16.86773722</v>
      </c>
      <c r="BX73" s="65">
        <f>'RKO-MS'!S72</f>
        <v>22.99316522</v>
      </c>
      <c r="BY73" s="66">
        <f>'RKO-MS'!L72</f>
        <v>0</v>
      </c>
      <c r="BZ73" s="62">
        <f t="shared" si="77"/>
        <v>0</v>
      </c>
      <c r="CA73" s="67"/>
      <c r="CB73" s="68">
        <f t="shared" si="78"/>
        <v>43526.47936</v>
      </c>
      <c r="CC73" s="68">
        <f t="shared" si="79"/>
        <v>1</v>
      </c>
    </row>
    <row r="74" ht="15.75" customHeight="1">
      <c r="A74" s="57" t="s">
        <v>154</v>
      </c>
      <c r="B74" s="6"/>
      <c r="C74" s="6"/>
      <c r="D74" s="6">
        <v>0.5</v>
      </c>
      <c r="E74" s="44"/>
      <c r="F74" s="59">
        <f t="shared" si="49"/>
        <v>58864.8479</v>
      </c>
      <c r="G74" s="46"/>
      <c r="H74" s="61">
        <v>59455.8</v>
      </c>
      <c r="I74" s="59">
        <f t="shared" si="50"/>
        <v>1.003913407</v>
      </c>
      <c r="J74" s="61">
        <v>145.0</v>
      </c>
      <c r="K74" s="62">
        <f t="shared" si="51"/>
        <v>0</v>
      </c>
      <c r="L74" s="82">
        <v>61927.3</v>
      </c>
      <c r="M74" s="59">
        <f t="shared" si="52"/>
        <v>5.20251425</v>
      </c>
      <c r="N74" s="63">
        <v>3600.0</v>
      </c>
      <c r="O74" s="62">
        <f t="shared" si="53"/>
        <v>0</v>
      </c>
      <c r="P74" s="6" t="s">
        <v>8</v>
      </c>
      <c r="Q74" s="6" t="s">
        <v>8</v>
      </c>
      <c r="R74" s="6" t="s">
        <v>8</v>
      </c>
      <c r="S74" s="62">
        <f t="shared" si="54"/>
        <v>0</v>
      </c>
      <c r="T74" s="83" t="s">
        <v>8</v>
      </c>
      <c r="U74" s="45" t="s">
        <v>8</v>
      </c>
      <c r="V74" s="7" t="s">
        <v>8</v>
      </c>
      <c r="W74" s="62">
        <f t="shared" si="55"/>
        <v>0</v>
      </c>
      <c r="X74" s="59">
        <f>RKO!J73</f>
        <v>58864.8479</v>
      </c>
      <c r="Y74" s="59">
        <f t="shared" si="56"/>
        <v>0</v>
      </c>
      <c r="Z74" s="65">
        <f>RKO!S73</f>
        <v>0.1344306095</v>
      </c>
      <c r="AA74" s="59">
        <f>RKO!L73</f>
        <v>12.436</v>
      </c>
      <c r="AB74" s="62">
        <f t="shared" si="57"/>
        <v>1</v>
      </c>
      <c r="AC74" s="61">
        <f>'RKO-BRKGA'!J73</f>
        <v>61915.2012</v>
      </c>
      <c r="AD74" s="59">
        <f t="shared" si="58"/>
        <v>5.181960733</v>
      </c>
      <c r="AE74" s="65">
        <f>'RKO-BRKGA'!S73</f>
        <v>7.608462326</v>
      </c>
      <c r="AF74" s="59">
        <f>'RKO-BRKGA'!L73</f>
        <v>1.832</v>
      </c>
      <c r="AG74" s="62">
        <f t="shared" si="59"/>
        <v>0</v>
      </c>
      <c r="AH74" s="61">
        <f>'RKO-SA'!J73</f>
        <v>58909.37852</v>
      </c>
      <c r="AI74" s="59">
        <f t="shared" si="60"/>
        <v>0.07564892222</v>
      </c>
      <c r="AJ74" s="65">
        <f>'RKO-SA'!S73</f>
        <v>1.014439294</v>
      </c>
      <c r="AK74" s="59">
        <f>'RKO-SA'!L73</f>
        <v>21.294</v>
      </c>
      <c r="AL74" s="62">
        <f t="shared" si="61"/>
        <v>0</v>
      </c>
      <c r="AM74" s="61">
        <f>'RKO-GRASP'!J73</f>
        <v>58864.8479</v>
      </c>
      <c r="AN74" s="59">
        <f t="shared" si="62"/>
        <v>0</v>
      </c>
      <c r="AO74" s="65">
        <f>'RKO-GRASP'!S73</f>
        <v>0.227542951</v>
      </c>
      <c r="AP74" s="59">
        <f>'RKO-GRASP'!L73</f>
        <v>31.199</v>
      </c>
      <c r="AQ74" s="62">
        <f t="shared" si="63"/>
        <v>1</v>
      </c>
      <c r="AR74" s="61">
        <f>'RKO-ILS'!J73</f>
        <v>58864.8479</v>
      </c>
      <c r="AS74" s="59">
        <f t="shared" si="64"/>
        <v>0</v>
      </c>
      <c r="AT74" s="65">
        <f>'RKO-ILS'!S73</f>
        <v>0.03025956889</v>
      </c>
      <c r="AU74" s="59">
        <f>'RKO-ILS'!L73</f>
        <v>13.148</v>
      </c>
      <c r="AV74" s="62">
        <f t="shared" si="65"/>
        <v>1</v>
      </c>
      <c r="AW74" s="61">
        <f>'RKO-VNS'!J73</f>
        <v>58864.8479</v>
      </c>
      <c r="AX74" s="59">
        <f t="shared" si="66"/>
        <v>0</v>
      </c>
      <c r="AY74" s="65">
        <f>'RKO-VNS'!S73</f>
        <v>0.06549911598</v>
      </c>
      <c r="AZ74" s="59">
        <f>'RKO-VNS'!L73</f>
        <v>16.711</v>
      </c>
      <c r="BA74" s="62">
        <f t="shared" si="67"/>
        <v>1</v>
      </c>
      <c r="BB74" s="61">
        <f>'RKO-PSO'!J73</f>
        <v>58864.8479</v>
      </c>
      <c r="BC74" s="59">
        <f t="shared" si="68"/>
        <v>0</v>
      </c>
      <c r="BD74" s="65">
        <f>'RKO-PSO'!S73</f>
        <v>0.114882014</v>
      </c>
      <c r="BE74" s="66">
        <f>'RKO-PSO'!L73</f>
        <v>30.498</v>
      </c>
      <c r="BF74" s="62">
        <f t="shared" si="69"/>
        <v>1</v>
      </c>
      <c r="BG74" s="61">
        <f>'RKO-GA'!J73</f>
        <v>59309.10126</v>
      </c>
      <c r="BH74" s="59">
        <f t="shared" si="70"/>
        <v>0.7547006012</v>
      </c>
      <c r="BI74" s="65">
        <f>'RKO-GA'!S73</f>
        <v>1.705276422</v>
      </c>
      <c r="BJ74" s="66">
        <f>'RKO-GA'!L73</f>
        <v>8.829</v>
      </c>
      <c r="BK74" s="62">
        <f t="shared" si="71"/>
        <v>0</v>
      </c>
      <c r="BL74" s="61">
        <f>'RKO-BRKGA-CS'!J73</f>
        <v>60015.33248</v>
      </c>
      <c r="BM74" s="59">
        <f t="shared" si="72"/>
        <v>1.954450948</v>
      </c>
      <c r="BN74" s="65">
        <f>'RKO-BRKGA-CS'!S73</f>
        <v>3.216424594</v>
      </c>
      <c r="BO74" s="66">
        <f>'RKO-BRKGA-CS'!L73</f>
        <v>5.839</v>
      </c>
      <c r="BP74" s="62">
        <f t="shared" si="73"/>
        <v>0</v>
      </c>
      <c r="BQ74" s="61">
        <f>'RKO-LNS'!J73</f>
        <v>58909.37852</v>
      </c>
      <c r="BR74" s="59">
        <f t="shared" si="74"/>
        <v>0.07564892222</v>
      </c>
      <c r="BS74" s="65">
        <f>'RKO-LNS'!S73</f>
        <v>0.2751250924</v>
      </c>
      <c r="BT74" s="66">
        <f>'RKO-LNS'!L73</f>
        <v>14.804</v>
      </c>
      <c r="BU74" s="62">
        <f t="shared" si="75"/>
        <v>0</v>
      </c>
      <c r="BV74" s="61">
        <f>'RKO-MS'!J73</f>
        <v>63342.44321</v>
      </c>
      <c r="BW74" s="59">
        <f t="shared" si="76"/>
        <v>7.606569071</v>
      </c>
      <c r="BX74" s="65">
        <f>'RKO-MS'!S73</f>
        <v>15.24110676</v>
      </c>
      <c r="BY74" s="66">
        <f>'RKO-MS'!L73</f>
        <v>0</v>
      </c>
      <c r="BZ74" s="62">
        <f t="shared" si="77"/>
        <v>0</v>
      </c>
      <c r="CA74" s="67"/>
      <c r="CB74" s="68">
        <f t="shared" si="78"/>
        <v>58864.8479</v>
      </c>
      <c r="CC74" s="68">
        <f t="shared" si="79"/>
        <v>1</v>
      </c>
    </row>
    <row r="75" ht="15.75" customHeight="1">
      <c r="A75" s="57" t="s">
        <v>155</v>
      </c>
      <c r="B75" s="6"/>
      <c r="C75" s="6"/>
      <c r="D75" s="6">
        <v>0.8</v>
      </c>
      <c r="E75" s="44"/>
      <c r="F75" s="59">
        <f t="shared" si="49"/>
        <v>72967.35151</v>
      </c>
      <c r="G75" s="46"/>
      <c r="H75" s="61">
        <v>74488.5</v>
      </c>
      <c r="I75" s="59">
        <f t="shared" si="50"/>
        <v>2.084697415</v>
      </c>
      <c r="J75" s="61">
        <v>153.7</v>
      </c>
      <c r="K75" s="62">
        <f t="shared" si="51"/>
        <v>0</v>
      </c>
      <c r="L75" s="82">
        <v>77736.0</v>
      </c>
      <c r="M75" s="59">
        <f t="shared" si="52"/>
        <v>6.535318046</v>
      </c>
      <c r="N75" s="63">
        <v>3600.0</v>
      </c>
      <c r="O75" s="62">
        <f t="shared" si="53"/>
        <v>0</v>
      </c>
      <c r="P75" s="6" t="s">
        <v>8</v>
      </c>
      <c r="Q75" s="6" t="s">
        <v>8</v>
      </c>
      <c r="R75" s="6" t="s">
        <v>8</v>
      </c>
      <c r="S75" s="62">
        <f t="shared" si="54"/>
        <v>0</v>
      </c>
      <c r="T75" s="83" t="s">
        <v>8</v>
      </c>
      <c r="U75" s="45" t="s">
        <v>8</v>
      </c>
      <c r="V75" s="7" t="s">
        <v>8</v>
      </c>
      <c r="W75" s="62">
        <f t="shared" si="55"/>
        <v>0</v>
      </c>
      <c r="X75" s="59">
        <f>RKO!J74</f>
        <v>72967.35151</v>
      </c>
      <c r="Y75" s="59">
        <f t="shared" si="56"/>
        <v>0</v>
      </c>
      <c r="Z75" s="65">
        <f>RKO!S74</f>
        <v>0</v>
      </c>
      <c r="AA75" s="59">
        <f>RKO!L74</f>
        <v>18.552</v>
      </c>
      <c r="AB75" s="62">
        <f t="shared" si="57"/>
        <v>1</v>
      </c>
      <c r="AC75" s="61">
        <f>'RKO-BRKGA'!J74</f>
        <v>74837.21284</v>
      </c>
      <c r="AD75" s="59">
        <f t="shared" si="58"/>
        <v>2.562599978</v>
      </c>
      <c r="AE75" s="65">
        <f>'RKO-BRKGA'!S74</f>
        <v>3.708804322</v>
      </c>
      <c r="AF75" s="59">
        <f>'RKO-BRKGA'!L74</f>
        <v>2.11</v>
      </c>
      <c r="AG75" s="62">
        <f t="shared" si="59"/>
        <v>0</v>
      </c>
      <c r="AH75" s="61">
        <f>'RKO-SA'!J74</f>
        <v>73202.55532</v>
      </c>
      <c r="AI75" s="59">
        <f t="shared" si="60"/>
        <v>0.3223411678</v>
      </c>
      <c r="AJ75" s="65">
        <f>'RKO-SA'!S74</f>
        <v>0.5743072275</v>
      </c>
      <c r="AK75" s="59">
        <f>'RKO-SA'!L74</f>
        <v>19.886</v>
      </c>
      <c r="AL75" s="62">
        <f t="shared" si="61"/>
        <v>0</v>
      </c>
      <c r="AM75" s="61">
        <f>'RKO-GRASP'!J74</f>
        <v>72967.35151</v>
      </c>
      <c r="AN75" s="59">
        <f t="shared" si="62"/>
        <v>0</v>
      </c>
      <c r="AO75" s="65">
        <f>'RKO-GRASP'!S74</f>
        <v>0.0817501197</v>
      </c>
      <c r="AP75" s="59">
        <f>'RKO-GRASP'!L74</f>
        <v>19.508</v>
      </c>
      <c r="AQ75" s="62">
        <f t="shared" si="63"/>
        <v>1</v>
      </c>
      <c r="AR75" s="61">
        <f>'RKO-ILS'!J74</f>
        <v>72967.35151</v>
      </c>
      <c r="AS75" s="59">
        <f t="shared" si="64"/>
        <v>0</v>
      </c>
      <c r="AT75" s="65">
        <f>'RKO-ILS'!S74</f>
        <v>0.06935060565</v>
      </c>
      <c r="AU75" s="59">
        <f>'RKO-ILS'!L74</f>
        <v>24.897</v>
      </c>
      <c r="AV75" s="62">
        <f t="shared" si="65"/>
        <v>1</v>
      </c>
      <c r="AW75" s="61">
        <f>'RKO-VNS'!J74</f>
        <v>72967.35151</v>
      </c>
      <c r="AX75" s="59">
        <f t="shared" si="66"/>
        <v>0</v>
      </c>
      <c r="AY75" s="65">
        <f>'RKO-VNS'!S74</f>
        <v>0</v>
      </c>
      <c r="AZ75" s="59">
        <f>'RKO-VNS'!L74</f>
        <v>31.598</v>
      </c>
      <c r="BA75" s="62">
        <f t="shared" si="67"/>
        <v>1</v>
      </c>
      <c r="BB75" s="61">
        <f>'RKO-PSO'!J74</f>
        <v>72967.35151</v>
      </c>
      <c r="BC75" s="59">
        <f t="shared" si="68"/>
        <v>0</v>
      </c>
      <c r="BD75" s="65">
        <f>'RKO-PSO'!S74</f>
        <v>0.4858633735</v>
      </c>
      <c r="BE75" s="66">
        <f>'RKO-PSO'!L74</f>
        <v>24.027</v>
      </c>
      <c r="BF75" s="62">
        <f t="shared" si="69"/>
        <v>1</v>
      </c>
      <c r="BG75" s="61">
        <f>'RKO-GA'!J74</f>
        <v>73192.25493</v>
      </c>
      <c r="BH75" s="59">
        <f t="shared" si="70"/>
        <v>0.3082247215</v>
      </c>
      <c r="BI75" s="65">
        <f>'RKO-GA'!S74</f>
        <v>0.6189383444</v>
      </c>
      <c r="BJ75" s="66">
        <f>'RKO-GA'!L74</f>
        <v>17.463</v>
      </c>
      <c r="BK75" s="62">
        <f t="shared" si="71"/>
        <v>0</v>
      </c>
      <c r="BL75" s="61">
        <f>'RKO-BRKGA-CS'!J74</f>
        <v>73198.78256</v>
      </c>
      <c r="BM75" s="59">
        <f t="shared" si="72"/>
        <v>0.317170691</v>
      </c>
      <c r="BN75" s="65">
        <f>'RKO-BRKGA-CS'!S74</f>
        <v>1.294772188</v>
      </c>
      <c r="BO75" s="66">
        <f>'RKO-BRKGA-CS'!L74</f>
        <v>6.582</v>
      </c>
      <c r="BP75" s="62">
        <f t="shared" si="73"/>
        <v>0</v>
      </c>
      <c r="BQ75" s="61">
        <f>'RKO-LNS'!J74</f>
        <v>72967.35151</v>
      </c>
      <c r="BR75" s="59">
        <f t="shared" si="74"/>
        <v>0</v>
      </c>
      <c r="BS75" s="65">
        <f>'RKO-LNS'!S74</f>
        <v>0.208815063</v>
      </c>
      <c r="BT75" s="66">
        <f>'RKO-LNS'!L74</f>
        <v>19.821</v>
      </c>
      <c r="BU75" s="62">
        <f t="shared" si="75"/>
        <v>1</v>
      </c>
      <c r="BV75" s="61">
        <f>'RKO-MS'!J74</f>
        <v>80691.48858</v>
      </c>
      <c r="BW75" s="59">
        <f t="shared" si="76"/>
        <v>10.58574405</v>
      </c>
      <c r="BX75" s="65">
        <f>'RKO-MS'!S74</f>
        <v>15.82142971</v>
      </c>
      <c r="BY75" s="66">
        <f>'RKO-MS'!L74</f>
        <v>0</v>
      </c>
      <c r="BZ75" s="62">
        <f t="shared" si="77"/>
        <v>0</v>
      </c>
      <c r="CA75" s="67"/>
      <c r="CB75" s="68">
        <f t="shared" si="78"/>
        <v>72967.35151</v>
      </c>
      <c r="CC75" s="68">
        <f t="shared" si="79"/>
        <v>1</v>
      </c>
    </row>
    <row r="76" ht="15.75" customHeight="1">
      <c r="A76" s="57" t="s">
        <v>156</v>
      </c>
      <c r="B76" s="6">
        <v>50.0</v>
      </c>
      <c r="C76" s="6">
        <v>3.0</v>
      </c>
      <c r="D76" s="6">
        <v>0.2</v>
      </c>
      <c r="E76" s="44"/>
      <c r="F76" s="59">
        <f t="shared" si="49"/>
        <v>62504.25486</v>
      </c>
      <c r="G76" s="46"/>
      <c r="H76" s="61">
        <v>62504.2</v>
      </c>
      <c r="I76" s="59">
        <f t="shared" si="50"/>
        <v>-0.00008776202537</v>
      </c>
      <c r="J76" s="61">
        <v>211.2</v>
      </c>
      <c r="K76" s="62">
        <f t="shared" si="51"/>
        <v>1</v>
      </c>
      <c r="L76" s="82">
        <v>62540.6</v>
      </c>
      <c r="M76" s="59">
        <f t="shared" si="52"/>
        <v>0.0581482734</v>
      </c>
      <c r="N76" s="63">
        <v>3600.0</v>
      </c>
      <c r="O76" s="62">
        <f t="shared" si="53"/>
        <v>0</v>
      </c>
      <c r="P76" s="6" t="s">
        <v>8</v>
      </c>
      <c r="Q76" s="6" t="s">
        <v>8</v>
      </c>
      <c r="R76" s="6" t="s">
        <v>8</v>
      </c>
      <c r="S76" s="62">
        <f t="shared" si="54"/>
        <v>0</v>
      </c>
      <c r="T76" s="83" t="s">
        <v>8</v>
      </c>
      <c r="U76" s="45" t="s">
        <v>8</v>
      </c>
      <c r="V76" s="7" t="s">
        <v>8</v>
      </c>
      <c r="W76" s="62">
        <f t="shared" si="55"/>
        <v>0</v>
      </c>
      <c r="X76" s="59">
        <f>RKO!J75</f>
        <v>62504.25486</v>
      </c>
      <c r="Y76" s="59">
        <f t="shared" si="56"/>
        <v>0</v>
      </c>
      <c r="Z76" s="65">
        <f>RKO!S75</f>
        <v>0</v>
      </c>
      <c r="AA76" s="59">
        <f>RKO!L75</f>
        <v>6.188</v>
      </c>
      <c r="AB76" s="62">
        <f t="shared" si="57"/>
        <v>1</v>
      </c>
      <c r="AC76" s="61">
        <f>'RKO-BRKGA'!J75</f>
        <v>63030.05311</v>
      </c>
      <c r="AD76" s="59">
        <f t="shared" si="58"/>
        <v>0.8412199413</v>
      </c>
      <c r="AE76" s="65">
        <f>'RKO-BRKGA'!S75</f>
        <v>3.699359292</v>
      </c>
      <c r="AF76" s="59">
        <f>'RKO-BRKGA'!L75</f>
        <v>9.958</v>
      </c>
      <c r="AG76" s="62">
        <f t="shared" si="59"/>
        <v>0</v>
      </c>
      <c r="AH76" s="61">
        <f>'RKO-SA'!J75</f>
        <v>62504.25486</v>
      </c>
      <c r="AI76" s="59">
        <f t="shared" si="60"/>
        <v>0</v>
      </c>
      <c r="AJ76" s="65">
        <f>'RKO-SA'!S75</f>
        <v>0</v>
      </c>
      <c r="AK76" s="59">
        <f>'RKO-SA'!L75</f>
        <v>8.7</v>
      </c>
      <c r="AL76" s="62">
        <f t="shared" si="61"/>
        <v>1</v>
      </c>
      <c r="AM76" s="61">
        <f>'RKO-GRASP'!J75</f>
        <v>62504.25486</v>
      </c>
      <c r="AN76" s="59">
        <f t="shared" si="62"/>
        <v>0</v>
      </c>
      <c r="AO76" s="65">
        <f>'RKO-GRASP'!S75</f>
        <v>0</v>
      </c>
      <c r="AP76" s="59">
        <f>'RKO-GRASP'!L75</f>
        <v>4.475</v>
      </c>
      <c r="AQ76" s="62">
        <f t="shared" si="63"/>
        <v>1</v>
      </c>
      <c r="AR76" s="61">
        <f>'RKO-ILS'!J75</f>
        <v>62504.25486</v>
      </c>
      <c r="AS76" s="59">
        <f t="shared" si="64"/>
        <v>0</v>
      </c>
      <c r="AT76" s="65">
        <f>'RKO-ILS'!S75</f>
        <v>0</v>
      </c>
      <c r="AU76" s="59">
        <f>'RKO-ILS'!L75</f>
        <v>0.631</v>
      </c>
      <c r="AV76" s="62">
        <f t="shared" si="65"/>
        <v>1</v>
      </c>
      <c r="AW76" s="61">
        <f>'RKO-VNS'!J75</f>
        <v>62504.25486</v>
      </c>
      <c r="AX76" s="59">
        <f t="shared" si="66"/>
        <v>0</v>
      </c>
      <c r="AY76" s="65">
        <f>'RKO-VNS'!S75</f>
        <v>0</v>
      </c>
      <c r="AZ76" s="59">
        <f>'RKO-VNS'!L75</f>
        <v>2.778</v>
      </c>
      <c r="BA76" s="62">
        <f t="shared" si="67"/>
        <v>1</v>
      </c>
      <c r="BB76" s="61">
        <f>'RKO-PSO'!J75</f>
        <v>62504.25486</v>
      </c>
      <c r="BC76" s="59">
        <f t="shared" si="68"/>
        <v>0</v>
      </c>
      <c r="BD76" s="65">
        <f>'RKO-PSO'!S75</f>
        <v>0</v>
      </c>
      <c r="BE76" s="66">
        <f>'RKO-PSO'!L75</f>
        <v>0.688</v>
      </c>
      <c r="BF76" s="62">
        <f t="shared" si="69"/>
        <v>1</v>
      </c>
      <c r="BG76" s="61">
        <f>'RKO-GA'!J75</f>
        <v>62504.25486</v>
      </c>
      <c r="BH76" s="59">
        <f t="shared" si="70"/>
        <v>0</v>
      </c>
      <c r="BI76" s="65">
        <f>'RKO-GA'!S75</f>
        <v>0</v>
      </c>
      <c r="BJ76" s="66">
        <f>'RKO-GA'!L75</f>
        <v>9.044</v>
      </c>
      <c r="BK76" s="62">
        <f t="shared" si="71"/>
        <v>1</v>
      </c>
      <c r="BL76" s="61">
        <f>'RKO-BRKGA-CS'!J75</f>
        <v>62504.25486</v>
      </c>
      <c r="BM76" s="59">
        <f t="shared" si="72"/>
        <v>0</v>
      </c>
      <c r="BN76" s="65">
        <f>'RKO-BRKGA-CS'!S75</f>
        <v>0.005218816555</v>
      </c>
      <c r="BO76" s="66">
        <f>'RKO-BRKGA-CS'!L75</f>
        <v>11.992</v>
      </c>
      <c r="BP76" s="62">
        <f t="shared" si="73"/>
        <v>1</v>
      </c>
      <c r="BQ76" s="61">
        <f>'RKO-LNS'!J75</f>
        <v>62504.25486</v>
      </c>
      <c r="BR76" s="59">
        <f t="shared" si="74"/>
        <v>0</v>
      </c>
      <c r="BS76" s="65">
        <f>'RKO-LNS'!S75</f>
        <v>0</v>
      </c>
      <c r="BT76" s="66">
        <f>'RKO-LNS'!L75</f>
        <v>3.69</v>
      </c>
      <c r="BU76" s="62">
        <f t="shared" si="75"/>
        <v>1</v>
      </c>
      <c r="BV76" s="61">
        <f>'RKO-MS'!J75</f>
        <v>66485.51064</v>
      </c>
      <c r="BW76" s="59">
        <f t="shared" si="76"/>
        <v>6.369575632</v>
      </c>
      <c r="BX76" s="65">
        <f>'RKO-MS'!S75</f>
        <v>11.94795453</v>
      </c>
      <c r="BY76" s="66">
        <f>'RKO-MS'!L75</f>
        <v>0</v>
      </c>
      <c r="BZ76" s="62">
        <f t="shared" si="77"/>
        <v>0</v>
      </c>
      <c r="CA76" s="67"/>
      <c r="CB76" s="68">
        <f t="shared" si="78"/>
        <v>62504.25486</v>
      </c>
      <c r="CC76" s="68">
        <f t="shared" si="79"/>
        <v>1</v>
      </c>
    </row>
    <row r="77" ht="15.75" customHeight="1">
      <c r="A77" s="57" t="s">
        <v>157</v>
      </c>
      <c r="B77" s="6"/>
      <c r="C77" s="6"/>
      <c r="D77" s="6">
        <v>0.5</v>
      </c>
      <c r="E77" s="44"/>
      <c r="F77" s="59">
        <f t="shared" si="49"/>
        <v>72891.23178</v>
      </c>
      <c r="G77" s="46"/>
      <c r="H77" s="61">
        <v>72891.2</v>
      </c>
      <c r="I77" s="59">
        <f t="shared" si="50"/>
        <v>-0.00004359372071</v>
      </c>
      <c r="J77" s="61">
        <v>221.5</v>
      </c>
      <c r="K77" s="62">
        <f t="shared" si="51"/>
        <v>1</v>
      </c>
      <c r="L77" s="82">
        <v>77979.4</v>
      </c>
      <c r="M77" s="59">
        <f t="shared" si="52"/>
        <v>6.980494224</v>
      </c>
      <c r="N77" s="63">
        <v>3600.0</v>
      </c>
      <c r="O77" s="62">
        <f t="shared" si="53"/>
        <v>0</v>
      </c>
      <c r="P77" s="6" t="s">
        <v>8</v>
      </c>
      <c r="Q77" s="6" t="s">
        <v>8</v>
      </c>
      <c r="R77" s="6" t="s">
        <v>8</v>
      </c>
      <c r="S77" s="62">
        <f t="shared" si="54"/>
        <v>0</v>
      </c>
      <c r="T77" s="83" t="s">
        <v>8</v>
      </c>
      <c r="U77" s="45" t="s">
        <v>8</v>
      </c>
      <c r="V77" s="7" t="s">
        <v>8</v>
      </c>
      <c r="W77" s="62">
        <f t="shared" si="55"/>
        <v>0</v>
      </c>
      <c r="X77" s="59">
        <f>RKO!J76</f>
        <v>72891.23178</v>
      </c>
      <c r="Y77" s="59">
        <f t="shared" si="56"/>
        <v>0</v>
      </c>
      <c r="Z77" s="65">
        <f>RKO!S76</f>
        <v>0</v>
      </c>
      <c r="AA77" s="59">
        <f>RKO!L76</f>
        <v>0.923</v>
      </c>
      <c r="AB77" s="62">
        <f t="shared" si="57"/>
        <v>1</v>
      </c>
      <c r="AC77" s="61">
        <f>'RKO-BRKGA'!J76</f>
        <v>74146.61327</v>
      </c>
      <c r="AD77" s="59">
        <f t="shared" si="58"/>
        <v>1.722266814</v>
      </c>
      <c r="AE77" s="65">
        <f>'RKO-BRKGA'!S76</f>
        <v>1.728954489</v>
      </c>
      <c r="AF77" s="59">
        <f>'RKO-BRKGA'!L76</f>
        <v>14.409</v>
      </c>
      <c r="AG77" s="62">
        <f t="shared" si="59"/>
        <v>0</v>
      </c>
      <c r="AH77" s="61">
        <f>'RKO-SA'!J76</f>
        <v>72891.23178</v>
      </c>
      <c r="AI77" s="59">
        <f t="shared" si="60"/>
        <v>0</v>
      </c>
      <c r="AJ77" s="65">
        <f>'RKO-SA'!S76</f>
        <v>0</v>
      </c>
      <c r="AK77" s="59">
        <f>'RKO-SA'!L76</f>
        <v>6.351</v>
      </c>
      <c r="AL77" s="62">
        <f t="shared" si="61"/>
        <v>1</v>
      </c>
      <c r="AM77" s="61">
        <f>'RKO-GRASP'!J76</f>
        <v>72891.23178</v>
      </c>
      <c r="AN77" s="59">
        <f t="shared" si="62"/>
        <v>0</v>
      </c>
      <c r="AO77" s="65">
        <f>'RKO-GRASP'!S76</f>
        <v>0</v>
      </c>
      <c r="AP77" s="59">
        <f>'RKO-GRASP'!L76</f>
        <v>2.837</v>
      </c>
      <c r="AQ77" s="62">
        <f t="shared" si="63"/>
        <v>1</v>
      </c>
      <c r="AR77" s="61">
        <f>'RKO-ILS'!J76</f>
        <v>72891.23178</v>
      </c>
      <c r="AS77" s="59">
        <f t="shared" si="64"/>
        <v>0</v>
      </c>
      <c r="AT77" s="65">
        <f>'RKO-ILS'!S76</f>
        <v>0</v>
      </c>
      <c r="AU77" s="59">
        <f>'RKO-ILS'!L76</f>
        <v>1.331</v>
      </c>
      <c r="AV77" s="62">
        <f t="shared" si="65"/>
        <v>1</v>
      </c>
      <c r="AW77" s="61">
        <f>'RKO-VNS'!J76</f>
        <v>72891.23178</v>
      </c>
      <c r="AX77" s="59">
        <f t="shared" si="66"/>
        <v>0</v>
      </c>
      <c r="AY77" s="65">
        <f>'RKO-VNS'!S76</f>
        <v>0</v>
      </c>
      <c r="AZ77" s="59">
        <f>'RKO-VNS'!L76</f>
        <v>5.104</v>
      </c>
      <c r="BA77" s="62">
        <f t="shared" si="67"/>
        <v>1</v>
      </c>
      <c r="BB77" s="61">
        <f>'RKO-PSO'!J76</f>
        <v>72891.23178</v>
      </c>
      <c r="BC77" s="59">
        <f t="shared" si="68"/>
        <v>0</v>
      </c>
      <c r="BD77" s="65">
        <f>'RKO-PSO'!S76</f>
        <v>0</v>
      </c>
      <c r="BE77" s="66">
        <f>'RKO-PSO'!L76</f>
        <v>1.402</v>
      </c>
      <c r="BF77" s="62">
        <f t="shared" si="69"/>
        <v>1</v>
      </c>
      <c r="BG77" s="61">
        <f>'RKO-GA'!J76</f>
        <v>72891.23178</v>
      </c>
      <c r="BH77" s="59">
        <f t="shared" si="70"/>
        <v>0</v>
      </c>
      <c r="BI77" s="65">
        <f>'RKO-GA'!S76</f>
        <v>0</v>
      </c>
      <c r="BJ77" s="66">
        <f>'RKO-GA'!L76</f>
        <v>20.166</v>
      </c>
      <c r="BK77" s="62">
        <f t="shared" si="71"/>
        <v>1</v>
      </c>
      <c r="BL77" s="61">
        <f>'RKO-BRKGA-CS'!J76</f>
        <v>72891.23178</v>
      </c>
      <c r="BM77" s="59">
        <f t="shared" si="72"/>
        <v>0</v>
      </c>
      <c r="BN77" s="65">
        <f>'RKO-BRKGA-CS'!S76</f>
        <v>0.1183658318</v>
      </c>
      <c r="BO77" s="66">
        <f>'RKO-BRKGA-CS'!L76</f>
        <v>15.225</v>
      </c>
      <c r="BP77" s="62">
        <f t="shared" si="73"/>
        <v>1</v>
      </c>
      <c r="BQ77" s="61">
        <f>'RKO-LNS'!J76</f>
        <v>72891.23178</v>
      </c>
      <c r="BR77" s="59">
        <f t="shared" si="74"/>
        <v>0</v>
      </c>
      <c r="BS77" s="65">
        <f>'RKO-LNS'!S76</f>
        <v>0</v>
      </c>
      <c r="BT77" s="66">
        <f>'RKO-LNS'!L76</f>
        <v>3.333</v>
      </c>
      <c r="BU77" s="62">
        <f t="shared" si="75"/>
        <v>1</v>
      </c>
      <c r="BV77" s="61">
        <f>'RKO-MS'!J76</f>
        <v>76431.76216</v>
      </c>
      <c r="BW77" s="59">
        <f t="shared" si="76"/>
        <v>4.857278852</v>
      </c>
      <c r="BX77" s="65">
        <f>'RKO-MS'!S76</f>
        <v>8.485489875</v>
      </c>
      <c r="BY77" s="66">
        <f>'RKO-MS'!L76</f>
        <v>0</v>
      </c>
      <c r="BZ77" s="62">
        <f t="shared" si="77"/>
        <v>0</v>
      </c>
      <c r="CA77" s="67"/>
      <c r="CB77" s="68">
        <f t="shared" si="78"/>
        <v>72891.23178</v>
      </c>
      <c r="CC77" s="68">
        <f t="shared" si="79"/>
        <v>1</v>
      </c>
    </row>
    <row r="78" ht="15.75" customHeight="1">
      <c r="A78" s="57" t="s">
        <v>158</v>
      </c>
      <c r="B78" s="6"/>
      <c r="C78" s="6"/>
      <c r="D78" s="6">
        <v>0.8</v>
      </c>
      <c r="E78" s="44"/>
      <c r="F78" s="59">
        <f t="shared" si="49"/>
        <v>80719.82137</v>
      </c>
      <c r="G78" s="46"/>
      <c r="H78" s="61">
        <v>80719.8</v>
      </c>
      <c r="I78" s="59">
        <f t="shared" si="50"/>
        <v>-0.00002647305164</v>
      </c>
      <c r="J78" s="61">
        <v>266.2</v>
      </c>
      <c r="K78" s="62">
        <f t="shared" si="51"/>
        <v>1</v>
      </c>
      <c r="L78" s="82">
        <v>85022.5</v>
      </c>
      <c r="M78" s="59">
        <f t="shared" si="52"/>
        <v>5.330386711</v>
      </c>
      <c r="N78" s="63">
        <v>3600.0</v>
      </c>
      <c r="O78" s="62">
        <f t="shared" si="53"/>
        <v>0</v>
      </c>
      <c r="P78" s="6" t="s">
        <v>8</v>
      </c>
      <c r="Q78" s="6" t="s">
        <v>8</v>
      </c>
      <c r="R78" s="6" t="s">
        <v>8</v>
      </c>
      <c r="S78" s="62">
        <f t="shared" si="54"/>
        <v>0</v>
      </c>
      <c r="T78" s="83" t="s">
        <v>8</v>
      </c>
      <c r="U78" s="45" t="s">
        <v>8</v>
      </c>
      <c r="V78" s="7" t="s">
        <v>8</v>
      </c>
      <c r="W78" s="62">
        <f t="shared" si="55"/>
        <v>0</v>
      </c>
      <c r="X78" s="59">
        <f>RKO!J77</f>
        <v>80719.82137</v>
      </c>
      <c r="Y78" s="59">
        <f t="shared" si="56"/>
        <v>0</v>
      </c>
      <c r="Z78" s="65">
        <f>RKO!S77</f>
        <v>0</v>
      </c>
      <c r="AA78" s="59">
        <f>RKO!L77</f>
        <v>1.11</v>
      </c>
      <c r="AB78" s="62">
        <f t="shared" si="57"/>
        <v>1</v>
      </c>
      <c r="AC78" s="61">
        <f>'RKO-BRKGA'!J77</f>
        <v>81519.92157</v>
      </c>
      <c r="AD78" s="59">
        <f t="shared" si="58"/>
        <v>0.99120661</v>
      </c>
      <c r="AE78" s="65">
        <f>'RKO-BRKGA'!S77</f>
        <v>0.99120661</v>
      </c>
      <c r="AF78" s="59">
        <f>'RKO-BRKGA'!L77</f>
        <v>3.466</v>
      </c>
      <c r="AG78" s="62">
        <f t="shared" si="59"/>
        <v>0</v>
      </c>
      <c r="AH78" s="61">
        <f>'RKO-SA'!J77</f>
        <v>80719.82137</v>
      </c>
      <c r="AI78" s="59">
        <f t="shared" si="60"/>
        <v>0</v>
      </c>
      <c r="AJ78" s="65">
        <f>'RKO-SA'!S77</f>
        <v>0.4527237405</v>
      </c>
      <c r="AK78" s="59">
        <f>'RKO-SA'!L77</f>
        <v>8.559</v>
      </c>
      <c r="AL78" s="62">
        <f t="shared" si="61"/>
        <v>1</v>
      </c>
      <c r="AM78" s="61">
        <f>'RKO-GRASP'!J77</f>
        <v>80719.82137</v>
      </c>
      <c r="AN78" s="59">
        <f t="shared" si="62"/>
        <v>0</v>
      </c>
      <c r="AO78" s="65">
        <f>'RKO-GRASP'!S77</f>
        <v>0.1272412092</v>
      </c>
      <c r="AP78" s="59">
        <f>'RKO-GRASP'!L77</f>
        <v>9.489</v>
      </c>
      <c r="AQ78" s="62">
        <f t="shared" si="63"/>
        <v>1</v>
      </c>
      <c r="AR78" s="61">
        <f>'RKO-ILS'!J77</f>
        <v>80719.82137</v>
      </c>
      <c r="AS78" s="59">
        <f t="shared" si="64"/>
        <v>0</v>
      </c>
      <c r="AT78" s="65">
        <f>'RKO-ILS'!S77</f>
        <v>1.045930144</v>
      </c>
      <c r="AU78" s="59">
        <f>'RKO-ILS'!L77</f>
        <v>0.56</v>
      </c>
      <c r="AV78" s="62">
        <f t="shared" si="65"/>
        <v>1</v>
      </c>
      <c r="AW78" s="61">
        <f>'RKO-VNS'!J77</f>
        <v>80719.82137</v>
      </c>
      <c r="AX78" s="59">
        <f t="shared" si="66"/>
        <v>0</v>
      </c>
      <c r="AY78" s="65">
        <f>'RKO-VNS'!S77</f>
        <v>0</v>
      </c>
      <c r="AZ78" s="59">
        <f>'RKO-VNS'!L77</f>
        <v>5.848</v>
      </c>
      <c r="BA78" s="62">
        <f t="shared" si="67"/>
        <v>1</v>
      </c>
      <c r="BB78" s="61">
        <f>'RKO-PSO'!J77</f>
        <v>80719.82137</v>
      </c>
      <c r="BC78" s="59">
        <f t="shared" si="68"/>
        <v>0</v>
      </c>
      <c r="BD78" s="65">
        <f>'RKO-PSO'!S77</f>
        <v>0</v>
      </c>
      <c r="BE78" s="66">
        <f>'RKO-PSO'!L77</f>
        <v>1.151</v>
      </c>
      <c r="BF78" s="62">
        <f t="shared" si="69"/>
        <v>1</v>
      </c>
      <c r="BG78" s="61">
        <f>'RKO-GA'!J77</f>
        <v>80719.82137</v>
      </c>
      <c r="BH78" s="59">
        <f t="shared" si="70"/>
        <v>0</v>
      </c>
      <c r="BI78" s="65">
        <f>'RKO-GA'!S77</f>
        <v>0</v>
      </c>
      <c r="BJ78" s="66">
        <f>'RKO-GA'!L77</f>
        <v>6.655</v>
      </c>
      <c r="BK78" s="62">
        <f t="shared" si="71"/>
        <v>1</v>
      </c>
      <c r="BL78" s="61">
        <f>'RKO-BRKGA-CS'!J77</f>
        <v>80719.82137</v>
      </c>
      <c r="BM78" s="59">
        <f t="shared" si="72"/>
        <v>0</v>
      </c>
      <c r="BN78" s="65">
        <f>'RKO-BRKGA-CS'!S77</f>
        <v>0.649502748</v>
      </c>
      <c r="BO78" s="66">
        <f>'RKO-BRKGA-CS'!L77</f>
        <v>8.07</v>
      </c>
      <c r="BP78" s="62">
        <f t="shared" si="73"/>
        <v>1</v>
      </c>
      <c r="BQ78" s="61">
        <f>'RKO-LNS'!J77</f>
        <v>80719.82137</v>
      </c>
      <c r="BR78" s="59">
        <f t="shared" si="74"/>
        <v>0</v>
      </c>
      <c r="BS78" s="65">
        <f>'RKO-LNS'!S77</f>
        <v>0</v>
      </c>
      <c r="BT78" s="66">
        <f>'RKO-LNS'!L77</f>
        <v>2.629</v>
      </c>
      <c r="BU78" s="62">
        <f t="shared" si="75"/>
        <v>1</v>
      </c>
      <c r="BV78" s="61">
        <f>'RKO-MS'!J77</f>
        <v>83898.24158</v>
      </c>
      <c r="BW78" s="59">
        <f t="shared" si="76"/>
        <v>3.937595697</v>
      </c>
      <c r="BX78" s="65">
        <f>'RKO-MS'!S77</f>
        <v>8.418529935</v>
      </c>
      <c r="BY78" s="66">
        <f>'RKO-MS'!L77</f>
        <v>0</v>
      </c>
      <c r="BZ78" s="62">
        <f t="shared" si="77"/>
        <v>0</v>
      </c>
      <c r="CA78" s="67"/>
      <c r="CB78" s="68">
        <f t="shared" si="78"/>
        <v>80719.82137</v>
      </c>
      <c r="CC78" s="68">
        <f t="shared" si="79"/>
        <v>1</v>
      </c>
    </row>
    <row r="79" ht="15.75" customHeight="1">
      <c r="A79" s="57" t="s">
        <v>159</v>
      </c>
      <c r="B79" s="6"/>
      <c r="C79" s="6">
        <v>5.0</v>
      </c>
      <c r="D79" s="6">
        <v>0.2</v>
      </c>
      <c r="E79" s="44"/>
      <c r="F79" s="59">
        <f t="shared" si="49"/>
        <v>51799.17196</v>
      </c>
      <c r="G79" s="46"/>
      <c r="H79" s="61">
        <v>51799.1</v>
      </c>
      <c r="I79" s="59">
        <f t="shared" si="50"/>
        <v>-0.0001389172786</v>
      </c>
      <c r="J79" s="61">
        <v>253.9</v>
      </c>
      <c r="K79" s="62">
        <f t="shared" si="51"/>
        <v>1</v>
      </c>
      <c r="L79" s="82">
        <v>52358.4</v>
      </c>
      <c r="M79" s="59">
        <f t="shared" si="52"/>
        <v>1.079608073</v>
      </c>
      <c r="N79" s="63">
        <v>3600.0</v>
      </c>
      <c r="O79" s="62">
        <f t="shared" si="53"/>
        <v>0</v>
      </c>
      <c r="P79" s="6" t="s">
        <v>8</v>
      </c>
      <c r="Q79" s="6" t="s">
        <v>8</v>
      </c>
      <c r="R79" s="6" t="s">
        <v>8</v>
      </c>
      <c r="S79" s="62">
        <f t="shared" si="54"/>
        <v>0</v>
      </c>
      <c r="T79" s="83" t="s">
        <v>8</v>
      </c>
      <c r="U79" s="45" t="s">
        <v>8</v>
      </c>
      <c r="V79" s="7" t="s">
        <v>8</v>
      </c>
      <c r="W79" s="62">
        <f t="shared" si="55"/>
        <v>0</v>
      </c>
      <c r="X79" s="59">
        <f>RKO!J78</f>
        <v>51799.17196</v>
      </c>
      <c r="Y79" s="59">
        <f t="shared" si="56"/>
        <v>0</v>
      </c>
      <c r="Z79" s="65">
        <f>RKO!S78</f>
        <v>0</v>
      </c>
      <c r="AA79" s="59">
        <f>RKO!L78</f>
        <v>3.713</v>
      </c>
      <c r="AB79" s="62">
        <f t="shared" si="57"/>
        <v>1</v>
      </c>
      <c r="AC79" s="61">
        <f>'RKO-BRKGA'!J78</f>
        <v>54251.754</v>
      </c>
      <c r="AD79" s="59">
        <f t="shared" si="58"/>
        <v>4.73479005</v>
      </c>
      <c r="AE79" s="65">
        <f>'RKO-BRKGA'!S78</f>
        <v>8.465076962</v>
      </c>
      <c r="AF79" s="59">
        <f>'RKO-BRKGA'!L78</f>
        <v>8.198</v>
      </c>
      <c r="AG79" s="62">
        <f t="shared" si="59"/>
        <v>0</v>
      </c>
      <c r="AH79" s="61">
        <f>'RKO-SA'!J78</f>
        <v>51799.17196</v>
      </c>
      <c r="AI79" s="59">
        <f t="shared" si="60"/>
        <v>0</v>
      </c>
      <c r="AJ79" s="65">
        <f>'RKO-SA'!S78</f>
        <v>0.01466424368</v>
      </c>
      <c r="AK79" s="59">
        <f>'RKO-SA'!L78</f>
        <v>15.13</v>
      </c>
      <c r="AL79" s="62">
        <f t="shared" si="61"/>
        <v>1</v>
      </c>
      <c r="AM79" s="61">
        <f>'RKO-GRASP'!J78</f>
        <v>51799.17196</v>
      </c>
      <c r="AN79" s="59">
        <f t="shared" si="62"/>
        <v>0</v>
      </c>
      <c r="AO79" s="65">
        <f>'RKO-GRASP'!S78</f>
        <v>0</v>
      </c>
      <c r="AP79" s="59">
        <f>'RKO-GRASP'!L78</f>
        <v>8.368</v>
      </c>
      <c r="AQ79" s="62">
        <f t="shared" si="63"/>
        <v>1</v>
      </c>
      <c r="AR79" s="61">
        <f>'RKO-ILS'!J78</f>
        <v>51799.17196</v>
      </c>
      <c r="AS79" s="59">
        <f t="shared" si="64"/>
        <v>0</v>
      </c>
      <c r="AT79" s="65">
        <f>'RKO-ILS'!S78</f>
        <v>0</v>
      </c>
      <c r="AU79" s="59">
        <f>'RKO-ILS'!L78</f>
        <v>5.084</v>
      </c>
      <c r="AV79" s="62">
        <f t="shared" si="65"/>
        <v>1</v>
      </c>
      <c r="AW79" s="61">
        <f>'RKO-VNS'!J78</f>
        <v>51799.17196</v>
      </c>
      <c r="AX79" s="59">
        <f t="shared" si="66"/>
        <v>0</v>
      </c>
      <c r="AY79" s="65">
        <f>'RKO-VNS'!S78</f>
        <v>0</v>
      </c>
      <c r="AZ79" s="59">
        <f>'RKO-VNS'!L78</f>
        <v>5.118</v>
      </c>
      <c r="BA79" s="62">
        <f t="shared" si="67"/>
        <v>1</v>
      </c>
      <c r="BB79" s="61">
        <f>'RKO-PSO'!J78</f>
        <v>51799.17196</v>
      </c>
      <c r="BC79" s="59">
        <f t="shared" si="68"/>
        <v>0</v>
      </c>
      <c r="BD79" s="65">
        <f>'RKO-PSO'!S78</f>
        <v>0</v>
      </c>
      <c r="BE79" s="66">
        <f>'RKO-PSO'!L78</f>
        <v>7.457</v>
      </c>
      <c r="BF79" s="62">
        <f t="shared" si="69"/>
        <v>1</v>
      </c>
      <c r="BG79" s="61">
        <f>'RKO-GA'!J78</f>
        <v>51799.17196</v>
      </c>
      <c r="BH79" s="59">
        <f t="shared" si="70"/>
        <v>0</v>
      </c>
      <c r="BI79" s="65">
        <f>'RKO-GA'!S78</f>
        <v>0.781383076</v>
      </c>
      <c r="BJ79" s="66">
        <f>'RKO-GA'!L78</f>
        <v>14.557</v>
      </c>
      <c r="BK79" s="62">
        <f t="shared" si="71"/>
        <v>1</v>
      </c>
      <c r="BL79" s="61">
        <f>'RKO-BRKGA-CS'!J78</f>
        <v>51799.17196</v>
      </c>
      <c r="BM79" s="59">
        <f t="shared" si="72"/>
        <v>0</v>
      </c>
      <c r="BN79" s="65">
        <f>'RKO-BRKGA-CS'!S78</f>
        <v>1.902396982</v>
      </c>
      <c r="BO79" s="66">
        <f>'RKO-BRKGA-CS'!L78</f>
        <v>8.583</v>
      </c>
      <c r="BP79" s="62">
        <f t="shared" si="73"/>
        <v>1</v>
      </c>
      <c r="BQ79" s="61">
        <f>'RKO-LNS'!J78</f>
        <v>51799.17196</v>
      </c>
      <c r="BR79" s="59">
        <f t="shared" si="74"/>
        <v>0</v>
      </c>
      <c r="BS79" s="65">
        <f>'RKO-LNS'!S78</f>
        <v>0</v>
      </c>
      <c r="BT79" s="66">
        <f>'RKO-LNS'!L78</f>
        <v>3.692</v>
      </c>
      <c r="BU79" s="62">
        <f t="shared" si="75"/>
        <v>1</v>
      </c>
      <c r="BV79" s="61">
        <f>'RKO-MS'!J78</f>
        <v>57756.68403</v>
      </c>
      <c r="BW79" s="59">
        <f t="shared" si="76"/>
        <v>11.50117241</v>
      </c>
      <c r="BX79" s="65">
        <f>'RKO-MS'!S78</f>
        <v>17.408363</v>
      </c>
      <c r="BY79" s="66">
        <f>'RKO-MS'!L78</f>
        <v>0</v>
      </c>
      <c r="BZ79" s="62">
        <f t="shared" si="77"/>
        <v>0</v>
      </c>
      <c r="CA79" s="67"/>
      <c r="CB79" s="68">
        <f t="shared" si="78"/>
        <v>51799.17196</v>
      </c>
      <c r="CC79" s="68">
        <f t="shared" si="79"/>
        <v>1</v>
      </c>
    </row>
    <row r="80" ht="15.75" customHeight="1">
      <c r="A80" s="57" t="s">
        <v>160</v>
      </c>
      <c r="B80" s="6"/>
      <c r="C80" s="6"/>
      <c r="D80" s="6">
        <v>0.5</v>
      </c>
      <c r="E80" s="44"/>
      <c r="F80" s="59">
        <f t="shared" si="49"/>
        <v>65199.07175</v>
      </c>
      <c r="G80" s="46"/>
      <c r="H80" s="61">
        <v>65423.6</v>
      </c>
      <c r="I80" s="59">
        <f t="shared" si="50"/>
        <v>0.3443733875</v>
      </c>
      <c r="J80" s="61">
        <v>327.1</v>
      </c>
      <c r="K80" s="62">
        <f t="shared" si="51"/>
        <v>0</v>
      </c>
      <c r="L80" s="82">
        <v>75013.5</v>
      </c>
      <c r="M80" s="59">
        <f t="shared" si="52"/>
        <v>15.05301838</v>
      </c>
      <c r="N80" s="63">
        <v>3600.0</v>
      </c>
      <c r="O80" s="62">
        <f t="shared" si="53"/>
        <v>0</v>
      </c>
      <c r="P80" s="6" t="s">
        <v>8</v>
      </c>
      <c r="Q80" s="6" t="s">
        <v>8</v>
      </c>
      <c r="R80" s="6" t="s">
        <v>8</v>
      </c>
      <c r="S80" s="62">
        <f t="shared" si="54"/>
        <v>0</v>
      </c>
      <c r="T80" s="83" t="s">
        <v>8</v>
      </c>
      <c r="U80" s="45" t="s">
        <v>8</v>
      </c>
      <c r="V80" s="7" t="s">
        <v>8</v>
      </c>
      <c r="W80" s="62">
        <f t="shared" si="55"/>
        <v>0</v>
      </c>
      <c r="X80" s="59">
        <f>RKO!J79</f>
        <v>65199.07175</v>
      </c>
      <c r="Y80" s="59">
        <f t="shared" si="56"/>
        <v>0</v>
      </c>
      <c r="Z80" s="65">
        <f>RKO!S79</f>
        <v>0.3150698887</v>
      </c>
      <c r="AA80" s="59">
        <f>RKO!L79</f>
        <v>5.582</v>
      </c>
      <c r="AB80" s="62">
        <f t="shared" si="57"/>
        <v>1</v>
      </c>
      <c r="AC80" s="61">
        <f>'RKO-BRKGA'!J79</f>
        <v>65423.69417</v>
      </c>
      <c r="AD80" s="59">
        <f t="shared" si="58"/>
        <v>0.3445178282</v>
      </c>
      <c r="AE80" s="65">
        <f>'RKO-BRKGA'!S79</f>
        <v>4.432669839</v>
      </c>
      <c r="AF80" s="59">
        <f>'RKO-BRKGA'!L79</f>
        <v>9.654</v>
      </c>
      <c r="AG80" s="62">
        <f t="shared" si="59"/>
        <v>0</v>
      </c>
      <c r="AH80" s="61">
        <f>'RKO-SA'!J79</f>
        <v>65199.07175</v>
      </c>
      <c r="AI80" s="59">
        <f t="shared" si="60"/>
        <v>0</v>
      </c>
      <c r="AJ80" s="65">
        <f>'RKO-SA'!S79</f>
        <v>0.6220498343</v>
      </c>
      <c r="AK80" s="59">
        <f>'RKO-SA'!L79</f>
        <v>28.399</v>
      </c>
      <c r="AL80" s="62">
        <f t="shared" si="61"/>
        <v>1</v>
      </c>
      <c r="AM80" s="61">
        <f>'RKO-GRASP'!J79</f>
        <v>65199.07175</v>
      </c>
      <c r="AN80" s="59">
        <f t="shared" si="62"/>
        <v>0</v>
      </c>
      <c r="AO80" s="65">
        <f>'RKO-GRASP'!S79</f>
        <v>0.5852749672</v>
      </c>
      <c r="AP80" s="59">
        <f>'RKO-GRASP'!L79</f>
        <v>14.425</v>
      </c>
      <c r="AQ80" s="62">
        <f t="shared" si="63"/>
        <v>1</v>
      </c>
      <c r="AR80" s="61">
        <f>'RKO-ILS'!J79</f>
        <v>65199.07175</v>
      </c>
      <c r="AS80" s="59">
        <f t="shared" si="64"/>
        <v>0</v>
      </c>
      <c r="AT80" s="65">
        <f>'RKO-ILS'!S79</f>
        <v>0</v>
      </c>
      <c r="AU80" s="59">
        <f>'RKO-ILS'!L79</f>
        <v>10.059</v>
      </c>
      <c r="AV80" s="62">
        <f t="shared" si="65"/>
        <v>1</v>
      </c>
      <c r="AW80" s="61">
        <f>'RKO-VNS'!J79</f>
        <v>65199.07175</v>
      </c>
      <c r="AX80" s="59">
        <f t="shared" si="66"/>
        <v>0</v>
      </c>
      <c r="AY80" s="65">
        <f>'RKO-VNS'!S79</f>
        <v>0</v>
      </c>
      <c r="AZ80" s="59">
        <f>'RKO-VNS'!L79</f>
        <v>10.418</v>
      </c>
      <c r="BA80" s="62">
        <f t="shared" si="67"/>
        <v>1</v>
      </c>
      <c r="BB80" s="61">
        <f>'RKO-PSO'!J79</f>
        <v>65199.07175</v>
      </c>
      <c r="BC80" s="59">
        <f t="shared" si="68"/>
        <v>0</v>
      </c>
      <c r="BD80" s="65">
        <f>'RKO-PSO'!S79</f>
        <v>0</v>
      </c>
      <c r="BE80" s="66">
        <f>'RKO-PSO'!L79</f>
        <v>8.676</v>
      </c>
      <c r="BF80" s="62">
        <f t="shared" si="69"/>
        <v>1</v>
      </c>
      <c r="BG80" s="61">
        <f>'RKO-GA'!J79</f>
        <v>65199.07175</v>
      </c>
      <c r="BH80" s="59">
        <f t="shared" si="70"/>
        <v>0</v>
      </c>
      <c r="BI80" s="65">
        <f>'RKO-GA'!S79</f>
        <v>0.4502368373</v>
      </c>
      <c r="BJ80" s="66">
        <f>'RKO-GA'!L79</f>
        <v>35.73</v>
      </c>
      <c r="BK80" s="62">
        <f t="shared" si="71"/>
        <v>1</v>
      </c>
      <c r="BL80" s="61">
        <f>'RKO-BRKGA-CS'!J79</f>
        <v>65436.78848</v>
      </c>
      <c r="BM80" s="59">
        <f t="shared" si="72"/>
        <v>0.364601401</v>
      </c>
      <c r="BN80" s="65">
        <f>'RKO-BRKGA-CS'!S79</f>
        <v>1.814726435</v>
      </c>
      <c r="BO80" s="66">
        <f>'RKO-BRKGA-CS'!L79</f>
        <v>12.748</v>
      </c>
      <c r="BP80" s="62">
        <f t="shared" si="73"/>
        <v>0</v>
      </c>
      <c r="BQ80" s="61">
        <f>'RKO-LNS'!J79</f>
        <v>65199.07175</v>
      </c>
      <c r="BR80" s="59">
        <f t="shared" si="74"/>
        <v>0</v>
      </c>
      <c r="BS80" s="65">
        <f>'RKO-LNS'!S79</f>
        <v>0.1412725846</v>
      </c>
      <c r="BT80" s="66">
        <f>'RKO-LNS'!L79</f>
        <v>19.035</v>
      </c>
      <c r="BU80" s="62">
        <f t="shared" si="75"/>
        <v>1</v>
      </c>
      <c r="BV80" s="61">
        <f>'RKO-MS'!J79</f>
        <v>71724.01554</v>
      </c>
      <c r="BW80" s="59">
        <f t="shared" si="76"/>
        <v>10.00772498</v>
      </c>
      <c r="BX80" s="65">
        <f>'RKO-MS'!S79</f>
        <v>14.38462856</v>
      </c>
      <c r="BY80" s="66">
        <f>'RKO-MS'!L79</f>
        <v>0</v>
      </c>
      <c r="BZ80" s="62">
        <f t="shared" si="77"/>
        <v>0</v>
      </c>
      <c r="CA80" s="67"/>
      <c r="CB80" s="68">
        <f t="shared" si="78"/>
        <v>65199.07175</v>
      </c>
      <c r="CC80" s="68">
        <f t="shared" si="79"/>
        <v>1</v>
      </c>
    </row>
    <row r="81" ht="15.75" customHeight="1">
      <c r="A81" s="57" t="s">
        <v>161</v>
      </c>
      <c r="B81" s="6"/>
      <c r="C81" s="6"/>
      <c r="D81" s="6">
        <v>0.8</v>
      </c>
      <c r="E81" s="44"/>
      <c r="F81" s="59">
        <f t="shared" si="49"/>
        <v>76491.33415</v>
      </c>
      <c r="G81" s="46"/>
      <c r="H81" s="61">
        <v>76714.2</v>
      </c>
      <c r="I81" s="59">
        <f t="shared" si="50"/>
        <v>0.2913609136</v>
      </c>
      <c r="J81" s="61">
        <v>293.8</v>
      </c>
      <c r="K81" s="62">
        <f t="shared" si="51"/>
        <v>0</v>
      </c>
      <c r="L81" s="82">
        <v>89688.7</v>
      </c>
      <c r="M81" s="59">
        <f t="shared" si="52"/>
        <v>17.25341308</v>
      </c>
      <c r="N81" s="63">
        <v>3600.0</v>
      </c>
      <c r="O81" s="62">
        <f t="shared" si="53"/>
        <v>0</v>
      </c>
      <c r="P81" s="6" t="s">
        <v>8</v>
      </c>
      <c r="Q81" s="6" t="s">
        <v>8</v>
      </c>
      <c r="R81" s="6" t="s">
        <v>8</v>
      </c>
      <c r="S81" s="62">
        <f t="shared" si="54"/>
        <v>0</v>
      </c>
      <c r="T81" s="83" t="s">
        <v>8</v>
      </c>
      <c r="U81" s="45" t="s">
        <v>8</v>
      </c>
      <c r="V81" s="7" t="s">
        <v>8</v>
      </c>
      <c r="W81" s="62">
        <f t="shared" si="55"/>
        <v>0</v>
      </c>
      <c r="X81" s="59">
        <f>RKO!J80</f>
        <v>76491.33415</v>
      </c>
      <c r="Y81" s="59">
        <f t="shared" si="56"/>
        <v>0</v>
      </c>
      <c r="Z81" s="65">
        <f>RKO!S80</f>
        <v>0.1048613298</v>
      </c>
      <c r="AA81" s="59">
        <f>RKO!L80</f>
        <v>5.807</v>
      </c>
      <c r="AB81" s="62">
        <f t="shared" si="57"/>
        <v>1</v>
      </c>
      <c r="AC81" s="61">
        <f>'RKO-BRKGA'!J80</f>
        <v>78598.95532</v>
      </c>
      <c r="AD81" s="59">
        <f t="shared" si="58"/>
        <v>2.755372475</v>
      </c>
      <c r="AE81" s="65">
        <f>'RKO-BRKGA'!S80</f>
        <v>4.039891875</v>
      </c>
      <c r="AF81" s="59">
        <f>'RKO-BRKGA'!L80</f>
        <v>4.207</v>
      </c>
      <c r="AG81" s="62">
        <f t="shared" si="59"/>
        <v>0</v>
      </c>
      <c r="AH81" s="61">
        <f>'RKO-SA'!J80</f>
        <v>76850.70321</v>
      </c>
      <c r="AI81" s="59">
        <f t="shared" si="60"/>
        <v>0.4698167015</v>
      </c>
      <c r="AJ81" s="65">
        <f>'RKO-SA'!S80</f>
        <v>0.5025106701</v>
      </c>
      <c r="AK81" s="59">
        <f>'RKO-SA'!L80</f>
        <v>16.145</v>
      </c>
      <c r="AL81" s="62">
        <f t="shared" si="61"/>
        <v>0</v>
      </c>
      <c r="AM81" s="61">
        <f>'RKO-GRASP'!J80</f>
        <v>76491.33415</v>
      </c>
      <c r="AN81" s="59">
        <f t="shared" si="62"/>
        <v>0</v>
      </c>
      <c r="AO81" s="65">
        <f>'RKO-GRASP'!S80</f>
        <v>0.2097226597</v>
      </c>
      <c r="AP81" s="59">
        <f>'RKO-GRASP'!L80</f>
        <v>23.263</v>
      </c>
      <c r="AQ81" s="62">
        <f t="shared" si="63"/>
        <v>1</v>
      </c>
      <c r="AR81" s="61">
        <f>'RKO-ILS'!J80</f>
        <v>76491.33415</v>
      </c>
      <c r="AS81" s="59">
        <f t="shared" si="64"/>
        <v>0</v>
      </c>
      <c r="AT81" s="65">
        <f>'RKO-ILS'!S80</f>
        <v>0</v>
      </c>
      <c r="AU81" s="59">
        <f>'RKO-ILS'!L80</f>
        <v>15.032</v>
      </c>
      <c r="AV81" s="62">
        <f t="shared" si="65"/>
        <v>1</v>
      </c>
      <c r="AW81" s="61">
        <f>'RKO-VNS'!J80</f>
        <v>76491.33415</v>
      </c>
      <c r="AX81" s="59">
        <f t="shared" si="66"/>
        <v>0</v>
      </c>
      <c r="AY81" s="65">
        <f>'RKO-VNS'!S80</f>
        <v>0</v>
      </c>
      <c r="AZ81" s="59">
        <f>'RKO-VNS'!L80</f>
        <v>22.068</v>
      </c>
      <c r="BA81" s="62">
        <f t="shared" si="67"/>
        <v>1</v>
      </c>
      <c r="BB81" s="61">
        <f>'RKO-PSO'!J80</f>
        <v>76491.33415</v>
      </c>
      <c r="BC81" s="59">
        <f t="shared" si="68"/>
        <v>0</v>
      </c>
      <c r="BD81" s="65">
        <f>'RKO-PSO'!S80</f>
        <v>0</v>
      </c>
      <c r="BE81" s="66">
        <f>'RKO-PSO'!L80</f>
        <v>14.428</v>
      </c>
      <c r="BF81" s="62">
        <f t="shared" si="69"/>
        <v>1</v>
      </c>
      <c r="BG81" s="61">
        <f>'RKO-GA'!J80</f>
        <v>76491.33415</v>
      </c>
      <c r="BH81" s="59">
        <f t="shared" si="70"/>
        <v>0</v>
      </c>
      <c r="BI81" s="65">
        <f>'RKO-GA'!S80</f>
        <v>0.1347755752</v>
      </c>
      <c r="BJ81" s="66">
        <f>'RKO-GA'!L80</f>
        <v>32.775</v>
      </c>
      <c r="BK81" s="62">
        <f t="shared" si="71"/>
        <v>1</v>
      </c>
      <c r="BL81" s="61">
        <f>'RKO-BRKGA-CS'!J80</f>
        <v>76892.3833</v>
      </c>
      <c r="BM81" s="59">
        <f t="shared" si="72"/>
        <v>0.5243066492</v>
      </c>
      <c r="BN81" s="65">
        <f>'RKO-BRKGA-CS'!S80</f>
        <v>1.276771852</v>
      </c>
      <c r="BO81" s="66">
        <f>'RKO-BRKGA-CS'!L80</f>
        <v>12.099</v>
      </c>
      <c r="BP81" s="62">
        <f t="shared" si="73"/>
        <v>0</v>
      </c>
      <c r="BQ81" s="61">
        <f>'RKO-LNS'!J80</f>
        <v>76491.33415</v>
      </c>
      <c r="BR81" s="59">
        <f t="shared" si="74"/>
        <v>0</v>
      </c>
      <c r="BS81" s="65">
        <f>'RKO-LNS'!S80</f>
        <v>0</v>
      </c>
      <c r="BT81" s="66">
        <f>'RKO-LNS'!L80</f>
        <v>31.05</v>
      </c>
      <c r="BU81" s="62">
        <f t="shared" si="75"/>
        <v>1</v>
      </c>
      <c r="BV81" s="61">
        <f>'RKO-MS'!J80</f>
        <v>80808.65451</v>
      </c>
      <c r="BW81" s="59">
        <f t="shared" si="76"/>
        <v>5.644195399</v>
      </c>
      <c r="BX81" s="65">
        <f>'RKO-MS'!S80</f>
        <v>11.52394237</v>
      </c>
      <c r="BY81" s="66">
        <f>'RKO-MS'!L80</f>
        <v>0</v>
      </c>
      <c r="BZ81" s="62">
        <f t="shared" si="77"/>
        <v>0</v>
      </c>
      <c r="CA81" s="67"/>
      <c r="CB81" s="68">
        <f t="shared" si="78"/>
        <v>76491.33415</v>
      </c>
      <c r="CC81" s="68">
        <f t="shared" si="79"/>
        <v>1</v>
      </c>
    </row>
    <row r="82" ht="15.75" customHeight="1">
      <c r="A82" s="57" t="s">
        <v>162</v>
      </c>
      <c r="B82" s="6"/>
      <c r="C82" s="6">
        <v>8.0</v>
      </c>
      <c r="D82" s="6">
        <v>0.2</v>
      </c>
      <c r="E82" s="44"/>
      <c r="F82" s="59">
        <f t="shared" si="49"/>
        <v>43765.06478</v>
      </c>
      <c r="G82" s="46"/>
      <c r="H82" s="61">
        <v>43805.6</v>
      </c>
      <c r="I82" s="59">
        <f t="shared" si="50"/>
        <v>0.09262003427</v>
      </c>
      <c r="J82" s="61">
        <v>334.5</v>
      </c>
      <c r="K82" s="62">
        <f t="shared" si="51"/>
        <v>0</v>
      </c>
      <c r="L82" s="82">
        <v>51470.2</v>
      </c>
      <c r="M82" s="59">
        <f t="shared" si="52"/>
        <v>17.60567534</v>
      </c>
      <c r="N82" s="63">
        <v>3600.0</v>
      </c>
      <c r="O82" s="62">
        <f t="shared" si="53"/>
        <v>0</v>
      </c>
      <c r="P82" s="6" t="s">
        <v>8</v>
      </c>
      <c r="Q82" s="6" t="s">
        <v>8</v>
      </c>
      <c r="R82" s="6" t="s">
        <v>8</v>
      </c>
      <c r="S82" s="62">
        <f t="shared" si="54"/>
        <v>0</v>
      </c>
      <c r="T82" s="83" t="s">
        <v>8</v>
      </c>
      <c r="U82" s="45" t="s">
        <v>8</v>
      </c>
      <c r="V82" s="7" t="s">
        <v>8</v>
      </c>
      <c r="W82" s="62">
        <f t="shared" si="55"/>
        <v>0</v>
      </c>
      <c r="X82" s="59">
        <f>RKO!J81</f>
        <v>43788.20018</v>
      </c>
      <c r="Y82" s="59">
        <f t="shared" si="56"/>
        <v>0.05286269794</v>
      </c>
      <c r="Z82" s="65">
        <f>RKO!S81</f>
        <v>0.1946925367</v>
      </c>
      <c r="AA82" s="59">
        <f>RKO!L81</f>
        <v>13.809</v>
      </c>
      <c r="AB82" s="62">
        <f t="shared" si="57"/>
        <v>0</v>
      </c>
      <c r="AC82" s="61">
        <f>'RKO-BRKGA'!J81</f>
        <v>44459.47656</v>
      </c>
      <c r="AD82" s="59">
        <f t="shared" si="58"/>
        <v>1.586680569</v>
      </c>
      <c r="AE82" s="65">
        <f>'RKO-BRKGA'!S81</f>
        <v>9.613356358</v>
      </c>
      <c r="AF82" s="59">
        <f>'RKO-BRKGA'!L81</f>
        <v>10.603</v>
      </c>
      <c r="AG82" s="62">
        <f t="shared" si="59"/>
        <v>0</v>
      </c>
      <c r="AH82" s="61">
        <f>'RKO-SA'!J81</f>
        <v>43788.20018</v>
      </c>
      <c r="AI82" s="59">
        <f t="shared" si="60"/>
        <v>0.05286269794</v>
      </c>
      <c r="AJ82" s="65">
        <f>'RKO-SA'!S81</f>
        <v>0.2135293026</v>
      </c>
      <c r="AK82" s="59">
        <f>'RKO-SA'!L81</f>
        <v>12.727</v>
      </c>
      <c r="AL82" s="62">
        <f t="shared" si="61"/>
        <v>0</v>
      </c>
      <c r="AM82" s="61">
        <f>'RKO-GRASP'!J81</f>
        <v>43780.91713</v>
      </c>
      <c r="AN82" s="59">
        <f t="shared" si="62"/>
        <v>0.03622146815</v>
      </c>
      <c r="AO82" s="65">
        <f>'RKO-GRASP'!S81</f>
        <v>0.06176571001</v>
      </c>
      <c r="AP82" s="59">
        <f>'RKO-GRASP'!L81</f>
        <v>26.199</v>
      </c>
      <c r="AQ82" s="62">
        <f t="shared" si="63"/>
        <v>0</v>
      </c>
      <c r="AR82" s="61">
        <f>'RKO-ILS'!J81</f>
        <v>43780.91713</v>
      </c>
      <c r="AS82" s="59">
        <f t="shared" si="64"/>
        <v>0.03622146815</v>
      </c>
      <c r="AT82" s="65">
        <f>'RKO-ILS'!S81</f>
        <v>0.04953445198</v>
      </c>
      <c r="AU82" s="59">
        <f>'RKO-ILS'!L81</f>
        <v>21</v>
      </c>
      <c r="AV82" s="62">
        <f t="shared" si="65"/>
        <v>0</v>
      </c>
      <c r="AW82" s="61">
        <f>'RKO-VNS'!J81</f>
        <v>43780.91713</v>
      </c>
      <c r="AX82" s="59">
        <f t="shared" si="66"/>
        <v>0.03622146815</v>
      </c>
      <c r="AY82" s="65">
        <f>'RKO-VNS'!S81</f>
        <v>0.1594938587</v>
      </c>
      <c r="AZ82" s="59">
        <f>'RKO-VNS'!L81</f>
        <v>15.661</v>
      </c>
      <c r="BA82" s="62">
        <f t="shared" si="67"/>
        <v>0</v>
      </c>
      <c r="BB82" s="61">
        <f>'RKO-PSO'!J81</f>
        <v>43780.91713</v>
      </c>
      <c r="BC82" s="59">
        <f t="shared" si="68"/>
        <v>0.03622146815</v>
      </c>
      <c r="BD82" s="65">
        <f>'RKO-PSO'!S81</f>
        <v>0.06381551299</v>
      </c>
      <c r="BE82" s="66">
        <f>'RKO-PSO'!L81</f>
        <v>27.511</v>
      </c>
      <c r="BF82" s="62">
        <f t="shared" si="69"/>
        <v>0</v>
      </c>
      <c r="BG82" s="61">
        <f>'RKO-GA'!J81</f>
        <v>43788.20018</v>
      </c>
      <c r="BH82" s="59">
        <f t="shared" si="70"/>
        <v>0.05286269794</v>
      </c>
      <c r="BI82" s="65">
        <f>'RKO-GA'!S81</f>
        <v>0.3209011912</v>
      </c>
      <c r="BJ82" s="66">
        <f>'RKO-GA'!L81</f>
        <v>33.416</v>
      </c>
      <c r="BK82" s="62">
        <f t="shared" si="71"/>
        <v>0</v>
      </c>
      <c r="BL82" s="61">
        <f>'RKO-BRKGA-CS'!J81</f>
        <v>44002.73795</v>
      </c>
      <c r="BM82" s="59">
        <f t="shared" si="72"/>
        <v>0.5430659573</v>
      </c>
      <c r="BN82" s="65">
        <f>'RKO-BRKGA-CS'!S81</f>
        <v>2.096688808</v>
      </c>
      <c r="BO82" s="66">
        <f>'RKO-BRKGA-CS'!L81</f>
        <v>26.977</v>
      </c>
      <c r="BP82" s="62">
        <f t="shared" si="73"/>
        <v>0</v>
      </c>
      <c r="BQ82" s="61">
        <f>'RKO-LNS'!J81</f>
        <v>43765.06478</v>
      </c>
      <c r="BR82" s="59">
        <f t="shared" si="74"/>
        <v>0</v>
      </c>
      <c r="BS82" s="65">
        <f>'RKO-LNS'!S81</f>
        <v>0.0389619124</v>
      </c>
      <c r="BT82" s="66">
        <f>'RKO-LNS'!L81</f>
        <v>14.045</v>
      </c>
      <c r="BU82" s="62">
        <f t="shared" si="75"/>
        <v>1</v>
      </c>
      <c r="BV82" s="61">
        <f>'RKO-MS'!J81</f>
        <v>54438.16706</v>
      </c>
      <c r="BW82" s="59">
        <f t="shared" si="76"/>
        <v>24.3872649</v>
      </c>
      <c r="BX82" s="65">
        <f>'RKO-MS'!S81</f>
        <v>30.47988584</v>
      </c>
      <c r="BY82" s="66">
        <f>'RKO-MS'!L81</f>
        <v>0</v>
      </c>
      <c r="BZ82" s="62">
        <f t="shared" si="77"/>
        <v>0</v>
      </c>
      <c r="CA82" s="67"/>
      <c r="CB82" s="68">
        <f t="shared" si="78"/>
        <v>43765.06478</v>
      </c>
      <c r="CC82" s="68">
        <f t="shared" si="79"/>
        <v>1</v>
      </c>
    </row>
    <row r="83" ht="15.75" customHeight="1">
      <c r="A83" s="57" t="s">
        <v>163</v>
      </c>
      <c r="B83" s="6"/>
      <c r="C83" s="6"/>
      <c r="D83" s="6">
        <v>0.5</v>
      </c>
      <c r="E83" s="44"/>
      <c r="F83" s="59">
        <f t="shared" si="49"/>
        <v>58909.0999</v>
      </c>
      <c r="G83" s="46"/>
      <c r="H83" s="61">
        <v>59794.8</v>
      </c>
      <c r="I83" s="59">
        <f t="shared" si="50"/>
        <v>1.503503027</v>
      </c>
      <c r="J83" s="61">
        <v>343.8</v>
      </c>
      <c r="K83" s="62">
        <f t="shared" si="51"/>
        <v>0</v>
      </c>
      <c r="L83" s="82">
        <v>70948.2</v>
      </c>
      <c r="M83" s="59">
        <f t="shared" si="52"/>
        <v>20.43674088</v>
      </c>
      <c r="N83" s="63">
        <v>3600.0</v>
      </c>
      <c r="O83" s="62">
        <f t="shared" si="53"/>
        <v>0</v>
      </c>
      <c r="P83" s="6" t="s">
        <v>8</v>
      </c>
      <c r="Q83" s="6" t="s">
        <v>8</v>
      </c>
      <c r="R83" s="6" t="s">
        <v>8</v>
      </c>
      <c r="S83" s="62">
        <f t="shared" si="54"/>
        <v>0</v>
      </c>
      <c r="T83" s="83" t="s">
        <v>8</v>
      </c>
      <c r="U83" s="45" t="s">
        <v>8</v>
      </c>
      <c r="V83" s="7" t="s">
        <v>8</v>
      </c>
      <c r="W83" s="62">
        <f t="shared" si="55"/>
        <v>0</v>
      </c>
      <c r="X83" s="59">
        <f>RKO!J82</f>
        <v>58909.0999</v>
      </c>
      <c r="Y83" s="59">
        <f t="shared" si="56"/>
        <v>0</v>
      </c>
      <c r="Z83" s="65">
        <f>RKO!S82</f>
        <v>0.05759054214</v>
      </c>
      <c r="AA83" s="59">
        <f>RKO!L82</f>
        <v>6.509</v>
      </c>
      <c r="AB83" s="62">
        <f t="shared" si="57"/>
        <v>1</v>
      </c>
      <c r="AC83" s="61">
        <f>'RKO-BRKGA'!J82</f>
        <v>61122.05508</v>
      </c>
      <c r="AD83" s="59">
        <f t="shared" si="58"/>
        <v>3.756559144</v>
      </c>
      <c r="AE83" s="65">
        <f>'RKO-BRKGA'!S82</f>
        <v>7.515033527</v>
      </c>
      <c r="AF83" s="59">
        <f>'RKO-BRKGA'!L82</f>
        <v>22.092</v>
      </c>
      <c r="AG83" s="62">
        <f t="shared" si="59"/>
        <v>0</v>
      </c>
      <c r="AH83" s="61">
        <f>'RKO-SA'!J82</f>
        <v>58909.0999</v>
      </c>
      <c r="AI83" s="59">
        <f t="shared" si="60"/>
        <v>0</v>
      </c>
      <c r="AJ83" s="65">
        <f>'RKO-SA'!S82</f>
        <v>0.9893190505</v>
      </c>
      <c r="AK83" s="59">
        <f>'RKO-SA'!L82</f>
        <v>21.163</v>
      </c>
      <c r="AL83" s="62">
        <f t="shared" si="61"/>
        <v>1</v>
      </c>
      <c r="AM83" s="61">
        <f>'RKO-GRASP'!J82</f>
        <v>58909.0999</v>
      </c>
      <c r="AN83" s="59">
        <f t="shared" si="62"/>
        <v>0</v>
      </c>
      <c r="AO83" s="65">
        <f>'RKO-GRASP'!S82</f>
        <v>0.0006091415428</v>
      </c>
      <c r="AP83" s="59">
        <f>'RKO-GRASP'!L82</f>
        <v>24.963</v>
      </c>
      <c r="AQ83" s="62">
        <f t="shared" si="63"/>
        <v>1</v>
      </c>
      <c r="AR83" s="61">
        <f>'RKO-ILS'!J82</f>
        <v>58909.0999</v>
      </c>
      <c r="AS83" s="59">
        <f t="shared" si="64"/>
        <v>0</v>
      </c>
      <c r="AT83" s="65">
        <f>'RKO-ILS'!S82</f>
        <v>0.05759054214</v>
      </c>
      <c r="AU83" s="59">
        <f>'RKO-ILS'!L82</f>
        <v>15.474</v>
      </c>
      <c r="AV83" s="62">
        <f t="shared" si="65"/>
        <v>1</v>
      </c>
      <c r="AW83" s="61">
        <f>'RKO-VNS'!J82</f>
        <v>58909.0999</v>
      </c>
      <c r="AX83" s="59">
        <f t="shared" si="66"/>
        <v>0</v>
      </c>
      <c r="AY83" s="65">
        <f>'RKO-VNS'!S82</f>
        <v>0</v>
      </c>
      <c r="AZ83" s="59">
        <f>'RKO-VNS'!L82</f>
        <v>21.459</v>
      </c>
      <c r="BA83" s="62">
        <f t="shared" si="67"/>
        <v>1</v>
      </c>
      <c r="BB83" s="61">
        <f>'RKO-PSO'!J82</f>
        <v>58909.0999</v>
      </c>
      <c r="BC83" s="59">
        <f t="shared" si="68"/>
        <v>0</v>
      </c>
      <c r="BD83" s="65">
        <f>'RKO-PSO'!S82</f>
        <v>0.1528416482</v>
      </c>
      <c r="BE83" s="66">
        <f>'RKO-PSO'!L82</f>
        <v>29.554</v>
      </c>
      <c r="BF83" s="62">
        <f t="shared" si="69"/>
        <v>1</v>
      </c>
      <c r="BG83" s="61">
        <f>'RKO-GA'!J82</f>
        <v>58910.8941</v>
      </c>
      <c r="BH83" s="59">
        <f t="shared" si="70"/>
        <v>0.003045707714</v>
      </c>
      <c r="BI83" s="65">
        <f>'RKO-GA'!S82</f>
        <v>1.031147497</v>
      </c>
      <c r="BJ83" s="66">
        <f>'RKO-GA'!L82</f>
        <v>17.432</v>
      </c>
      <c r="BK83" s="62">
        <f t="shared" si="71"/>
        <v>0</v>
      </c>
      <c r="BL83" s="61">
        <f>'RKO-BRKGA-CS'!J82</f>
        <v>60147.56868</v>
      </c>
      <c r="BM83" s="59">
        <f t="shared" si="72"/>
        <v>2.102338664</v>
      </c>
      <c r="BN83" s="65">
        <f>'RKO-BRKGA-CS'!S82</f>
        <v>2.659032095</v>
      </c>
      <c r="BO83" s="66">
        <f>'RKO-BRKGA-CS'!L82</f>
        <v>14.526</v>
      </c>
      <c r="BP83" s="62">
        <f t="shared" si="73"/>
        <v>0</v>
      </c>
      <c r="BQ83" s="61">
        <f>'RKO-LNS'!J82</f>
        <v>58909.0999</v>
      </c>
      <c r="BR83" s="59">
        <f t="shared" si="74"/>
        <v>0</v>
      </c>
      <c r="BS83" s="65">
        <f>'RKO-LNS'!S82</f>
        <v>0.05759054214</v>
      </c>
      <c r="BT83" s="66">
        <f>'RKO-LNS'!L82</f>
        <v>20.029</v>
      </c>
      <c r="BU83" s="62">
        <f t="shared" si="75"/>
        <v>1</v>
      </c>
      <c r="BV83" s="61">
        <f>'RKO-MS'!J82</f>
        <v>68063.86286</v>
      </c>
      <c r="BW83" s="59">
        <f t="shared" si="76"/>
        <v>15.5404903</v>
      </c>
      <c r="BX83" s="65">
        <f>'RKO-MS'!S82</f>
        <v>21.18276529</v>
      </c>
      <c r="BY83" s="66">
        <f>'RKO-MS'!L82</f>
        <v>0</v>
      </c>
      <c r="BZ83" s="62">
        <f t="shared" si="77"/>
        <v>0</v>
      </c>
      <c r="CA83" s="67"/>
      <c r="CB83" s="68">
        <f t="shared" si="78"/>
        <v>58909.0999</v>
      </c>
      <c r="CC83" s="68">
        <f t="shared" si="79"/>
        <v>1</v>
      </c>
    </row>
    <row r="84" ht="15.75" customHeight="1">
      <c r="A84" s="57" t="s">
        <v>164</v>
      </c>
      <c r="B84" s="6"/>
      <c r="C84" s="6"/>
      <c r="D84" s="6">
        <v>0.8</v>
      </c>
      <c r="E84" s="44"/>
      <c r="F84" s="59">
        <f t="shared" si="49"/>
        <v>72972.30247</v>
      </c>
      <c r="G84" s="46"/>
      <c r="H84" s="61">
        <v>74393.2</v>
      </c>
      <c r="I84" s="59">
        <f t="shared" si="50"/>
        <v>1.947173767</v>
      </c>
      <c r="J84" s="61">
        <v>326.9</v>
      </c>
      <c r="K84" s="62">
        <f t="shared" si="51"/>
        <v>0</v>
      </c>
      <c r="L84" s="63"/>
      <c r="M84" s="59"/>
      <c r="N84" s="63"/>
      <c r="O84" s="62"/>
      <c r="P84" s="6" t="s">
        <v>8</v>
      </c>
      <c r="Q84" s="6" t="s">
        <v>8</v>
      </c>
      <c r="R84" s="6" t="s">
        <v>8</v>
      </c>
      <c r="S84" s="62">
        <f t="shared" si="54"/>
        <v>0</v>
      </c>
      <c r="T84" s="83" t="s">
        <v>8</v>
      </c>
      <c r="U84" s="45" t="s">
        <v>8</v>
      </c>
      <c r="V84" s="7" t="s">
        <v>8</v>
      </c>
      <c r="W84" s="62">
        <f t="shared" si="55"/>
        <v>0</v>
      </c>
      <c r="X84" s="59">
        <f>RKO!J83</f>
        <v>72972.30247</v>
      </c>
      <c r="Y84" s="59">
        <f t="shared" si="56"/>
        <v>0</v>
      </c>
      <c r="Z84" s="65">
        <f>RKO!S83</f>
        <v>0.04652394518</v>
      </c>
      <c r="AA84" s="59">
        <f>RKO!L83</f>
        <v>15.141</v>
      </c>
      <c r="AB84" s="62">
        <f t="shared" si="57"/>
        <v>1</v>
      </c>
      <c r="AC84" s="61">
        <f>'RKO-BRKGA'!J83</f>
        <v>72988.67023</v>
      </c>
      <c r="AD84" s="59">
        <f t="shared" si="58"/>
        <v>0.02243010628</v>
      </c>
      <c r="AE84" s="65">
        <f>'RKO-BRKGA'!S83</f>
        <v>2.696052369</v>
      </c>
      <c r="AF84" s="59">
        <f>'RKO-BRKGA'!L83</f>
        <v>2.859</v>
      </c>
      <c r="AG84" s="62">
        <f t="shared" si="59"/>
        <v>0</v>
      </c>
      <c r="AH84" s="61">
        <f>'RKO-SA'!J83</f>
        <v>72972.30247</v>
      </c>
      <c r="AI84" s="59">
        <f t="shared" si="60"/>
        <v>0</v>
      </c>
      <c r="AJ84" s="65">
        <f>'RKO-SA'!S83</f>
        <v>0.6449017061</v>
      </c>
      <c r="AK84" s="59">
        <f>'RKO-SA'!L83</f>
        <v>31.649</v>
      </c>
      <c r="AL84" s="62">
        <f t="shared" si="61"/>
        <v>1</v>
      </c>
      <c r="AM84" s="61">
        <f>'RKO-GRASP'!J83</f>
        <v>72972.30247</v>
      </c>
      <c r="AN84" s="59">
        <f t="shared" si="62"/>
        <v>0</v>
      </c>
      <c r="AO84" s="65">
        <f>'RKO-GRASP'!S83</f>
        <v>0.09921529615</v>
      </c>
      <c r="AP84" s="59">
        <f>'RKO-GRASP'!L83</f>
        <v>26.214</v>
      </c>
      <c r="AQ84" s="62">
        <f t="shared" si="63"/>
        <v>1</v>
      </c>
      <c r="AR84" s="61">
        <f>'RKO-ILS'!J83</f>
        <v>72972.30247</v>
      </c>
      <c r="AS84" s="59">
        <f t="shared" si="64"/>
        <v>0</v>
      </c>
      <c r="AT84" s="65">
        <f>'RKO-ILS'!S83</f>
        <v>0.0226061624</v>
      </c>
      <c r="AU84" s="59">
        <f>'RKO-ILS'!L83</f>
        <v>25.723</v>
      </c>
      <c r="AV84" s="62">
        <f t="shared" si="65"/>
        <v>1</v>
      </c>
      <c r="AW84" s="61">
        <f>'RKO-VNS'!J83</f>
        <v>72972.30247</v>
      </c>
      <c r="AX84" s="59">
        <f t="shared" si="66"/>
        <v>0</v>
      </c>
      <c r="AY84" s="65">
        <f>'RKO-VNS'!S83</f>
        <v>0.1450542839</v>
      </c>
      <c r="AZ84" s="59">
        <f>'RKO-VNS'!L83</f>
        <v>20.378</v>
      </c>
      <c r="BA84" s="62">
        <f t="shared" si="67"/>
        <v>1</v>
      </c>
      <c r="BB84" s="61">
        <f>'RKO-PSO'!J83</f>
        <v>72972.30247</v>
      </c>
      <c r="BC84" s="59">
        <f t="shared" si="68"/>
        <v>0</v>
      </c>
      <c r="BD84" s="65">
        <f>'RKO-PSO'!S83</f>
        <v>0.2199738174</v>
      </c>
      <c r="BE84" s="66">
        <f>'RKO-PSO'!L83</f>
        <v>40.187</v>
      </c>
      <c r="BF84" s="62">
        <f t="shared" si="69"/>
        <v>1</v>
      </c>
      <c r="BG84" s="61">
        <f>'RKO-GA'!J83</f>
        <v>73188.31209</v>
      </c>
      <c r="BH84" s="59">
        <f t="shared" si="70"/>
        <v>0.2960159015</v>
      </c>
      <c r="BI84" s="65">
        <f>'RKO-GA'!S83</f>
        <v>0.4789307501</v>
      </c>
      <c r="BJ84" s="66">
        <f>'RKO-GA'!L83</f>
        <v>31.22</v>
      </c>
      <c r="BK84" s="62">
        <f t="shared" si="71"/>
        <v>0</v>
      </c>
      <c r="BL84" s="61">
        <f>'RKO-BRKGA-CS'!J83</f>
        <v>73291.12118</v>
      </c>
      <c r="BM84" s="59">
        <f t="shared" si="72"/>
        <v>0.4369037309</v>
      </c>
      <c r="BN84" s="65">
        <f>'RKO-BRKGA-CS'!S83</f>
        <v>1.711174563</v>
      </c>
      <c r="BO84" s="66">
        <f>'RKO-BRKGA-CS'!L83</f>
        <v>20.604</v>
      </c>
      <c r="BP84" s="62">
        <f t="shared" si="73"/>
        <v>0</v>
      </c>
      <c r="BQ84" s="61">
        <f>'RKO-LNS'!J83</f>
        <v>72972.30247</v>
      </c>
      <c r="BR84" s="59">
        <f t="shared" si="74"/>
        <v>0</v>
      </c>
      <c r="BS84" s="65">
        <f>'RKO-LNS'!S83</f>
        <v>0.0466597907</v>
      </c>
      <c r="BT84" s="66">
        <f>'RKO-LNS'!L83</f>
        <v>18.363</v>
      </c>
      <c r="BU84" s="62">
        <f t="shared" si="75"/>
        <v>1</v>
      </c>
      <c r="BV84" s="61">
        <f>'RKO-MS'!J83</f>
        <v>80683.89914</v>
      </c>
      <c r="BW84" s="59">
        <f t="shared" si="76"/>
        <v>10.56784069</v>
      </c>
      <c r="BX84" s="65">
        <f>'RKO-MS'!S83</f>
        <v>16.58747244</v>
      </c>
      <c r="BY84" s="66">
        <f>'RKO-MS'!L83</f>
        <v>0</v>
      </c>
      <c r="BZ84" s="62">
        <f t="shared" si="77"/>
        <v>0</v>
      </c>
      <c r="CA84" s="67"/>
      <c r="CB84" s="68">
        <f t="shared" si="78"/>
        <v>72972.30247</v>
      </c>
      <c r="CC84" s="68">
        <f t="shared" si="79"/>
        <v>1</v>
      </c>
    </row>
    <row r="85" ht="15.75" customHeight="1">
      <c r="A85" s="57" t="s">
        <v>165</v>
      </c>
      <c r="B85" s="6">
        <v>60.0</v>
      </c>
      <c r="C85" s="6">
        <v>3.0</v>
      </c>
      <c r="D85" s="6">
        <v>0.2</v>
      </c>
      <c r="E85" s="44"/>
      <c r="F85" s="59">
        <f t="shared" si="49"/>
        <v>62934.47819</v>
      </c>
      <c r="G85" s="46"/>
      <c r="H85" s="61">
        <v>62934.4</v>
      </c>
      <c r="I85" s="59">
        <f t="shared" si="50"/>
        <v>-0.0001242435025</v>
      </c>
      <c r="J85" s="61">
        <v>420.8</v>
      </c>
      <c r="K85" s="62">
        <f t="shared" si="51"/>
        <v>1</v>
      </c>
      <c r="L85" s="63"/>
      <c r="M85" s="59"/>
      <c r="N85" s="63"/>
      <c r="O85" s="62"/>
      <c r="P85" s="6" t="s">
        <v>8</v>
      </c>
      <c r="Q85" s="6" t="s">
        <v>8</v>
      </c>
      <c r="R85" s="6" t="s">
        <v>8</v>
      </c>
      <c r="S85" s="62">
        <f t="shared" si="54"/>
        <v>0</v>
      </c>
      <c r="T85" s="83" t="s">
        <v>8</v>
      </c>
      <c r="U85" s="45" t="s">
        <v>8</v>
      </c>
      <c r="V85" s="7" t="s">
        <v>8</v>
      </c>
      <c r="W85" s="62">
        <f t="shared" si="55"/>
        <v>0</v>
      </c>
      <c r="X85" s="59">
        <f>RKO!J84</f>
        <v>62934.47819</v>
      </c>
      <c r="Y85" s="59">
        <f t="shared" si="56"/>
        <v>0</v>
      </c>
      <c r="Z85" s="65">
        <f>RKO!S84</f>
        <v>0</v>
      </c>
      <c r="AA85" s="59">
        <f>RKO!L84</f>
        <v>1.526</v>
      </c>
      <c r="AB85" s="62">
        <f t="shared" si="57"/>
        <v>1</v>
      </c>
      <c r="AC85" s="61">
        <f>'RKO-BRKGA'!J84</f>
        <v>65045.59524</v>
      </c>
      <c r="AD85" s="59">
        <f t="shared" si="58"/>
        <v>3.354468178</v>
      </c>
      <c r="AE85" s="65">
        <f>'RKO-BRKGA'!S84</f>
        <v>5.107575033</v>
      </c>
      <c r="AF85" s="59">
        <f>'RKO-BRKGA'!L84</f>
        <v>13.464</v>
      </c>
      <c r="AG85" s="62">
        <f t="shared" si="59"/>
        <v>0</v>
      </c>
      <c r="AH85" s="61">
        <f>'RKO-SA'!J84</f>
        <v>62934.47819</v>
      </c>
      <c r="AI85" s="59">
        <f t="shared" si="60"/>
        <v>0</v>
      </c>
      <c r="AJ85" s="65">
        <f>'RKO-SA'!S84</f>
        <v>0</v>
      </c>
      <c r="AK85" s="59">
        <f>'RKO-SA'!L84</f>
        <v>9.075</v>
      </c>
      <c r="AL85" s="62">
        <f t="shared" si="61"/>
        <v>1</v>
      </c>
      <c r="AM85" s="61">
        <f>'RKO-GRASP'!J84</f>
        <v>62934.47819</v>
      </c>
      <c r="AN85" s="59">
        <f t="shared" si="62"/>
        <v>0</v>
      </c>
      <c r="AO85" s="65">
        <f>'RKO-GRASP'!S84</f>
        <v>0</v>
      </c>
      <c r="AP85" s="59">
        <f>'RKO-GRASP'!L84</f>
        <v>1.154</v>
      </c>
      <c r="AQ85" s="62">
        <f t="shared" si="63"/>
        <v>1</v>
      </c>
      <c r="AR85" s="61">
        <f>'RKO-ILS'!J84</f>
        <v>62934.47819</v>
      </c>
      <c r="AS85" s="59">
        <f t="shared" si="64"/>
        <v>0</v>
      </c>
      <c r="AT85" s="65">
        <f>'RKO-ILS'!S84</f>
        <v>0</v>
      </c>
      <c r="AU85" s="59">
        <f>'RKO-ILS'!L84</f>
        <v>1.305</v>
      </c>
      <c r="AV85" s="62">
        <f t="shared" si="65"/>
        <v>1</v>
      </c>
      <c r="AW85" s="61">
        <f>'RKO-VNS'!J84</f>
        <v>62934.47819</v>
      </c>
      <c r="AX85" s="59">
        <f t="shared" si="66"/>
        <v>0</v>
      </c>
      <c r="AY85" s="65">
        <f>'RKO-VNS'!S84</f>
        <v>0</v>
      </c>
      <c r="AZ85" s="59">
        <f>'RKO-VNS'!L84</f>
        <v>1.963</v>
      </c>
      <c r="BA85" s="62">
        <f t="shared" si="67"/>
        <v>1</v>
      </c>
      <c r="BB85" s="61">
        <f>'RKO-PSO'!J84</f>
        <v>62934.47819</v>
      </c>
      <c r="BC85" s="59">
        <f t="shared" si="68"/>
        <v>0</v>
      </c>
      <c r="BD85" s="65">
        <f>'RKO-PSO'!S84</f>
        <v>0</v>
      </c>
      <c r="BE85" s="66">
        <f>'RKO-PSO'!L84</f>
        <v>1.239</v>
      </c>
      <c r="BF85" s="62">
        <f t="shared" si="69"/>
        <v>1</v>
      </c>
      <c r="BG85" s="61">
        <f>'RKO-GA'!J84</f>
        <v>62934.47819</v>
      </c>
      <c r="BH85" s="59">
        <f t="shared" si="70"/>
        <v>0</v>
      </c>
      <c r="BI85" s="65">
        <f>'RKO-GA'!S84</f>
        <v>0</v>
      </c>
      <c r="BJ85" s="66">
        <f>'RKO-GA'!L84</f>
        <v>11.529</v>
      </c>
      <c r="BK85" s="62">
        <f t="shared" si="71"/>
        <v>1</v>
      </c>
      <c r="BL85" s="61">
        <f>'RKO-BRKGA-CS'!J84</f>
        <v>62934.47819</v>
      </c>
      <c r="BM85" s="59">
        <f t="shared" si="72"/>
        <v>0</v>
      </c>
      <c r="BN85" s="65">
        <f>'RKO-BRKGA-CS'!S84</f>
        <v>0.3104587994</v>
      </c>
      <c r="BO85" s="66">
        <f>'RKO-BRKGA-CS'!L84</f>
        <v>8.421</v>
      </c>
      <c r="BP85" s="62">
        <f t="shared" si="73"/>
        <v>1</v>
      </c>
      <c r="BQ85" s="61">
        <f>'RKO-LNS'!J84</f>
        <v>62934.47819</v>
      </c>
      <c r="BR85" s="59">
        <f t="shared" si="74"/>
        <v>0</v>
      </c>
      <c r="BS85" s="65">
        <f>'RKO-LNS'!S84</f>
        <v>0</v>
      </c>
      <c r="BT85" s="66">
        <f>'RKO-LNS'!L84</f>
        <v>1.687</v>
      </c>
      <c r="BU85" s="62">
        <f t="shared" si="75"/>
        <v>1</v>
      </c>
      <c r="BV85" s="61">
        <f>'RKO-MS'!J84</f>
        <v>68388.72331</v>
      </c>
      <c r="BW85" s="59">
        <f t="shared" si="76"/>
        <v>8.666545384</v>
      </c>
      <c r="BX85" s="65">
        <f>'RKO-MS'!S84</f>
        <v>11.7665067</v>
      </c>
      <c r="BY85" s="66">
        <f>'RKO-MS'!L84</f>
        <v>0</v>
      </c>
      <c r="BZ85" s="62">
        <f t="shared" si="77"/>
        <v>0</v>
      </c>
      <c r="CA85" s="67"/>
      <c r="CB85" s="68">
        <f t="shared" si="78"/>
        <v>62934.47819</v>
      </c>
      <c r="CC85" s="68">
        <f t="shared" si="79"/>
        <v>1</v>
      </c>
    </row>
    <row r="86" ht="15.75" customHeight="1">
      <c r="A86" s="57" t="s">
        <v>166</v>
      </c>
      <c r="B86" s="6"/>
      <c r="C86" s="6"/>
      <c r="D86" s="6">
        <v>0.5</v>
      </c>
      <c r="E86" s="44"/>
      <c r="F86" s="59">
        <f t="shared" si="49"/>
        <v>73411.33017</v>
      </c>
      <c r="G86" s="46"/>
      <c r="H86" s="61">
        <v>73411.3</v>
      </c>
      <c r="I86" s="59">
        <f t="shared" si="50"/>
        <v>-0.00004109583619</v>
      </c>
      <c r="J86" s="61">
        <v>351.0</v>
      </c>
      <c r="K86" s="62">
        <f t="shared" si="51"/>
        <v>1</v>
      </c>
      <c r="L86" s="63"/>
      <c r="M86" s="59"/>
      <c r="N86" s="63"/>
      <c r="O86" s="62"/>
      <c r="P86" s="6" t="s">
        <v>8</v>
      </c>
      <c r="Q86" s="6" t="s">
        <v>8</v>
      </c>
      <c r="R86" s="6" t="s">
        <v>8</v>
      </c>
      <c r="S86" s="62">
        <f t="shared" si="54"/>
        <v>0</v>
      </c>
      <c r="T86" s="83" t="s">
        <v>8</v>
      </c>
      <c r="U86" s="45" t="s">
        <v>8</v>
      </c>
      <c r="V86" s="7" t="s">
        <v>8</v>
      </c>
      <c r="W86" s="62">
        <f t="shared" si="55"/>
        <v>0</v>
      </c>
      <c r="X86" s="59">
        <f>RKO!J85</f>
        <v>73411.33017</v>
      </c>
      <c r="Y86" s="59">
        <f t="shared" si="56"/>
        <v>0</v>
      </c>
      <c r="Z86" s="65">
        <f>RKO!S85</f>
        <v>0</v>
      </c>
      <c r="AA86" s="59">
        <f>RKO!L85</f>
        <v>4.884</v>
      </c>
      <c r="AB86" s="62">
        <f t="shared" si="57"/>
        <v>1</v>
      </c>
      <c r="AC86" s="61">
        <f>'RKO-BRKGA'!J85</f>
        <v>73665.05429</v>
      </c>
      <c r="AD86" s="59">
        <f t="shared" si="58"/>
        <v>0.3456198334</v>
      </c>
      <c r="AE86" s="65">
        <f>'RKO-BRKGA'!S85</f>
        <v>2.277640375</v>
      </c>
      <c r="AF86" s="59">
        <f>'RKO-BRKGA'!L85</f>
        <v>6.381</v>
      </c>
      <c r="AG86" s="62">
        <f t="shared" si="59"/>
        <v>0</v>
      </c>
      <c r="AH86" s="61">
        <f>'RKO-SA'!J85</f>
        <v>73411.33017</v>
      </c>
      <c r="AI86" s="59">
        <f t="shared" si="60"/>
        <v>0</v>
      </c>
      <c r="AJ86" s="65">
        <f>'RKO-SA'!S85</f>
        <v>0.2375358706</v>
      </c>
      <c r="AK86" s="59">
        <f>'RKO-SA'!L85</f>
        <v>26.133</v>
      </c>
      <c r="AL86" s="62">
        <f t="shared" si="61"/>
        <v>1</v>
      </c>
      <c r="AM86" s="61">
        <f>'RKO-GRASP'!J85</f>
        <v>73411.33017</v>
      </c>
      <c r="AN86" s="59">
        <f t="shared" si="62"/>
        <v>0</v>
      </c>
      <c r="AO86" s="65">
        <f>'RKO-GRASP'!S85</f>
        <v>0</v>
      </c>
      <c r="AP86" s="59">
        <f>'RKO-GRASP'!L85</f>
        <v>6.011</v>
      </c>
      <c r="AQ86" s="62">
        <f t="shared" si="63"/>
        <v>1</v>
      </c>
      <c r="AR86" s="61">
        <f>'RKO-ILS'!J85</f>
        <v>73411.33017</v>
      </c>
      <c r="AS86" s="59">
        <f t="shared" si="64"/>
        <v>0</v>
      </c>
      <c r="AT86" s="65">
        <f>'RKO-ILS'!S85</f>
        <v>0</v>
      </c>
      <c r="AU86" s="59">
        <f>'RKO-ILS'!L85</f>
        <v>5.063</v>
      </c>
      <c r="AV86" s="62">
        <f t="shared" si="65"/>
        <v>1</v>
      </c>
      <c r="AW86" s="61">
        <f>'RKO-VNS'!J85</f>
        <v>73411.33017</v>
      </c>
      <c r="AX86" s="59">
        <f t="shared" si="66"/>
        <v>0</v>
      </c>
      <c r="AY86" s="65">
        <f>'RKO-VNS'!S85</f>
        <v>0</v>
      </c>
      <c r="AZ86" s="59">
        <f>'RKO-VNS'!L85</f>
        <v>7.189</v>
      </c>
      <c r="BA86" s="62">
        <f t="shared" si="67"/>
        <v>1</v>
      </c>
      <c r="BB86" s="61">
        <f>'RKO-PSO'!J85</f>
        <v>73411.33017</v>
      </c>
      <c r="BC86" s="59">
        <f t="shared" si="68"/>
        <v>0</v>
      </c>
      <c r="BD86" s="65">
        <f>'RKO-PSO'!S85</f>
        <v>0</v>
      </c>
      <c r="BE86" s="66">
        <f>'RKO-PSO'!L85</f>
        <v>1.133</v>
      </c>
      <c r="BF86" s="62">
        <f t="shared" si="69"/>
        <v>1</v>
      </c>
      <c r="BG86" s="61">
        <f>'RKO-GA'!J85</f>
        <v>73411.33017</v>
      </c>
      <c r="BH86" s="59">
        <f t="shared" si="70"/>
        <v>0</v>
      </c>
      <c r="BI86" s="65">
        <f>'RKO-GA'!S85</f>
        <v>0</v>
      </c>
      <c r="BJ86" s="66">
        <f>'RKO-GA'!L85</f>
        <v>12.324</v>
      </c>
      <c r="BK86" s="62">
        <f t="shared" si="71"/>
        <v>1</v>
      </c>
      <c r="BL86" s="61">
        <f>'RKO-BRKGA-CS'!J85</f>
        <v>73411.33017</v>
      </c>
      <c r="BM86" s="59">
        <f t="shared" si="72"/>
        <v>0</v>
      </c>
      <c r="BN86" s="65">
        <f>'RKO-BRKGA-CS'!S85</f>
        <v>0.1319436757</v>
      </c>
      <c r="BO86" s="66">
        <f>'RKO-BRKGA-CS'!L85</f>
        <v>20.001</v>
      </c>
      <c r="BP86" s="62">
        <f t="shared" si="73"/>
        <v>1</v>
      </c>
      <c r="BQ86" s="61">
        <f>'RKO-LNS'!J85</f>
        <v>73411.33017</v>
      </c>
      <c r="BR86" s="59">
        <f t="shared" si="74"/>
        <v>0</v>
      </c>
      <c r="BS86" s="65">
        <f>'RKO-LNS'!S85</f>
        <v>0</v>
      </c>
      <c r="BT86" s="66">
        <f>'RKO-LNS'!L85</f>
        <v>2.04</v>
      </c>
      <c r="BU86" s="62">
        <f t="shared" si="75"/>
        <v>1</v>
      </c>
      <c r="BV86" s="61">
        <f>'RKO-MS'!J85</f>
        <v>79089.74488</v>
      </c>
      <c r="BW86" s="59">
        <f t="shared" si="76"/>
        <v>7.73506583</v>
      </c>
      <c r="BX86" s="65">
        <f>'RKO-MS'!S85</f>
        <v>11.98252652</v>
      </c>
      <c r="BY86" s="66">
        <f>'RKO-MS'!L85</f>
        <v>0</v>
      </c>
      <c r="BZ86" s="62">
        <f t="shared" si="77"/>
        <v>0</v>
      </c>
      <c r="CA86" s="67"/>
      <c r="CB86" s="68">
        <f t="shared" si="78"/>
        <v>73411.33017</v>
      </c>
      <c r="CC86" s="68">
        <f t="shared" si="79"/>
        <v>1</v>
      </c>
    </row>
    <row r="87" ht="15.75" customHeight="1">
      <c r="A87" s="84" t="s">
        <v>167</v>
      </c>
      <c r="B87" s="28"/>
      <c r="C87" s="28"/>
      <c r="D87" s="28">
        <v>0.8</v>
      </c>
      <c r="E87" s="44"/>
      <c r="F87" s="59">
        <f t="shared" si="49"/>
        <v>81528.83389</v>
      </c>
      <c r="G87" s="46"/>
      <c r="H87" s="3">
        <v>81528.8</v>
      </c>
      <c r="I87" s="59">
        <f t="shared" si="50"/>
        <v>-0.00004156443602</v>
      </c>
      <c r="J87" s="3">
        <v>571.2</v>
      </c>
      <c r="K87" s="62">
        <f t="shared" si="51"/>
        <v>1</v>
      </c>
      <c r="M87" s="59"/>
      <c r="N87" s="63"/>
      <c r="O87" s="62"/>
      <c r="P87" s="6" t="s">
        <v>8</v>
      </c>
      <c r="Q87" s="6" t="s">
        <v>8</v>
      </c>
      <c r="R87" s="6" t="s">
        <v>8</v>
      </c>
      <c r="S87" s="62">
        <f t="shared" si="54"/>
        <v>0</v>
      </c>
      <c r="T87" s="83" t="s">
        <v>8</v>
      </c>
      <c r="U87" s="45" t="s">
        <v>8</v>
      </c>
      <c r="V87" s="7" t="s">
        <v>8</v>
      </c>
      <c r="W87" s="62">
        <f t="shared" si="55"/>
        <v>0</v>
      </c>
      <c r="X87" s="59">
        <f>RKO!J86</f>
        <v>81528.83389</v>
      </c>
      <c r="Y87" s="59">
        <f t="shared" si="56"/>
        <v>0</v>
      </c>
      <c r="Z87" s="65">
        <f>RKO!S86</f>
        <v>0</v>
      </c>
      <c r="AA87" s="59">
        <f>RKO!L86</f>
        <v>1.699</v>
      </c>
      <c r="AB87" s="62">
        <f t="shared" si="57"/>
        <v>1</v>
      </c>
      <c r="AC87" s="61">
        <f>'RKO-BRKGA'!J86</f>
        <v>82064.95973</v>
      </c>
      <c r="AD87" s="59">
        <f t="shared" si="58"/>
        <v>0.657590475</v>
      </c>
      <c r="AE87" s="65">
        <f>'RKO-BRKGA'!S86</f>
        <v>1.332595099</v>
      </c>
      <c r="AF87" s="59">
        <f>'RKO-BRKGA'!L86</f>
        <v>4.124</v>
      </c>
      <c r="AG87" s="62">
        <f t="shared" si="59"/>
        <v>0</v>
      </c>
      <c r="AH87" s="61">
        <f>'RKO-SA'!J86</f>
        <v>81528.83389</v>
      </c>
      <c r="AI87" s="59">
        <f t="shared" si="60"/>
        <v>0</v>
      </c>
      <c r="AJ87" s="65">
        <f>'RKO-SA'!S86</f>
        <v>0.5514707185</v>
      </c>
      <c r="AK87" s="59">
        <f>'RKO-SA'!L86</f>
        <v>17.462</v>
      </c>
      <c r="AL87" s="62">
        <f t="shared" si="61"/>
        <v>1</v>
      </c>
      <c r="AM87" s="61">
        <f>'RKO-GRASP'!J86</f>
        <v>81528.83389</v>
      </c>
      <c r="AN87" s="59">
        <f t="shared" si="62"/>
        <v>0</v>
      </c>
      <c r="AO87" s="65">
        <f>'RKO-GRASP'!S86</f>
        <v>0</v>
      </c>
      <c r="AP87" s="59">
        <f>'RKO-GRASP'!L86</f>
        <v>24.441</v>
      </c>
      <c r="AQ87" s="62">
        <f t="shared" si="63"/>
        <v>1</v>
      </c>
      <c r="AR87" s="61">
        <f>'RKO-ILS'!J86</f>
        <v>81528.83389</v>
      </c>
      <c r="AS87" s="59">
        <f t="shared" si="64"/>
        <v>0</v>
      </c>
      <c r="AT87" s="65">
        <f>'RKO-ILS'!S86</f>
        <v>0</v>
      </c>
      <c r="AU87" s="59">
        <f>'RKO-ILS'!L86</f>
        <v>0.981</v>
      </c>
      <c r="AV87" s="62">
        <f t="shared" si="65"/>
        <v>1</v>
      </c>
      <c r="AW87" s="61">
        <f>'RKO-VNS'!J86</f>
        <v>81528.83389</v>
      </c>
      <c r="AX87" s="59">
        <f t="shared" si="66"/>
        <v>0</v>
      </c>
      <c r="AY87" s="65">
        <f>'RKO-VNS'!S86</f>
        <v>0</v>
      </c>
      <c r="AZ87" s="59">
        <f>'RKO-VNS'!L86</f>
        <v>5.612</v>
      </c>
      <c r="BA87" s="62">
        <f t="shared" si="67"/>
        <v>1</v>
      </c>
      <c r="BB87" s="61">
        <f>'RKO-PSO'!J86</f>
        <v>81528.83389</v>
      </c>
      <c r="BC87" s="59">
        <f t="shared" si="68"/>
        <v>0</v>
      </c>
      <c r="BD87" s="65">
        <f>'RKO-PSO'!S86</f>
        <v>0</v>
      </c>
      <c r="BE87" s="66">
        <f>'RKO-PSO'!L86</f>
        <v>2.416</v>
      </c>
      <c r="BF87" s="62">
        <f t="shared" si="69"/>
        <v>1</v>
      </c>
      <c r="BG87" s="61">
        <f>'RKO-GA'!J86</f>
        <v>81528.83389</v>
      </c>
      <c r="BH87" s="59">
        <f t="shared" si="70"/>
        <v>0</v>
      </c>
      <c r="BI87" s="65">
        <f>'RKO-GA'!S86</f>
        <v>0.09757066599</v>
      </c>
      <c r="BJ87" s="66">
        <f>'RKO-GA'!L86</f>
        <v>17.289</v>
      </c>
      <c r="BK87" s="62">
        <f t="shared" si="71"/>
        <v>1</v>
      </c>
      <c r="BL87" s="61">
        <f>'RKO-BRKGA-CS'!J86</f>
        <v>81528.83389</v>
      </c>
      <c r="BM87" s="59">
        <f t="shared" si="72"/>
        <v>0</v>
      </c>
      <c r="BN87" s="65">
        <f>'RKO-BRKGA-CS'!S86</f>
        <v>0.3898259007</v>
      </c>
      <c r="BO87" s="66">
        <f>'RKO-BRKGA-CS'!L86</f>
        <v>3.936</v>
      </c>
      <c r="BP87" s="62">
        <f t="shared" si="73"/>
        <v>1</v>
      </c>
      <c r="BQ87" s="61">
        <f>'RKO-LNS'!J86</f>
        <v>81528.83389</v>
      </c>
      <c r="BR87" s="59">
        <f t="shared" si="74"/>
        <v>0</v>
      </c>
      <c r="BS87" s="65">
        <f>'RKO-LNS'!S86</f>
        <v>0</v>
      </c>
      <c r="BT87" s="66">
        <f>'RKO-LNS'!L86</f>
        <v>7.505</v>
      </c>
      <c r="BU87" s="62">
        <f t="shared" si="75"/>
        <v>1</v>
      </c>
      <c r="BV87" s="61">
        <f>'RKO-MS'!J86</f>
        <v>86813.18357</v>
      </c>
      <c r="BW87" s="59">
        <f t="shared" si="76"/>
        <v>6.481571528</v>
      </c>
      <c r="BX87" s="65">
        <f>'RKO-MS'!S86</f>
        <v>9.950339652</v>
      </c>
      <c r="BY87" s="66">
        <f>'RKO-MS'!L86</f>
        <v>0</v>
      </c>
      <c r="BZ87" s="62">
        <f t="shared" si="77"/>
        <v>0</v>
      </c>
      <c r="CA87" s="67"/>
      <c r="CB87" s="68">
        <f t="shared" si="78"/>
        <v>81528.83389</v>
      </c>
      <c r="CC87" s="68">
        <f t="shared" si="79"/>
        <v>1</v>
      </c>
    </row>
    <row r="88" ht="15.75" customHeight="1">
      <c r="A88" s="84" t="s">
        <v>168</v>
      </c>
      <c r="B88" s="28"/>
      <c r="C88" s="28">
        <v>5.0</v>
      </c>
      <c r="D88" s="28">
        <v>0.2</v>
      </c>
      <c r="E88" s="44"/>
      <c r="F88" s="59">
        <f t="shared" si="49"/>
        <v>51438.23511</v>
      </c>
      <c r="G88" s="46"/>
      <c r="H88" s="85">
        <v>51438.2</v>
      </c>
      <c r="I88" s="59">
        <f t="shared" si="50"/>
        <v>-0.00006824689831</v>
      </c>
      <c r="J88" s="85">
        <v>522.3</v>
      </c>
      <c r="K88" s="62">
        <f t="shared" si="51"/>
        <v>1</v>
      </c>
      <c r="L88" s="85"/>
      <c r="M88" s="59"/>
      <c r="N88" s="63"/>
      <c r="O88" s="62"/>
      <c r="P88" s="6" t="s">
        <v>8</v>
      </c>
      <c r="Q88" s="6" t="s">
        <v>8</v>
      </c>
      <c r="R88" s="6" t="s">
        <v>8</v>
      </c>
      <c r="S88" s="62">
        <f t="shared" si="54"/>
        <v>0</v>
      </c>
      <c r="T88" s="83" t="s">
        <v>8</v>
      </c>
      <c r="U88" s="45" t="s">
        <v>8</v>
      </c>
      <c r="V88" s="7" t="s">
        <v>8</v>
      </c>
      <c r="W88" s="62">
        <f t="shared" si="55"/>
        <v>0</v>
      </c>
      <c r="X88" s="59">
        <f>RKO!J87</f>
        <v>51438.23511</v>
      </c>
      <c r="Y88" s="59">
        <f t="shared" si="56"/>
        <v>0</v>
      </c>
      <c r="Z88" s="65">
        <f>RKO!S87</f>
        <v>0</v>
      </c>
      <c r="AA88" s="59">
        <f>RKO!L87</f>
        <v>2.948</v>
      </c>
      <c r="AB88" s="62">
        <f t="shared" si="57"/>
        <v>1</v>
      </c>
      <c r="AC88" s="61">
        <f>'RKO-BRKGA'!J87</f>
        <v>54438.81142</v>
      </c>
      <c r="AD88" s="59">
        <f t="shared" si="58"/>
        <v>5.833357838</v>
      </c>
      <c r="AE88" s="65">
        <f>'RKO-BRKGA'!S87</f>
        <v>6.362494451</v>
      </c>
      <c r="AF88" s="59">
        <f>'RKO-BRKGA'!L87</f>
        <v>5.768</v>
      </c>
      <c r="AG88" s="62">
        <f t="shared" si="59"/>
        <v>0</v>
      </c>
      <c r="AH88" s="61">
        <f>'RKO-SA'!J87</f>
        <v>51438.23511</v>
      </c>
      <c r="AI88" s="59">
        <f t="shared" si="60"/>
        <v>0</v>
      </c>
      <c r="AJ88" s="65">
        <f>'RKO-SA'!S87</f>
        <v>0</v>
      </c>
      <c r="AK88" s="59">
        <f>'RKO-SA'!L87</f>
        <v>21.945</v>
      </c>
      <c r="AL88" s="62">
        <f t="shared" si="61"/>
        <v>1</v>
      </c>
      <c r="AM88" s="61">
        <f>'RKO-GRASP'!J87</f>
        <v>51438.23511</v>
      </c>
      <c r="AN88" s="59">
        <f t="shared" si="62"/>
        <v>0</v>
      </c>
      <c r="AO88" s="65">
        <f>'RKO-GRASP'!S87</f>
        <v>0</v>
      </c>
      <c r="AP88" s="59">
        <f>'RKO-GRASP'!L87</f>
        <v>9.009</v>
      </c>
      <c r="AQ88" s="62">
        <f t="shared" si="63"/>
        <v>1</v>
      </c>
      <c r="AR88" s="61">
        <f>'RKO-ILS'!J87</f>
        <v>51438.23511</v>
      </c>
      <c r="AS88" s="59">
        <f t="shared" si="64"/>
        <v>0</v>
      </c>
      <c r="AT88" s="65">
        <f>'RKO-ILS'!S87</f>
        <v>0</v>
      </c>
      <c r="AU88" s="59">
        <f>'RKO-ILS'!L87</f>
        <v>3.498</v>
      </c>
      <c r="AV88" s="62">
        <f t="shared" si="65"/>
        <v>1</v>
      </c>
      <c r="AW88" s="61">
        <f>'RKO-VNS'!J87</f>
        <v>51438.23511</v>
      </c>
      <c r="AX88" s="59">
        <f t="shared" si="66"/>
        <v>0</v>
      </c>
      <c r="AY88" s="65">
        <f>'RKO-VNS'!S87</f>
        <v>0</v>
      </c>
      <c r="AZ88" s="59">
        <f>'RKO-VNS'!L87</f>
        <v>6.942</v>
      </c>
      <c r="BA88" s="62">
        <f t="shared" si="67"/>
        <v>1</v>
      </c>
      <c r="BB88" s="61">
        <f>'RKO-PSO'!J87</f>
        <v>51438.23511</v>
      </c>
      <c r="BC88" s="59">
        <f t="shared" si="68"/>
        <v>0</v>
      </c>
      <c r="BD88" s="65">
        <f>'RKO-PSO'!S87</f>
        <v>0</v>
      </c>
      <c r="BE88" s="66">
        <f>'RKO-PSO'!L87</f>
        <v>5.08</v>
      </c>
      <c r="BF88" s="62">
        <f t="shared" si="69"/>
        <v>1</v>
      </c>
      <c r="BG88" s="61">
        <f>'RKO-GA'!J87</f>
        <v>51438.23511</v>
      </c>
      <c r="BH88" s="59">
        <f t="shared" si="70"/>
        <v>0</v>
      </c>
      <c r="BI88" s="65">
        <f>'RKO-GA'!S87</f>
        <v>0.3274437019</v>
      </c>
      <c r="BJ88" s="66">
        <f>'RKO-GA'!L87</f>
        <v>37.798</v>
      </c>
      <c r="BK88" s="62">
        <f t="shared" si="71"/>
        <v>1</v>
      </c>
      <c r="BL88" s="61">
        <f>'RKO-BRKGA-CS'!J87</f>
        <v>51438.23511</v>
      </c>
      <c r="BM88" s="59">
        <f t="shared" si="72"/>
        <v>0</v>
      </c>
      <c r="BN88" s="65">
        <f>'RKO-BRKGA-CS'!S87</f>
        <v>1.4955142</v>
      </c>
      <c r="BO88" s="66">
        <f>'RKO-BRKGA-CS'!L87</f>
        <v>25.732</v>
      </c>
      <c r="BP88" s="62">
        <f t="shared" si="73"/>
        <v>1</v>
      </c>
      <c r="BQ88" s="61">
        <f>'RKO-LNS'!J87</f>
        <v>51438.23511</v>
      </c>
      <c r="BR88" s="59">
        <f t="shared" si="74"/>
        <v>0</v>
      </c>
      <c r="BS88" s="65">
        <f>'RKO-LNS'!S87</f>
        <v>0</v>
      </c>
      <c r="BT88" s="66">
        <f>'RKO-LNS'!L87</f>
        <v>3.119</v>
      </c>
      <c r="BU88" s="62">
        <f t="shared" si="75"/>
        <v>1</v>
      </c>
      <c r="BV88" s="61">
        <f>'RKO-MS'!J87</f>
        <v>57949.10468</v>
      </c>
      <c r="BW88" s="59">
        <f t="shared" si="76"/>
        <v>12.65764574</v>
      </c>
      <c r="BX88" s="65">
        <f>'RKO-MS'!S87</f>
        <v>19.81879056</v>
      </c>
      <c r="BY88" s="66">
        <f>'RKO-MS'!L87</f>
        <v>0</v>
      </c>
      <c r="BZ88" s="62">
        <f t="shared" si="77"/>
        <v>0</v>
      </c>
      <c r="CA88" s="67"/>
      <c r="CB88" s="68">
        <f t="shared" si="78"/>
        <v>51438.23511</v>
      </c>
      <c r="CC88" s="68">
        <f t="shared" si="79"/>
        <v>1</v>
      </c>
    </row>
    <row r="89" ht="15.75" customHeight="1">
      <c r="A89" s="84" t="s">
        <v>169</v>
      </c>
      <c r="B89" s="28"/>
      <c r="C89" s="28"/>
      <c r="D89" s="28">
        <v>0.5</v>
      </c>
      <c r="E89" s="44"/>
      <c r="F89" s="59">
        <f t="shared" si="49"/>
        <v>65508.08398</v>
      </c>
      <c r="G89" s="46"/>
      <c r="H89" s="85">
        <v>65508.0</v>
      </c>
      <c r="I89" s="59">
        <f t="shared" si="50"/>
        <v>-0.0001282009714</v>
      </c>
      <c r="J89" s="85">
        <v>580.3</v>
      </c>
      <c r="K89" s="62">
        <f t="shared" si="51"/>
        <v>1</v>
      </c>
      <c r="L89" s="85"/>
      <c r="M89" s="59"/>
      <c r="N89" s="63"/>
      <c r="O89" s="62"/>
      <c r="P89" s="6" t="s">
        <v>8</v>
      </c>
      <c r="Q89" s="6" t="s">
        <v>8</v>
      </c>
      <c r="R89" s="6" t="s">
        <v>8</v>
      </c>
      <c r="S89" s="62">
        <f t="shared" si="54"/>
        <v>0</v>
      </c>
      <c r="T89" s="83" t="s">
        <v>8</v>
      </c>
      <c r="U89" s="45" t="s">
        <v>8</v>
      </c>
      <c r="V89" s="7" t="s">
        <v>8</v>
      </c>
      <c r="W89" s="62">
        <f t="shared" si="55"/>
        <v>0</v>
      </c>
      <c r="X89" s="59">
        <f>RKO!J88</f>
        <v>65508.08398</v>
      </c>
      <c r="Y89" s="59">
        <f t="shared" si="56"/>
        <v>0</v>
      </c>
      <c r="Z89" s="65">
        <f>RKO!S88</f>
        <v>0.3833200597</v>
      </c>
      <c r="AA89" s="59">
        <f>RKO!L88</f>
        <v>13.818</v>
      </c>
      <c r="AB89" s="62">
        <f t="shared" si="57"/>
        <v>1</v>
      </c>
      <c r="AC89" s="61">
        <f>'RKO-BRKGA'!J88</f>
        <v>67182.41914</v>
      </c>
      <c r="AD89" s="59">
        <f t="shared" si="58"/>
        <v>2.555921432</v>
      </c>
      <c r="AE89" s="65">
        <f>'RKO-BRKGA'!S88</f>
        <v>5.933294462</v>
      </c>
      <c r="AF89" s="59">
        <f>'RKO-BRKGA'!L88</f>
        <v>4.516</v>
      </c>
      <c r="AG89" s="62">
        <f t="shared" si="59"/>
        <v>0</v>
      </c>
      <c r="AH89" s="61">
        <f>'RKO-SA'!J88</f>
        <v>66111.09343</v>
      </c>
      <c r="AI89" s="59">
        <f t="shared" si="60"/>
        <v>0.9205115008</v>
      </c>
      <c r="AJ89" s="65">
        <f>'RKO-SA'!S88</f>
        <v>2.116375663</v>
      </c>
      <c r="AK89" s="59">
        <f>'RKO-SA'!L88</f>
        <v>22.942</v>
      </c>
      <c r="AL89" s="62">
        <f t="shared" si="61"/>
        <v>0</v>
      </c>
      <c r="AM89" s="61">
        <f>'RKO-GRASP'!J88</f>
        <v>65508.08398</v>
      </c>
      <c r="AN89" s="59">
        <f t="shared" si="62"/>
        <v>0</v>
      </c>
      <c r="AO89" s="65">
        <f>'RKO-GRASP'!S88</f>
        <v>0.7421541865</v>
      </c>
      <c r="AP89" s="59">
        <f>'RKO-GRASP'!L88</f>
        <v>32.237</v>
      </c>
      <c r="AQ89" s="62">
        <f t="shared" si="63"/>
        <v>1</v>
      </c>
      <c r="AR89" s="61">
        <f>'RKO-ILS'!J88</f>
        <v>65508.08398</v>
      </c>
      <c r="AS89" s="59">
        <f t="shared" si="64"/>
        <v>0</v>
      </c>
      <c r="AT89" s="65">
        <f>'RKO-ILS'!S88</f>
        <v>0</v>
      </c>
      <c r="AU89" s="59">
        <f>'RKO-ILS'!L88</f>
        <v>18.444</v>
      </c>
      <c r="AV89" s="62">
        <f t="shared" si="65"/>
        <v>1</v>
      </c>
      <c r="AW89" s="61">
        <f>'RKO-VNS'!J88</f>
        <v>65508.08398</v>
      </c>
      <c r="AX89" s="59">
        <f t="shared" si="66"/>
        <v>0</v>
      </c>
      <c r="AY89" s="65">
        <f>'RKO-VNS'!S88</f>
        <v>0</v>
      </c>
      <c r="AZ89" s="59">
        <f>'RKO-VNS'!L88</f>
        <v>35.426</v>
      </c>
      <c r="BA89" s="62">
        <f t="shared" si="67"/>
        <v>1</v>
      </c>
      <c r="BB89" s="61">
        <f>'RKO-PSO'!J88</f>
        <v>65508.08398</v>
      </c>
      <c r="BC89" s="59">
        <f t="shared" si="68"/>
        <v>0</v>
      </c>
      <c r="BD89" s="65">
        <f>'RKO-PSO'!S88</f>
        <v>0</v>
      </c>
      <c r="BE89" s="66">
        <f>'RKO-PSO'!L88</f>
        <v>41.591</v>
      </c>
      <c r="BF89" s="62">
        <f t="shared" si="69"/>
        <v>1</v>
      </c>
      <c r="BG89" s="61">
        <f>'RKO-GA'!J88</f>
        <v>65508.08398</v>
      </c>
      <c r="BH89" s="59">
        <f t="shared" si="70"/>
        <v>0</v>
      </c>
      <c r="BI89" s="65">
        <f>'RKO-GA'!S88</f>
        <v>0.6339054647</v>
      </c>
      <c r="BJ89" s="66">
        <f>'RKO-GA'!L88</f>
        <v>11.619</v>
      </c>
      <c r="BK89" s="62">
        <f t="shared" si="71"/>
        <v>1</v>
      </c>
      <c r="BL89" s="61">
        <f>'RKO-BRKGA-CS'!J88</f>
        <v>66184.97753</v>
      </c>
      <c r="BM89" s="59">
        <f t="shared" si="72"/>
        <v>1.03329773</v>
      </c>
      <c r="BN89" s="65">
        <f>'RKO-BRKGA-CS'!S88</f>
        <v>1.910410987</v>
      </c>
      <c r="BO89" s="66">
        <f>'RKO-BRKGA-CS'!L88</f>
        <v>16.925</v>
      </c>
      <c r="BP89" s="62">
        <f t="shared" si="73"/>
        <v>0</v>
      </c>
      <c r="BQ89" s="61">
        <f>'RKO-LNS'!J88</f>
        <v>65508.08398</v>
      </c>
      <c r="BR89" s="59">
        <f t="shared" si="74"/>
        <v>0</v>
      </c>
      <c r="BS89" s="65">
        <f>'RKO-LNS'!S88</f>
        <v>0</v>
      </c>
      <c r="BT89" s="66">
        <f>'RKO-LNS'!L88</f>
        <v>17.637</v>
      </c>
      <c r="BU89" s="62">
        <f t="shared" si="75"/>
        <v>1</v>
      </c>
      <c r="BV89" s="61">
        <f>'RKO-MS'!J88</f>
        <v>72464.86293</v>
      </c>
      <c r="BW89" s="59">
        <f t="shared" si="76"/>
        <v>10.61972587</v>
      </c>
      <c r="BX89" s="65">
        <f>'RKO-MS'!S88</f>
        <v>15.01936964</v>
      </c>
      <c r="BY89" s="66">
        <f>'RKO-MS'!L88</f>
        <v>0</v>
      </c>
      <c r="BZ89" s="62">
        <f t="shared" si="77"/>
        <v>0</v>
      </c>
      <c r="CA89" s="67"/>
      <c r="CB89" s="68">
        <f t="shared" si="78"/>
        <v>65508.08398</v>
      </c>
      <c r="CC89" s="68">
        <f t="shared" si="79"/>
        <v>1</v>
      </c>
    </row>
    <row r="90" ht="15.75" customHeight="1">
      <c r="A90" s="84" t="s">
        <v>170</v>
      </c>
      <c r="B90" s="28"/>
      <c r="C90" s="28"/>
      <c r="D90" s="28">
        <v>0.8</v>
      </c>
      <c r="E90" s="44"/>
      <c r="F90" s="59">
        <f t="shared" si="49"/>
        <v>77046.45847</v>
      </c>
      <c r="G90" s="46"/>
      <c r="H90" s="85">
        <v>77805.8</v>
      </c>
      <c r="I90" s="59">
        <f t="shared" si="50"/>
        <v>0.985563181</v>
      </c>
      <c r="J90" s="85">
        <v>582.1</v>
      </c>
      <c r="K90" s="62">
        <f t="shared" si="51"/>
        <v>0</v>
      </c>
      <c r="L90" s="85"/>
      <c r="M90" s="59"/>
      <c r="N90" s="63"/>
      <c r="O90" s="62"/>
      <c r="P90" s="6" t="s">
        <v>8</v>
      </c>
      <c r="Q90" s="6" t="s">
        <v>8</v>
      </c>
      <c r="R90" s="6" t="s">
        <v>8</v>
      </c>
      <c r="S90" s="62">
        <f t="shared" si="54"/>
        <v>0</v>
      </c>
      <c r="T90" s="83" t="s">
        <v>8</v>
      </c>
      <c r="U90" s="45" t="s">
        <v>8</v>
      </c>
      <c r="V90" s="7" t="s">
        <v>8</v>
      </c>
      <c r="W90" s="62">
        <f t="shared" si="55"/>
        <v>0</v>
      </c>
      <c r="X90" s="59">
        <f>RKO!J89</f>
        <v>77046.45847</v>
      </c>
      <c r="Y90" s="59">
        <f t="shared" si="56"/>
        <v>0</v>
      </c>
      <c r="Z90" s="65">
        <f>RKO!S89</f>
        <v>0.2849461932</v>
      </c>
      <c r="AA90" s="59">
        <f>RKO!L89</f>
        <v>12.933</v>
      </c>
      <c r="AB90" s="62">
        <f t="shared" si="57"/>
        <v>1</v>
      </c>
      <c r="AC90" s="61">
        <f>'RKO-BRKGA'!J89</f>
        <v>79031.01907</v>
      </c>
      <c r="AD90" s="59">
        <f t="shared" si="58"/>
        <v>2.575797297</v>
      </c>
      <c r="AE90" s="65">
        <f>'RKO-BRKGA'!S89</f>
        <v>5.219099478</v>
      </c>
      <c r="AF90" s="59">
        <f>'RKO-BRKGA'!L89</f>
        <v>5.73</v>
      </c>
      <c r="AG90" s="62">
        <f t="shared" si="59"/>
        <v>0</v>
      </c>
      <c r="AH90" s="61">
        <f>'RKO-SA'!J89</f>
        <v>77412.36006</v>
      </c>
      <c r="AI90" s="59">
        <f t="shared" si="60"/>
        <v>0.474910322</v>
      </c>
      <c r="AJ90" s="65">
        <f>'RKO-SA'!S89</f>
        <v>0.474910322</v>
      </c>
      <c r="AK90" s="59">
        <f>'RKO-SA'!L89</f>
        <v>16.723</v>
      </c>
      <c r="AL90" s="62">
        <f t="shared" si="61"/>
        <v>0</v>
      </c>
      <c r="AM90" s="61">
        <f>'RKO-GRASP'!J89</f>
        <v>77046.45847</v>
      </c>
      <c r="AN90" s="59">
        <f t="shared" si="62"/>
        <v>0</v>
      </c>
      <c r="AO90" s="65">
        <f>'RKO-GRASP'!S89</f>
        <v>0.3799282576</v>
      </c>
      <c r="AP90" s="59">
        <f>'RKO-GRASP'!L89</f>
        <v>18.814</v>
      </c>
      <c r="AQ90" s="62">
        <f t="shared" si="63"/>
        <v>1</v>
      </c>
      <c r="AR90" s="61">
        <f>'RKO-ILS'!J89</f>
        <v>77046.45847</v>
      </c>
      <c r="AS90" s="59">
        <f t="shared" si="64"/>
        <v>0</v>
      </c>
      <c r="AT90" s="65">
        <f>'RKO-ILS'!S89</f>
        <v>0</v>
      </c>
      <c r="AU90" s="59">
        <f>'RKO-ILS'!L89</f>
        <v>13.881</v>
      </c>
      <c r="AV90" s="62">
        <f t="shared" si="65"/>
        <v>1</v>
      </c>
      <c r="AW90" s="61">
        <f>'RKO-VNS'!J89</f>
        <v>77046.45847</v>
      </c>
      <c r="AX90" s="59">
        <f t="shared" si="66"/>
        <v>0</v>
      </c>
      <c r="AY90" s="65">
        <f>'RKO-VNS'!S89</f>
        <v>0</v>
      </c>
      <c r="AZ90" s="59">
        <f>'RKO-VNS'!L89</f>
        <v>21.725</v>
      </c>
      <c r="BA90" s="62">
        <f t="shared" si="67"/>
        <v>1</v>
      </c>
      <c r="BB90" s="61">
        <f>'RKO-PSO'!J89</f>
        <v>77046.45847</v>
      </c>
      <c r="BC90" s="59">
        <f t="shared" si="68"/>
        <v>0</v>
      </c>
      <c r="BD90" s="65">
        <f>'RKO-PSO'!S89</f>
        <v>0.07592874528</v>
      </c>
      <c r="BE90" s="66">
        <f>'RKO-PSO'!L89</f>
        <v>40.063</v>
      </c>
      <c r="BF90" s="62">
        <f t="shared" si="69"/>
        <v>1</v>
      </c>
      <c r="BG90" s="61">
        <f>'RKO-GA'!J89</f>
        <v>77046.45847</v>
      </c>
      <c r="BH90" s="59">
        <f t="shared" si="70"/>
        <v>0</v>
      </c>
      <c r="BI90" s="65">
        <f>'RKO-GA'!S89</f>
        <v>0.2676122647</v>
      </c>
      <c r="BJ90" s="66">
        <f>'RKO-GA'!L89</f>
        <v>17.368</v>
      </c>
      <c r="BK90" s="62">
        <f t="shared" si="71"/>
        <v>1</v>
      </c>
      <c r="BL90" s="61">
        <f>'RKO-BRKGA-CS'!J89</f>
        <v>77298.76644</v>
      </c>
      <c r="BM90" s="59">
        <f t="shared" si="72"/>
        <v>0.3274750975</v>
      </c>
      <c r="BN90" s="65">
        <f>'RKO-BRKGA-CS'!S89</f>
        <v>0.6146502103</v>
      </c>
      <c r="BO90" s="66">
        <f>'RKO-BRKGA-CS'!L89</f>
        <v>19.611</v>
      </c>
      <c r="BP90" s="62">
        <f t="shared" si="73"/>
        <v>0</v>
      </c>
      <c r="BQ90" s="61">
        <f>'RKO-LNS'!J89</f>
        <v>77046.45847</v>
      </c>
      <c r="BR90" s="59">
        <f t="shared" si="74"/>
        <v>0</v>
      </c>
      <c r="BS90" s="65">
        <f>'RKO-LNS'!S89</f>
        <v>0.1709108097</v>
      </c>
      <c r="BT90" s="66">
        <f>'RKO-LNS'!L89</f>
        <v>34.435</v>
      </c>
      <c r="BU90" s="62">
        <f t="shared" si="75"/>
        <v>1</v>
      </c>
      <c r="BV90" s="61">
        <f>'RKO-MS'!J89</f>
        <v>85631.28532</v>
      </c>
      <c r="BW90" s="59">
        <f t="shared" si="76"/>
        <v>11.14240293</v>
      </c>
      <c r="BX90" s="65">
        <f>'RKO-MS'!S89</f>
        <v>12.77610937</v>
      </c>
      <c r="BY90" s="66">
        <f>'RKO-MS'!L89</f>
        <v>0</v>
      </c>
      <c r="BZ90" s="62">
        <f t="shared" si="77"/>
        <v>0</v>
      </c>
      <c r="CA90" s="67"/>
      <c r="CB90" s="68">
        <f t="shared" si="78"/>
        <v>77046.45847</v>
      </c>
      <c r="CC90" s="68">
        <f t="shared" si="79"/>
        <v>1</v>
      </c>
    </row>
    <row r="91" ht="15.75" customHeight="1">
      <c r="A91" s="84" t="s">
        <v>171</v>
      </c>
      <c r="B91" s="28"/>
      <c r="C91" s="28">
        <v>8.0</v>
      </c>
      <c r="D91" s="28">
        <v>0.2</v>
      </c>
      <c r="E91" s="44"/>
      <c r="F91" s="59">
        <f t="shared" si="49"/>
        <v>43715.69785</v>
      </c>
      <c r="G91" s="46"/>
      <c r="H91" s="85">
        <v>43994.2</v>
      </c>
      <c r="I91" s="59">
        <f t="shared" si="50"/>
        <v>0.6370758439</v>
      </c>
      <c r="J91" s="85">
        <v>571.5</v>
      </c>
      <c r="K91" s="62">
        <f t="shared" si="51"/>
        <v>0</v>
      </c>
      <c r="L91" s="85"/>
      <c r="M91" s="59"/>
      <c r="N91" s="63"/>
      <c r="O91" s="62"/>
      <c r="P91" s="6" t="s">
        <v>8</v>
      </c>
      <c r="Q91" s="6" t="s">
        <v>8</v>
      </c>
      <c r="R91" s="6" t="s">
        <v>8</v>
      </c>
      <c r="S91" s="62">
        <f t="shared" si="54"/>
        <v>0</v>
      </c>
      <c r="T91" s="83" t="s">
        <v>8</v>
      </c>
      <c r="U91" s="45" t="s">
        <v>8</v>
      </c>
      <c r="V91" s="7" t="s">
        <v>8</v>
      </c>
      <c r="W91" s="62">
        <f t="shared" si="55"/>
        <v>0</v>
      </c>
      <c r="X91" s="59">
        <f>RKO!J90</f>
        <v>43715.69785</v>
      </c>
      <c r="Y91" s="59">
        <f t="shared" si="56"/>
        <v>0</v>
      </c>
      <c r="Z91" s="65">
        <f>RKO!S90</f>
        <v>0.03202808439</v>
      </c>
      <c r="AA91" s="59">
        <f>RKO!L90</f>
        <v>16.007</v>
      </c>
      <c r="AB91" s="62">
        <f t="shared" si="57"/>
        <v>1</v>
      </c>
      <c r="AC91" s="61">
        <f>'RKO-BRKGA'!J90</f>
        <v>46015.51081</v>
      </c>
      <c r="AD91" s="59">
        <f t="shared" si="58"/>
        <v>5.260840085</v>
      </c>
      <c r="AE91" s="65">
        <f>'RKO-BRKGA'!S90</f>
        <v>15.28130922</v>
      </c>
      <c r="AF91" s="59">
        <f>'RKO-BRKGA'!L90</f>
        <v>5.46</v>
      </c>
      <c r="AG91" s="62">
        <f t="shared" si="59"/>
        <v>0</v>
      </c>
      <c r="AH91" s="61">
        <f>'RKO-SA'!J90</f>
        <v>43715.69785</v>
      </c>
      <c r="AI91" s="59">
        <f t="shared" si="60"/>
        <v>0</v>
      </c>
      <c r="AJ91" s="65">
        <f>'RKO-SA'!S90</f>
        <v>0.08398130513</v>
      </c>
      <c r="AK91" s="59">
        <f>'RKO-SA'!L90</f>
        <v>44.213</v>
      </c>
      <c r="AL91" s="62">
        <f t="shared" si="61"/>
        <v>1</v>
      </c>
      <c r="AM91" s="61">
        <f>'RKO-GRASP'!J90</f>
        <v>43715.69785</v>
      </c>
      <c r="AN91" s="59">
        <f t="shared" si="62"/>
        <v>0</v>
      </c>
      <c r="AO91" s="65">
        <f>'RKO-GRASP'!S90</f>
        <v>0.02699677457</v>
      </c>
      <c r="AP91" s="59">
        <f>'RKO-GRASP'!L90</f>
        <v>12.919</v>
      </c>
      <c r="AQ91" s="62">
        <f t="shared" si="63"/>
        <v>1</v>
      </c>
      <c r="AR91" s="61">
        <f>'RKO-ILS'!J90</f>
        <v>43715.69785</v>
      </c>
      <c r="AS91" s="59">
        <f t="shared" si="64"/>
        <v>0</v>
      </c>
      <c r="AT91" s="65">
        <f>'RKO-ILS'!S90</f>
        <v>0.005925885042</v>
      </c>
      <c r="AU91" s="59">
        <f>'RKO-ILS'!L90</f>
        <v>21.944</v>
      </c>
      <c r="AV91" s="62">
        <f t="shared" si="65"/>
        <v>1</v>
      </c>
      <c r="AW91" s="61">
        <f>'RKO-VNS'!J90</f>
        <v>43715.69785</v>
      </c>
      <c r="AX91" s="59">
        <f t="shared" si="66"/>
        <v>0</v>
      </c>
      <c r="AY91" s="65">
        <f>'RKO-VNS'!S90</f>
        <v>0.08691620875</v>
      </c>
      <c r="AZ91" s="59">
        <f>'RKO-VNS'!L90</f>
        <v>24.511</v>
      </c>
      <c r="BA91" s="62">
        <f t="shared" si="67"/>
        <v>1</v>
      </c>
      <c r="BB91" s="61">
        <f>'RKO-PSO'!J90</f>
        <v>43719.36364</v>
      </c>
      <c r="BC91" s="59">
        <f t="shared" si="68"/>
        <v>0.008385516371</v>
      </c>
      <c r="BD91" s="65">
        <f>'RKO-PSO'!S90</f>
        <v>0.09065049387</v>
      </c>
      <c r="BE91" s="66">
        <f>'RKO-PSO'!L90</f>
        <v>35.093</v>
      </c>
      <c r="BF91" s="62">
        <f t="shared" si="69"/>
        <v>0</v>
      </c>
      <c r="BG91" s="61">
        <f>'RKO-GA'!J90</f>
        <v>43719.36364</v>
      </c>
      <c r="BH91" s="59">
        <f t="shared" si="70"/>
        <v>0.008385516371</v>
      </c>
      <c r="BI91" s="65">
        <f>'RKO-GA'!S90</f>
        <v>0.1659470643</v>
      </c>
      <c r="BJ91" s="66">
        <f>'RKO-GA'!L90</f>
        <v>16.537</v>
      </c>
      <c r="BK91" s="62">
        <f t="shared" si="71"/>
        <v>0</v>
      </c>
      <c r="BL91" s="61">
        <f>'RKO-BRKGA-CS'!J90</f>
        <v>43887.2136</v>
      </c>
      <c r="BM91" s="59">
        <f t="shared" si="72"/>
        <v>0.3923436144</v>
      </c>
      <c r="BN91" s="65">
        <f>'RKO-BRKGA-CS'!S90</f>
        <v>2.09196444</v>
      </c>
      <c r="BO91" s="66">
        <f>'RKO-BRKGA-CS'!L90</f>
        <v>13.043</v>
      </c>
      <c r="BP91" s="62">
        <f t="shared" si="73"/>
        <v>0</v>
      </c>
      <c r="BQ91" s="61">
        <f>'RKO-LNS'!J90</f>
        <v>43715.69785</v>
      </c>
      <c r="BR91" s="59">
        <f t="shared" si="74"/>
        <v>0</v>
      </c>
      <c r="BS91" s="65">
        <f>'RKO-LNS'!S90</f>
        <v>0.05991943418</v>
      </c>
      <c r="BT91" s="66">
        <f>'RKO-LNS'!L90</f>
        <v>16.426</v>
      </c>
      <c r="BU91" s="62">
        <f t="shared" si="75"/>
        <v>1</v>
      </c>
      <c r="BV91" s="61">
        <f>'RKO-MS'!J90</f>
        <v>53671.26831</v>
      </c>
      <c r="BW91" s="59">
        <f t="shared" si="76"/>
        <v>22.77344513</v>
      </c>
      <c r="BX91" s="65">
        <f>'RKO-MS'!S90</f>
        <v>27.3108566</v>
      </c>
      <c r="BY91" s="66">
        <f>'RKO-MS'!L90</f>
        <v>0</v>
      </c>
      <c r="BZ91" s="62">
        <f t="shared" si="77"/>
        <v>0</v>
      </c>
      <c r="CA91" s="67"/>
      <c r="CB91" s="68">
        <f t="shared" si="78"/>
        <v>43715.69785</v>
      </c>
      <c r="CC91" s="68">
        <f t="shared" si="79"/>
        <v>1</v>
      </c>
    </row>
    <row r="92" ht="15.75" customHeight="1">
      <c r="A92" s="84" t="s">
        <v>172</v>
      </c>
      <c r="B92" s="28"/>
      <c r="C92" s="28"/>
      <c r="D92" s="28">
        <v>0.5</v>
      </c>
      <c r="E92" s="44"/>
      <c r="F92" s="59">
        <f t="shared" si="49"/>
        <v>59268.74829</v>
      </c>
      <c r="G92" s="46"/>
      <c r="H92" s="85">
        <v>59746.2</v>
      </c>
      <c r="I92" s="59">
        <f t="shared" si="50"/>
        <v>0.8055707735</v>
      </c>
      <c r="J92" s="85">
        <v>642.8</v>
      </c>
      <c r="K92" s="62">
        <f t="shared" si="51"/>
        <v>0</v>
      </c>
      <c r="L92" s="85"/>
      <c r="M92" s="59"/>
      <c r="N92" s="63"/>
      <c r="O92" s="62"/>
      <c r="P92" s="6" t="s">
        <v>8</v>
      </c>
      <c r="Q92" s="6" t="s">
        <v>8</v>
      </c>
      <c r="R92" s="6" t="s">
        <v>8</v>
      </c>
      <c r="S92" s="62">
        <f t="shared" si="54"/>
        <v>0</v>
      </c>
      <c r="T92" s="83" t="s">
        <v>8</v>
      </c>
      <c r="U92" s="45" t="s">
        <v>8</v>
      </c>
      <c r="V92" s="7" t="s">
        <v>8</v>
      </c>
      <c r="W92" s="62">
        <f t="shared" si="55"/>
        <v>0</v>
      </c>
      <c r="X92" s="59">
        <f>RKO!J91</f>
        <v>59268.74829</v>
      </c>
      <c r="Y92" s="59">
        <f t="shared" si="56"/>
        <v>0</v>
      </c>
      <c r="Z92" s="65">
        <f>RKO!S91</f>
        <v>0.09890817285</v>
      </c>
      <c r="AA92" s="59">
        <f>RKO!L91</f>
        <v>12.3</v>
      </c>
      <c r="AB92" s="62">
        <f t="shared" si="57"/>
        <v>1</v>
      </c>
      <c r="AC92" s="61">
        <f>'RKO-BRKGA'!J91</f>
        <v>64302.55352</v>
      </c>
      <c r="AD92" s="59">
        <f t="shared" si="58"/>
        <v>8.493186336</v>
      </c>
      <c r="AE92" s="65">
        <f>'RKO-BRKGA'!S91</f>
        <v>9.424371628</v>
      </c>
      <c r="AF92" s="59">
        <f>'RKO-BRKGA'!L91</f>
        <v>5.994</v>
      </c>
      <c r="AG92" s="62">
        <f t="shared" si="59"/>
        <v>0</v>
      </c>
      <c r="AH92" s="61">
        <f>'RKO-SA'!J91</f>
        <v>59268.74829</v>
      </c>
      <c r="AI92" s="59">
        <f t="shared" si="60"/>
        <v>0</v>
      </c>
      <c r="AJ92" s="65">
        <f>'RKO-SA'!S91</f>
        <v>0.2727812287</v>
      </c>
      <c r="AK92" s="59">
        <f>'RKO-SA'!L91</f>
        <v>30.112</v>
      </c>
      <c r="AL92" s="62">
        <f t="shared" si="61"/>
        <v>1</v>
      </c>
      <c r="AM92" s="61">
        <f>'RKO-GRASP'!J91</f>
        <v>59268.74829</v>
      </c>
      <c r="AN92" s="59">
        <f t="shared" si="62"/>
        <v>0</v>
      </c>
      <c r="AO92" s="65">
        <f>'RKO-GRASP'!S91</f>
        <v>0.2281737906</v>
      </c>
      <c r="AP92" s="59">
        <f>'RKO-GRASP'!L91</f>
        <v>35.097</v>
      </c>
      <c r="AQ92" s="62">
        <f t="shared" si="63"/>
        <v>1</v>
      </c>
      <c r="AR92" s="61">
        <f>'RKO-ILS'!J91</f>
        <v>59268.74829</v>
      </c>
      <c r="AS92" s="59">
        <f t="shared" si="64"/>
        <v>0</v>
      </c>
      <c r="AT92" s="65">
        <f>'RKO-ILS'!S91</f>
        <v>0</v>
      </c>
      <c r="AU92" s="59">
        <f>'RKO-ILS'!L91</f>
        <v>13.573</v>
      </c>
      <c r="AV92" s="62">
        <f t="shared" si="65"/>
        <v>1</v>
      </c>
      <c r="AW92" s="61">
        <f>'RKO-VNS'!J91</f>
        <v>59268.74829</v>
      </c>
      <c r="AX92" s="59">
        <f t="shared" si="66"/>
        <v>0</v>
      </c>
      <c r="AY92" s="65">
        <f>'RKO-VNS'!S91</f>
        <v>0</v>
      </c>
      <c r="AZ92" s="59">
        <f>'RKO-VNS'!L91</f>
        <v>18.594</v>
      </c>
      <c r="BA92" s="62">
        <f t="shared" si="67"/>
        <v>1</v>
      </c>
      <c r="BB92" s="61">
        <f>'RKO-PSO'!J91</f>
        <v>59268.74829</v>
      </c>
      <c r="BC92" s="59">
        <f t="shared" si="68"/>
        <v>0</v>
      </c>
      <c r="BD92" s="65">
        <f>'RKO-PSO'!S91</f>
        <v>0.1838791096</v>
      </c>
      <c r="BE92" s="66">
        <f>'RKO-PSO'!L91</f>
        <v>32.84</v>
      </c>
      <c r="BF92" s="62">
        <f t="shared" si="69"/>
        <v>1</v>
      </c>
      <c r="BG92" s="61">
        <f>'RKO-GA'!J91</f>
        <v>59361.61033</v>
      </c>
      <c r="BH92" s="59">
        <f t="shared" si="70"/>
        <v>0.1566796156</v>
      </c>
      <c r="BI92" s="65">
        <f>'RKO-GA'!S91</f>
        <v>0.85563131</v>
      </c>
      <c r="BJ92" s="66">
        <f>'RKO-GA'!L91</f>
        <v>41.207</v>
      </c>
      <c r="BK92" s="62">
        <f t="shared" si="71"/>
        <v>0</v>
      </c>
      <c r="BL92" s="61">
        <f>'RKO-BRKGA-CS'!J91</f>
        <v>59748.97955</v>
      </c>
      <c r="BM92" s="59">
        <f t="shared" si="72"/>
        <v>0.8102605098</v>
      </c>
      <c r="BN92" s="65">
        <f>'RKO-BRKGA-CS'!S91</f>
        <v>2.501503143</v>
      </c>
      <c r="BO92" s="66">
        <f>'RKO-BRKGA-CS'!L91</f>
        <v>23.634</v>
      </c>
      <c r="BP92" s="62">
        <f t="shared" si="73"/>
        <v>0</v>
      </c>
      <c r="BQ92" s="61">
        <f>'RKO-LNS'!J91</f>
        <v>59268.74829</v>
      </c>
      <c r="BR92" s="59">
        <f t="shared" si="74"/>
        <v>0</v>
      </c>
      <c r="BS92" s="65">
        <f>'RKO-LNS'!S91</f>
        <v>0</v>
      </c>
      <c r="BT92" s="66">
        <f>'RKO-LNS'!L91</f>
        <v>27.066</v>
      </c>
      <c r="BU92" s="62">
        <f t="shared" si="75"/>
        <v>1</v>
      </c>
      <c r="BV92" s="61">
        <f>'RKO-MS'!J91</f>
        <v>69827.7667</v>
      </c>
      <c r="BW92" s="59">
        <f t="shared" si="76"/>
        <v>17.81549083</v>
      </c>
      <c r="BX92" s="65">
        <f>'RKO-MS'!S91</f>
        <v>22.6843079</v>
      </c>
      <c r="BY92" s="66">
        <f>'RKO-MS'!L91</f>
        <v>0</v>
      </c>
      <c r="BZ92" s="62">
        <f t="shared" si="77"/>
        <v>0</v>
      </c>
      <c r="CA92" s="67"/>
      <c r="CB92" s="68">
        <f t="shared" si="78"/>
        <v>59268.74829</v>
      </c>
      <c r="CC92" s="68">
        <f t="shared" si="79"/>
        <v>1</v>
      </c>
    </row>
    <row r="93" ht="15.75" customHeight="1">
      <c r="A93" s="84" t="s">
        <v>173</v>
      </c>
      <c r="B93" s="28"/>
      <c r="C93" s="28"/>
      <c r="D93" s="28">
        <v>0.8</v>
      </c>
      <c r="E93" s="44"/>
      <c r="F93" s="59">
        <f t="shared" si="49"/>
        <v>73196.93742</v>
      </c>
      <c r="G93" s="46"/>
      <c r="H93" s="85">
        <v>74087.8</v>
      </c>
      <c r="I93" s="59">
        <f t="shared" si="50"/>
        <v>1.217076299</v>
      </c>
      <c r="J93" s="85">
        <v>612.6</v>
      </c>
      <c r="K93" s="62">
        <f t="shared" si="51"/>
        <v>0</v>
      </c>
      <c r="L93" s="85"/>
      <c r="M93" s="59"/>
      <c r="N93" s="63"/>
      <c r="O93" s="62"/>
      <c r="P93" s="6" t="s">
        <v>8</v>
      </c>
      <c r="Q93" s="6" t="s">
        <v>8</v>
      </c>
      <c r="R93" s="6" t="s">
        <v>8</v>
      </c>
      <c r="S93" s="62">
        <f t="shared" si="54"/>
        <v>0</v>
      </c>
      <c r="T93" s="83" t="s">
        <v>8</v>
      </c>
      <c r="U93" s="45" t="s">
        <v>8</v>
      </c>
      <c r="V93" s="7" t="s">
        <v>8</v>
      </c>
      <c r="W93" s="62">
        <f t="shared" si="55"/>
        <v>0</v>
      </c>
      <c r="X93" s="59">
        <f>RKO!J92</f>
        <v>73196.93742</v>
      </c>
      <c r="Y93" s="59">
        <f t="shared" si="56"/>
        <v>0</v>
      </c>
      <c r="Z93" s="65">
        <f>RKO!S92</f>
        <v>0.08902936447</v>
      </c>
      <c r="AA93" s="59">
        <f>RKO!L92</f>
        <v>27.596</v>
      </c>
      <c r="AB93" s="62">
        <f t="shared" si="57"/>
        <v>1</v>
      </c>
      <c r="AC93" s="61">
        <f>'RKO-BRKGA'!J92</f>
        <v>74562.80888</v>
      </c>
      <c r="AD93" s="59">
        <f t="shared" si="58"/>
        <v>1.866022688</v>
      </c>
      <c r="AE93" s="65">
        <f>'RKO-BRKGA'!S92</f>
        <v>4.371752103</v>
      </c>
      <c r="AF93" s="59">
        <f>'RKO-BRKGA'!L92</f>
        <v>4.727</v>
      </c>
      <c r="AG93" s="62">
        <f t="shared" si="59"/>
        <v>0</v>
      </c>
      <c r="AH93" s="61">
        <f>'RKO-SA'!J92</f>
        <v>73522.40595</v>
      </c>
      <c r="AI93" s="59">
        <f t="shared" si="60"/>
        <v>0.4446477373</v>
      </c>
      <c r="AJ93" s="65">
        <f>'RKO-SA'!S92</f>
        <v>1.514489572</v>
      </c>
      <c r="AK93" s="59">
        <f>'RKO-SA'!L92</f>
        <v>22.737</v>
      </c>
      <c r="AL93" s="62">
        <f t="shared" si="61"/>
        <v>0</v>
      </c>
      <c r="AM93" s="61">
        <f>'RKO-GRASP'!J92</f>
        <v>73196.93742</v>
      </c>
      <c r="AN93" s="59">
        <f t="shared" si="62"/>
        <v>0</v>
      </c>
      <c r="AO93" s="65">
        <f>'RKO-GRASP'!S92</f>
        <v>0.1424182433</v>
      </c>
      <c r="AP93" s="59">
        <f>'RKO-GRASP'!L92</f>
        <v>30.411</v>
      </c>
      <c r="AQ93" s="62">
        <f t="shared" si="63"/>
        <v>1</v>
      </c>
      <c r="AR93" s="61">
        <f>'RKO-ILS'!J92</f>
        <v>73196.93742</v>
      </c>
      <c r="AS93" s="59">
        <f t="shared" si="64"/>
        <v>0</v>
      </c>
      <c r="AT93" s="65">
        <f>'RKO-ILS'!S92</f>
        <v>0.07120912163</v>
      </c>
      <c r="AU93" s="59">
        <f>'RKO-ILS'!L92</f>
        <v>26.21</v>
      </c>
      <c r="AV93" s="62">
        <f t="shared" si="65"/>
        <v>1</v>
      </c>
      <c r="AW93" s="61">
        <f>'RKO-VNS'!J92</f>
        <v>73196.93742</v>
      </c>
      <c r="AX93" s="59">
        <f t="shared" si="66"/>
        <v>0</v>
      </c>
      <c r="AY93" s="65">
        <f>'RKO-VNS'!S92</f>
        <v>0.1424182433</v>
      </c>
      <c r="AZ93" s="59">
        <f>'RKO-VNS'!L92</f>
        <v>33.087</v>
      </c>
      <c r="BA93" s="62">
        <f t="shared" si="67"/>
        <v>1</v>
      </c>
      <c r="BB93" s="61">
        <f>'RKO-PSO'!J92</f>
        <v>73592.16978</v>
      </c>
      <c r="BC93" s="59">
        <f t="shared" si="68"/>
        <v>0.5399575049</v>
      </c>
      <c r="BD93" s="65">
        <f>'RKO-PSO'!S92</f>
        <v>0.9227816512</v>
      </c>
      <c r="BE93" s="66">
        <f>'RKO-PSO'!L92</f>
        <v>39.054</v>
      </c>
      <c r="BF93" s="62">
        <f t="shared" si="69"/>
        <v>0</v>
      </c>
      <c r="BG93" s="61">
        <f>'RKO-GA'!J92</f>
        <v>73303.65224</v>
      </c>
      <c r="BH93" s="59">
        <f t="shared" si="70"/>
        <v>0.1457913688</v>
      </c>
      <c r="BI93" s="65">
        <f>'RKO-GA'!S92</f>
        <v>0.4154442444</v>
      </c>
      <c r="BJ93" s="66">
        <f>'RKO-GA'!L92</f>
        <v>35.307</v>
      </c>
      <c r="BK93" s="62">
        <f t="shared" si="71"/>
        <v>0</v>
      </c>
      <c r="BL93" s="61">
        <f>'RKO-BRKGA-CS'!J92</f>
        <v>73556.43715</v>
      </c>
      <c r="BM93" s="59">
        <f t="shared" si="72"/>
        <v>0.4911403874</v>
      </c>
      <c r="BN93" s="65">
        <f>'RKO-BRKGA-CS'!S92</f>
        <v>1.547595319</v>
      </c>
      <c r="BO93" s="66">
        <f>'RKO-BRKGA-CS'!L92</f>
        <v>33.139</v>
      </c>
      <c r="BP93" s="62">
        <f t="shared" si="73"/>
        <v>0</v>
      </c>
      <c r="BQ93" s="61">
        <f>'RKO-LNS'!J92</f>
        <v>73196.93742</v>
      </c>
      <c r="BR93" s="59">
        <f t="shared" si="74"/>
        <v>0</v>
      </c>
      <c r="BS93" s="65">
        <f>'RKO-LNS'!S92</f>
        <v>0.09884393685</v>
      </c>
      <c r="BT93" s="66">
        <f>'RKO-LNS'!L92</f>
        <v>28.747</v>
      </c>
      <c r="BU93" s="62">
        <f t="shared" si="75"/>
        <v>1</v>
      </c>
      <c r="BV93" s="61">
        <f>'RKO-MS'!J92</f>
        <v>78126.16878</v>
      </c>
      <c r="BW93" s="59">
        <f t="shared" si="76"/>
        <v>6.734204361</v>
      </c>
      <c r="BX93" s="65">
        <f>'RKO-MS'!S92</f>
        <v>14.59881608</v>
      </c>
      <c r="BY93" s="66">
        <f>'RKO-MS'!L92</f>
        <v>0</v>
      </c>
      <c r="BZ93" s="62">
        <f t="shared" si="77"/>
        <v>0</v>
      </c>
      <c r="CA93" s="67"/>
      <c r="CB93" s="68">
        <f t="shared" si="78"/>
        <v>73196.93742</v>
      </c>
      <c r="CC93" s="68">
        <f t="shared" si="79"/>
        <v>1</v>
      </c>
    </row>
    <row r="94" ht="15.75" customHeight="1">
      <c r="A94" s="84" t="s">
        <v>174</v>
      </c>
      <c r="B94" s="28">
        <v>70.0</v>
      </c>
      <c r="C94" s="28">
        <v>3.0</v>
      </c>
      <c r="D94" s="28">
        <v>0.2</v>
      </c>
      <c r="E94" s="44"/>
      <c r="F94" s="59">
        <f t="shared" si="49"/>
        <v>63341.09987</v>
      </c>
      <c r="G94" s="46"/>
      <c r="H94" s="82">
        <v>63341.1</v>
      </c>
      <c r="I94" s="59">
        <f t="shared" si="50"/>
        <v>0.0000002052379902</v>
      </c>
      <c r="J94" s="85">
        <v>518.9</v>
      </c>
      <c r="K94" s="62">
        <f t="shared" si="51"/>
        <v>1</v>
      </c>
      <c r="L94" s="85"/>
      <c r="M94" s="59"/>
      <c r="N94" s="85"/>
      <c r="O94" s="62"/>
      <c r="P94" s="6" t="s">
        <v>8</v>
      </c>
      <c r="Q94" s="6" t="s">
        <v>8</v>
      </c>
      <c r="R94" s="6" t="s">
        <v>8</v>
      </c>
      <c r="S94" s="62">
        <f t="shared" si="54"/>
        <v>0</v>
      </c>
      <c r="T94" s="83" t="s">
        <v>8</v>
      </c>
      <c r="U94" s="45" t="s">
        <v>8</v>
      </c>
      <c r="V94" s="7" t="s">
        <v>8</v>
      </c>
      <c r="W94" s="62">
        <f t="shared" si="55"/>
        <v>0</v>
      </c>
      <c r="X94" s="59">
        <f>RKO!J93</f>
        <v>63341.09987</v>
      </c>
      <c r="Y94" s="59">
        <f t="shared" si="56"/>
        <v>0</v>
      </c>
      <c r="Z94" s="65">
        <f>RKO!S93</f>
        <v>0</v>
      </c>
      <c r="AA94" s="59">
        <f>RKO!L93</f>
        <v>4.223</v>
      </c>
      <c r="AB94" s="62">
        <f t="shared" si="57"/>
        <v>1</v>
      </c>
      <c r="AC94" s="61">
        <f>'RKO-BRKGA'!J93</f>
        <v>65795.73278</v>
      </c>
      <c r="AD94" s="59">
        <f t="shared" si="58"/>
        <v>3.875260957</v>
      </c>
      <c r="AE94" s="65">
        <f>'RKO-BRKGA'!S93</f>
        <v>5.479813464</v>
      </c>
      <c r="AF94" s="59">
        <f>'RKO-BRKGA'!L93</f>
        <v>5.047</v>
      </c>
      <c r="AG94" s="62">
        <f t="shared" si="59"/>
        <v>0</v>
      </c>
      <c r="AH94" s="61">
        <f>'RKO-SA'!J93</f>
        <v>63341.09987</v>
      </c>
      <c r="AI94" s="59">
        <f t="shared" si="60"/>
        <v>0</v>
      </c>
      <c r="AJ94" s="65">
        <f>'RKO-SA'!S93</f>
        <v>0</v>
      </c>
      <c r="AK94" s="59">
        <f>'RKO-SA'!L93</f>
        <v>7.62</v>
      </c>
      <c r="AL94" s="62">
        <f t="shared" si="61"/>
        <v>1</v>
      </c>
      <c r="AM94" s="61">
        <f>'RKO-GRASP'!J93</f>
        <v>63341.09987</v>
      </c>
      <c r="AN94" s="59">
        <f t="shared" si="62"/>
        <v>0</v>
      </c>
      <c r="AO94" s="65">
        <f>'RKO-GRASP'!S93</f>
        <v>0</v>
      </c>
      <c r="AP94" s="59">
        <f>'RKO-GRASP'!L93</f>
        <v>39.084</v>
      </c>
      <c r="AQ94" s="62">
        <f t="shared" si="63"/>
        <v>1</v>
      </c>
      <c r="AR94" s="61">
        <f>'RKO-ILS'!J93</f>
        <v>63341.09987</v>
      </c>
      <c r="AS94" s="59">
        <f t="shared" si="64"/>
        <v>0</v>
      </c>
      <c r="AT94" s="65">
        <f>'RKO-ILS'!S93</f>
        <v>0</v>
      </c>
      <c r="AU94" s="59">
        <f>'RKO-ILS'!L93</f>
        <v>2.081</v>
      </c>
      <c r="AV94" s="62">
        <f t="shared" si="65"/>
        <v>1</v>
      </c>
      <c r="AW94" s="61">
        <f>'RKO-VNS'!J93</f>
        <v>63341.09987</v>
      </c>
      <c r="AX94" s="59">
        <f t="shared" si="66"/>
        <v>0</v>
      </c>
      <c r="AY94" s="65">
        <f>'RKO-VNS'!S93</f>
        <v>0</v>
      </c>
      <c r="AZ94" s="59">
        <f>'RKO-VNS'!L93</f>
        <v>3.304</v>
      </c>
      <c r="BA94" s="62">
        <f t="shared" si="67"/>
        <v>1</v>
      </c>
      <c r="BB94" s="61">
        <f>'RKO-PSO'!J93</f>
        <v>63341.09987</v>
      </c>
      <c r="BC94" s="59">
        <f t="shared" si="68"/>
        <v>0</v>
      </c>
      <c r="BD94" s="65">
        <f>'RKO-PSO'!S93</f>
        <v>0</v>
      </c>
      <c r="BE94" s="66">
        <f>'RKO-PSO'!L93</f>
        <v>2.392</v>
      </c>
      <c r="BF94" s="62">
        <f t="shared" si="69"/>
        <v>1</v>
      </c>
      <c r="BG94" s="61">
        <f>'RKO-GA'!J93</f>
        <v>63341.09987</v>
      </c>
      <c r="BH94" s="59">
        <f t="shared" si="70"/>
        <v>0</v>
      </c>
      <c r="BI94" s="65">
        <f>'RKO-GA'!S93</f>
        <v>0</v>
      </c>
      <c r="BJ94" s="66">
        <f>'RKO-GA'!L93</f>
        <v>6.727</v>
      </c>
      <c r="BK94" s="62">
        <f t="shared" si="71"/>
        <v>1</v>
      </c>
      <c r="BL94" s="61">
        <f>'RKO-BRKGA-CS'!J93</f>
        <v>63341.09987</v>
      </c>
      <c r="BM94" s="59">
        <f t="shared" si="72"/>
        <v>0</v>
      </c>
      <c r="BN94" s="65">
        <f>'RKO-BRKGA-CS'!S93</f>
        <v>0.1342368096</v>
      </c>
      <c r="BO94" s="66">
        <f>'RKO-BRKGA-CS'!L93</f>
        <v>25.219</v>
      </c>
      <c r="BP94" s="62">
        <f t="shared" si="73"/>
        <v>1</v>
      </c>
      <c r="BQ94" s="61">
        <f>'RKO-LNS'!J93</f>
        <v>63341.09987</v>
      </c>
      <c r="BR94" s="59">
        <f t="shared" si="74"/>
        <v>0</v>
      </c>
      <c r="BS94" s="65">
        <f>'RKO-LNS'!S93</f>
        <v>0</v>
      </c>
      <c r="BT94" s="66">
        <f>'RKO-LNS'!L93</f>
        <v>1.617</v>
      </c>
      <c r="BU94" s="62">
        <f t="shared" si="75"/>
        <v>1</v>
      </c>
      <c r="BV94" s="61">
        <f>'RKO-MS'!J93</f>
        <v>68474.97402</v>
      </c>
      <c r="BW94" s="59">
        <f t="shared" si="76"/>
        <v>8.105123152</v>
      </c>
      <c r="BX94" s="65">
        <f>'RKO-MS'!S93</f>
        <v>14.85754746</v>
      </c>
      <c r="BY94" s="66">
        <f>'RKO-MS'!L93</f>
        <v>0</v>
      </c>
      <c r="BZ94" s="62">
        <f t="shared" si="77"/>
        <v>0</v>
      </c>
      <c r="CA94" s="67"/>
      <c r="CB94" s="68">
        <f t="shared" si="78"/>
        <v>63341.09987</v>
      </c>
      <c r="CC94" s="68">
        <f t="shared" si="79"/>
        <v>1</v>
      </c>
    </row>
    <row r="95" ht="15.75" customHeight="1">
      <c r="A95" s="84" t="s">
        <v>175</v>
      </c>
      <c r="B95" s="28"/>
      <c r="C95" s="28"/>
      <c r="D95" s="28">
        <v>0.5</v>
      </c>
      <c r="E95" s="44"/>
      <c r="F95" s="59">
        <f t="shared" si="49"/>
        <v>73497.75771</v>
      </c>
      <c r="G95" s="46"/>
      <c r="H95" s="82">
        <v>73497.7</v>
      </c>
      <c r="I95" s="59">
        <f t="shared" si="50"/>
        <v>-0.00007851532047</v>
      </c>
      <c r="J95" s="85">
        <v>692.7</v>
      </c>
      <c r="K95" s="62">
        <f t="shared" si="51"/>
        <v>1</v>
      </c>
      <c r="L95" s="85"/>
      <c r="M95" s="59"/>
      <c r="N95" s="85"/>
      <c r="O95" s="62"/>
      <c r="P95" s="6" t="s">
        <v>8</v>
      </c>
      <c r="Q95" s="6" t="s">
        <v>8</v>
      </c>
      <c r="R95" s="6" t="s">
        <v>8</v>
      </c>
      <c r="S95" s="62">
        <f t="shared" si="54"/>
        <v>0</v>
      </c>
      <c r="T95" s="83" t="s">
        <v>8</v>
      </c>
      <c r="U95" s="45" t="s">
        <v>8</v>
      </c>
      <c r="V95" s="7" t="s">
        <v>8</v>
      </c>
      <c r="W95" s="62">
        <f t="shared" si="55"/>
        <v>0</v>
      </c>
      <c r="X95" s="59">
        <f>RKO!J94</f>
        <v>73497.75771</v>
      </c>
      <c r="Y95" s="59">
        <f t="shared" si="56"/>
        <v>0</v>
      </c>
      <c r="Z95" s="65">
        <f>RKO!S94</f>
        <v>0</v>
      </c>
      <c r="AA95" s="59">
        <f>RKO!L94</f>
        <v>1.77</v>
      </c>
      <c r="AB95" s="62">
        <f t="shared" si="57"/>
        <v>1</v>
      </c>
      <c r="AC95" s="61">
        <f>'RKO-BRKGA'!J94</f>
        <v>73998.6829</v>
      </c>
      <c r="AD95" s="59">
        <f t="shared" si="58"/>
        <v>0.6815516631</v>
      </c>
      <c r="AE95" s="65">
        <f>'RKO-BRKGA'!S94</f>
        <v>1.417965482</v>
      </c>
      <c r="AF95" s="59">
        <f>'RKO-BRKGA'!L94</f>
        <v>3.238</v>
      </c>
      <c r="AG95" s="62">
        <f t="shared" si="59"/>
        <v>0</v>
      </c>
      <c r="AH95" s="61">
        <f>'RKO-SA'!J94</f>
        <v>73497.75771</v>
      </c>
      <c r="AI95" s="59">
        <f t="shared" si="60"/>
        <v>0</v>
      </c>
      <c r="AJ95" s="65">
        <f>'RKO-SA'!S94</f>
        <v>0.3204137872</v>
      </c>
      <c r="AK95" s="59">
        <f>'RKO-SA'!L94</f>
        <v>42.237</v>
      </c>
      <c r="AL95" s="62">
        <f t="shared" si="61"/>
        <v>1</v>
      </c>
      <c r="AM95" s="61">
        <f>'RKO-GRASP'!J94</f>
        <v>73497.75771</v>
      </c>
      <c r="AN95" s="59">
        <f t="shared" si="62"/>
        <v>0</v>
      </c>
      <c r="AO95" s="65">
        <f>'RKO-GRASP'!S94</f>
        <v>0</v>
      </c>
      <c r="AP95" s="59">
        <f>'RKO-GRASP'!L94</f>
        <v>16.436</v>
      </c>
      <c r="AQ95" s="62">
        <f t="shared" si="63"/>
        <v>1</v>
      </c>
      <c r="AR95" s="61">
        <f>'RKO-ILS'!J94</f>
        <v>73497.75771</v>
      </c>
      <c r="AS95" s="59">
        <f t="shared" si="64"/>
        <v>0</v>
      </c>
      <c r="AT95" s="65">
        <f>'RKO-ILS'!S94</f>
        <v>2.101425151</v>
      </c>
      <c r="AU95" s="59">
        <f>'RKO-ILS'!L94</f>
        <v>8.543</v>
      </c>
      <c r="AV95" s="62">
        <f t="shared" si="65"/>
        <v>1</v>
      </c>
      <c r="AW95" s="61">
        <f>'RKO-VNS'!J94</f>
        <v>73497.75771</v>
      </c>
      <c r="AX95" s="59">
        <f t="shared" si="66"/>
        <v>0</v>
      </c>
      <c r="AY95" s="65">
        <f>'RKO-VNS'!S94</f>
        <v>0</v>
      </c>
      <c r="AZ95" s="59">
        <f>'RKO-VNS'!L94</f>
        <v>13.652</v>
      </c>
      <c r="BA95" s="62">
        <f t="shared" si="67"/>
        <v>1</v>
      </c>
      <c r="BB95" s="61">
        <f>'RKO-PSO'!J94</f>
        <v>73497.75771</v>
      </c>
      <c r="BC95" s="59">
        <f t="shared" si="68"/>
        <v>0</v>
      </c>
      <c r="BD95" s="65">
        <f>'RKO-PSO'!S94</f>
        <v>0</v>
      </c>
      <c r="BE95" s="66">
        <f>'RKO-PSO'!L94</f>
        <v>3.715</v>
      </c>
      <c r="BF95" s="62">
        <f t="shared" si="69"/>
        <v>1</v>
      </c>
      <c r="BG95" s="61">
        <f>'RKO-GA'!J94</f>
        <v>73497.75771</v>
      </c>
      <c r="BH95" s="59">
        <f t="shared" si="70"/>
        <v>0</v>
      </c>
      <c r="BI95" s="65">
        <f>'RKO-GA'!S94</f>
        <v>0</v>
      </c>
      <c r="BJ95" s="66">
        <f>'RKO-GA'!L94</f>
        <v>20.068</v>
      </c>
      <c r="BK95" s="62">
        <f t="shared" si="71"/>
        <v>1</v>
      </c>
      <c r="BL95" s="61">
        <f>'RKO-BRKGA-CS'!J94</f>
        <v>73497.75771</v>
      </c>
      <c r="BM95" s="59">
        <f t="shared" si="72"/>
        <v>0</v>
      </c>
      <c r="BN95" s="65">
        <f>'RKO-BRKGA-CS'!S94</f>
        <v>0.4678853246</v>
      </c>
      <c r="BO95" s="66">
        <f>'RKO-BRKGA-CS'!L94</f>
        <v>12.723</v>
      </c>
      <c r="BP95" s="62">
        <f t="shared" si="73"/>
        <v>1</v>
      </c>
      <c r="BQ95" s="61">
        <f>'RKO-LNS'!J94</f>
        <v>73497.75771</v>
      </c>
      <c r="BR95" s="59">
        <f t="shared" si="74"/>
        <v>0</v>
      </c>
      <c r="BS95" s="65">
        <f>'RKO-LNS'!S94</f>
        <v>0</v>
      </c>
      <c r="BT95" s="66">
        <f>'RKO-LNS'!L94</f>
        <v>4.048</v>
      </c>
      <c r="BU95" s="62">
        <f t="shared" si="75"/>
        <v>1</v>
      </c>
      <c r="BV95" s="61">
        <f>'RKO-MS'!J94</f>
        <v>79979.98366</v>
      </c>
      <c r="BW95" s="59">
        <f t="shared" si="76"/>
        <v>8.819624096</v>
      </c>
      <c r="BX95" s="65">
        <f>'RKO-MS'!S94</f>
        <v>11.9494736</v>
      </c>
      <c r="BY95" s="66">
        <f>'RKO-MS'!L94</f>
        <v>0</v>
      </c>
      <c r="BZ95" s="62">
        <f t="shared" si="77"/>
        <v>0</v>
      </c>
      <c r="CA95" s="67"/>
      <c r="CB95" s="68">
        <f t="shared" si="78"/>
        <v>73497.75771</v>
      </c>
      <c r="CC95" s="68">
        <f t="shared" si="79"/>
        <v>1</v>
      </c>
    </row>
    <row r="96" ht="15.75" customHeight="1">
      <c r="A96" s="84" t="s">
        <v>176</v>
      </c>
      <c r="B96" s="28"/>
      <c r="C96" s="28"/>
      <c r="D96" s="28">
        <v>0.8</v>
      </c>
      <c r="E96" s="44"/>
      <c r="F96" s="59">
        <f t="shared" si="49"/>
        <v>81681.80993</v>
      </c>
      <c r="G96" s="46"/>
      <c r="H96" s="82">
        <v>81681.8</v>
      </c>
      <c r="I96" s="59">
        <f t="shared" si="50"/>
        <v>-0.0000121581537</v>
      </c>
      <c r="J96" s="85">
        <v>518.9</v>
      </c>
      <c r="K96" s="62">
        <f t="shared" si="51"/>
        <v>1</v>
      </c>
      <c r="L96" s="85"/>
      <c r="M96" s="59"/>
      <c r="N96" s="85"/>
      <c r="O96" s="62"/>
      <c r="P96" s="6" t="s">
        <v>8</v>
      </c>
      <c r="Q96" s="6" t="s">
        <v>8</v>
      </c>
      <c r="R96" s="6" t="s">
        <v>8</v>
      </c>
      <c r="S96" s="62">
        <f t="shared" si="54"/>
        <v>0</v>
      </c>
      <c r="T96" s="83" t="s">
        <v>8</v>
      </c>
      <c r="U96" s="45" t="s">
        <v>8</v>
      </c>
      <c r="V96" s="7" t="s">
        <v>8</v>
      </c>
      <c r="W96" s="62">
        <f t="shared" si="55"/>
        <v>0</v>
      </c>
      <c r="X96" s="59">
        <f>RKO!J95</f>
        <v>81681.80993</v>
      </c>
      <c r="Y96" s="59">
        <f t="shared" si="56"/>
        <v>0</v>
      </c>
      <c r="Z96" s="65">
        <f>RKO!S95</f>
        <v>0</v>
      </c>
      <c r="AA96" s="59">
        <f>RKO!L95</f>
        <v>7.046</v>
      </c>
      <c r="AB96" s="62">
        <f t="shared" si="57"/>
        <v>1</v>
      </c>
      <c r="AC96" s="61">
        <f>'RKO-BRKGA'!J95</f>
        <v>82147.29942</v>
      </c>
      <c r="AD96" s="59">
        <f t="shared" si="58"/>
        <v>0.5698814527</v>
      </c>
      <c r="AE96" s="65">
        <f>'RKO-BRKGA'!S95</f>
        <v>1.525895098</v>
      </c>
      <c r="AF96" s="59">
        <f>'RKO-BRKGA'!L95</f>
        <v>18.884</v>
      </c>
      <c r="AG96" s="62">
        <f t="shared" si="59"/>
        <v>0</v>
      </c>
      <c r="AH96" s="61">
        <f>'RKO-SA'!J95</f>
        <v>82147.29942</v>
      </c>
      <c r="AI96" s="59">
        <f t="shared" si="60"/>
        <v>0.5698814527</v>
      </c>
      <c r="AJ96" s="65">
        <f>'RKO-SA'!S95</f>
        <v>0.5698814527</v>
      </c>
      <c r="AK96" s="59">
        <f>'RKO-SA'!L95</f>
        <v>12.504</v>
      </c>
      <c r="AL96" s="62">
        <f t="shared" si="61"/>
        <v>0</v>
      </c>
      <c r="AM96" s="61">
        <f>'RKO-GRASP'!J95</f>
        <v>81681.80993</v>
      </c>
      <c r="AN96" s="59">
        <f t="shared" si="62"/>
        <v>0</v>
      </c>
      <c r="AO96" s="65">
        <f>'RKO-GRASP'!S95</f>
        <v>0.02482942753</v>
      </c>
      <c r="AP96" s="59">
        <f>'RKO-GRASP'!L95</f>
        <v>23.996</v>
      </c>
      <c r="AQ96" s="62">
        <f t="shared" si="63"/>
        <v>1</v>
      </c>
      <c r="AR96" s="61">
        <f>'RKO-ILS'!J95</f>
        <v>81681.80993</v>
      </c>
      <c r="AS96" s="59">
        <f t="shared" si="64"/>
        <v>0</v>
      </c>
      <c r="AT96" s="65">
        <f>'RKO-ILS'!S95</f>
        <v>0</v>
      </c>
      <c r="AU96" s="59">
        <f>'RKO-ILS'!L95</f>
        <v>8.226</v>
      </c>
      <c r="AV96" s="62">
        <f t="shared" si="65"/>
        <v>1</v>
      </c>
      <c r="AW96" s="61">
        <f>'RKO-VNS'!J95</f>
        <v>81681.80993</v>
      </c>
      <c r="AX96" s="59">
        <f t="shared" si="66"/>
        <v>0</v>
      </c>
      <c r="AY96" s="65">
        <f>'RKO-VNS'!S95</f>
        <v>0</v>
      </c>
      <c r="AZ96" s="59">
        <f>'RKO-VNS'!L95</f>
        <v>15.646</v>
      </c>
      <c r="BA96" s="62">
        <f t="shared" si="67"/>
        <v>1</v>
      </c>
      <c r="BB96" s="61">
        <f>'RKO-PSO'!J95</f>
        <v>81681.80993</v>
      </c>
      <c r="BC96" s="59">
        <f t="shared" si="68"/>
        <v>0</v>
      </c>
      <c r="BD96" s="65">
        <f>'RKO-PSO'!S95</f>
        <v>0</v>
      </c>
      <c r="BE96" s="66">
        <f>'RKO-PSO'!L95</f>
        <v>18.481</v>
      </c>
      <c r="BF96" s="62">
        <f t="shared" si="69"/>
        <v>1</v>
      </c>
      <c r="BG96" s="61">
        <f>'RKO-GA'!J95</f>
        <v>81681.80993</v>
      </c>
      <c r="BH96" s="59">
        <f t="shared" si="70"/>
        <v>0</v>
      </c>
      <c r="BI96" s="65">
        <f>'RKO-GA'!S95</f>
        <v>0.001137960827</v>
      </c>
      <c r="BJ96" s="66">
        <f>'RKO-GA'!L95</f>
        <v>47.371</v>
      </c>
      <c r="BK96" s="62">
        <f t="shared" si="71"/>
        <v>1</v>
      </c>
      <c r="BL96" s="61">
        <f>'RKO-BRKGA-CS'!J95</f>
        <v>81686.45747</v>
      </c>
      <c r="BM96" s="59">
        <f t="shared" si="72"/>
        <v>0.005689804136</v>
      </c>
      <c r="BN96" s="65">
        <f>'RKO-BRKGA-CS'!S95</f>
        <v>0.457043123</v>
      </c>
      <c r="BO96" s="66">
        <f>'RKO-BRKGA-CS'!L95</f>
        <v>15.689</v>
      </c>
      <c r="BP96" s="62">
        <f t="shared" si="73"/>
        <v>0</v>
      </c>
      <c r="BQ96" s="61">
        <f>'RKO-LNS'!J95</f>
        <v>81681.80993</v>
      </c>
      <c r="BR96" s="59">
        <f t="shared" si="74"/>
        <v>0</v>
      </c>
      <c r="BS96" s="65">
        <f>'RKO-LNS'!S95</f>
        <v>0</v>
      </c>
      <c r="BT96" s="66">
        <f>'RKO-LNS'!L95</f>
        <v>6.555</v>
      </c>
      <c r="BU96" s="62">
        <f t="shared" si="75"/>
        <v>1</v>
      </c>
      <c r="BV96" s="61">
        <f>'RKO-MS'!J95</f>
        <v>87187.71681</v>
      </c>
      <c r="BW96" s="59">
        <f t="shared" si="76"/>
        <v>6.740676876</v>
      </c>
      <c r="BX96" s="65">
        <f>'RKO-MS'!S95</f>
        <v>8.53089234</v>
      </c>
      <c r="BY96" s="66">
        <f>'RKO-MS'!L95</f>
        <v>0</v>
      </c>
      <c r="BZ96" s="62">
        <f t="shared" si="77"/>
        <v>0</v>
      </c>
      <c r="CA96" s="67"/>
      <c r="CB96" s="68">
        <f t="shared" si="78"/>
        <v>81681.80993</v>
      </c>
      <c r="CC96" s="68">
        <f t="shared" si="79"/>
        <v>1</v>
      </c>
    </row>
    <row r="97" ht="15.75" customHeight="1">
      <c r="A97" s="84" t="s">
        <v>177</v>
      </c>
      <c r="B97" s="28"/>
      <c r="C97" s="28">
        <v>5.0</v>
      </c>
      <c r="D97" s="28">
        <v>0.2</v>
      </c>
      <c r="E97" s="44"/>
      <c r="F97" s="59">
        <f t="shared" si="49"/>
        <v>52978.14225</v>
      </c>
      <c r="G97" s="46"/>
      <c r="H97" s="82">
        <v>52978.1</v>
      </c>
      <c r="I97" s="59">
        <f t="shared" si="50"/>
        <v>-0.00007975553351</v>
      </c>
      <c r="J97" s="85">
        <v>1070.6</v>
      </c>
      <c r="K97" s="62">
        <f t="shared" si="51"/>
        <v>1</v>
      </c>
      <c r="L97" s="85"/>
      <c r="M97" s="59"/>
      <c r="N97" s="85"/>
      <c r="O97" s="62"/>
      <c r="P97" s="6" t="s">
        <v>8</v>
      </c>
      <c r="Q97" s="6" t="s">
        <v>8</v>
      </c>
      <c r="R97" s="6" t="s">
        <v>8</v>
      </c>
      <c r="S97" s="62">
        <f t="shared" si="54"/>
        <v>0</v>
      </c>
      <c r="T97" s="83" t="s">
        <v>8</v>
      </c>
      <c r="U97" s="45" t="s">
        <v>8</v>
      </c>
      <c r="V97" s="7" t="s">
        <v>8</v>
      </c>
      <c r="W97" s="62">
        <f t="shared" si="55"/>
        <v>0</v>
      </c>
      <c r="X97" s="59">
        <f>RKO!J96</f>
        <v>52978.14225</v>
      </c>
      <c r="Y97" s="59">
        <f t="shared" si="56"/>
        <v>0</v>
      </c>
      <c r="Z97" s="65">
        <f>RKO!S96</f>
        <v>0</v>
      </c>
      <c r="AA97" s="59">
        <f>RKO!L96</f>
        <v>8.809</v>
      </c>
      <c r="AB97" s="62">
        <f t="shared" si="57"/>
        <v>1</v>
      </c>
      <c r="AC97" s="61">
        <f>'RKO-BRKGA'!J96</f>
        <v>54791.05041</v>
      </c>
      <c r="AD97" s="59">
        <f t="shared" si="58"/>
        <v>3.421992697</v>
      </c>
      <c r="AE97" s="65">
        <f>'RKO-BRKGA'!S96</f>
        <v>5.269264807</v>
      </c>
      <c r="AF97" s="59">
        <f>'RKO-BRKGA'!L96</f>
        <v>24.353</v>
      </c>
      <c r="AG97" s="62">
        <f t="shared" si="59"/>
        <v>0</v>
      </c>
      <c r="AH97" s="61">
        <f>'RKO-SA'!J96</f>
        <v>52978.14225</v>
      </c>
      <c r="AI97" s="59">
        <f t="shared" si="60"/>
        <v>0</v>
      </c>
      <c r="AJ97" s="65">
        <f>'RKO-SA'!S96</f>
        <v>1.242388662</v>
      </c>
      <c r="AK97" s="59">
        <f>'RKO-SA'!L96</f>
        <v>38.554</v>
      </c>
      <c r="AL97" s="62">
        <f t="shared" si="61"/>
        <v>1</v>
      </c>
      <c r="AM97" s="61">
        <f>'RKO-GRASP'!J96</f>
        <v>52978.14225</v>
      </c>
      <c r="AN97" s="59">
        <f t="shared" si="62"/>
        <v>0</v>
      </c>
      <c r="AO97" s="65">
        <f>'RKO-GRASP'!S96</f>
        <v>0</v>
      </c>
      <c r="AP97" s="59">
        <f>'RKO-GRASP'!L96</f>
        <v>5.48</v>
      </c>
      <c r="AQ97" s="62">
        <f t="shared" si="63"/>
        <v>1</v>
      </c>
      <c r="AR97" s="61">
        <f>'RKO-ILS'!J96</f>
        <v>52978.14225</v>
      </c>
      <c r="AS97" s="59">
        <f t="shared" si="64"/>
        <v>0</v>
      </c>
      <c r="AT97" s="65">
        <f>'RKO-ILS'!S96</f>
        <v>0</v>
      </c>
      <c r="AU97" s="59">
        <f>'RKO-ILS'!L96</f>
        <v>11.137</v>
      </c>
      <c r="AV97" s="62">
        <f t="shared" si="65"/>
        <v>1</v>
      </c>
      <c r="AW97" s="61">
        <f>'RKO-VNS'!J96</f>
        <v>52978.14225</v>
      </c>
      <c r="AX97" s="59">
        <f t="shared" si="66"/>
        <v>0</v>
      </c>
      <c r="AY97" s="65">
        <f>'RKO-VNS'!S96</f>
        <v>0.4642648363</v>
      </c>
      <c r="AZ97" s="59">
        <f>'RKO-VNS'!L96</f>
        <v>20.519</v>
      </c>
      <c r="BA97" s="62">
        <f t="shared" si="67"/>
        <v>1</v>
      </c>
      <c r="BB97" s="61">
        <f>'RKO-PSO'!J96</f>
        <v>52978.14225</v>
      </c>
      <c r="BC97" s="59">
        <f t="shared" si="68"/>
        <v>0</v>
      </c>
      <c r="BD97" s="65">
        <f>'RKO-PSO'!S96</f>
        <v>0</v>
      </c>
      <c r="BE97" s="66">
        <f>'RKO-PSO'!L96</f>
        <v>22.878</v>
      </c>
      <c r="BF97" s="62">
        <f t="shared" si="69"/>
        <v>1</v>
      </c>
      <c r="BG97" s="61">
        <f>'RKO-GA'!J96</f>
        <v>53297.85339</v>
      </c>
      <c r="BH97" s="59">
        <f t="shared" si="70"/>
        <v>0.6034774332</v>
      </c>
      <c r="BI97" s="65">
        <f>'RKO-GA'!S96</f>
        <v>1.418380094</v>
      </c>
      <c r="BJ97" s="66">
        <f>'RKO-GA'!L96</f>
        <v>40.614</v>
      </c>
      <c r="BK97" s="62">
        <f t="shared" si="71"/>
        <v>0</v>
      </c>
      <c r="BL97" s="61">
        <f>'RKO-BRKGA-CS'!J96</f>
        <v>53662.79098</v>
      </c>
      <c r="BM97" s="59">
        <f t="shared" si="72"/>
        <v>1.292323011</v>
      </c>
      <c r="BN97" s="65">
        <f>'RKO-BRKGA-CS'!S96</f>
        <v>2.474382818</v>
      </c>
      <c r="BO97" s="66">
        <f>'RKO-BRKGA-CS'!L96</f>
        <v>24.93</v>
      </c>
      <c r="BP97" s="62">
        <f t="shared" si="73"/>
        <v>0</v>
      </c>
      <c r="BQ97" s="61">
        <f>'RKO-LNS'!J96</f>
        <v>52978.14225</v>
      </c>
      <c r="BR97" s="59">
        <f t="shared" si="74"/>
        <v>0</v>
      </c>
      <c r="BS97" s="65">
        <f>'RKO-LNS'!S96</f>
        <v>0</v>
      </c>
      <c r="BT97" s="66">
        <f>'RKO-LNS'!L96</f>
        <v>10.646</v>
      </c>
      <c r="BU97" s="62">
        <f t="shared" si="75"/>
        <v>1</v>
      </c>
      <c r="BV97" s="61">
        <f>'RKO-MS'!J96</f>
        <v>60890.71981</v>
      </c>
      <c r="BW97" s="59">
        <f t="shared" si="76"/>
        <v>14.93555118</v>
      </c>
      <c r="BX97" s="65">
        <f>'RKO-MS'!S96</f>
        <v>23.54001611</v>
      </c>
      <c r="BY97" s="66">
        <f>'RKO-MS'!L96</f>
        <v>0</v>
      </c>
      <c r="BZ97" s="62">
        <f t="shared" si="77"/>
        <v>0</v>
      </c>
      <c r="CA97" s="67"/>
      <c r="CB97" s="68">
        <f t="shared" si="78"/>
        <v>52978.14225</v>
      </c>
      <c r="CC97" s="68">
        <f t="shared" si="79"/>
        <v>1</v>
      </c>
    </row>
    <row r="98" ht="15.75" customHeight="1">
      <c r="A98" s="84" t="s">
        <v>178</v>
      </c>
      <c r="B98" s="28"/>
      <c r="C98" s="28"/>
      <c r="D98" s="28">
        <v>0.5</v>
      </c>
      <c r="E98" s="44"/>
      <c r="F98" s="59">
        <f t="shared" si="49"/>
        <v>66159.30138</v>
      </c>
      <c r="G98" s="46"/>
      <c r="H98" s="82">
        <v>66407.8</v>
      </c>
      <c r="I98" s="59">
        <f t="shared" si="50"/>
        <v>0.3756064753</v>
      </c>
      <c r="J98" s="85">
        <v>1075.2</v>
      </c>
      <c r="K98" s="62">
        <f t="shared" si="51"/>
        <v>0</v>
      </c>
      <c r="L98" s="85"/>
      <c r="M98" s="59"/>
      <c r="N98" s="85"/>
      <c r="O98" s="62"/>
      <c r="P98" s="6" t="s">
        <v>8</v>
      </c>
      <c r="Q98" s="6" t="s">
        <v>8</v>
      </c>
      <c r="R98" s="6" t="s">
        <v>8</v>
      </c>
      <c r="S98" s="62">
        <f t="shared" si="54"/>
        <v>0</v>
      </c>
      <c r="T98" s="83" t="s">
        <v>8</v>
      </c>
      <c r="U98" s="45" t="s">
        <v>8</v>
      </c>
      <c r="V98" s="7" t="s">
        <v>8</v>
      </c>
      <c r="W98" s="62">
        <f t="shared" si="55"/>
        <v>0</v>
      </c>
      <c r="X98" s="59">
        <f>RKO!J97</f>
        <v>66159.30138</v>
      </c>
      <c r="Y98" s="59">
        <f t="shared" si="56"/>
        <v>0</v>
      </c>
      <c r="Z98" s="65">
        <f>RKO!S97</f>
        <v>0.3925331211</v>
      </c>
      <c r="AA98" s="59">
        <f>RKO!L97</f>
        <v>9.129</v>
      </c>
      <c r="AB98" s="62">
        <f t="shared" si="57"/>
        <v>1</v>
      </c>
      <c r="AC98" s="61">
        <f>'RKO-BRKGA'!J97</f>
        <v>67248.33167</v>
      </c>
      <c r="AD98" s="59">
        <f t="shared" si="58"/>
        <v>1.646072843</v>
      </c>
      <c r="AE98" s="65">
        <f>'RKO-BRKGA'!S97</f>
        <v>3.993389487</v>
      </c>
      <c r="AF98" s="59">
        <f>'RKO-BRKGA'!L97</f>
        <v>5.209</v>
      </c>
      <c r="AG98" s="62">
        <f t="shared" si="59"/>
        <v>0</v>
      </c>
      <c r="AH98" s="61">
        <f>'RKO-SA'!J97</f>
        <v>66748.32503</v>
      </c>
      <c r="AI98" s="59">
        <f t="shared" si="60"/>
        <v>0.8903111637</v>
      </c>
      <c r="AJ98" s="65">
        <f>'RKO-SA'!S97</f>
        <v>1.38673817</v>
      </c>
      <c r="AK98" s="59">
        <f>'RKO-SA'!L97</f>
        <v>25.759</v>
      </c>
      <c r="AL98" s="62">
        <f t="shared" si="61"/>
        <v>0</v>
      </c>
      <c r="AM98" s="61">
        <f>'RKO-GRASP'!J97</f>
        <v>66159.30138</v>
      </c>
      <c r="AN98" s="59">
        <f t="shared" si="62"/>
        <v>0</v>
      </c>
      <c r="AO98" s="65">
        <f>'RKO-GRASP'!S97</f>
        <v>0.4850896211</v>
      </c>
      <c r="AP98" s="59">
        <f>'RKO-GRASP'!L97</f>
        <v>40.562</v>
      </c>
      <c r="AQ98" s="62">
        <f t="shared" si="63"/>
        <v>1</v>
      </c>
      <c r="AR98" s="61">
        <f>'RKO-ILS'!J97</f>
        <v>66159.30138</v>
      </c>
      <c r="AS98" s="59">
        <f t="shared" si="64"/>
        <v>0</v>
      </c>
      <c r="AT98" s="65">
        <f>'RKO-ILS'!S97</f>
        <v>0</v>
      </c>
      <c r="AU98" s="59">
        <f>'RKO-ILS'!L97</f>
        <v>19.787</v>
      </c>
      <c r="AV98" s="62">
        <f t="shared" si="65"/>
        <v>1</v>
      </c>
      <c r="AW98" s="61">
        <f>'RKO-VNS'!J97</f>
        <v>66159.30138</v>
      </c>
      <c r="AX98" s="59">
        <f t="shared" si="66"/>
        <v>0</v>
      </c>
      <c r="AY98" s="65">
        <f>'RKO-VNS'!S97</f>
        <v>0</v>
      </c>
      <c r="AZ98" s="59">
        <f>'RKO-VNS'!L97</f>
        <v>29.525</v>
      </c>
      <c r="BA98" s="62">
        <f t="shared" si="67"/>
        <v>1</v>
      </c>
      <c r="BB98" s="61">
        <f>'RKO-PSO'!J97</f>
        <v>66159.30138</v>
      </c>
      <c r="BC98" s="59">
        <f t="shared" si="68"/>
        <v>0</v>
      </c>
      <c r="BD98" s="65">
        <f>'RKO-PSO'!S97</f>
        <v>0.07514396701</v>
      </c>
      <c r="BE98" s="66">
        <f>'RKO-PSO'!L97</f>
        <v>31.5</v>
      </c>
      <c r="BF98" s="62">
        <f t="shared" si="69"/>
        <v>1</v>
      </c>
      <c r="BG98" s="61">
        <f>'RKO-GA'!J97</f>
        <v>66407.875</v>
      </c>
      <c r="BH98" s="59">
        <f t="shared" si="70"/>
        <v>0.375719835</v>
      </c>
      <c r="BI98" s="65">
        <f>'RKO-GA'!S97</f>
        <v>1.08969757</v>
      </c>
      <c r="BJ98" s="66">
        <f>'RKO-GA'!L97</f>
        <v>28.124</v>
      </c>
      <c r="BK98" s="62">
        <f t="shared" si="71"/>
        <v>0</v>
      </c>
      <c r="BL98" s="61">
        <f>'RKO-BRKGA-CS'!J97</f>
        <v>66527.61225</v>
      </c>
      <c r="BM98" s="59">
        <f t="shared" si="72"/>
        <v>0.5567030823</v>
      </c>
      <c r="BN98" s="65">
        <f>'RKO-BRKGA-CS'!S97</f>
        <v>1.619677265</v>
      </c>
      <c r="BO98" s="66">
        <f>'RKO-BRKGA-CS'!L97</f>
        <v>15.146</v>
      </c>
      <c r="BP98" s="62">
        <f t="shared" si="73"/>
        <v>0</v>
      </c>
      <c r="BQ98" s="61">
        <f>'RKO-LNS'!J97</f>
        <v>66159.30138</v>
      </c>
      <c r="BR98" s="59">
        <f t="shared" si="74"/>
        <v>0</v>
      </c>
      <c r="BS98" s="65">
        <f>'RKO-LNS'!S97</f>
        <v>0.1113406165</v>
      </c>
      <c r="BT98" s="66">
        <f>'RKO-LNS'!L97</f>
        <v>14.958</v>
      </c>
      <c r="BU98" s="62">
        <f t="shared" si="75"/>
        <v>1</v>
      </c>
      <c r="BV98" s="61">
        <f>'RKO-MS'!J97</f>
        <v>77362.45348</v>
      </c>
      <c r="BW98" s="59">
        <f t="shared" si="76"/>
        <v>16.93360097</v>
      </c>
      <c r="BX98" s="65">
        <f>'RKO-MS'!S97</f>
        <v>18.84290601</v>
      </c>
      <c r="BY98" s="66">
        <f>'RKO-MS'!L97</f>
        <v>0</v>
      </c>
      <c r="BZ98" s="62">
        <f t="shared" si="77"/>
        <v>0</v>
      </c>
      <c r="CA98" s="67"/>
      <c r="CB98" s="68">
        <f t="shared" si="78"/>
        <v>66159.30138</v>
      </c>
      <c r="CC98" s="68">
        <f t="shared" si="79"/>
        <v>1</v>
      </c>
    </row>
    <row r="99" ht="15.75" customHeight="1">
      <c r="A99" s="84" t="s">
        <v>179</v>
      </c>
      <c r="B99" s="28"/>
      <c r="C99" s="28"/>
      <c r="D99" s="28">
        <v>0.8</v>
      </c>
      <c r="E99" s="44"/>
      <c r="F99" s="59">
        <f t="shared" si="49"/>
        <v>77450.03782</v>
      </c>
      <c r="G99" s="46"/>
      <c r="H99" s="82">
        <v>78083.3</v>
      </c>
      <c r="I99" s="59">
        <f t="shared" si="50"/>
        <v>0.8176396007</v>
      </c>
      <c r="J99" s="85">
        <v>938.0</v>
      </c>
      <c r="K99" s="62">
        <f t="shared" si="51"/>
        <v>0</v>
      </c>
      <c r="L99" s="85"/>
      <c r="M99" s="59"/>
      <c r="N99" s="85"/>
      <c r="O99" s="62"/>
      <c r="P99" s="6" t="s">
        <v>8</v>
      </c>
      <c r="Q99" s="6" t="s">
        <v>8</v>
      </c>
      <c r="R99" s="6" t="s">
        <v>8</v>
      </c>
      <c r="S99" s="62">
        <f t="shared" si="54"/>
        <v>0</v>
      </c>
      <c r="T99" s="83" t="s">
        <v>8</v>
      </c>
      <c r="U99" s="45" t="s">
        <v>8</v>
      </c>
      <c r="V99" s="7" t="s">
        <v>8</v>
      </c>
      <c r="W99" s="62">
        <f t="shared" si="55"/>
        <v>0</v>
      </c>
      <c r="X99" s="59">
        <f>RKO!J98</f>
        <v>77544.45541</v>
      </c>
      <c r="Y99" s="59">
        <f t="shared" si="56"/>
        <v>0.1219077339</v>
      </c>
      <c r="Z99" s="65">
        <f>RKO!S98</f>
        <v>0.1847381515</v>
      </c>
      <c r="AA99" s="59">
        <f>RKO!L98</f>
        <v>16.209</v>
      </c>
      <c r="AB99" s="62">
        <f t="shared" si="57"/>
        <v>0</v>
      </c>
      <c r="AC99" s="61">
        <f>'RKO-BRKGA'!J98</f>
        <v>79938.24373</v>
      </c>
      <c r="AD99" s="59">
        <f t="shared" si="58"/>
        <v>3.212659391</v>
      </c>
      <c r="AE99" s="65">
        <f>'RKO-BRKGA'!S98</f>
        <v>4.506209119</v>
      </c>
      <c r="AF99" s="59">
        <f>'RKO-BRKGA'!L98</f>
        <v>1.761</v>
      </c>
      <c r="AG99" s="62">
        <f t="shared" si="59"/>
        <v>0</v>
      </c>
      <c r="AH99" s="61">
        <f>'RKO-SA'!J98</f>
        <v>77625.55904</v>
      </c>
      <c r="AI99" s="59">
        <f t="shared" si="60"/>
        <v>0.2266250966</v>
      </c>
      <c r="AJ99" s="65">
        <f>'RKO-SA'!S98</f>
        <v>0.7395120923</v>
      </c>
      <c r="AK99" s="59">
        <f>'RKO-SA'!L98</f>
        <v>35.554</v>
      </c>
      <c r="AL99" s="62">
        <f t="shared" si="61"/>
        <v>0</v>
      </c>
      <c r="AM99" s="61">
        <f>'RKO-GRASP'!J98</f>
        <v>77450.03782</v>
      </c>
      <c r="AN99" s="59">
        <f t="shared" si="62"/>
        <v>0</v>
      </c>
      <c r="AO99" s="65">
        <f>'RKO-GRASP'!S98</f>
        <v>0.4455996293</v>
      </c>
      <c r="AP99" s="59">
        <f>'RKO-GRASP'!L98</f>
        <v>36.608</v>
      </c>
      <c r="AQ99" s="62">
        <f t="shared" si="63"/>
        <v>1</v>
      </c>
      <c r="AR99" s="61">
        <f>'RKO-ILS'!J98</f>
        <v>77450.03782</v>
      </c>
      <c r="AS99" s="59">
        <f t="shared" si="64"/>
        <v>0</v>
      </c>
      <c r="AT99" s="65">
        <f>'RKO-ILS'!S98</f>
        <v>0.06970656609</v>
      </c>
      <c r="AU99" s="59">
        <f>'RKO-ILS'!L98</f>
        <v>26.175</v>
      </c>
      <c r="AV99" s="62">
        <f t="shared" si="65"/>
        <v>1</v>
      </c>
      <c r="AW99" s="61">
        <f>'RKO-VNS'!J98</f>
        <v>77450.03782</v>
      </c>
      <c r="AX99" s="59">
        <f t="shared" si="66"/>
        <v>0</v>
      </c>
      <c r="AY99" s="65">
        <f>'RKO-VNS'!S98</f>
        <v>0.1150315854</v>
      </c>
      <c r="AZ99" s="59">
        <f>'RKO-VNS'!L98</f>
        <v>24.365</v>
      </c>
      <c r="BA99" s="62">
        <f t="shared" si="67"/>
        <v>1</v>
      </c>
      <c r="BB99" s="61">
        <f>'RKO-PSO'!J98</f>
        <v>77450.03782</v>
      </c>
      <c r="BC99" s="59">
        <f t="shared" si="68"/>
        <v>0</v>
      </c>
      <c r="BD99" s="65">
        <f>'RKO-PSO'!S98</f>
        <v>0.1008247107</v>
      </c>
      <c r="BE99" s="66">
        <f>'RKO-PSO'!L98</f>
        <v>47.712</v>
      </c>
      <c r="BF99" s="62">
        <f t="shared" si="69"/>
        <v>1</v>
      </c>
      <c r="BG99" s="61">
        <f>'RKO-GA'!J98</f>
        <v>77450.03782</v>
      </c>
      <c r="BH99" s="59">
        <f t="shared" si="70"/>
        <v>0</v>
      </c>
      <c r="BI99" s="65">
        <f>'RKO-GA'!S98</f>
        <v>0.1510156763</v>
      </c>
      <c r="BJ99" s="66">
        <f>'RKO-GA'!L98</f>
        <v>32.34</v>
      </c>
      <c r="BK99" s="62">
        <f t="shared" si="71"/>
        <v>1</v>
      </c>
      <c r="BL99" s="61">
        <f>'RKO-BRKGA-CS'!J98</f>
        <v>78535.74852</v>
      </c>
      <c r="BM99" s="59">
        <f t="shared" si="72"/>
        <v>1.401820751</v>
      </c>
      <c r="BN99" s="65">
        <f>'RKO-BRKGA-CS'!S98</f>
        <v>2.61403875</v>
      </c>
      <c r="BO99" s="66">
        <f>'RKO-BRKGA-CS'!L98</f>
        <v>21.694</v>
      </c>
      <c r="BP99" s="62">
        <f t="shared" si="73"/>
        <v>0</v>
      </c>
      <c r="BQ99" s="61">
        <f>'RKO-LNS'!J98</f>
        <v>77450.03782</v>
      </c>
      <c r="BR99" s="59">
        <f t="shared" si="74"/>
        <v>0</v>
      </c>
      <c r="BS99" s="65">
        <f>'RKO-LNS'!S98</f>
        <v>0.04532501931</v>
      </c>
      <c r="BT99" s="66">
        <f>'RKO-LNS'!L98</f>
        <v>29.629</v>
      </c>
      <c r="BU99" s="62">
        <f t="shared" si="75"/>
        <v>1</v>
      </c>
      <c r="BV99" s="61">
        <f>'RKO-MS'!J98</f>
        <v>83904.69579</v>
      </c>
      <c r="BW99" s="59">
        <f t="shared" si="76"/>
        <v>8.333963608</v>
      </c>
      <c r="BX99" s="65">
        <f>'RKO-MS'!S98</f>
        <v>15.28935944</v>
      </c>
      <c r="BY99" s="66">
        <f>'RKO-MS'!L98</f>
        <v>0</v>
      </c>
      <c r="BZ99" s="62">
        <f t="shared" si="77"/>
        <v>0</v>
      </c>
      <c r="CA99" s="67"/>
      <c r="CB99" s="68">
        <f t="shared" si="78"/>
        <v>77450.03782</v>
      </c>
      <c r="CC99" s="68">
        <f t="shared" si="79"/>
        <v>1</v>
      </c>
    </row>
    <row r="100" ht="15.75" customHeight="1">
      <c r="A100" s="84" t="s">
        <v>180</v>
      </c>
      <c r="B100" s="28"/>
      <c r="C100" s="28">
        <v>8.0</v>
      </c>
      <c r="D100" s="28">
        <v>0.2</v>
      </c>
      <c r="E100" s="44"/>
      <c r="F100" s="59">
        <f t="shared" si="49"/>
        <v>44569.60616</v>
      </c>
      <c r="G100" s="46"/>
      <c r="H100" s="82">
        <v>44922.6</v>
      </c>
      <c r="I100" s="59">
        <f t="shared" si="50"/>
        <v>0.7920057488</v>
      </c>
      <c r="J100" s="85">
        <v>1044.4</v>
      </c>
      <c r="K100" s="62">
        <f t="shared" si="51"/>
        <v>0</v>
      </c>
      <c r="L100" s="85"/>
      <c r="M100" s="59"/>
      <c r="N100" s="85"/>
      <c r="O100" s="62"/>
      <c r="P100" s="6" t="s">
        <v>8</v>
      </c>
      <c r="Q100" s="6" t="s">
        <v>8</v>
      </c>
      <c r="R100" s="6" t="s">
        <v>8</v>
      </c>
      <c r="S100" s="62">
        <f t="shared" si="54"/>
        <v>0</v>
      </c>
      <c r="T100" s="83" t="s">
        <v>8</v>
      </c>
      <c r="U100" s="45" t="s">
        <v>8</v>
      </c>
      <c r="V100" s="7" t="s">
        <v>8</v>
      </c>
      <c r="W100" s="62">
        <f t="shared" si="55"/>
        <v>0</v>
      </c>
      <c r="X100" s="59">
        <f>RKO!J99</f>
        <v>44569.60616</v>
      </c>
      <c r="Y100" s="59">
        <f t="shared" si="56"/>
        <v>0</v>
      </c>
      <c r="Z100" s="65">
        <f>RKO!S99</f>
        <v>0.03243048671</v>
      </c>
      <c r="AA100" s="59">
        <f>RKO!L99</f>
        <v>16.005</v>
      </c>
      <c r="AB100" s="62">
        <f t="shared" si="57"/>
        <v>1</v>
      </c>
      <c r="AC100" s="61">
        <f>'RKO-BRKGA'!J99</f>
        <v>46371.85437</v>
      </c>
      <c r="AD100" s="59">
        <f t="shared" si="58"/>
        <v>4.043670939</v>
      </c>
      <c r="AE100" s="65">
        <f>'RKO-BRKGA'!S99</f>
        <v>8.744273381</v>
      </c>
      <c r="AF100" s="59">
        <f>'RKO-BRKGA'!L99</f>
        <v>7.351</v>
      </c>
      <c r="AG100" s="62">
        <f t="shared" si="59"/>
        <v>0</v>
      </c>
      <c r="AH100" s="61">
        <f>'RKO-SA'!J99</f>
        <v>44569.60616</v>
      </c>
      <c r="AI100" s="59">
        <f t="shared" si="60"/>
        <v>0</v>
      </c>
      <c r="AJ100" s="65">
        <f>'RKO-SA'!S99</f>
        <v>1.250408862</v>
      </c>
      <c r="AK100" s="59">
        <f>'RKO-SA'!L99</f>
        <v>37.763</v>
      </c>
      <c r="AL100" s="62">
        <f t="shared" si="61"/>
        <v>1</v>
      </c>
      <c r="AM100" s="61">
        <f>'RKO-GRASP'!J99</f>
        <v>44569.60616</v>
      </c>
      <c r="AN100" s="59">
        <f t="shared" si="62"/>
        <v>0</v>
      </c>
      <c r="AO100" s="65">
        <f>'RKO-GRASP'!S99</f>
        <v>0.2959197215</v>
      </c>
      <c r="AP100" s="59">
        <f>'RKO-GRASP'!L99</f>
        <v>36.342</v>
      </c>
      <c r="AQ100" s="62">
        <f t="shared" si="63"/>
        <v>1</v>
      </c>
      <c r="AR100" s="61">
        <f>'RKO-ILS'!J99</f>
        <v>44569.60616</v>
      </c>
      <c r="AS100" s="59">
        <f t="shared" si="64"/>
        <v>0</v>
      </c>
      <c r="AT100" s="65">
        <f>'RKO-ILS'!S99</f>
        <v>0.1232498264</v>
      </c>
      <c r="AU100" s="59">
        <f>'RKO-ILS'!L99</f>
        <v>33.649</v>
      </c>
      <c r="AV100" s="62">
        <f t="shared" si="65"/>
        <v>1</v>
      </c>
      <c r="AW100" s="61">
        <f>'RKO-VNS'!J99</f>
        <v>44569.60616</v>
      </c>
      <c r="AX100" s="59">
        <f t="shared" si="66"/>
        <v>0</v>
      </c>
      <c r="AY100" s="65">
        <f>'RKO-VNS'!S99</f>
        <v>0</v>
      </c>
      <c r="AZ100" s="59">
        <f>'RKO-VNS'!L99</f>
        <v>28.146</v>
      </c>
      <c r="BA100" s="62">
        <f t="shared" si="67"/>
        <v>1</v>
      </c>
      <c r="BB100" s="61">
        <f>'RKO-PSO'!J99</f>
        <v>44746.74741</v>
      </c>
      <c r="BC100" s="59">
        <f t="shared" si="68"/>
        <v>0.3974485558</v>
      </c>
      <c r="BD100" s="65">
        <f>'RKO-PSO'!S99</f>
        <v>0.7403415979</v>
      </c>
      <c r="BE100" s="66">
        <f>'RKO-PSO'!L99</f>
        <v>26.835</v>
      </c>
      <c r="BF100" s="62">
        <f t="shared" si="69"/>
        <v>0</v>
      </c>
      <c r="BG100" s="61">
        <f>'RKO-GA'!J99</f>
        <v>44605.43309</v>
      </c>
      <c r="BH100" s="59">
        <f t="shared" si="70"/>
        <v>0.08038422389</v>
      </c>
      <c r="BI100" s="65">
        <f>'RKO-GA'!S99</f>
        <v>1.249310852</v>
      </c>
      <c r="BJ100" s="66">
        <f>'RKO-GA'!L99</f>
        <v>47.887</v>
      </c>
      <c r="BK100" s="62">
        <f t="shared" si="71"/>
        <v>0</v>
      </c>
      <c r="BL100" s="61">
        <f>'RKO-BRKGA-CS'!J99</f>
        <v>45172.59795</v>
      </c>
      <c r="BM100" s="59">
        <f t="shared" si="72"/>
        <v>1.352921513</v>
      </c>
      <c r="BN100" s="65">
        <f>'RKO-BRKGA-CS'!S99</f>
        <v>3.070046302</v>
      </c>
      <c r="BO100" s="66">
        <f>'RKO-BRKGA-CS'!L99</f>
        <v>23.376</v>
      </c>
      <c r="BP100" s="62">
        <f t="shared" si="73"/>
        <v>0</v>
      </c>
      <c r="BQ100" s="61">
        <f>'RKO-LNS'!J99</f>
        <v>44569.60616</v>
      </c>
      <c r="BR100" s="59">
        <f t="shared" si="74"/>
        <v>0</v>
      </c>
      <c r="BS100" s="65">
        <f>'RKO-LNS'!S99</f>
        <v>0.2952615182</v>
      </c>
      <c r="BT100" s="66">
        <f>'RKO-LNS'!L99</f>
        <v>42.088</v>
      </c>
      <c r="BU100" s="62">
        <f t="shared" si="75"/>
        <v>1</v>
      </c>
      <c r="BV100" s="61">
        <f>'RKO-MS'!J99</f>
        <v>52248.6073</v>
      </c>
      <c r="BW100" s="59">
        <f t="shared" si="76"/>
        <v>17.22923266</v>
      </c>
      <c r="BX100" s="65">
        <f>'RKO-MS'!S99</f>
        <v>27.19952059</v>
      </c>
      <c r="BY100" s="66">
        <f>'RKO-MS'!L99</f>
        <v>0</v>
      </c>
      <c r="BZ100" s="62">
        <f t="shared" si="77"/>
        <v>0</v>
      </c>
      <c r="CA100" s="67"/>
      <c r="CB100" s="68">
        <f t="shared" si="78"/>
        <v>44569.60616</v>
      </c>
      <c r="CC100" s="68">
        <f t="shared" si="79"/>
        <v>1</v>
      </c>
    </row>
    <row r="101" ht="15.75" customHeight="1">
      <c r="A101" s="84" t="s">
        <v>181</v>
      </c>
      <c r="B101" s="28"/>
      <c r="C101" s="28"/>
      <c r="D101" s="28">
        <v>0.5</v>
      </c>
      <c r="E101" s="44"/>
      <c r="F101" s="59">
        <f t="shared" si="49"/>
        <v>59903.0852</v>
      </c>
      <c r="G101" s="46"/>
      <c r="H101" s="82">
        <v>61134.6</v>
      </c>
      <c r="I101" s="59">
        <f t="shared" si="50"/>
        <v>2.055845373</v>
      </c>
      <c r="J101" s="85">
        <v>1076.2</v>
      </c>
      <c r="K101" s="62">
        <f t="shared" si="51"/>
        <v>0</v>
      </c>
      <c r="L101" s="85"/>
      <c r="M101" s="59"/>
      <c r="N101" s="85"/>
      <c r="O101" s="62"/>
      <c r="P101" s="6" t="s">
        <v>8</v>
      </c>
      <c r="Q101" s="6" t="s">
        <v>8</v>
      </c>
      <c r="R101" s="6" t="s">
        <v>8</v>
      </c>
      <c r="S101" s="62">
        <f t="shared" si="54"/>
        <v>0</v>
      </c>
      <c r="T101" s="83" t="s">
        <v>8</v>
      </c>
      <c r="U101" s="45" t="s">
        <v>8</v>
      </c>
      <c r="V101" s="7" t="s">
        <v>8</v>
      </c>
      <c r="W101" s="62">
        <f t="shared" si="55"/>
        <v>0</v>
      </c>
      <c r="X101" s="59">
        <f>RKO!J100</f>
        <v>59903.0852</v>
      </c>
      <c r="Y101" s="59">
        <f t="shared" si="56"/>
        <v>0</v>
      </c>
      <c r="Z101" s="65">
        <f>RKO!S100</f>
        <v>0.02773961198</v>
      </c>
      <c r="AA101" s="59">
        <f>RKO!L100</f>
        <v>23.439</v>
      </c>
      <c r="AB101" s="62">
        <f t="shared" si="57"/>
        <v>1</v>
      </c>
      <c r="AC101" s="61">
        <f>'RKO-BRKGA'!J100</f>
        <v>62176.50497</v>
      </c>
      <c r="AD101" s="59">
        <f t="shared" si="58"/>
        <v>3.795163088</v>
      </c>
      <c r="AE101" s="65">
        <f>'RKO-BRKGA'!S100</f>
        <v>6.550471925</v>
      </c>
      <c r="AF101" s="59">
        <f>'RKO-BRKGA'!L100</f>
        <v>2.832</v>
      </c>
      <c r="AG101" s="62">
        <f t="shared" si="59"/>
        <v>0</v>
      </c>
      <c r="AH101" s="61">
        <f>'RKO-SA'!J100</f>
        <v>59903.0852</v>
      </c>
      <c r="AI101" s="59">
        <f t="shared" si="60"/>
        <v>0</v>
      </c>
      <c r="AJ101" s="65">
        <f>'RKO-SA'!S100</f>
        <v>1.76893407</v>
      </c>
      <c r="AK101" s="59">
        <f>'RKO-SA'!L100</f>
        <v>37.912</v>
      </c>
      <c r="AL101" s="62">
        <f t="shared" si="61"/>
        <v>1</v>
      </c>
      <c r="AM101" s="61">
        <f>'RKO-GRASP'!J100</f>
        <v>59903.0852</v>
      </c>
      <c r="AN101" s="59">
        <f t="shared" si="62"/>
        <v>0</v>
      </c>
      <c r="AO101" s="65">
        <f>'RKO-GRASP'!S100</f>
        <v>0.2995448722</v>
      </c>
      <c r="AP101" s="59">
        <f>'RKO-GRASP'!L100</f>
        <v>35.147</v>
      </c>
      <c r="AQ101" s="62">
        <f t="shared" si="63"/>
        <v>1</v>
      </c>
      <c r="AR101" s="61">
        <f>'RKO-ILS'!J100</f>
        <v>59903.0852</v>
      </c>
      <c r="AS101" s="59">
        <f t="shared" si="64"/>
        <v>0</v>
      </c>
      <c r="AT101" s="65">
        <f>'RKO-ILS'!S100</f>
        <v>0.08957421079</v>
      </c>
      <c r="AU101" s="59">
        <f>'RKO-ILS'!L100</f>
        <v>32.83</v>
      </c>
      <c r="AV101" s="62">
        <f t="shared" si="65"/>
        <v>1</v>
      </c>
      <c r="AW101" s="61">
        <f>'RKO-VNS'!J100</f>
        <v>59903.0852</v>
      </c>
      <c r="AX101" s="59">
        <f t="shared" si="66"/>
        <v>0</v>
      </c>
      <c r="AY101" s="65">
        <f>'RKO-VNS'!S100</f>
        <v>0.122774431</v>
      </c>
      <c r="AZ101" s="59">
        <f>'RKO-VNS'!L100</f>
        <v>46.254</v>
      </c>
      <c r="BA101" s="62">
        <f t="shared" si="67"/>
        <v>1</v>
      </c>
      <c r="BB101" s="61">
        <f>'RKO-PSO'!J100</f>
        <v>59903.0852</v>
      </c>
      <c r="BC101" s="59">
        <f t="shared" si="68"/>
        <v>0</v>
      </c>
      <c r="BD101" s="65">
        <f>'RKO-PSO'!S100</f>
        <v>0.7865587157</v>
      </c>
      <c r="BE101" s="66">
        <f>'RKO-PSO'!L100</f>
        <v>61.534</v>
      </c>
      <c r="BF101" s="62">
        <f t="shared" si="69"/>
        <v>1</v>
      </c>
      <c r="BG101" s="61">
        <f>'RKO-GA'!J100</f>
        <v>59903.0852</v>
      </c>
      <c r="BH101" s="59">
        <f t="shared" si="70"/>
        <v>0</v>
      </c>
      <c r="BI101" s="65">
        <f>'RKO-GA'!S100</f>
        <v>1.021884514</v>
      </c>
      <c r="BJ101" s="66">
        <f>'RKO-GA'!L100</f>
        <v>48.25</v>
      </c>
      <c r="BK101" s="62">
        <f t="shared" si="71"/>
        <v>1</v>
      </c>
      <c r="BL101" s="61">
        <f>'RKO-BRKGA-CS'!J100</f>
        <v>61251.75777</v>
      </c>
      <c r="BM101" s="59">
        <f t="shared" si="72"/>
        <v>2.251424222</v>
      </c>
      <c r="BN101" s="65">
        <f>'RKO-BRKGA-CS'!S100</f>
        <v>3.532836937</v>
      </c>
      <c r="BO101" s="66">
        <f>'RKO-BRKGA-CS'!L100</f>
        <v>27.276</v>
      </c>
      <c r="BP101" s="62">
        <f t="shared" si="73"/>
        <v>0</v>
      </c>
      <c r="BQ101" s="61">
        <f>'RKO-LNS'!J100</f>
        <v>59903.0852</v>
      </c>
      <c r="BR101" s="59">
        <f t="shared" si="74"/>
        <v>0</v>
      </c>
      <c r="BS101" s="65">
        <f>'RKO-LNS'!S100</f>
        <v>0.2152482621</v>
      </c>
      <c r="BT101" s="66">
        <f>'RKO-LNS'!L100</f>
        <v>46.687</v>
      </c>
      <c r="BU101" s="62">
        <f t="shared" si="75"/>
        <v>1</v>
      </c>
      <c r="BV101" s="61">
        <f>'RKO-MS'!J100</f>
        <v>70045.33261</v>
      </c>
      <c r="BW101" s="59">
        <f t="shared" si="76"/>
        <v>16.93109358</v>
      </c>
      <c r="BX101" s="65">
        <f>'RKO-MS'!S100</f>
        <v>25.96069898</v>
      </c>
      <c r="BY101" s="66">
        <f>'RKO-MS'!L100</f>
        <v>0</v>
      </c>
      <c r="BZ101" s="62">
        <f t="shared" si="77"/>
        <v>0</v>
      </c>
      <c r="CA101" s="67"/>
      <c r="CB101" s="68">
        <f t="shared" si="78"/>
        <v>59903.0852</v>
      </c>
      <c r="CC101" s="68">
        <f t="shared" si="79"/>
        <v>1</v>
      </c>
    </row>
    <row r="102" ht="15.75" customHeight="1">
      <c r="A102" s="84" t="s">
        <v>182</v>
      </c>
      <c r="B102" s="28"/>
      <c r="C102" s="28"/>
      <c r="D102" s="28">
        <v>0.8</v>
      </c>
      <c r="E102" s="44"/>
      <c r="F102" s="59">
        <f t="shared" si="49"/>
        <v>73651.91098</v>
      </c>
      <c r="G102" s="46"/>
      <c r="H102" s="82">
        <v>75723.6</v>
      </c>
      <c r="I102" s="59">
        <f t="shared" si="50"/>
        <v>2.812810954</v>
      </c>
      <c r="J102" s="85">
        <v>1117.4</v>
      </c>
      <c r="K102" s="62">
        <f t="shared" si="51"/>
        <v>0</v>
      </c>
      <c r="L102" s="85"/>
      <c r="M102" s="59"/>
      <c r="N102" s="85"/>
      <c r="O102" s="62"/>
      <c r="P102" s="6" t="s">
        <v>8</v>
      </c>
      <c r="Q102" s="6" t="s">
        <v>8</v>
      </c>
      <c r="R102" s="6" t="s">
        <v>8</v>
      </c>
      <c r="S102" s="62">
        <f t="shared" si="54"/>
        <v>0</v>
      </c>
      <c r="T102" s="83" t="s">
        <v>8</v>
      </c>
      <c r="U102" s="45" t="s">
        <v>8</v>
      </c>
      <c r="V102" s="7" t="s">
        <v>8</v>
      </c>
      <c r="W102" s="62">
        <f t="shared" si="55"/>
        <v>0</v>
      </c>
      <c r="X102" s="59">
        <f>RKO!J101</f>
        <v>73651.91098</v>
      </c>
      <c r="Y102" s="59">
        <f t="shared" si="56"/>
        <v>0</v>
      </c>
      <c r="Z102" s="65">
        <f>RKO!S101</f>
        <v>0.1491818316</v>
      </c>
      <c r="AA102" s="59">
        <f>RKO!L101</f>
        <v>21.528</v>
      </c>
      <c r="AB102" s="62">
        <f t="shared" si="57"/>
        <v>1</v>
      </c>
      <c r="AC102" s="61">
        <f>'RKO-BRKGA'!J101</f>
        <v>75875.54201</v>
      </c>
      <c r="AD102" s="59">
        <f t="shared" si="58"/>
        <v>3.019108392</v>
      </c>
      <c r="AE102" s="65">
        <f>'RKO-BRKGA'!S101</f>
        <v>3.82633755</v>
      </c>
      <c r="AF102" s="59">
        <f>'RKO-BRKGA'!L101</f>
        <v>7.348</v>
      </c>
      <c r="AG102" s="62">
        <f t="shared" si="59"/>
        <v>0</v>
      </c>
      <c r="AH102" s="61">
        <f>'RKO-SA'!J101</f>
        <v>74271.72813</v>
      </c>
      <c r="AI102" s="59">
        <f t="shared" si="60"/>
        <v>0.8415493105</v>
      </c>
      <c r="AJ102" s="65">
        <f>'RKO-SA'!S101</f>
        <v>1.317277751</v>
      </c>
      <c r="AK102" s="59">
        <f>'RKO-SA'!L101</f>
        <v>53.634</v>
      </c>
      <c r="AL102" s="62">
        <f t="shared" si="61"/>
        <v>0</v>
      </c>
      <c r="AM102" s="61">
        <f>'RKO-GRASP'!J101</f>
        <v>73664.68452</v>
      </c>
      <c r="AN102" s="59">
        <f t="shared" si="62"/>
        <v>0.01734311959</v>
      </c>
      <c r="AO102" s="65">
        <f>'RKO-GRASP'!S101</f>
        <v>0.3264746525</v>
      </c>
      <c r="AP102" s="59">
        <f>'RKO-GRASP'!L101</f>
        <v>58.44</v>
      </c>
      <c r="AQ102" s="62">
        <f t="shared" si="63"/>
        <v>0</v>
      </c>
      <c r="AR102" s="61">
        <f>'RKO-ILS'!J101</f>
        <v>73651.91098</v>
      </c>
      <c r="AS102" s="59">
        <f t="shared" si="64"/>
        <v>0</v>
      </c>
      <c r="AT102" s="65">
        <f>'RKO-ILS'!S101</f>
        <v>0.2314797006</v>
      </c>
      <c r="AU102" s="59">
        <f>'RKO-ILS'!L101</f>
        <v>50.363</v>
      </c>
      <c r="AV102" s="62">
        <f t="shared" si="65"/>
        <v>1</v>
      </c>
      <c r="AW102" s="61">
        <f>'RKO-VNS'!J101</f>
        <v>73651.91098</v>
      </c>
      <c r="AX102" s="59">
        <f t="shared" si="66"/>
        <v>0</v>
      </c>
      <c r="AY102" s="65">
        <f>'RKO-VNS'!S101</f>
        <v>0.240594446</v>
      </c>
      <c r="AZ102" s="59">
        <f>'RKO-VNS'!L101</f>
        <v>40.871</v>
      </c>
      <c r="BA102" s="62">
        <f t="shared" si="67"/>
        <v>1</v>
      </c>
      <c r="BB102" s="61">
        <f>'RKO-PSO'!J101</f>
        <v>73976.26569</v>
      </c>
      <c r="BC102" s="59">
        <f t="shared" si="68"/>
        <v>0.4403887268</v>
      </c>
      <c r="BD102" s="65">
        <f>'RKO-PSO'!S101</f>
        <v>0.6966182669</v>
      </c>
      <c r="BE102" s="66">
        <f>'RKO-PSO'!L101</f>
        <v>28.715</v>
      </c>
      <c r="BF102" s="62">
        <f t="shared" si="69"/>
        <v>0</v>
      </c>
      <c r="BG102" s="61">
        <f>'RKO-GA'!J101</f>
        <v>74178.95872</v>
      </c>
      <c r="BH102" s="59">
        <f t="shared" si="70"/>
        <v>0.7155927551</v>
      </c>
      <c r="BI102" s="65">
        <f>'RKO-GA'!S101</f>
        <v>1.660434906</v>
      </c>
      <c r="BJ102" s="66">
        <f>'RKO-GA'!L101</f>
        <v>44.005</v>
      </c>
      <c r="BK102" s="62">
        <f t="shared" si="71"/>
        <v>0</v>
      </c>
      <c r="BL102" s="61">
        <f>'RKO-BRKGA-CS'!J101</f>
        <v>74837.72148</v>
      </c>
      <c r="BM102" s="59">
        <f t="shared" si="72"/>
        <v>1.610020007</v>
      </c>
      <c r="BN102" s="65">
        <f>'RKO-BRKGA-CS'!S101</f>
        <v>3.19212386</v>
      </c>
      <c r="BO102" s="66">
        <f>'RKO-BRKGA-CS'!L101</f>
        <v>38.87</v>
      </c>
      <c r="BP102" s="62">
        <f t="shared" si="73"/>
        <v>0</v>
      </c>
      <c r="BQ102" s="61">
        <f>'RKO-LNS'!J101</f>
        <v>73651.91098</v>
      </c>
      <c r="BR102" s="59">
        <f t="shared" si="74"/>
        <v>0</v>
      </c>
      <c r="BS102" s="65">
        <f>'RKO-LNS'!S101</f>
        <v>0.1154957878</v>
      </c>
      <c r="BT102" s="66">
        <f>'RKO-LNS'!L101</f>
        <v>43.568</v>
      </c>
      <c r="BU102" s="62">
        <f t="shared" si="75"/>
        <v>1</v>
      </c>
      <c r="BV102" s="61">
        <f>'RKO-MS'!J101</f>
        <v>85584.31776</v>
      </c>
      <c r="BW102" s="59">
        <f t="shared" si="76"/>
        <v>16.20108239</v>
      </c>
      <c r="BX102" s="65">
        <f>'RKO-MS'!S101</f>
        <v>17.75767141</v>
      </c>
      <c r="BY102" s="66">
        <f>'RKO-MS'!L101</f>
        <v>0</v>
      </c>
      <c r="BZ102" s="62">
        <f t="shared" si="77"/>
        <v>0</v>
      </c>
      <c r="CA102" s="67"/>
      <c r="CB102" s="68">
        <f t="shared" si="78"/>
        <v>73651.91098</v>
      </c>
      <c r="CC102" s="68">
        <f t="shared" si="79"/>
        <v>1</v>
      </c>
    </row>
    <row r="103" ht="15.75" customHeight="1">
      <c r="A103" s="84" t="s">
        <v>183</v>
      </c>
      <c r="B103" s="28">
        <v>75.0</v>
      </c>
      <c r="C103" s="28">
        <v>3.0</v>
      </c>
      <c r="D103" s="28">
        <v>0.2</v>
      </c>
      <c r="E103" s="44"/>
      <c r="F103" s="59">
        <f t="shared" si="49"/>
        <v>63412.27944</v>
      </c>
      <c r="G103" s="46"/>
      <c r="H103" s="82">
        <v>63412.2</v>
      </c>
      <c r="I103" s="59">
        <f t="shared" si="50"/>
        <v>-0.000125269113</v>
      </c>
      <c r="J103" s="85">
        <v>884.0</v>
      </c>
      <c r="K103" s="62">
        <f t="shared" si="51"/>
        <v>1</v>
      </c>
      <c r="L103" s="85"/>
      <c r="M103" s="59"/>
      <c r="N103" s="85"/>
      <c r="O103" s="62"/>
      <c r="P103" s="6" t="s">
        <v>8</v>
      </c>
      <c r="Q103" s="6" t="s">
        <v>8</v>
      </c>
      <c r="R103" s="6" t="s">
        <v>8</v>
      </c>
      <c r="S103" s="62">
        <f t="shared" si="54"/>
        <v>0</v>
      </c>
      <c r="T103" s="83" t="s">
        <v>8</v>
      </c>
      <c r="U103" s="45" t="s">
        <v>8</v>
      </c>
      <c r="V103" s="7" t="s">
        <v>8</v>
      </c>
      <c r="W103" s="62">
        <f t="shared" si="55"/>
        <v>0</v>
      </c>
      <c r="X103" s="59">
        <f>RKO!J102</f>
        <v>63412.27944</v>
      </c>
      <c r="Y103" s="59">
        <f t="shared" si="56"/>
        <v>0</v>
      </c>
      <c r="Z103" s="65">
        <f>RKO!S102</f>
        <v>0</v>
      </c>
      <c r="AA103" s="59">
        <f>RKO!L102</f>
        <v>3.665</v>
      </c>
      <c r="AB103" s="62">
        <f t="shared" si="57"/>
        <v>1</v>
      </c>
      <c r="AC103" s="61">
        <f>'RKO-BRKGA'!J102</f>
        <v>63543.95311</v>
      </c>
      <c r="AD103" s="59">
        <f t="shared" si="58"/>
        <v>0.2076469608</v>
      </c>
      <c r="AE103" s="65">
        <f>'RKO-BRKGA'!S102</f>
        <v>1.604082583</v>
      </c>
      <c r="AF103" s="59">
        <f>'RKO-BRKGA'!L102</f>
        <v>7.937</v>
      </c>
      <c r="AG103" s="62">
        <f t="shared" si="59"/>
        <v>0</v>
      </c>
      <c r="AH103" s="61">
        <f>'RKO-SA'!J102</f>
        <v>63412.27944</v>
      </c>
      <c r="AI103" s="59">
        <f t="shared" si="60"/>
        <v>0</v>
      </c>
      <c r="AJ103" s="65">
        <f>'RKO-SA'!S102</f>
        <v>0</v>
      </c>
      <c r="AK103" s="59">
        <f>'RKO-SA'!L102</f>
        <v>18.341</v>
      </c>
      <c r="AL103" s="62">
        <f t="shared" si="61"/>
        <v>1</v>
      </c>
      <c r="AM103" s="61">
        <f>'RKO-GRASP'!J102</f>
        <v>63412.27944</v>
      </c>
      <c r="AN103" s="59">
        <f t="shared" si="62"/>
        <v>0</v>
      </c>
      <c r="AO103" s="65">
        <f>'RKO-GRASP'!S102</f>
        <v>0</v>
      </c>
      <c r="AP103" s="59">
        <f>'RKO-GRASP'!L102</f>
        <v>13.062</v>
      </c>
      <c r="AQ103" s="62">
        <f t="shared" si="63"/>
        <v>1</v>
      </c>
      <c r="AR103" s="61">
        <f>'RKO-ILS'!J102</f>
        <v>63412.27944</v>
      </c>
      <c r="AS103" s="59">
        <f t="shared" si="64"/>
        <v>0</v>
      </c>
      <c r="AT103" s="65">
        <f>'RKO-ILS'!S102</f>
        <v>2.314012723</v>
      </c>
      <c r="AU103" s="59">
        <f>'RKO-ILS'!L102</f>
        <v>4.648</v>
      </c>
      <c r="AV103" s="62">
        <f t="shared" si="65"/>
        <v>1</v>
      </c>
      <c r="AW103" s="61">
        <f>'RKO-VNS'!J102</f>
        <v>63412.27944</v>
      </c>
      <c r="AX103" s="59">
        <f t="shared" si="66"/>
        <v>0</v>
      </c>
      <c r="AY103" s="65">
        <f>'RKO-VNS'!S102</f>
        <v>0</v>
      </c>
      <c r="AZ103" s="59">
        <f>'RKO-VNS'!L102</f>
        <v>6.745</v>
      </c>
      <c r="BA103" s="62">
        <f t="shared" si="67"/>
        <v>1</v>
      </c>
      <c r="BB103" s="61">
        <f>'RKO-PSO'!J102</f>
        <v>63412.27944</v>
      </c>
      <c r="BC103" s="59">
        <f t="shared" si="68"/>
        <v>0</v>
      </c>
      <c r="BD103" s="65">
        <f>'RKO-PSO'!S102</f>
        <v>0</v>
      </c>
      <c r="BE103" s="66">
        <f>'RKO-PSO'!L102</f>
        <v>1.995</v>
      </c>
      <c r="BF103" s="62">
        <f t="shared" si="69"/>
        <v>1</v>
      </c>
      <c r="BG103" s="61">
        <f>'RKO-GA'!J102</f>
        <v>63412.27944</v>
      </c>
      <c r="BH103" s="59">
        <f t="shared" si="70"/>
        <v>0</v>
      </c>
      <c r="BI103" s="65">
        <f>'RKO-GA'!S102</f>
        <v>0.08305878431</v>
      </c>
      <c r="BJ103" s="66">
        <f>'RKO-GA'!L102</f>
        <v>14.725</v>
      </c>
      <c r="BK103" s="62">
        <f t="shared" si="71"/>
        <v>1</v>
      </c>
      <c r="BL103" s="61">
        <f>'RKO-BRKGA-CS'!J102</f>
        <v>63412.27944</v>
      </c>
      <c r="BM103" s="59">
        <f t="shared" si="72"/>
        <v>0</v>
      </c>
      <c r="BN103" s="65">
        <f>'RKO-BRKGA-CS'!S102</f>
        <v>0.0540681406</v>
      </c>
      <c r="BO103" s="66">
        <f>'RKO-BRKGA-CS'!L102</f>
        <v>1.843</v>
      </c>
      <c r="BP103" s="62">
        <f t="shared" si="73"/>
        <v>1</v>
      </c>
      <c r="BQ103" s="61">
        <f>'RKO-LNS'!J102</f>
        <v>63412.27944</v>
      </c>
      <c r="BR103" s="59">
        <f t="shared" si="74"/>
        <v>0</v>
      </c>
      <c r="BS103" s="65">
        <f>'RKO-LNS'!S102</f>
        <v>0</v>
      </c>
      <c r="BT103" s="66">
        <f>'RKO-LNS'!L102</f>
        <v>4.71</v>
      </c>
      <c r="BU103" s="62">
        <f t="shared" si="75"/>
        <v>1</v>
      </c>
      <c r="BV103" s="61">
        <f>'RKO-MS'!J102</f>
        <v>66908.52465</v>
      </c>
      <c r="BW103" s="59">
        <f t="shared" si="76"/>
        <v>5.513514495</v>
      </c>
      <c r="BX103" s="65">
        <f>'RKO-MS'!S102</f>
        <v>16.23575673</v>
      </c>
      <c r="BY103" s="66">
        <f>'RKO-MS'!L102</f>
        <v>0</v>
      </c>
      <c r="BZ103" s="62">
        <f t="shared" si="77"/>
        <v>0</v>
      </c>
      <c r="CA103" s="67"/>
      <c r="CB103" s="68">
        <f t="shared" si="78"/>
        <v>63412.27944</v>
      </c>
      <c r="CC103" s="68">
        <f t="shared" si="79"/>
        <v>1</v>
      </c>
    </row>
    <row r="104" ht="15.75" customHeight="1">
      <c r="A104" s="84" t="s">
        <v>184</v>
      </c>
      <c r="B104" s="28"/>
      <c r="C104" s="28"/>
      <c r="D104" s="28">
        <v>0.5</v>
      </c>
      <c r="E104" s="44"/>
      <c r="F104" s="59">
        <f t="shared" si="49"/>
        <v>73549.66066</v>
      </c>
      <c r="G104" s="46"/>
      <c r="H104" s="82">
        <v>73549.6</v>
      </c>
      <c r="I104" s="59">
        <f t="shared" si="50"/>
        <v>-0.00008247896652</v>
      </c>
      <c r="J104" s="85">
        <v>1562.5</v>
      </c>
      <c r="K104" s="62">
        <f t="shared" si="51"/>
        <v>1</v>
      </c>
      <c r="L104" s="85"/>
      <c r="M104" s="59"/>
      <c r="N104" s="85"/>
      <c r="O104" s="62"/>
      <c r="P104" s="6" t="s">
        <v>8</v>
      </c>
      <c r="Q104" s="6" t="s">
        <v>8</v>
      </c>
      <c r="R104" s="6" t="s">
        <v>8</v>
      </c>
      <c r="S104" s="62">
        <f t="shared" si="54"/>
        <v>0</v>
      </c>
      <c r="T104" s="83" t="s">
        <v>8</v>
      </c>
      <c r="U104" s="45" t="s">
        <v>8</v>
      </c>
      <c r="V104" s="7" t="s">
        <v>8</v>
      </c>
      <c r="W104" s="62">
        <f t="shared" si="55"/>
        <v>0</v>
      </c>
      <c r="X104" s="59">
        <f>RKO!J103</f>
        <v>73549.66066</v>
      </c>
      <c r="Y104" s="59">
        <f t="shared" si="56"/>
        <v>0</v>
      </c>
      <c r="Z104" s="65">
        <f>RKO!S103</f>
        <v>0</v>
      </c>
      <c r="AA104" s="59">
        <f>RKO!L103</f>
        <v>4.553</v>
      </c>
      <c r="AB104" s="62">
        <f t="shared" si="57"/>
        <v>1</v>
      </c>
      <c r="AC104" s="61">
        <f>'RKO-BRKGA'!J103</f>
        <v>74662.86518</v>
      </c>
      <c r="AD104" s="59">
        <f t="shared" si="58"/>
        <v>1.513541339</v>
      </c>
      <c r="AE104" s="65">
        <f>'RKO-BRKGA'!S103</f>
        <v>1.513541339</v>
      </c>
      <c r="AF104" s="59">
        <f>'RKO-BRKGA'!L103</f>
        <v>2.823</v>
      </c>
      <c r="AG104" s="62">
        <f t="shared" si="59"/>
        <v>0</v>
      </c>
      <c r="AH104" s="61">
        <f>'RKO-SA'!J103</f>
        <v>73549.66066</v>
      </c>
      <c r="AI104" s="59">
        <f t="shared" si="60"/>
        <v>0</v>
      </c>
      <c r="AJ104" s="65">
        <f>'RKO-SA'!S103</f>
        <v>0.6054165357</v>
      </c>
      <c r="AK104" s="59">
        <f>'RKO-SA'!L103</f>
        <v>34.951</v>
      </c>
      <c r="AL104" s="62">
        <f t="shared" si="61"/>
        <v>1</v>
      </c>
      <c r="AM104" s="61">
        <f>'RKO-GRASP'!J103</f>
        <v>73549.66066</v>
      </c>
      <c r="AN104" s="59">
        <f t="shared" si="62"/>
        <v>0</v>
      </c>
      <c r="AO104" s="65">
        <f>'RKO-GRASP'!S103</f>
        <v>0</v>
      </c>
      <c r="AP104" s="59">
        <f>'RKO-GRASP'!L103</f>
        <v>2.554</v>
      </c>
      <c r="AQ104" s="62">
        <f t="shared" si="63"/>
        <v>1</v>
      </c>
      <c r="AR104" s="61">
        <f>'RKO-ILS'!J103</f>
        <v>73549.66066</v>
      </c>
      <c r="AS104" s="59">
        <f t="shared" si="64"/>
        <v>0</v>
      </c>
      <c r="AT104" s="65">
        <f>'RKO-ILS'!S103</f>
        <v>3.648729405</v>
      </c>
      <c r="AU104" s="59">
        <f>'RKO-ILS'!L103</f>
        <v>3.313</v>
      </c>
      <c r="AV104" s="62">
        <f t="shared" si="65"/>
        <v>1</v>
      </c>
      <c r="AW104" s="61">
        <f>'RKO-VNS'!J103</f>
        <v>73549.66066</v>
      </c>
      <c r="AX104" s="59">
        <f t="shared" si="66"/>
        <v>0</v>
      </c>
      <c r="AY104" s="65">
        <f>'RKO-VNS'!S103</f>
        <v>0</v>
      </c>
      <c r="AZ104" s="59">
        <f>'RKO-VNS'!L103</f>
        <v>12.122</v>
      </c>
      <c r="BA104" s="62">
        <f t="shared" si="67"/>
        <v>1</v>
      </c>
      <c r="BB104" s="61">
        <f>'RKO-PSO'!J103</f>
        <v>73549.66066</v>
      </c>
      <c r="BC104" s="59">
        <f t="shared" si="68"/>
        <v>0</v>
      </c>
      <c r="BD104" s="65">
        <f>'RKO-PSO'!S103</f>
        <v>0</v>
      </c>
      <c r="BE104" s="66">
        <f>'RKO-PSO'!L103</f>
        <v>6.443</v>
      </c>
      <c r="BF104" s="62">
        <f t="shared" si="69"/>
        <v>1</v>
      </c>
      <c r="BG104" s="61">
        <f>'RKO-GA'!J103</f>
        <v>73549.66066</v>
      </c>
      <c r="BH104" s="59">
        <f t="shared" si="70"/>
        <v>0</v>
      </c>
      <c r="BI104" s="65">
        <f>'RKO-GA'!S103</f>
        <v>0</v>
      </c>
      <c r="BJ104" s="66">
        <f>'RKO-GA'!L103</f>
        <v>20.582</v>
      </c>
      <c r="BK104" s="62">
        <f t="shared" si="71"/>
        <v>1</v>
      </c>
      <c r="BL104" s="61">
        <f>'RKO-BRKGA-CS'!J103</f>
        <v>73549.66066</v>
      </c>
      <c r="BM104" s="59">
        <f t="shared" si="72"/>
        <v>0</v>
      </c>
      <c r="BN104" s="65">
        <f>'RKO-BRKGA-CS'!S103</f>
        <v>0.3619883983</v>
      </c>
      <c r="BO104" s="66">
        <f>'RKO-BRKGA-CS'!L103</f>
        <v>9.138</v>
      </c>
      <c r="BP104" s="62">
        <f t="shared" si="73"/>
        <v>1</v>
      </c>
      <c r="BQ104" s="61">
        <f>'RKO-LNS'!J103</f>
        <v>73549.66066</v>
      </c>
      <c r="BR104" s="59">
        <f t="shared" si="74"/>
        <v>0</v>
      </c>
      <c r="BS104" s="65">
        <f>'RKO-LNS'!S103</f>
        <v>0</v>
      </c>
      <c r="BT104" s="66">
        <f>'RKO-LNS'!L103</f>
        <v>2.992</v>
      </c>
      <c r="BU104" s="62">
        <f t="shared" si="75"/>
        <v>1</v>
      </c>
      <c r="BV104" s="61">
        <f>'RKO-MS'!J103</f>
        <v>77049.7912</v>
      </c>
      <c r="BW104" s="59">
        <f t="shared" si="76"/>
        <v>4.758867012</v>
      </c>
      <c r="BX104" s="65">
        <f>'RKO-MS'!S103</f>
        <v>11.84037408</v>
      </c>
      <c r="BY104" s="66">
        <f>'RKO-MS'!L103</f>
        <v>0</v>
      </c>
      <c r="BZ104" s="62">
        <f t="shared" si="77"/>
        <v>0</v>
      </c>
      <c r="CA104" s="67"/>
      <c r="CB104" s="68">
        <f t="shared" si="78"/>
        <v>73549.66066</v>
      </c>
      <c r="CC104" s="68">
        <f t="shared" si="79"/>
        <v>1</v>
      </c>
    </row>
    <row r="105" ht="15.75" customHeight="1">
      <c r="A105" s="84" t="s">
        <v>185</v>
      </c>
      <c r="B105" s="28"/>
      <c r="C105" s="28"/>
      <c r="D105" s="28">
        <v>0.8</v>
      </c>
      <c r="E105" s="44"/>
      <c r="F105" s="59">
        <f t="shared" si="49"/>
        <v>81726.18867</v>
      </c>
      <c r="G105" s="46"/>
      <c r="H105" s="82">
        <v>81726.1</v>
      </c>
      <c r="I105" s="59">
        <f t="shared" si="50"/>
        <v>-0.0001084976572</v>
      </c>
      <c r="J105" s="85">
        <v>1400.4</v>
      </c>
      <c r="K105" s="62">
        <f t="shared" si="51"/>
        <v>1</v>
      </c>
      <c r="L105" s="85"/>
      <c r="M105" s="59"/>
      <c r="N105" s="85"/>
      <c r="O105" s="62"/>
      <c r="P105" s="6" t="s">
        <v>8</v>
      </c>
      <c r="Q105" s="6" t="s">
        <v>8</v>
      </c>
      <c r="R105" s="6" t="s">
        <v>8</v>
      </c>
      <c r="S105" s="62">
        <f t="shared" si="54"/>
        <v>0</v>
      </c>
      <c r="T105" s="83" t="s">
        <v>8</v>
      </c>
      <c r="U105" s="45" t="s">
        <v>8</v>
      </c>
      <c r="V105" s="7" t="s">
        <v>8</v>
      </c>
      <c r="W105" s="62">
        <f t="shared" si="55"/>
        <v>0</v>
      </c>
      <c r="X105" s="59">
        <f>RKO!J104</f>
        <v>81726.18867</v>
      </c>
      <c r="Y105" s="59">
        <f t="shared" si="56"/>
        <v>0</v>
      </c>
      <c r="Z105" s="65">
        <f>RKO!S104</f>
        <v>0.1015578797</v>
      </c>
      <c r="AA105" s="59">
        <f>RKO!L104</f>
        <v>10.84</v>
      </c>
      <c r="AB105" s="62">
        <f t="shared" si="57"/>
        <v>1</v>
      </c>
      <c r="AC105" s="61">
        <f>'RKO-BRKGA'!J104</f>
        <v>82141.18559</v>
      </c>
      <c r="AD105" s="59">
        <f t="shared" si="58"/>
        <v>0.5077893987</v>
      </c>
      <c r="AE105" s="65">
        <f>'RKO-BRKGA'!S104</f>
        <v>0.5077893987</v>
      </c>
      <c r="AF105" s="59">
        <f>'RKO-BRKGA'!L104</f>
        <v>10.913</v>
      </c>
      <c r="AG105" s="62">
        <f t="shared" si="59"/>
        <v>0</v>
      </c>
      <c r="AH105" s="61">
        <f>'RKO-SA'!J104</f>
        <v>82141.18559</v>
      </c>
      <c r="AI105" s="59">
        <f t="shared" si="60"/>
        <v>0.5077893987</v>
      </c>
      <c r="AJ105" s="65">
        <f>'RKO-SA'!S104</f>
        <v>0.5077893987</v>
      </c>
      <c r="AK105" s="59">
        <f>'RKO-SA'!L104</f>
        <v>10.453</v>
      </c>
      <c r="AL105" s="62">
        <f t="shared" si="61"/>
        <v>0</v>
      </c>
      <c r="AM105" s="61">
        <f>'RKO-GRASP'!J104</f>
        <v>81726.18867</v>
      </c>
      <c r="AN105" s="59">
        <f t="shared" si="62"/>
        <v>0</v>
      </c>
      <c r="AO105" s="65">
        <f>'RKO-GRASP'!S104</f>
        <v>0.1015578797</v>
      </c>
      <c r="AP105" s="59">
        <f>'RKO-GRASP'!L104</f>
        <v>18.712</v>
      </c>
      <c r="AQ105" s="62">
        <f t="shared" si="63"/>
        <v>1</v>
      </c>
      <c r="AR105" s="61">
        <f>'RKO-ILS'!J104</f>
        <v>81726.18867</v>
      </c>
      <c r="AS105" s="59">
        <f t="shared" si="64"/>
        <v>0</v>
      </c>
      <c r="AT105" s="65">
        <f>'RKO-ILS'!S104</f>
        <v>0</v>
      </c>
      <c r="AU105" s="59">
        <f>'RKO-ILS'!L104</f>
        <v>7.252</v>
      </c>
      <c r="AV105" s="62">
        <f t="shared" si="65"/>
        <v>1</v>
      </c>
      <c r="AW105" s="61">
        <f>'RKO-VNS'!J104</f>
        <v>81726.18867</v>
      </c>
      <c r="AX105" s="59">
        <f t="shared" si="66"/>
        <v>0</v>
      </c>
      <c r="AY105" s="65">
        <f>'RKO-VNS'!S104</f>
        <v>0</v>
      </c>
      <c r="AZ105" s="59">
        <f>'RKO-VNS'!L104</f>
        <v>24.223</v>
      </c>
      <c r="BA105" s="62">
        <f t="shared" si="67"/>
        <v>1</v>
      </c>
      <c r="BB105" s="61">
        <f>'RKO-PSO'!J104</f>
        <v>81726.18867</v>
      </c>
      <c r="BC105" s="59">
        <f t="shared" si="68"/>
        <v>0</v>
      </c>
      <c r="BD105" s="65">
        <f>'RKO-PSO'!S104</f>
        <v>0</v>
      </c>
      <c r="BE105" s="66">
        <f>'RKO-PSO'!L104</f>
        <v>6.782</v>
      </c>
      <c r="BF105" s="62">
        <f t="shared" si="69"/>
        <v>1</v>
      </c>
      <c r="BG105" s="61">
        <f>'RKO-GA'!J104</f>
        <v>81726.18867</v>
      </c>
      <c r="BH105" s="59">
        <f t="shared" si="70"/>
        <v>0</v>
      </c>
      <c r="BI105" s="65">
        <f>'RKO-GA'!S104</f>
        <v>0</v>
      </c>
      <c r="BJ105" s="66">
        <f>'RKO-GA'!L104</f>
        <v>12.025</v>
      </c>
      <c r="BK105" s="62">
        <f t="shared" si="71"/>
        <v>1</v>
      </c>
      <c r="BL105" s="61">
        <f>'RKO-BRKGA-CS'!J104</f>
        <v>81726.18867</v>
      </c>
      <c r="BM105" s="59">
        <f t="shared" si="72"/>
        <v>0</v>
      </c>
      <c r="BN105" s="65">
        <f>'RKO-BRKGA-CS'!S104</f>
        <v>0.3909349453</v>
      </c>
      <c r="BO105" s="66">
        <f>'RKO-BRKGA-CS'!L104</f>
        <v>12.876</v>
      </c>
      <c r="BP105" s="62">
        <f t="shared" si="73"/>
        <v>1</v>
      </c>
      <c r="BQ105" s="61">
        <f>'RKO-LNS'!J104</f>
        <v>81726.18867</v>
      </c>
      <c r="BR105" s="59">
        <f t="shared" si="74"/>
        <v>0</v>
      </c>
      <c r="BS105" s="65">
        <f>'RKO-LNS'!S104</f>
        <v>0</v>
      </c>
      <c r="BT105" s="66">
        <f>'RKO-LNS'!L104</f>
        <v>16.345</v>
      </c>
      <c r="BU105" s="62">
        <f t="shared" si="75"/>
        <v>1</v>
      </c>
      <c r="BV105" s="61">
        <f>'RKO-MS'!J104</f>
        <v>87171.11619</v>
      </c>
      <c r="BW105" s="59">
        <f t="shared" si="76"/>
        <v>6.662402352</v>
      </c>
      <c r="BX105" s="65">
        <f>'RKO-MS'!S104</f>
        <v>8.577328644</v>
      </c>
      <c r="BY105" s="66">
        <f>'RKO-MS'!L104</f>
        <v>0</v>
      </c>
      <c r="BZ105" s="62">
        <f t="shared" si="77"/>
        <v>0</v>
      </c>
      <c r="CA105" s="67"/>
      <c r="CB105" s="68">
        <f t="shared" si="78"/>
        <v>81726.18867</v>
      </c>
      <c r="CC105" s="68">
        <f t="shared" si="79"/>
        <v>1</v>
      </c>
    </row>
    <row r="106" ht="15.75" customHeight="1">
      <c r="A106" s="84" t="s">
        <v>186</v>
      </c>
      <c r="B106" s="28"/>
      <c r="C106" s="28">
        <v>5.0</v>
      </c>
      <c r="D106" s="28">
        <v>0.2</v>
      </c>
      <c r="E106" s="44"/>
      <c r="F106" s="59">
        <f t="shared" si="49"/>
        <v>52943.40154</v>
      </c>
      <c r="G106" s="46"/>
      <c r="H106" s="82">
        <v>57725.1</v>
      </c>
      <c r="I106" s="59">
        <f t="shared" si="50"/>
        <v>9.031717502</v>
      </c>
      <c r="J106" s="85">
        <v>1667.3</v>
      </c>
      <c r="K106" s="62">
        <f t="shared" si="51"/>
        <v>0</v>
      </c>
      <c r="L106" s="85"/>
      <c r="M106" s="59"/>
      <c r="N106" s="85"/>
      <c r="O106" s="62"/>
      <c r="P106" s="6" t="s">
        <v>8</v>
      </c>
      <c r="Q106" s="6" t="s">
        <v>8</v>
      </c>
      <c r="R106" s="6" t="s">
        <v>8</v>
      </c>
      <c r="S106" s="62">
        <f t="shared" si="54"/>
        <v>0</v>
      </c>
      <c r="T106" s="83" t="s">
        <v>8</v>
      </c>
      <c r="U106" s="45" t="s">
        <v>8</v>
      </c>
      <c r="V106" s="7" t="s">
        <v>8</v>
      </c>
      <c r="W106" s="62">
        <f t="shared" si="55"/>
        <v>0</v>
      </c>
      <c r="X106" s="59">
        <f>RKO!J105</f>
        <v>52943.40154</v>
      </c>
      <c r="Y106" s="59">
        <f t="shared" si="56"/>
        <v>0</v>
      </c>
      <c r="Z106" s="65">
        <f>RKO!S105</f>
        <v>0</v>
      </c>
      <c r="AA106" s="59">
        <f>RKO!L105</f>
        <v>8.82</v>
      </c>
      <c r="AB106" s="62">
        <f t="shared" si="57"/>
        <v>1</v>
      </c>
      <c r="AC106" s="61">
        <f>'RKO-BRKGA'!J105</f>
        <v>55477.25215</v>
      </c>
      <c r="AD106" s="59">
        <f t="shared" si="58"/>
        <v>4.785961116</v>
      </c>
      <c r="AE106" s="65">
        <f>'RKO-BRKGA'!S105</f>
        <v>6.055803262</v>
      </c>
      <c r="AF106" s="59">
        <f>'RKO-BRKGA'!L105</f>
        <v>9.812</v>
      </c>
      <c r="AG106" s="62">
        <f t="shared" si="59"/>
        <v>0</v>
      </c>
      <c r="AH106" s="61">
        <f>'RKO-SA'!J105</f>
        <v>52943.40154</v>
      </c>
      <c r="AI106" s="59">
        <f t="shared" si="60"/>
        <v>0</v>
      </c>
      <c r="AJ106" s="65">
        <f>'RKO-SA'!S105</f>
        <v>2.026460575</v>
      </c>
      <c r="AK106" s="59">
        <f>'RKO-SA'!L105</f>
        <v>41.149</v>
      </c>
      <c r="AL106" s="62">
        <f t="shared" si="61"/>
        <v>1</v>
      </c>
      <c r="AM106" s="61">
        <f>'RKO-GRASP'!J105</f>
        <v>52943.40154</v>
      </c>
      <c r="AN106" s="59">
        <f t="shared" si="62"/>
        <v>0</v>
      </c>
      <c r="AO106" s="65">
        <f>'RKO-GRASP'!S105</f>
        <v>0</v>
      </c>
      <c r="AP106" s="59">
        <f>'RKO-GRASP'!L105</f>
        <v>32.874</v>
      </c>
      <c r="AQ106" s="62">
        <f t="shared" si="63"/>
        <v>1</v>
      </c>
      <c r="AR106" s="61">
        <f>'RKO-ILS'!J105</f>
        <v>52943.40154</v>
      </c>
      <c r="AS106" s="59">
        <f t="shared" si="64"/>
        <v>0</v>
      </c>
      <c r="AT106" s="65">
        <f>'RKO-ILS'!S105</f>
        <v>0</v>
      </c>
      <c r="AU106" s="59">
        <f>'RKO-ILS'!L105</f>
        <v>11.795</v>
      </c>
      <c r="AV106" s="62">
        <f t="shared" si="65"/>
        <v>1</v>
      </c>
      <c r="AW106" s="61">
        <f>'RKO-VNS'!J105</f>
        <v>52943.40154</v>
      </c>
      <c r="AX106" s="59">
        <f t="shared" si="66"/>
        <v>0</v>
      </c>
      <c r="AY106" s="65">
        <f>'RKO-VNS'!S105</f>
        <v>0</v>
      </c>
      <c r="AZ106" s="59">
        <f>'RKO-VNS'!L105</f>
        <v>19.934</v>
      </c>
      <c r="BA106" s="62">
        <f t="shared" si="67"/>
        <v>1</v>
      </c>
      <c r="BB106" s="61">
        <f>'RKO-PSO'!J105</f>
        <v>52943.40154</v>
      </c>
      <c r="BC106" s="59">
        <f t="shared" si="68"/>
        <v>0</v>
      </c>
      <c r="BD106" s="65">
        <f>'RKO-PSO'!S105</f>
        <v>0</v>
      </c>
      <c r="BE106" s="66">
        <f>'RKO-PSO'!L105</f>
        <v>30.526</v>
      </c>
      <c r="BF106" s="62">
        <f t="shared" si="69"/>
        <v>1</v>
      </c>
      <c r="BG106" s="61">
        <f>'RKO-GA'!J105</f>
        <v>52943.40154</v>
      </c>
      <c r="BH106" s="59">
        <f t="shared" si="70"/>
        <v>0</v>
      </c>
      <c r="BI106" s="65">
        <f>'RKO-GA'!S105</f>
        <v>0.572699572</v>
      </c>
      <c r="BJ106" s="66">
        <f>'RKO-GA'!L105</f>
        <v>25.261</v>
      </c>
      <c r="BK106" s="62">
        <f t="shared" si="71"/>
        <v>1</v>
      </c>
      <c r="BL106" s="61">
        <f>'RKO-BRKGA-CS'!J105</f>
        <v>53515.15854</v>
      </c>
      <c r="BM106" s="59">
        <f t="shared" si="72"/>
        <v>1.079940052</v>
      </c>
      <c r="BN106" s="65">
        <f>'RKO-BRKGA-CS'!S105</f>
        <v>2.473811946</v>
      </c>
      <c r="BO106" s="66">
        <f>'RKO-BRKGA-CS'!L105</f>
        <v>27.052</v>
      </c>
      <c r="BP106" s="62">
        <f t="shared" si="73"/>
        <v>0</v>
      </c>
      <c r="BQ106" s="61">
        <f>'RKO-LNS'!J105</f>
        <v>52943.40154</v>
      </c>
      <c r="BR106" s="59">
        <f t="shared" si="74"/>
        <v>0</v>
      </c>
      <c r="BS106" s="65">
        <f>'RKO-LNS'!S105</f>
        <v>0</v>
      </c>
      <c r="BT106" s="66">
        <f>'RKO-LNS'!L105</f>
        <v>19.318</v>
      </c>
      <c r="BU106" s="62">
        <f t="shared" si="75"/>
        <v>1</v>
      </c>
      <c r="BV106" s="61">
        <f>'RKO-MS'!J105</f>
        <v>62825.45354</v>
      </c>
      <c r="BW106" s="59">
        <f t="shared" si="76"/>
        <v>18.66531374</v>
      </c>
      <c r="BX106" s="65">
        <f>'RKO-MS'!S105</f>
        <v>24.95334528</v>
      </c>
      <c r="BY106" s="66">
        <f>'RKO-MS'!L105</f>
        <v>0</v>
      </c>
      <c r="BZ106" s="62">
        <f t="shared" si="77"/>
        <v>0</v>
      </c>
      <c r="CA106" s="67"/>
      <c r="CB106" s="68">
        <f t="shared" si="78"/>
        <v>52943.40154</v>
      </c>
      <c r="CC106" s="68">
        <f t="shared" si="79"/>
        <v>1</v>
      </c>
    </row>
    <row r="107" ht="15.75" customHeight="1">
      <c r="A107" s="84" t="s">
        <v>187</v>
      </c>
      <c r="B107" s="28"/>
      <c r="C107" s="28"/>
      <c r="D107" s="28">
        <v>0.5</v>
      </c>
      <c r="E107" s="44"/>
      <c r="F107" s="59">
        <f t="shared" si="49"/>
        <v>66152.85735</v>
      </c>
      <c r="G107" s="46"/>
      <c r="H107" s="82">
        <v>66152.8</v>
      </c>
      <c r="I107" s="59">
        <f t="shared" si="50"/>
        <v>-0.00008669617957</v>
      </c>
      <c r="J107" s="85">
        <v>1668.4</v>
      </c>
      <c r="K107" s="62">
        <f t="shared" si="51"/>
        <v>1</v>
      </c>
      <c r="L107" s="85"/>
      <c r="M107" s="59"/>
      <c r="N107" s="85"/>
      <c r="O107" s="62"/>
      <c r="P107" s="6" t="s">
        <v>8</v>
      </c>
      <c r="Q107" s="6" t="s">
        <v>8</v>
      </c>
      <c r="R107" s="6" t="s">
        <v>8</v>
      </c>
      <c r="S107" s="62">
        <f t="shared" si="54"/>
        <v>0</v>
      </c>
      <c r="T107" s="83" t="s">
        <v>8</v>
      </c>
      <c r="U107" s="45" t="s">
        <v>8</v>
      </c>
      <c r="V107" s="7" t="s">
        <v>8</v>
      </c>
      <c r="W107" s="62">
        <f t="shared" si="55"/>
        <v>0</v>
      </c>
      <c r="X107" s="59">
        <f>RKO!J106</f>
        <v>66152.85735</v>
      </c>
      <c r="Y107" s="59">
        <f t="shared" si="56"/>
        <v>0</v>
      </c>
      <c r="Z107" s="65">
        <f>RKO!S106</f>
        <v>0.1755638526</v>
      </c>
      <c r="AA107" s="59">
        <f>RKO!L106</f>
        <v>19</v>
      </c>
      <c r="AB107" s="62">
        <f t="shared" si="57"/>
        <v>1</v>
      </c>
      <c r="AC107" s="61">
        <f>'RKO-BRKGA'!J106</f>
        <v>67565.09486</v>
      </c>
      <c r="AD107" s="59">
        <f t="shared" si="58"/>
        <v>2.134809533</v>
      </c>
      <c r="AE107" s="65">
        <f>'RKO-BRKGA'!S106</f>
        <v>6.216214179</v>
      </c>
      <c r="AF107" s="59">
        <f>'RKO-BRKGA'!L106</f>
        <v>6.404</v>
      </c>
      <c r="AG107" s="62">
        <f t="shared" si="59"/>
        <v>0</v>
      </c>
      <c r="AH107" s="61">
        <f>'RKO-SA'!J106</f>
        <v>66745.45971</v>
      </c>
      <c r="AI107" s="59">
        <f t="shared" si="60"/>
        <v>0.8958076578</v>
      </c>
      <c r="AJ107" s="65">
        <f>'RKO-SA'!S106</f>
        <v>1.822147657</v>
      </c>
      <c r="AK107" s="59">
        <f>'RKO-SA'!L106</f>
        <v>49.702</v>
      </c>
      <c r="AL107" s="62">
        <f t="shared" si="61"/>
        <v>0</v>
      </c>
      <c r="AM107" s="61">
        <f>'RKO-GRASP'!J106</f>
        <v>66152.85735</v>
      </c>
      <c r="AN107" s="59">
        <f t="shared" si="62"/>
        <v>0</v>
      </c>
      <c r="AO107" s="65">
        <f>'RKO-GRASP'!S106</f>
        <v>0.9398150113</v>
      </c>
      <c r="AP107" s="59">
        <f>'RKO-GRASP'!L106</f>
        <v>29.189</v>
      </c>
      <c r="AQ107" s="62">
        <f t="shared" si="63"/>
        <v>1</v>
      </c>
      <c r="AR107" s="61">
        <f>'RKO-ILS'!J106</f>
        <v>66152.85735</v>
      </c>
      <c r="AS107" s="59">
        <f t="shared" si="64"/>
        <v>0</v>
      </c>
      <c r="AT107" s="65">
        <f>'RKO-ILS'!S106</f>
        <v>0</v>
      </c>
      <c r="AU107" s="59">
        <f>'RKO-ILS'!L106</f>
        <v>37.147</v>
      </c>
      <c r="AV107" s="62">
        <f t="shared" si="65"/>
        <v>1</v>
      </c>
      <c r="AW107" s="61">
        <f>'RKO-VNS'!J106</f>
        <v>66152.85735</v>
      </c>
      <c r="AX107" s="59">
        <f t="shared" si="66"/>
        <v>0</v>
      </c>
      <c r="AY107" s="65">
        <f>'RKO-VNS'!S106</f>
        <v>0.441866493</v>
      </c>
      <c r="AZ107" s="59">
        <f>'RKO-VNS'!L106</f>
        <v>37.989</v>
      </c>
      <c r="BA107" s="62">
        <f t="shared" si="67"/>
        <v>1</v>
      </c>
      <c r="BB107" s="61">
        <f>'RKO-PSO'!J106</f>
        <v>66152.85735</v>
      </c>
      <c r="BC107" s="59">
        <f t="shared" si="68"/>
        <v>0</v>
      </c>
      <c r="BD107" s="65">
        <f>'RKO-PSO'!S106</f>
        <v>0.3925900842</v>
      </c>
      <c r="BE107" s="66">
        <f>'RKO-PSO'!L106</f>
        <v>32.639</v>
      </c>
      <c r="BF107" s="62">
        <f t="shared" si="69"/>
        <v>1</v>
      </c>
      <c r="BG107" s="61">
        <f>'RKO-GA'!J106</f>
        <v>66683.50761</v>
      </c>
      <c r="BH107" s="59">
        <f t="shared" si="70"/>
        <v>0.8021577242</v>
      </c>
      <c r="BI107" s="65">
        <f>'RKO-GA'!S106</f>
        <v>1.547363459</v>
      </c>
      <c r="BJ107" s="66">
        <f>'RKO-GA'!L106</f>
        <v>30.42</v>
      </c>
      <c r="BK107" s="62">
        <f t="shared" si="71"/>
        <v>0</v>
      </c>
      <c r="BL107" s="61">
        <f>'RKO-BRKGA-CS'!J106</f>
        <v>67196.49922</v>
      </c>
      <c r="BM107" s="59">
        <f t="shared" si="72"/>
        <v>1.577621755</v>
      </c>
      <c r="BN107" s="65">
        <f>'RKO-BRKGA-CS'!S106</f>
        <v>2.098711987</v>
      </c>
      <c r="BO107" s="66">
        <f>'RKO-BRKGA-CS'!L106</f>
        <v>12.38</v>
      </c>
      <c r="BP107" s="62">
        <f t="shared" si="73"/>
        <v>0</v>
      </c>
      <c r="BQ107" s="61">
        <f>'RKO-LNS'!J106</f>
        <v>66152.85735</v>
      </c>
      <c r="BR107" s="59">
        <f t="shared" si="74"/>
        <v>0</v>
      </c>
      <c r="BS107" s="65">
        <f>'RKO-LNS'!S106</f>
        <v>0.3035444693</v>
      </c>
      <c r="BT107" s="66">
        <f>'RKO-LNS'!L106</f>
        <v>55.71</v>
      </c>
      <c r="BU107" s="62">
        <f t="shared" si="75"/>
        <v>1</v>
      </c>
      <c r="BV107" s="61">
        <f>'RKO-MS'!J106</f>
        <v>74745.39745</v>
      </c>
      <c r="BW107" s="59">
        <f t="shared" si="76"/>
        <v>12.98891755</v>
      </c>
      <c r="BX107" s="65">
        <f>'RKO-MS'!S106</f>
        <v>15.84767324</v>
      </c>
      <c r="BY107" s="66">
        <f>'RKO-MS'!L106</f>
        <v>0</v>
      </c>
      <c r="BZ107" s="62">
        <f t="shared" si="77"/>
        <v>0</v>
      </c>
      <c r="CA107" s="67"/>
      <c r="CB107" s="68">
        <f t="shared" si="78"/>
        <v>66152.85735</v>
      </c>
      <c r="CC107" s="68">
        <f t="shared" si="79"/>
        <v>1</v>
      </c>
    </row>
    <row r="108" ht="15.75" customHeight="1">
      <c r="A108" s="84" t="s">
        <v>188</v>
      </c>
      <c r="B108" s="28"/>
      <c r="C108" s="28"/>
      <c r="D108" s="28">
        <v>0.8</v>
      </c>
      <c r="E108" s="44"/>
      <c r="F108" s="59">
        <f t="shared" si="49"/>
        <v>77475.83505</v>
      </c>
      <c r="G108" s="46"/>
      <c r="H108" s="82">
        <v>78271.4</v>
      </c>
      <c r="I108" s="59">
        <f t="shared" si="50"/>
        <v>1.0268556</v>
      </c>
      <c r="J108" s="85">
        <v>1475.6</v>
      </c>
      <c r="K108" s="62">
        <f t="shared" si="51"/>
        <v>0</v>
      </c>
      <c r="L108" s="85"/>
      <c r="M108" s="59"/>
      <c r="N108" s="85"/>
      <c r="O108" s="62"/>
      <c r="P108" s="6" t="s">
        <v>8</v>
      </c>
      <c r="Q108" s="6" t="s">
        <v>8</v>
      </c>
      <c r="R108" s="6" t="s">
        <v>8</v>
      </c>
      <c r="S108" s="62">
        <f t="shared" si="54"/>
        <v>0</v>
      </c>
      <c r="T108" s="83" t="s">
        <v>8</v>
      </c>
      <c r="U108" s="45" t="s">
        <v>8</v>
      </c>
      <c r="V108" s="7" t="s">
        <v>8</v>
      </c>
      <c r="W108" s="62">
        <f t="shared" si="55"/>
        <v>0</v>
      </c>
      <c r="X108" s="59">
        <f>RKO!J107</f>
        <v>77475.83505</v>
      </c>
      <c r="Y108" s="59">
        <f t="shared" si="56"/>
        <v>0</v>
      </c>
      <c r="Z108" s="65">
        <f>RKO!S107</f>
        <v>0.04840724824</v>
      </c>
      <c r="AA108" s="59">
        <f>RKO!L107</f>
        <v>17.147</v>
      </c>
      <c r="AB108" s="62">
        <f t="shared" si="57"/>
        <v>1</v>
      </c>
      <c r="AC108" s="61">
        <f>'RKO-BRKGA'!J107</f>
        <v>79218.41167</v>
      </c>
      <c r="AD108" s="59">
        <f t="shared" si="58"/>
        <v>2.24918727</v>
      </c>
      <c r="AE108" s="65">
        <f>'RKO-BRKGA'!S107</f>
        <v>4.862817001</v>
      </c>
      <c r="AF108" s="59">
        <f>'RKO-BRKGA'!L107</f>
        <v>14.971</v>
      </c>
      <c r="AG108" s="62">
        <f t="shared" si="59"/>
        <v>0</v>
      </c>
      <c r="AH108" s="61">
        <f>'RKO-SA'!J107</f>
        <v>78674.49912</v>
      </c>
      <c r="AI108" s="59">
        <f t="shared" si="60"/>
        <v>1.547145721</v>
      </c>
      <c r="AJ108" s="65">
        <f>'RKO-SA'!S107</f>
        <v>1.712971782</v>
      </c>
      <c r="AK108" s="59">
        <f>'RKO-SA'!L107</f>
        <v>24.918</v>
      </c>
      <c r="AL108" s="62">
        <f t="shared" si="61"/>
        <v>0</v>
      </c>
      <c r="AM108" s="61">
        <f>'RKO-GRASP'!J107</f>
        <v>77475.83505</v>
      </c>
      <c r="AN108" s="59">
        <f t="shared" si="62"/>
        <v>0</v>
      </c>
      <c r="AO108" s="65">
        <f>'RKO-GRASP'!S107</f>
        <v>0.03498646873</v>
      </c>
      <c r="AP108" s="59">
        <f>'RKO-GRASP'!L107</f>
        <v>39.937</v>
      </c>
      <c r="AQ108" s="62">
        <f t="shared" si="63"/>
        <v>1</v>
      </c>
      <c r="AR108" s="61">
        <f>'RKO-ILS'!J107</f>
        <v>77475.83505</v>
      </c>
      <c r="AS108" s="59">
        <f t="shared" si="64"/>
        <v>0</v>
      </c>
      <c r="AT108" s="65">
        <f>'RKO-ILS'!S107</f>
        <v>0.04840724824</v>
      </c>
      <c r="AU108" s="59">
        <f>'RKO-ILS'!L107</f>
        <v>28.595</v>
      </c>
      <c r="AV108" s="62">
        <f t="shared" si="65"/>
        <v>1</v>
      </c>
      <c r="AW108" s="61">
        <f>'RKO-VNS'!J107</f>
        <v>77475.83505</v>
      </c>
      <c r="AX108" s="59">
        <f t="shared" si="66"/>
        <v>0</v>
      </c>
      <c r="AY108" s="65">
        <f>'RKO-VNS'!S107</f>
        <v>0.08940611218</v>
      </c>
      <c r="AZ108" s="59">
        <f>'RKO-VNS'!L107</f>
        <v>33.41</v>
      </c>
      <c r="BA108" s="62">
        <f t="shared" si="67"/>
        <v>1</v>
      </c>
      <c r="BB108" s="61">
        <f>'RKO-PSO'!J107</f>
        <v>77488.60859</v>
      </c>
      <c r="BC108" s="59">
        <f t="shared" si="68"/>
        <v>0.01648712659</v>
      </c>
      <c r="BD108" s="65">
        <f>'RKO-PSO'!S107</f>
        <v>0.1055418616</v>
      </c>
      <c r="BE108" s="66">
        <f>'RKO-PSO'!L107</f>
        <v>43.431</v>
      </c>
      <c r="BF108" s="62">
        <f t="shared" si="69"/>
        <v>0</v>
      </c>
      <c r="BG108" s="61">
        <f>'RKO-GA'!J107</f>
        <v>77611.36534</v>
      </c>
      <c r="BH108" s="59">
        <f t="shared" si="70"/>
        <v>0.1749323436</v>
      </c>
      <c r="BI108" s="65">
        <f>'RKO-GA'!S107</f>
        <v>0.792356887</v>
      </c>
      <c r="BJ108" s="66">
        <f>'RKO-GA'!L107</f>
        <v>45.34</v>
      </c>
      <c r="BK108" s="62">
        <f t="shared" si="71"/>
        <v>0</v>
      </c>
      <c r="BL108" s="61">
        <f>'RKO-BRKGA-CS'!J107</f>
        <v>77640.40232</v>
      </c>
      <c r="BM108" s="59">
        <f t="shared" si="72"/>
        <v>0.212411102</v>
      </c>
      <c r="BN108" s="65">
        <f>'RKO-BRKGA-CS'!S107</f>
        <v>1.482897731</v>
      </c>
      <c r="BO108" s="66">
        <f>'RKO-BRKGA-CS'!L107</f>
        <v>9.12</v>
      </c>
      <c r="BP108" s="62">
        <f t="shared" si="73"/>
        <v>0</v>
      </c>
      <c r="BQ108" s="61">
        <f>'RKO-LNS'!J107</f>
        <v>77475.83505</v>
      </c>
      <c r="BR108" s="59">
        <f t="shared" si="74"/>
        <v>0</v>
      </c>
      <c r="BS108" s="65">
        <f>'RKO-LNS'!S107</f>
        <v>0.06454299766</v>
      </c>
      <c r="BT108" s="66">
        <f>'RKO-LNS'!L107</f>
        <v>50.277</v>
      </c>
      <c r="BU108" s="62">
        <f t="shared" si="75"/>
        <v>1</v>
      </c>
      <c r="BV108" s="61">
        <f>'RKO-MS'!J107</f>
        <v>85891.44161</v>
      </c>
      <c r="BW108" s="59">
        <f t="shared" si="76"/>
        <v>10.86223408</v>
      </c>
      <c r="BX108" s="65">
        <f>'RKO-MS'!S107</f>
        <v>13.68261417</v>
      </c>
      <c r="BY108" s="66">
        <f>'RKO-MS'!L107</f>
        <v>0</v>
      </c>
      <c r="BZ108" s="62">
        <f t="shared" si="77"/>
        <v>0</v>
      </c>
      <c r="CA108" s="67"/>
      <c r="CB108" s="68">
        <f t="shared" si="78"/>
        <v>77475.83505</v>
      </c>
      <c r="CC108" s="68">
        <f t="shared" si="79"/>
        <v>1</v>
      </c>
    </row>
    <row r="109" ht="15.75" customHeight="1">
      <c r="A109" s="84" t="s">
        <v>189</v>
      </c>
      <c r="B109" s="28"/>
      <c r="C109" s="28">
        <v>8.0</v>
      </c>
      <c r="D109" s="28">
        <v>0.2</v>
      </c>
      <c r="E109" s="44"/>
      <c r="F109" s="59">
        <f t="shared" si="49"/>
        <v>44983.99854</v>
      </c>
      <c r="G109" s="46"/>
      <c r="H109" s="82">
        <v>45521.0</v>
      </c>
      <c r="I109" s="59">
        <f t="shared" si="50"/>
        <v>1.193761072</v>
      </c>
      <c r="J109" s="85">
        <v>1722.1</v>
      </c>
      <c r="K109" s="62">
        <f t="shared" si="51"/>
        <v>0</v>
      </c>
      <c r="L109" s="85"/>
      <c r="M109" s="59"/>
      <c r="N109" s="85"/>
      <c r="O109" s="62"/>
      <c r="P109" s="6" t="s">
        <v>8</v>
      </c>
      <c r="Q109" s="6" t="s">
        <v>8</v>
      </c>
      <c r="R109" s="6" t="s">
        <v>8</v>
      </c>
      <c r="S109" s="62">
        <f t="shared" si="54"/>
        <v>0</v>
      </c>
      <c r="T109" s="83" t="s">
        <v>8</v>
      </c>
      <c r="U109" s="45" t="s">
        <v>8</v>
      </c>
      <c r="V109" s="7" t="s">
        <v>8</v>
      </c>
      <c r="W109" s="62">
        <f t="shared" si="55"/>
        <v>0</v>
      </c>
      <c r="X109" s="59">
        <f>RKO!J108</f>
        <v>44983.99854</v>
      </c>
      <c r="Y109" s="59">
        <f t="shared" si="56"/>
        <v>0</v>
      </c>
      <c r="Z109" s="65">
        <f>RKO!S108</f>
        <v>0.1352325511</v>
      </c>
      <c r="AA109" s="59">
        <f>RKO!L108</f>
        <v>25.159</v>
      </c>
      <c r="AB109" s="62">
        <f t="shared" si="57"/>
        <v>1</v>
      </c>
      <c r="AC109" s="61">
        <f>'RKO-BRKGA'!J108</f>
        <v>48047.12397</v>
      </c>
      <c r="AD109" s="59">
        <f t="shared" si="58"/>
        <v>6.809366727</v>
      </c>
      <c r="AE109" s="65">
        <f>'RKO-BRKGA'!S108</f>
        <v>13.23990684</v>
      </c>
      <c r="AF109" s="59">
        <f>'RKO-BRKGA'!L108</f>
        <v>13.275</v>
      </c>
      <c r="AG109" s="62">
        <f t="shared" si="59"/>
        <v>0</v>
      </c>
      <c r="AH109" s="61">
        <f>'RKO-SA'!J108</f>
        <v>45169.41927</v>
      </c>
      <c r="AI109" s="59">
        <f t="shared" si="60"/>
        <v>0.4121926397</v>
      </c>
      <c r="AJ109" s="65">
        <f>'RKO-SA'!S108</f>
        <v>0.599158466</v>
      </c>
      <c r="AK109" s="59">
        <f>'RKO-SA'!L108</f>
        <v>49.038</v>
      </c>
      <c r="AL109" s="62">
        <f t="shared" si="61"/>
        <v>0</v>
      </c>
      <c r="AM109" s="61">
        <f>'RKO-GRASP'!J108</f>
        <v>44983.99854</v>
      </c>
      <c r="AN109" s="59">
        <f t="shared" si="62"/>
        <v>0</v>
      </c>
      <c r="AO109" s="65">
        <f>'RKO-GRASP'!S108</f>
        <v>0.2220502713</v>
      </c>
      <c r="AP109" s="59">
        <f>'RKO-GRASP'!L108</f>
        <v>26.603</v>
      </c>
      <c r="AQ109" s="62">
        <f t="shared" si="63"/>
        <v>1</v>
      </c>
      <c r="AR109" s="61">
        <f>'RKO-ILS'!J108</f>
        <v>44983.99854</v>
      </c>
      <c r="AS109" s="59">
        <f t="shared" si="64"/>
        <v>0</v>
      </c>
      <c r="AT109" s="65">
        <f>'RKO-ILS'!S108</f>
        <v>0.06661512221</v>
      </c>
      <c r="AU109" s="59">
        <f>'RKO-ILS'!L108</f>
        <v>49.113</v>
      </c>
      <c r="AV109" s="62">
        <f t="shared" si="65"/>
        <v>1</v>
      </c>
      <c r="AW109" s="61">
        <f>'RKO-VNS'!J108</f>
        <v>44983.99854</v>
      </c>
      <c r="AX109" s="59">
        <f t="shared" si="66"/>
        <v>0</v>
      </c>
      <c r="AY109" s="65">
        <f>'RKO-VNS'!S108</f>
        <v>0.09669133384</v>
      </c>
      <c r="AZ109" s="59">
        <f>'RKO-VNS'!L108</f>
        <v>38.859</v>
      </c>
      <c r="BA109" s="62">
        <f t="shared" si="67"/>
        <v>1</v>
      </c>
      <c r="BB109" s="61">
        <f>'RKO-PSO'!J108</f>
        <v>45005.61976</v>
      </c>
      <c r="BC109" s="59">
        <f t="shared" si="68"/>
        <v>0.04806424218</v>
      </c>
      <c r="BD109" s="65">
        <f>'RKO-PSO'!S108</f>
        <v>0.7052426688</v>
      </c>
      <c r="BE109" s="66">
        <f>'RKO-PSO'!L108</f>
        <v>47.094</v>
      </c>
      <c r="BF109" s="62">
        <f t="shared" si="69"/>
        <v>0</v>
      </c>
      <c r="BG109" s="61">
        <f>'RKO-GA'!J108</f>
        <v>45201.47668</v>
      </c>
      <c r="BH109" s="59">
        <f t="shared" si="70"/>
        <v>0.4834566692</v>
      </c>
      <c r="BI109" s="65">
        <f>'RKO-GA'!S108</f>
        <v>0.9471227233</v>
      </c>
      <c r="BJ109" s="66">
        <f>'RKO-GA'!L108</f>
        <v>45.494</v>
      </c>
      <c r="BK109" s="62">
        <f t="shared" si="71"/>
        <v>0</v>
      </c>
      <c r="BL109" s="61">
        <f>'RKO-BRKGA-CS'!J108</f>
        <v>45005.61976</v>
      </c>
      <c r="BM109" s="59">
        <f t="shared" si="72"/>
        <v>0.04806424218</v>
      </c>
      <c r="BN109" s="65">
        <f>'RKO-BRKGA-CS'!S108</f>
        <v>3.183535887</v>
      </c>
      <c r="BO109" s="66">
        <f>'RKO-BRKGA-CS'!L108</f>
        <v>9.544</v>
      </c>
      <c r="BP109" s="62">
        <f t="shared" si="73"/>
        <v>0</v>
      </c>
      <c r="BQ109" s="61">
        <f>'RKO-LNS'!J108</f>
        <v>44983.99854</v>
      </c>
      <c r="BR109" s="59">
        <f t="shared" si="74"/>
        <v>0</v>
      </c>
      <c r="BS109" s="65">
        <f>'RKO-LNS'!S108</f>
        <v>0.3803517139</v>
      </c>
      <c r="BT109" s="66">
        <f>'RKO-LNS'!L108</f>
        <v>32.576</v>
      </c>
      <c r="BU109" s="62">
        <f t="shared" si="75"/>
        <v>1</v>
      </c>
      <c r="BV109" s="61">
        <f>'RKO-MS'!J108</f>
        <v>55685.78938</v>
      </c>
      <c r="BW109" s="59">
        <f t="shared" si="76"/>
        <v>23.79021694</v>
      </c>
      <c r="BX109" s="65">
        <f>'RKO-MS'!S108</f>
        <v>26.41583921</v>
      </c>
      <c r="BY109" s="66">
        <f>'RKO-MS'!L108</f>
        <v>0</v>
      </c>
      <c r="BZ109" s="62">
        <f t="shared" si="77"/>
        <v>0</v>
      </c>
      <c r="CA109" s="67"/>
      <c r="CB109" s="68">
        <f t="shared" si="78"/>
        <v>44983.99854</v>
      </c>
      <c r="CC109" s="68">
        <f t="shared" si="79"/>
        <v>1</v>
      </c>
    </row>
    <row r="110" ht="15.75" customHeight="1">
      <c r="A110" s="84" t="s">
        <v>190</v>
      </c>
      <c r="B110" s="28"/>
      <c r="C110" s="28"/>
      <c r="D110" s="28">
        <v>0.5</v>
      </c>
      <c r="E110" s="44"/>
      <c r="F110" s="59">
        <f t="shared" si="49"/>
        <v>60220.6622</v>
      </c>
      <c r="G110" s="46"/>
      <c r="H110" s="82">
        <v>61885.4</v>
      </c>
      <c r="I110" s="59">
        <f t="shared" si="50"/>
        <v>2.764396377</v>
      </c>
      <c r="J110" s="85">
        <v>1637.2</v>
      </c>
      <c r="K110" s="62">
        <f t="shared" si="51"/>
        <v>0</v>
      </c>
      <c r="L110" s="85"/>
      <c r="M110" s="59"/>
      <c r="N110" s="85"/>
      <c r="O110" s="62"/>
      <c r="P110" s="6" t="s">
        <v>8</v>
      </c>
      <c r="Q110" s="6" t="s">
        <v>8</v>
      </c>
      <c r="R110" s="6" t="s">
        <v>8</v>
      </c>
      <c r="S110" s="62">
        <f t="shared" si="54"/>
        <v>0</v>
      </c>
      <c r="T110" s="83" t="s">
        <v>8</v>
      </c>
      <c r="U110" s="45" t="s">
        <v>8</v>
      </c>
      <c r="V110" s="7" t="s">
        <v>8</v>
      </c>
      <c r="W110" s="62">
        <f t="shared" si="55"/>
        <v>0</v>
      </c>
      <c r="X110" s="59">
        <f>RKO!J109</f>
        <v>60220.6622</v>
      </c>
      <c r="Y110" s="59">
        <f t="shared" si="56"/>
        <v>0</v>
      </c>
      <c r="Z110" s="65">
        <f>RKO!S109</f>
        <v>0.1752745582</v>
      </c>
      <c r="AA110" s="59">
        <f>RKO!L109</f>
        <v>36.609</v>
      </c>
      <c r="AB110" s="62">
        <f t="shared" si="57"/>
        <v>1</v>
      </c>
      <c r="AC110" s="61">
        <f>'RKO-BRKGA'!J109</f>
        <v>62816.54574</v>
      </c>
      <c r="AD110" s="59">
        <f t="shared" si="58"/>
        <v>4.310619389</v>
      </c>
      <c r="AE110" s="65">
        <f>'RKO-BRKGA'!S109</f>
        <v>6.585063423</v>
      </c>
      <c r="AF110" s="59">
        <f>'RKO-BRKGA'!L109</f>
        <v>12.075</v>
      </c>
      <c r="AG110" s="62">
        <f t="shared" si="59"/>
        <v>0</v>
      </c>
      <c r="AH110" s="61">
        <f>'RKO-SA'!J109</f>
        <v>60220.6622</v>
      </c>
      <c r="AI110" s="59">
        <f t="shared" si="60"/>
        <v>0</v>
      </c>
      <c r="AJ110" s="65">
        <f>'RKO-SA'!S109</f>
        <v>1.813394953</v>
      </c>
      <c r="AK110" s="59">
        <f>'RKO-SA'!L109</f>
        <v>56.167</v>
      </c>
      <c r="AL110" s="62">
        <f t="shared" si="61"/>
        <v>1</v>
      </c>
      <c r="AM110" s="61">
        <f>'RKO-GRASP'!J109</f>
        <v>60490.91933</v>
      </c>
      <c r="AN110" s="59">
        <f t="shared" si="62"/>
        <v>0.448778084</v>
      </c>
      <c r="AO110" s="65">
        <f>'RKO-GRASP'!S109</f>
        <v>1.110768691</v>
      </c>
      <c r="AP110" s="59">
        <f>'RKO-GRASP'!L109</f>
        <v>43.298</v>
      </c>
      <c r="AQ110" s="62">
        <f t="shared" si="63"/>
        <v>0</v>
      </c>
      <c r="AR110" s="61">
        <f>'RKO-ILS'!J109</f>
        <v>60220.6622</v>
      </c>
      <c r="AS110" s="59">
        <f t="shared" si="64"/>
        <v>0</v>
      </c>
      <c r="AT110" s="65">
        <f>'RKO-ILS'!S109</f>
        <v>0.1519216396</v>
      </c>
      <c r="AU110" s="59">
        <f>'RKO-ILS'!L109</f>
        <v>31.904</v>
      </c>
      <c r="AV110" s="62">
        <f t="shared" si="65"/>
        <v>1</v>
      </c>
      <c r="AW110" s="61">
        <f>'RKO-VNS'!J109</f>
        <v>60220.6622</v>
      </c>
      <c r="AX110" s="59">
        <f t="shared" si="66"/>
        <v>0</v>
      </c>
      <c r="AY110" s="65">
        <f>'RKO-VNS'!S109</f>
        <v>0.5399048263</v>
      </c>
      <c r="AZ110" s="59">
        <f>'RKO-VNS'!L109</f>
        <v>47.829</v>
      </c>
      <c r="BA110" s="62">
        <f t="shared" si="67"/>
        <v>1</v>
      </c>
      <c r="BB110" s="61">
        <f>'RKO-PSO'!J109</f>
        <v>60355.71402</v>
      </c>
      <c r="BC110" s="59">
        <f t="shared" si="68"/>
        <v>0.224261609</v>
      </c>
      <c r="BD110" s="65">
        <f>'RKO-PSO'!S109</f>
        <v>0.4587752913</v>
      </c>
      <c r="BE110" s="66">
        <f>'RKO-PSO'!L109</f>
        <v>47.81</v>
      </c>
      <c r="BF110" s="62">
        <f t="shared" si="69"/>
        <v>0</v>
      </c>
      <c r="BG110" s="61">
        <f>'RKO-GA'!J109</f>
        <v>60961.42742</v>
      </c>
      <c r="BH110" s="59">
        <f t="shared" si="70"/>
        <v>1.230084815</v>
      </c>
      <c r="BI110" s="65">
        <f>'RKO-GA'!S109</f>
        <v>1.884866578</v>
      </c>
      <c r="BJ110" s="66">
        <f>'RKO-GA'!L109</f>
        <v>38.982</v>
      </c>
      <c r="BK110" s="62">
        <f t="shared" si="71"/>
        <v>0</v>
      </c>
      <c r="BL110" s="61">
        <f>'RKO-BRKGA-CS'!J109</f>
        <v>61091.56992</v>
      </c>
      <c r="BM110" s="59">
        <f t="shared" si="72"/>
        <v>1.446194205</v>
      </c>
      <c r="BN110" s="65">
        <f>'RKO-BRKGA-CS'!S109</f>
        <v>2.876921006</v>
      </c>
      <c r="BO110" s="66">
        <f>'RKO-BRKGA-CS'!L109</f>
        <v>9.054</v>
      </c>
      <c r="BP110" s="62">
        <f t="shared" si="73"/>
        <v>0</v>
      </c>
      <c r="BQ110" s="61">
        <f>'RKO-LNS'!J109</f>
        <v>60220.6622</v>
      </c>
      <c r="BR110" s="59">
        <f t="shared" si="74"/>
        <v>0</v>
      </c>
      <c r="BS110" s="65">
        <f>'RKO-LNS'!S109</f>
        <v>0.1723346586</v>
      </c>
      <c r="BT110" s="66">
        <f>'RKO-LNS'!L109</f>
        <v>32.057</v>
      </c>
      <c r="BU110" s="62">
        <f t="shared" si="75"/>
        <v>1</v>
      </c>
      <c r="BV110" s="61">
        <f>'RKO-MS'!J109</f>
        <v>72869.96808</v>
      </c>
      <c r="BW110" s="59">
        <f t="shared" si="76"/>
        <v>21.00492658</v>
      </c>
      <c r="BX110" s="65">
        <f>'RKO-MS'!S109</f>
        <v>23.6473707</v>
      </c>
      <c r="BY110" s="66">
        <f>'RKO-MS'!L109</f>
        <v>0</v>
      </c>
      <c r="BZ110" s="62">
        <f t="shared" si="77"/>
        <v>0</v>
      </c>
      <c r="CA110" s="67"/>
      <c r="CB110" s="68">
        <f t="shared" si="78"/>
        <v>60220.6622</v>
      </c>
      <c r="CC110" s="68">
        <f t="shared" si="79"/>
        <v>1</v>
      </c>
    </row>
    <row r="111" ht="15.75" customHeight="1">
      <c r="A111" s="84" t="s">
        <v>191</v>
      </c>
      <c r="B111" s="28"/>
      <c r="C111" s="28"/>
      <c r="D111" s="28">
        <v>0.8</v>
      </c>
      <c r="E111" s="44"/>
      <c r="F111" s="59">
        <f t="shared" si="49"/>
        <v>73858.29968</v>
      </c>
      <c r="G111" s="46"/>
      <c r="H111" s="82">
        <v>76641.3</v>
      </c>
      <c r="I111" s="59">
        <f t="shared" si="50"/>
        <v>3.768026516</v>
      </c>
      <c r="J111" s="85">
        <v>1616.6</v>
      </c>
      <c r="K111" s="62">
        <f t="shared" si="51"/>
        <v>0</v>
      </c>
      <c r="L111" s="85"/>
      <c r="M111" s="59"/>
      <c r="N111" s="85"/>
      <c r="O111" s="62"/>
      <c r="P111" s="6" t="s">
        <v>8</v>
      </c>
      <c r="Q111" s="6" t="s">
        <v>8</v>
      </c>
      <c r="R111" s="6" t="s">
        <v>8</v>
      </c>
      <c r="S111" s="62">
        <f t="shared" si="54"/>
        <v>0</v>
      </c>
      <c r="T111" s="83" t="s">
        <v>8</v>
      </c>
      <c r="U111" s="45" t="s">
        <v>8</v>
      </c>
      <c r="V111" s="7" t="s">
        <v>8</v>
      </c>
      <c r="W111" s="62">
        <f t="shared" si="55"/>
        <v>0</v>
      </c>
      <c r="X111" s="59">
        <f>RKO!J110</f>
        <v>73858.29968</v>
      </c>
      <c r="Y111" s="59">
        <f t="shared" si="56"/>
        <v>0</v>
      </c>
      <c r="Z111" s="65">
        <f>RKO!S110</f>
        <v>0.1129289068</v>
      </c>
      <c r="AA111" s="59">
        <f>RKO!L110</f>
        <v>30.973</v>
      </c>
      <c r="AB111" s="62">
        <f t="shared" si="57"/>
        <v>1</v>
      </c>
      <c r="AC111" s="61">
        <f>'RKO-BRKGA'!J110</f>
        <v>76158.58428</v>
      </c>
      <c r="AD111" s="59">
        <f t="shared" si="58"/>
        <v>3.114456468</v>
      </c>
      <c r="AE111" s="65">
        <f>'RKO-BRKGA'!S110</f>
        <v>4.362207779</v>
      </c>
      <c r="AF111" s="59">
        <f>'RKO-BRKGA'!L110</f>
        <v>6.031</v>
      </c>
      <c r="AG111" s="62">
        <f t="shared" si="59"/>
        <v>0</v>
      </c>
      <c r="AH111" s="61">
        <f>'RKO-SA'!J110</f>
        <v>74320.39922</v>
      </c>
      <c r="AI111" s="59">
        <f t="shared" si="60"/>
        <v>0.6256568808</v>
      </c>
      <c r="AJ111" s="65">
        <f>'RKO-SA'!S110</f>
        <v>1.187054063</v>
      </c>
      <c r="AK111" s="59">
        <f>'RKO-SA'!L110</f>
        <v>30.302</v>
      </c>
      <c r="AL111" s="62">
        <f t="shared" si="61"/>
        <v>0</v>
      </c>
      <c r="AM111" s="61">
        <f>'RKO-GRASP'!J110</f>
        <v>73858.29968</v>
      </c>
      <c r="AN111" s="59">
        <f t="shared" si="62"/>
        <v>0</v>
      </c>
      <c r="AO111" s="65">
        <f>'RKO-GRASP'!S110</f>
        <v>0.345270897</v>
      </c>
      <c r="AP111" s="59">
        <f>'RKO-GRASP'!L110</f>
        <v>54.308</v>
      </c>
      <c r="AQ111" s="62">
        <f t="shared" si="63"/>
        <v>1</v>
      </c>
      <c r="AR111" s="61">
        <f>'RKO-ILS'!J110</f>
        <v>73858.29968</v>
      </c>
      <c r="AS111" s="59">
        <f t="shared" si="64"/>
        <v>0</v>
      </c>
      <c r="AT111" s="65">
        <f>'RKO-ILS'!S110</f>
        <v>0.200681716</v>
      </c>
      <c r="AU111" s="59">
        <f>'RKO-ILS'!L110</f>
        <v>58.756</v>
      </c>
      <c r="AV111" s="62">
        <f t="shared" si="65"/>
        <v>1</v>
      </c>
      <c r="AW111" s="61">
        <f>'RKO-VNS'!J110</f>
        <v>73858.29968</v>
      </c>
      <c r="AX111" s="59">
        <f t="shared" si="66"/>
        <v>0</v>
      </c>
      <c r="AY111" s="65">
        <f>'RKO-VNS'!S110</f>
        <v>0.3509746901</v>
      </c>
      <c r="AZ111" s="59">
        <f>'RKO-VNS'!L110</f>
        <v>46.513</v>
      </c>
      <c r="BA111" s="62">
        <f t="shared" si="67"/>
        <v>1</v>
      </c>
      <c r="BB111" s="61">
        <f>'RKO-PSO'!J110</f>
        <v>73927.54921</v>
      </c>
      <c r="BC111" s="59">
        <f t="shared" si="68"/>
        <v>0.09375998405</v>
      </c>
      <c r="BD111" s="65">
        <f>'RKO-PSO'!S110</f>
        <v>0.4450711731</v>
      </c>
      <c r="BE111" s="66">
        <f>'RKO-PSO'!L110</f>
        <v>48.672</v>
      </c>
      <c r="BF111" s="62">
        <f t="shared" si="69"/>
        <v>0</v>
      </c>
      <c r="BG111" s="61">
        <f>'RKO-GA'!J110</f>
        <v>74579.76357</v>
      </c>
      <c r="BH111" s="59">
        <f t="shared" si="70"/>
        <v>0.9768216789</v>
      </c>
      <c r="BI111" s="65">
        <f>'RKO-GA'!S110</f>
        <v>1.548184721</v>
      </c>
      <c r="BJ111" s="66">
        <f>'RKO-GA'!L110</f>
        <v>39.479</v>
      </c>
      <c r="BK111" s="62">
        <f t="shared" si="71"/>
        <v>0</v>
      </c>
      <c r="BL111" s="61">
        <f>'RKO-BRKGA-CS'!J110</f>
        <v>75509.60903</v>
      </c>
      <c r="BM111" s="59">
        <f t="shared" si="72"/>
        <v>2.235780336</v>
      </c>
      <c r="BN111" s="65">
        <f>'RKO-BRKGA-CS'!S110</f>
        <v>3.751298556</v>
      </c>
      <c r="BO111" s="66">
        <f>'RKO-BRKGA-CS'!L110</f>
        <v>14.576</v>
      </c>
      <c r="BP111" s="62">
        <f t="shared" si="73"/>
        <v>0</v>
      </c>
      <c r="BQ111" s="61">
        <f>'RKO-LNS'!J110</f>
        <v>73858.29968</v>
      </c>
      <c r="BR111" s="59">
        <f t="shared" si="74"/>
        <v>0</v>
      </c>
      <c r="BS111" s="65">
        <f>'RKO-LNS'!S110</f>
        <v>0.1043081159</v>
      </c>
      <c r="BT111" s="66">
        <f>'RKO-LNS'!L110</f>
        <v>60.701</v>
      </c>
      <c r="BU111" s="62">
        <f t="shared" si="75"/>
        <v>1</v>
      </c>
      <c r="BV111" s="61">
        <f>'RKO-MS'!J110</f>
        <v>85533.20802</v>
      </c>
      <c r="BW111" s="59">
        <f t="shared" si="76"/>
        <v>15.80717183</v>
      </c>
      <c r="BX111" s="65">
        <f>'RKO-MS'!S110</f>
        <v>17.77911866</v>
      </c>
      <c r="BY111" s="66">
        <f>'RKO-MS'!L110</f>
        <v>0</v>
      </c>
      <c r="BZ111" s="62">
        <f t="shared" si="77"/>
        <v>0</v>
      </c>
      <c r="CA111" s="67"/>
      <c r="CB111" s="68">
        <f t="shared" si="78"/>
        <v>73858.29968</v>
      </c>
      <c r="CC111" s="68">
        <f t="shared" si="79"/>
        <v>1</v>
      </c>
    </row>
    <row r="112" ht="15.75" customHeight="1">
      <c r="A112" s="84" t="s">
        <v>192</v>
      </c>
      <c r="B112" s="28">
        <v>90.0</v>
      </c>
      <c r="C112" s="28">
        <v>3.0</v>
      </c>
      <c r="D112" s="28">
        <v>0.2</v>
      </c>
      <c r="E112" s="44"/>
      <c r="F112" s="59">
        <f t="shared" si="49"/>
        <v>63270.89322</v>
      </c>
      <c r="G112" s="46"/>
      <c r="H112" s="82">
        <v>63270.8</v>
      </c>
      <c r="I112" s="59">
        <f t="shared" si="50"/>
        <v>-0.000147326828</v>
      </c>
      <c r="J112" s="85">
        <v>1805.5</v>
      </c>
      <c r="K112" s="62">
        <f t="shared" si="51"/>
        <v>1</v>
      </c>
      <c r="L112" s="85"/>
      <c r="M112" s="59"/>
      <c r="N112" s="85"/>
      <c r="O112" s="62"/>
      <c r="P112" s="6" t="s">
        <v>8</v>
      </c>
      <c r="Q112" s="6" t="s">
        <v>8</v>
      </c>
      <c r="R112" s="6" t="s">
        <v>8</v>
      </c>
      <c r="S112" s="62">
        <f t="shared" si="54"/>
        <v>0</v>
      </c>
      <c r="T112" s="83" t="s">
        <v>8</v>
      </c>
      <c r="U112" s="45" t="s">
        <v>8</v>
      </c>
      <c r="V112" s="7" t="s">
        <v>8</v>
      </c>
      <c r="W112" s="62">
        <f t="shared" si="55"/>
        <v>0</v>
      </c>
      <c r="X112" s="59">
        <f>RKO!J111</f>
        <v>63270.89322</v>
      </c>
      <c r="Y112" s="59">
        <f t="shared" si="56"/>
        <v>0</v>
      </c>
      <c r="Z112" s="65">
        <f>RKO!S111</f>
        <v>0</v>
      </c>
      <c r="AA112" s="59">
        <f>RKO!L111</f>
        <v>3.837</v>
      </c>
      <c r="AB112" s="62">
        <f t="shared" si="57"/>
        <v>1</v>
      </c>
      <c r="AC112" s="61">
        <f>'RKO-BRKGA'!J111</f>
        <v>64971.21031</v>
      </c>
      <c r="AD112" s="59">
        <f t="shared" si="58"/>
        <v>2.687360669</v>
      </c>
      <c r="AE112" s="65">
        <f>'RKO-BRKGA'!S111</f>
        <v>4.637862906</v>
      </c>
      <c r="AF112" s="59">
        <f>'RKO-BRKGA'!L111</f>
        <v>6.347</v>
      </c>
      <c r="AG112" s="62">
        <f t="shared" si="59"/>
        <v>0</v>
      </c>
      <c r="AH112" s="61">
        <f>'RKO-SA'!J111</f>
        <v>63270.89322</v>
      </c>
      <c r="AI112" s="59">
        <f t="shared" si="60"/>
        <v>0</v>
      </c>
      <c r="AJ112" s="65">
        <f>'RKO-SA'!S111</f>
        <v>0.02634623498</v>
      </c>
      <c r="AK112" s="59">
        <f>'RKO-SA'!L111</f>
        <v>25.056</v>
      </c>
      <c r="AL112" s="62">
        <f t="shared" si="61"/>
        <v>1</v>
      </c>
      <c r="AM112" s="61">
        <f>'RKO-GRASP'!J111</f>
        <v>63270.89322</v>
      </c>
      <c r="AN112" s="59">
        <f t="shared" si="62"/>
        <v>0</v>
      </c>
      <c r="AO112" s="65">
        <f>'RKO-GRASP'!S111</f>
        <v>0.07903870494</v>
      </c>
      <c r="AP112" s="59">
        <f>'RKO-GRASP'!L111</f>
        <v>58.59</v>
      </c>
      <c r="AQ112" s="62">
        <f t="shared" si="63"/>
        <v>1</v>
      </c>
      <c r="AR112" s="61">
        <f>'RKO-ILS'!J111</f>
        <v>63270.89322</v>
      </c>
      <c r="AS112" s="59">
        <f t="shared" si="64"/>
        <v>0</v>
      </c>
      <c r="AT112" s="65">
        <f>'RKO-ILS'!S111</f>
        <v>4.276467505</v>
      </c>
      <c r="AU112" s="59">
        <f>'RKO-ILS'!L111</f>
        <v>7.05</v>
      </c>
      <c r="AV112" s="62">
        <f t="shared" si="65"/>
        <v>1</v>
      </c>
      <c r="AW112" s="61">
        <f>'RKO-VNS'!J111</f>
        <v>63270.89322</v>
      </c>
      <c r="AX112" s="59">
        <f t="shared" si="66"/>
        <v>0</v>
      </c>
      <c r="AY112" s="65">
        <f>'RKO-VNS'!S111</f>
        <v>0</v>
      </c>
      <c r="AZ112" s="59">
        <f>'RKO-VNS'!L111</f>
        <v>25.548</v>
      </c>
      <c r="BA112" s="62">
        <f t="shared" si="67"/>
        <v>1</v>
      </c>
      <c r="BB112" s="61">
        <f>'RKO-PSO'!J111</f>
        <v>63270.89322</v>
      </c>
      <c r="BC112" s="59">
        <f t="shared" si="68"/>
        <v>0</v>
      </c>
      <c r="BD112" s="65">
        <f>'RKO-PSO'!S111</f>
        <v>0</v>
      </c>
      <c r="BE112" s="66">
        <f>'RKO-PSO'!L111</f>
        <v>7.125</v>
      </c>
      <c r="BF112" s="62">
        <f t="shared" si="69"/>
        <v>1</v>
      </c>
      <c r="BG112" s="61">
        <f>'RKO-GA'!J111</f>
        <v>63270.89322</v>
      </c>
      <c r="BH112" s="59">
        <f t="shared" si="70"/>
        <v>0</v>
      </c>
      <c r="BI112" s="65">
        <f>'RKO-GA'!S111</f>
        <v>0.02634623498</v>
      </c>
      <c r="BJ112" s="66">
        <f>'RKO-GA'!L111</f>
        <v>20.199</v>
      </c>
      <c r="BK112" s="62">
        <f t="shared" si="71"/>
        <v>1</v>
      </c>
      <c r="BL112" s="61">
        <f>'RKO-BRKGA-CS'!J111</f>
        <v>63270.89322</v>
      </c>
      <c r="BM112" s="59">
        <f t="shared" si="72"/>
        <v>0</v>
      </c>
      <c r="BN112" s="65">
        <f>'RKO-BRKGA-CS'!S111</f>
        <v>0.1053849399</v>
      </c>
      <c r="BO112" s="66">
        <f>'RKO-BRKGA-CS'!L111</f>
        <v>9.68</v>
      </c>
      <c r="BP112" s="62">
        <f t="shared" si="73"/>
        <v>1</v>
      </c>
      <c r="BQ112" s="61">
        <f>'RKO-LNS'!J111</f>
        <v>63270.89322</v>
      </c>
      <c r="BR112" s="59">
        <f t="shared" si="74"/>
        <v>0</v>
      </c>
      <c r="BS112" s="65">
        <f>'RKO-LNS'!S111</f>
        <v>0</v>
      </c>
      <c r="BT112" s="66">
        <f>'RKO-LNS'!L111</f>
        <v>7.075</v>
      </c>
      <c r="BU112" s="62">
        <f t="shared" si="75"/>
        <v>1</v>
      </c>
      <c r="BV112" s="61">
        <f>'RKO-MS'!J111</f>
        <v>66130.74188</v>
      </c>
      <c r="BW112" s="59">
        <f t="shared" si="76"/>
        <v>4.520006785</v>
      </c>
      <c r="BX112" s="65">
        <f>'RKO-MS'!S111</f>
        <v>10.78493698</v>
      </c>
      <c r="BY112" s="66">
        <f>'RKO-MS'!L111</f>
        <v>0</v>
      </c>
      <c r="BZ112" s="62">
        <f t="shared" si="77"/>
        <v>0</v>
      </c>
      <c r="CA112" s="67"/>
      <c r="CB112" s="68">
        <f t="shared" si="78"/>
        <v>63270.89322</v>
      </c>
      <c r="CC112" s="68">
        <f t="shared" si="79"/>
        <v>1</v>
      </c>
    </row>
    <row r="113" ht="15.75" customHeight="1">
      <c r="A113" s="84" t="s">
        <v>193</v>
      </c>
      <c r="B113" s="28"/>
      <c r="C113" s="28"/>
      <c r="D113" s="28">
        <v>0.5</v>
      </c>
      <c r="E113" s="44"/>
      <c r="F113" s="59">
        <f t="shared" si="49"/>
        <v>73259.89414</v>
      </c>
      <c r="G113" s="46"/>
      <c r="H113" s="82">
        <v>73259.8</v>
      </c>
      <c r="I113" s="59">
        <f t="shared" si="50"/>
        <v>-0.0001284986842</v>
      </c>
      <c r="J113" s="85">
        <v>2266.2</v>
      </c>
      <c r="K113" s="62">
        <f t="shared" si="51"/>
        <v>1</v>
      </c>
      <c r="L113" s="85"/>
      <c r="M113" s="59"/>
      <c r="N113" s="85"/>
      <c r="O113" s="62"/>
      <c r="P113" s="6" t="s">
        <v>8</v>
      </c>
      <c r="Q113" s="6" t="s">
        <v>8</v>
      </c>
      <c r="R113" s="6" t="s">
        <v>8</v>
      </c>
      <c r="S113" s="62">
        <f t="shared" si="54"/>
        <v>0</v>
      </c>
      <c r="T113" s="83" t="s">
        <v>8</v>
      </c>
      <c r="U113" s="45" t="s">
        <v>8</v>
      </c>
      <c r="V113" s="7" t="s">
        <v>8</v>
      </c>
      <c r="W113" s="62">
        <f t="shared" si="55"/>
        <v>0</v>
      </c>
      <c r="X113" s="59">
        <f>RKO!J112</f>
        <v>73259.89414</v>
      </c>
      <c r="Y113" s="59">
        <f t="shared" si="56"/>
        <v>0</v>
      </c>
      <c r="Z113" s="65">
        <f>RKO!S112</f>
        <v>0</v>
      </c>
      <c r="AA113" s="59">
        <f>RKO!L112</f>
        <v>4.05</v>
      </c>
      <c r="AB113" s="62">
        <f t="shared" si="57"/>
        <v>1</v>
      </c>
      <c r="AC113" s="61">
        <f>'RKO-BRKGA'!J112</f>
        <v>74225.3733</v>
      </c>
      <c r="AD113" s="59">
        <f t="shared" si="58"/>
        <v>1.317882276</v>
      </c>
      <c r="AE113" s="65">
        <f>'RKO-BRKGA'!S112</f>
        <v>2.332905798</v>
      </c>
      <c r="AF113" s="59">
        <f>'RKO-BRKGA'!L112</f>
        <v>6.962</v>
      </c>
      <c r="AG113" s="62">
        <f t="shared" si="59"/>
        <v>0</v>
      </c>
      <c r="AH113" s="61">
        <f>'RKO-SA'!J112</f>
        <v>73259.89414</v>
      </c>
      <c r="AI113" s="59">
        <f t="shared" si="60"/>
        <v>0</v>
      </c>
      <c r="AJ113" s="65">
        <f>'RKO-SA'!S112</f>
        <v>1.332107381</v>
      </c>
      <c r="AK113" s="59">
        <f>'RKO-SA'!L112</f>
        <v>22.538</v>
      </c>
      <c r="AL113" s="62">
        <f t="shared" si="61"/>
        <v>1</v>
      </c>
      <c r="AM113" s="61">
        <f>'RKO-GRASP'!J112</f>
        <v>73259.89414</v>
      </c>
      <c r="AN113" s="59">
        <f t="shared" si="62"/>
        <v>0</v>
      </c>
      <c r="AO113" s="65">
        <f>'RKO-GRASP'!S112</f>
        <v>0.2167981538</v>
      </c>
      <c r="AP113" s="59">
        <f>'RKO-GRASP'!L112</f>
        <v>31.225</v>
      </c>
      <c r="AQ113" s="62">
        <f t="shared" si="63"/>
        <v>1</v>
      </c>
      <c r="AR113" s="61">
        <f>'RKO-ILS'!J112</f>
        <v>73259.89414</v>
      </c>
      <c r="AS113" s="59">
        <f t="shared" si="64"/>
        <v>0</v>
      </c>
      <c r="AT113" s="65">
        <f>'RKO-ILS'!S112</f>
        <v>2.037443804</v>
      </c>
      <c r="AU113" s="59">
        <f>'RKO-ILS'!L112</f>
        <v>3.815</v>
      </c>
      <c r="AV113" s="62">
        <f t="shared" si="65"/>
        <v>1</v>
      </c>
      <c r="AW113" s="61">
        <f>'RKO-VNS'!J112</f>
        <v>73259.89414</v>
      </c>
      <c r="AX113" s="59">
        <f t="shared" si="66"/>
        <v>0</v>
      </c>
      <c r="AY113" s="65">
        <f>'RKO-VNS'!S112</f>
        <v>0</v>
      </c>
      <c r="AZ113" s="59">
        <f>'RKO-VNS'!L112</f>
        <v>23.232</v>
      </c>
      <c r="BA113" s="62">
        <f t="shared" si="67"/>
        <v>1</v>
      </c>
      <c r="BB113" s="61">
        <f>'RKO-PSO'!J112</f>
        <v>73259.89414</v>
      </c>
      <c r="BC113" s="59">
        <f t="shared" si="68"/>
        <v>0</v>
      </c>
      <c r="BD113" s="65">
        <f>'RKO-PSO'!S112</f>
        <v>0</v>
      </c>
      <c r="BE113" s="66">
        <f>'RKO-PSO'!L112</f>
        <v>8.399</v>
      </c>
      <c r="BF113" s="62">
        <f t="shared" si="69"/>
        <v>1</v>
      </c>
      <c r="BG113" s="61">
        <f>'RKO-GA'!J112</f>
        <v>73259.89414</v>
      </c>
      <c r="BH113" s="59">
        <f t="shared" si="70"/>
        <v>0</v>
      </c>
      <c r="BI113" s="65">
        <f>'RKO-GA'!S112</f>
        <v>0</v>
      </c>
      <c r="BJ113" s="66">
        <f>'RKO-GA'!L112</f>
        <v>47.141</v>
      </c>
      <c r="BK113" s="62">
        <f t="shared" si="71"/>
        <v>1</v>
      </c>
      <c r="BL113" s="61">
        <f>'RKO-BRKGA-CS'!J112</f>
        <v>73259.89414</v>
      </c>
      <c r="BM113" s="59">
        <f t="shared" si="72"/>
        <v>0</v>
      </c>
      <c r="BN113" s="65">
        <f>'RKO-BRKGA-CS'!S112</f>
        <v>0.7875064227</v>
      </c>
      <c r="BO113" s="66">
        <f>'RKO-BRKGA-CS'!L112</f>
        <v>29.432</v>
      </c>
      <c r="BP113" s="62">
        <f t="shared" si="73"/>
        <v>1</v>
      </c>
      <c r="BQ113" s="61">
        <f>'RKO-LNS'!J112</f>
        <v>73259.89414</v>
      </c>
      <c r="BR113" s="59">
        <f t="shared" si="74"/>
        <v>0</v>
      </c>
      <c r="BS113" s="65">
        <f>'RKO-LNS'!S112</f>
        <v>0</v>
      </c>
      <c r="BT113" s="66">
        <f>'RKO-LNS'!L112</f>
        <v>5.784</v>
      </c>
      <c r="BU113" s="62">
        <f t="shared" si="75"/>
        <v>1</v>
      </c>
      <c r="BV113" s="61">
        <f>'RKO-MS'!J112</f>
        <v>78123.59907</v>
      </c>
      <c r="BW113" s="59">
        <f t="shared" si="76"/>
        <v>6.63897347</v>
      </c>
      <c r="BX113" s="65">
        <f>'RKO-MS'!S112</f>
        <v>12.06768701</v>
      </c>
      <c r="BY113" s="66">
        <f>'RKO-MS'!L112</f>
        <v>0</v>
      </c>
      <c r="BZ113" s="62">
        <f t="shared" si="77"/>
        <v>0</v>
      </c>
      <c r="CA113" s="67"/>
      <c r="CB113" s="68">
        <f t="shared" si="78"/>
        <v>73259.89414</v>
      </c>
      <c r="CC113" s="68">
        <f t="shared" si="79"/>
        <v>1</v>
      </c>
    </row>
    <row r="114" ht="15.75" customHeight="1">
      <c r="A114" s="84" t="s">
        <v>194</v>
      </c>
      <c r="B114" s="28"/>
      <c r="C114" s="28"/>
      <c r="D114" s="28">
        <v>0.8</v>
      </c>
      <c r="E114" s="44"/>
      <c r="F114" s="59">
        <f t="shared" si="49"/>
        <v>81404.03489</v>
      </c>
      <c r="G114" s="46"/>
      <c r="H114" s="82">
        <v>81404.0</v>
      </c>
      <c r="I114" s="59">
        <f t="shared" si="50"/>
        <v>-0.00004285659802</v>
      </c>
      <c r="J114" s="85">
        <v>2752.4</v>
      </c>
      <c r="K114" s="62">
        <f t="shared" si="51"/>
        <v>1</v>
      </c>
      <c r="L114" s="85"/>
      <c r="M114" s="59"/>
      <c r="N114" s="85"/>
      <c r="O114" s="62"/>
      <c r="P114" s="6" t="s">
        <v>8</v>
      </c>
      <c r="Q114" s="6" t="s">
        <v>8</v>
      </c>
      <c r="R114" s="6" t="s">
        <v>8</v>
      </c>
      <c r="S114" s="62">
        <f t="shared" si="54"/>
        <v>0</v>
      </c>
      <c r="T114" s="83" t="s">
        <v>8</v>
      </c>
      <c r="U114" s="45" t="s">
        <v>8</v>
      </c>
      <c r="V114" s="7" t="s">
        <v>8</v>
      </c>
      <c r="W114" s="62">
        <f t="shared" si="55"/>
        <v>0</v>
      </c>
      <c r="X114" s="59">
        <f>RKO!J113</f>
        <v>81404.03489</v>
      </c>
      <c r="Y114" s="59">
        <f t="shared" si="56"/>
        <v>0</v>
      </c>
      <c r="Z114" s="65">
        <f>RKO!S113</f>
        <v>0</v>
      </c>
      <c r="AA114" s="59">
        <f>RKO!L113</f>
        <v>7.997</v>
      </c>
      <c r="AB114" s="62">
        <f t="shared" si="57"/>
        <v>1</v>
      </c>
      <c r="AC114" s="61">
        <f>'RKO-BRKGA'!J113</f>
        <v>82365.53769</v>
      </c>
      <c r="AD114" s="59">
        <f t="shared" si="58"/>
        <v>1.181148827</v>
      </c>
      <c r="AE114" s="65">
        <f>'RKO-BRKGA'!S113</f>
        <v>1.181148827</v>
      </c>
      <c r="AF114" s="59">
        <f>'RKO-BRKGA'!L113</f>
        <v>15.914</v>
      </c>
      <c r="AG114" s="62">
        <f t="shared" si="59"/>
        <v>0</v>
      </c>
      <c r="AH114" s="61">
        <f>'RKO-SA'!J113</f>
        <v>82365.53769</v>
      </c>
      <c r="AI114" s="59">
        <f t="shared" si="60"/>
        <v>1.181148827</v>
      </c>
      <c r="AJ114" s="65">
        <f>'RKO-SA'!S113</f>
        <v>1.181148827</v>
      </c>
      <c r="AK114" s="59">
        <f>'RKO-SA'!L113</f>
        <v>13.647</v>
      </c>
      <c r="AL114" s="62">
        <f t="shared" si="61"/>
        <v>0</v>
      </c>
      <c r="AM114" s="61">
        <f>'RKO-GRASP'!J113</f>
        <v>81404.03489</v>
      </c>
      <c r="AN114" s="59">
        <f t="shared" si="62"/>
        <v>0</v>
      </c>
      <c r="AO114" s="65">
        <f>'RKO-GRASP'!S113</f>
        <v>0.4724595307</v>
      </c>
      <c r="AP114" s="59">
        <f>'RKO-GRASP'!L113</f>
        <v>3.726</v>
      </c>
      <c r="AQ114" s="62">
        <f t="shared" si="63"/>
        <v>1</v>
      </c>
      <c r="AR114" s="61">
        <f>'RKO-ILS'!J113</f>
        <v>81404.03489</v>
      </c>
      <c r="AS114" s="59">
        <f t="shared" si="64"/>
        <v>0</v>
      </c>
      <c r="AT114" s="65">
        <f>'RKO-ILS'!S113</f>
        <v>0</v>
      </c>
      <c r="AU114" s="59">
        <f>'RKO-ILS'!L113</f>
        <v>9.269</v>
      </c>
      <c r="AV114" s="62">
        <f t="shared" si="65"/>
        <v>1</v>
      </c>
      <c r="AW114" s="61">
        <f>'RKO-VNS'!J113</f>
        <v>81404.03489</v>
      </c>
      <c r="AX114" s="59">
        <f t="shared" si="66"/>
        <v>0</v>
      </c>
      <c r="AY114" s="65">
        <f>'RKO-VNS'!S113</f>
        <v>0.1348354481</v>
      </c>
      <c r="AZ114" s="59">
        <f>'RKO-VNS'!L113</f>
        <v>30.374</v>
      </c>
      <c r="BA114" s="62">
        <f t="shared" si="67"/>
        <v>1</v>
      </c>
      <c r="BB114" s="61">
        <f>'RKO-PSO'!J113</f>
        <v>81404.03489</v>
      </c>
      <c r="BC114" s="59">
        <f t="shared" si="68"/>
        <v>0</v>
      </c>
      <c r="BD114" s="65">
        <f>'RKO-PSO'!S113</f>
        <v>0</v>
      </c>
      <c r="BE114" s="66">
        <f>'RKO-PSO'!L113</f>
        <v>4.771</v>
      </c>
      <c r="BF114" s="62">
        <f t="shared" si="69"/>
        <v>1</v>
      </c>
      <c r="BG114" s="61">
        <f>'RKO-GA'!J113</f>
        <v>81404.03489</v>
      </c>
      <c r="BH114" s="59">
        <f t="shared" si="70"/>
        <v>0</v>
      </c>
      <c r="BI114" s="65">
        <f>'RKO-GA'!S113</f>
        <v>0</v>
      </c>
      <c r="BJ114" s="66">
        <f>'RKO-GA'!L113</f>
        <v>40.935</v>
      </c>
      <c r="BK114" s="62">
        <f t="shared" si="71"/>
        <v>1</v>
      </c>
      <c r="BL114" s="61">
        <f>'RKO-BRKGA-CS'!J113</f>
        <v>81404.03489</v>
      </c>
      <c r="BM114" s="59">
        <f t="shared" si="72"/>
        <v>0</v>
      </c>
      <c r="BN114" s="65">
        <f>'RKO-BRKGA-CS'!S113</f>
        <v>0.7086892961</v>
      </c>
      <c r="BO114" s="66">
        <f>'RKO-BRKGA-CS'!L113</f>
        <v>13.032</v>
      </c>
      <c r="BP114" s="62">
        <f t="shared" si="73"/>
        <v>1</v>
      </c>
      <c r="BQ114" s="61">
        <f>'RKO-LNS'!J113</f>
        <v>81404.03489</v>
      </c>
      <c r="BR114" s="59">
        <f t="shared" si="74"/>
        <v>0</v>
      </c>
      <c r="BS114" s="65">
        <f>'RKO-LNS'!S113</f>
        <v>0</v>
      </c>
      <c r="BT114" s="66">
        <f>'RKO-LNS'!L113</f>
        <v>29.571</v>
      </c>
      <c r="BU114" s="62">
        <f t="shared" si="75"/>
        <v>1</v>
      </c>
      <c r="BV114" s="61">
        <f>'RKO-MS'!J113</f>
        <v>85631.23642</v>
      </c>
      <c r="BW114" s="59">
        <f t="shared" si="76"/>
        <v>5.192864869</v>
      </c>
      <c r="BX114" s="65">
        <f>'RKO-MS'!S113</f>
        <v>7.568360736</v>
      </c>
      <c r="BY114" s="66">
        <f>'RKO-MS'!L113</f>
        <v>0</v>
      </c>
      <c r="BZ114" s="62">
        <f t="shared" si="77"/>
        <v>0</v>
      </c>
      <c r="CA114" s="67"/>
      <c r="CB114" s="68">
        <f t="shared" si="78"/>
        <v>81404.03489</v>
      </c>
      <c r="CC114" s="68">
        <f t="shared" si="79"/>
        <v>1</v>
      </c>
    </row>
    <row r="115" ht="15.75" customHeight="1">
      <c r="A115" s="84" t="s">
        <v>195</v>
      </c>
      <c r="B115" s="28"/>
      <c r="C115" s="28">
        <v>5.0</v>
      </c>
      <c r="D115" s="28">
        <v>0.2</v>
      </c>
      <c r="E115" s="44"/>
      <c r="F115" s="59">
        <f t="shared" si="49"/>
        <v>52883.49737</v>
      </c>
      <c r="G115" s="46"/>
      <c r="H115" s="82">
        <v>53021.8</v>
      </c>
      <c r="I115" s="59">
        <f t="shared" si="50"/>
        <v>0.2615232348</v>
      </c>
      <c r="J115" s="85">
        <v>3245.5</v>
      </c>
      <c r="K115" s="62">
        <f t="shared" si="51"/>
        <v>0</v>
      </c>
      <c r="L115" s="85"/>
      <c r="M115" s="59"/>
      <c r="N115" s="85"/>
      <c r="O115" s="62"/>
      <c r="P115" s="6" t="s">
        <v>8</v>
      </c>
      <c r="Q115" s="6" t="s">
        <v>8</v>
      </c>
      <c r="R115" s="6" t="s">
        <v>8</v>
      </c>
      <c r="S115" s="62">
        <f t="shared" si="54"/>
        <v>0</v>
      </c>
      <c r="T115" s="83" t="s">
        <v>8</v>
      </c>
      <c r="U115" s="45" t="s">
        <v>8</v>
      </c>
      <c r="V115" s="7" t="s">
        <v>8</v>
      </c>
      <c r="W115" s="62">
        <f t="shared" si="55"/>
        <v>0</v>
      </c>
      <c r="X115" s="59">
        <f>RKO!J114</f>
        <v>52883.49737</v>
      </c>
      <c r="Y115" s="59">
        <f t="shared" si="56"/>
        <v>0</v>
      </c>
      <c r="Z115" s="65">
        <f>RKO!S114</f>
        <v>0</v>
      </c>
      <c r="AA115" s="59">
        <f>RKO!L114</f>
        <v>13.817</v>
      </c>
      <c r="AB115" s="62">
        <f t="shared" si="57"/>
        <v>1</v>
      </c>
      <c r="AC115" s="61">
        <f>'RKO-BRKGA'!J114</f>
        <v>54796.85924</v>
      </c>
      <c r="AD115" s="59">
        <f t="shared" si="58"/>
        <v>3.618069852</v>
      </c>
      <c r="AE115" s="65">
        <f>'RKO-BRKGA'!S114</f>
        <v>6.101331989</v>
      </c>
      <c r="AF115" s="59">
        <f>'RKO-BRKGA'!L114</f>
        <v>5.701</v>
      </c>
      <c r="AG115" s="62">
        <f t="shared" si="59"/>
        <v>0</v>
      </c>
      <c r="AH115" s="61">
        <f>'RKO-SA'!J114</f>
        <v>52883.49737</v>
      </c>
      <c r="AI115" s="59">
        <f t="shared" si="60"/>
        <v>0</v>
      </c>
      <c r="AJ115" s="65">
        <f>'RKO-SA'!S114</f>
        <v>2.431866975</v>
      </c>
      <c r="AK115" s="59">
        <f>'RKO-SA'!L114</f>
        <v>32.558</v>
      </c>
      <c r="AL115" s="62">
        <f t="shared" si="61"/>
        <v>1</v>
      </c>
      <c r="AM115" s="61">
        <f>'RKO-GRASP'!J114</f>
        <v>52883.49737</v>
      </c>
      <c r="AN115" s="59">
        <f t="shared" si="62"/>
        <v>0</v>
      </c>
      <c r="AO115" s="65">
        <f>'RKO-GRASP'!S114</f>
        <v>0</v>
      </c>
      <c r="AP115" s="59">
        <f>'RKO-GRASP'!L114</f>
        <v>21.624</v>
      </c>
      <c r="AQ115" s="62">
        <f t="shared" si="63"/>
        <v>1</v>
      </c>
      <c r="AR115" s="61">
        <f>'RKO-ILS'!J114</f>
        <v>52883.49737</v>
      </c>
      <c r="AS115" s="59">
        <f t="shared" si="64"/>
        <v>0</v>
      </c>
      <c r="AT115" s="65">
        <f>'RKO-ILS'!S114</f>
        <v>0</v>
      </c>
      <c r="AU115" s="59">
        <f>'RKO-ILS'!L114</f>
        <v>18.362</v>
      </c>
      <c r="AV115" s="62">
        <f t="shared" si="65"/>
        <v>1</v>
      </c>
      <c r="AW115" s="61">
        <f>'RKO-VNS'!J114</f>
        <v>52883.49737</v>
      </c>
      <c r="AX115" s="59">
        <f t="shared" si="66"/>
        <v>0</v>
      </c>
      <c r="AY115" s="65">
        <f>'RKO-VNS'!S114</f>
        <v>0.1693285514</v>
      </c>
      <c r="AZ115" s="59">
        <f>'RKO-VNS'!L114</f>
        <v>41.632</v>
      </c>
      <c r="BA115" s="62">
        <f t="shared" si="67"/>
        <v>1</v>
      </c>
      <c r="BB115" s="61">
        <f>'RKO-PSO'!J114</f>
        <v>52883.49737</v>
      </c>
      <c r="BC115" s="59">
        <f t="shared" si="68"/>
        <v>0</v>
      </c>
      <c r="BD115" s="65">
        <f>'RKO-PSO'!S114</f>
        <v>0</v>
      </c>
      <c r="BE115" s="66">
        <f>'RKO-PSO'!L114</f>
        <v>30.939</v>
      </c>
      <c r="BF115" s="62">
        <f t="shared" si="69"/>
        <v>1</v>
      </c>
      <c r="BG115" s="61">
        <f>'RKO-GA'!J114</f>
        <v>52883.49737</v>
      </c>
      <c r="BH115" s="59">
        <f t="shared" si="70"/>
        <v>0</v>
      </c>
      <c r="BI115" s="65">
        <f>'RKO-GA'!S114</f>
        <v>1.238581653</v>
      </c>
      <c r="BJ115" s="66">
        <f>'RKO-GA'!L114</f>
        <v>73.058</v>
      </c>
      <c r="BK115" s="62">
        <f t="shared" si="71"/>
        <v>1</v>
      </c>
      <c r="BL115" s="61">
        <f>'RKO-BRKGA-CS'!J114</f>
        <v>52883.49737</v>
      </c>
      <c r="BM115" s="59">
        <f t="shared" si="72"/>
        <v>0</v>
      </c>
      <c r="BN115" s="65">
        <f>'RKO-BRKGA-CS'!S114</f>
        <v>2.464039415</v>
      </c>
      <c r="BO115" s="66">
        <f>'RKO-BRKGA-CS'!L114</f>
        <v>24.838</v>
      </c>
      <c r="BP115" s="62">
        <f t="shared" si="73"/>
        <v>1</v>
      </c>
      <c r="BQ115" s="61">
        <f>'RKO-LNS'!J114</f>
        <v>52883.49737</v>
      </c>
      <c r="BR115" s="59">
        <f t="shared" si="74"/>
        <v>0</v>
      </c>
      <c r="BS115" s="65">
        <f>'RKO-LNS'!S114</f>
        <v>0</v>
      </c>
      <c r="BT115" s="66">
        <f>'RKO-LNS'!L114</f>
        <v>21.233</v>
      </c>
      <c r="BU115" s="62">
        <f t="shared" si="75"/>
        <v>1</v>
      </c>
      <c r="BV115" s="61">
        <f>'RKO-MS'!J114</f>
        <v>62404.34947</v>
      </c>
      <c r="BW115" s="59">
        <f t="shared" si="76"/>
        <v>18.0034464</v>
      </c>
      <c r="BX115" s="65">
        <f>'RKO-MS'!S114</f>
        <v>21.09918394</v>
      </c>
      <c r="BY115" s="66">
        <f>'RKO-MS'!L114</f>
        <v>0</v>
      </c>
      <c r="BZ115" s="62">
        <f t="shared" si="77"/>
        <v>0</v>
      </c>
      <c r="CA115" s="67"/>
      <c r="CB115" s="68">
        <f t="shared" si="78"/>
        <v>52883.49737</v>
      </c>
      <c r="CC115" s="68">
        <f t="shared" si="79"/>
        <v>1</v>
      </c>
    </row>
    <row r="116" ht="15.75" customHeight="1">
      <c r="A116" s="84" t="s">
        <v>196</v>
      </c>
      <c r="B116" s="28"/>
      <c r="C116" s="28"/>
      <c r="D116" s="28">
        <v>0.5</v>
      </c>
      <c r="E116" s="44"/>
      <c r="F116" s="59">
        <f t="shared" si="49"/>
        <v>66170.44605</v>
      </c>
      <c r="G116" s="46"/>
      <c r="H116" s="82">
        <v>66170.4</v>
      </c>
      <c r="I116" s="59">
        <f t="shared" si="50"/>
        <v>-0.00006959602474</v>
      </c>
      <c r="J116" s="85">
        <v>2835.7</v>
      </c>
      <c r="K116" s="62">
        <f t="shared" si="51"/>
        <v>1</v>
      </c>
      <c r="L116" s="85"/>
      <c r="M116" s="59"/>
      <c r="N116" s="85"/>
      <c r="O116" s="62"/>
      <c r="P116" s="6" t="s">
        <v>8</v>
      </c>
      <c r="Q116" s="6" t="s">
        <v>8</v>
      </c>
      <c r="R116" s="6" t="s">
        <v>8</v>
      </c>
      <c r="S116" s="62">
        <f t="shared" si="54"/>
        <v>0</v>
      </c>
      <c r="T116" s="83" t="s">
        <v>8</v>
      </c>
      <c r="U116" s="45" t="s">
        <v>8</v>
      </c>
      <c r="V116" s="7" t="s">
        <v>8</v>
      </c>
      <c r="W116" s="62">
        <f t="shared" si="55"/>
        <v>0</v>
      </c>
      <c r="X116" s="59">
        <f>RKO!J115</f>
        <v>66170.44605</v>
      </c>
      <c r="Y116" s="59">
        <f t="shared" si="56"/>
        <v>0</v>
      </c>
      <c r="Z116" s="65">
        <f>RKO!S115</f>
        <v>0.2978158558</v>
      </c>
      <c r="AA116" s="59">
        <f>RKO!L115</f>
        <v>30.652</v>
      </c>
      <c r="AB116" s="62">
        <f t="shared" si="57"/>
        <v>1</v>
      </c>
      <c r="AC116" s="61">
        <f>'RKO-BRKGA'!J115</f>
        <v>68147.03795</v>
      </c>
      <c r="AD116" s="59">
        <f t="shared" si="58"/>
        <v>2.987121919</v>
      </c>
      <c r="AE116" s="65">
        <f>'RKO-BRKGA'!S115</f>
        <v>5.862900749</v>
      </c>
      <c r="AF116" s="59">
        <f>'RKO-BRKGA'!L115</f>
        <v>7.97</v>
      </c>
      <c r="AG116" s="62">
        <f t="shared" si="59"/>
        <v>0</v>
      </c>
      <c r="AH116" s="61">
        <f>'RKO-SA'!J115</f>
        <v>67274.964</v>
      </c>
      <c r="AI116" s="59">
        <f t="shared" si="60"/>
        <v>1.669201305</v>
      </c>
      <c r="AJ116" s="65">
        <f>'RKO-SA'!S115</f>
        <v>1.675243588</v>
      </c>
      <c r="AK116" s="59">
        <f>'RKO-SA'!L115</f>
        <v>56.008</v>
      </c>
      <c r="AL116" s="62">
        <f t="shared" si="61"/>
        <v>0</v>
      </c>
      <c r="AM116" s="61">
        <f>'RKO-GRASP'!J115</f>
        <v>66171.77765</v>
      </c>
      <c r="AN116" s="59">
        <f t="shared" si="62"/>
        <v>0.002012368179</v>
      </c>
      <c r="AO116" s="65">
        <f>'RKO-GRASP'!S115</f>
        <v>1.241122185</v>
      </c>
      <c r="AP116" s="59">
        <f>'RKO-GRASP'!L115</f>
        <v>60.57</v>
      </c>
      <c r="AQ116" s="62">
        <f t="shared" si="63"/>
        <v>0</v>
      </c>
      <c r="AR116" s="61">
        <f>'RKO-ILS'!J115</f>
        <v>66170.44605</v>
      </c>
      <c r="AS116" s="59">
        <f t="shared" si="64"/>
        <v>0</v>
      </c>
      <c r="AT116" s="65">
        <f>'RKO-ILS'!S115</f>
        <v>0</v>
      </c>
      <c r="AU116" s="59">
        <f>'RKO-ILS'!L115</f>
        <v>65.572</v>
      </c>
      <c r="AV116" s="62">
        <f t="shared" si="65"/>
        <v>1</v>
      </c>
      <c r="AW116" s="61">
        <f>'RKO-VNS'!J115</f>
        <v>66170.44605</v>
      </c>
      <c r="AX116" s="59">
        <f t="shared" si="66"/>
        <v>0</v>
      </c>
      <c r="AY116" s="65">
        <f>'RKO-VNS'!S115</f>
        <v>0.341090563</v>
      </c>
      <c r="AZ116" s="59">
        <f>'RKO-VNS'!L115</f>
        <v>44.608</v>
      </c>
      <c r="BA116" s="62">
        <f t="shared" si="67"/>
        <v>1</v>
      </c>
      <c r="BB116" s="61">
        <f>'RKO-PSO'!J115</f>
        <v>66170.44605</v>
      </c>
      <c r="BC116" s="59">
        <f t="shared" si="68"/>
        <v>0</v>
      </c>
      <c r="BD116" s="65">
        <f>'RKO-PSO'!S115</f>
        <v>0.1648606541</v>
      </c>
      <c r="BE116" s="66">
        <f>'RKO-PSO'!L115</f>
        <v>54.918</v>
      </c>
      <c r="BF116" s="62">
        <f t="shared" si="69"/>
        <v>1</v>
      </c>
      <c r="BG116" s="61">
        <f>'RKO-GA'!J115</f>
        <v>67274.964</v>
      </c>
      <c r="BH116" s="59">
        <f t="shared" si="70"/>
        <v>1.669201305</v>
      </c>
      <c r="BI116" s="65">
        <f>'RKO-GA'!S115</f>
        <v>1.7061221</v>
      </c>
      <c r="BJ116" s="66">
        <f>'RKO-GA'!L115</f>
        <v>46.615</v>
      </c>
      <c r="BK116" s="62">
        <f t="shared" si="71"/>
        <v>0</v>
      </c>
      <c r="BL116" s="61">
        <f>'RKO-BRKGA-CS'!J115</f>
        <v>66573.41859</v>
      </c>
      <c r="BM116" s="59">
        <f t="shared" si="72"/>
        <v>0.6089917237</v>
      </c>
      <c r="BN116" s="65">
        <f>'RKO-BRKGA-CS'!S115</f>
        <v>1.33265843</v>
      </c>
      <c r="BO116" s="66">
        <f>'RKO-BRKGA-CS'!L115</f>
        <v>49.192</v>
      </c>
      <c r="BP116" s="62">
        <f t="shared" si="73"/>
        <v>0</v>
      </c>
      <c r="BQ116" s="61">
        <f>'RKO-LNS'!J115</f>
        <v>66170.44605</v>
      </c>
      <c r="BR116" s="59">
        <f t="shared" si="74"/>
        <v>0</v>
      </c>
      <c r="BS116" s="65">
        <f>'RKO-LNS'!S115</f>
        <v>0.4235881324</v>
      </c>
      <c r="BT116" s="66">
        <f>'RKO-LNS'!L115</f>
        <v>38.587</v>
      </c>
      <c r="BU116" s="62">
        <f t="shared" si="75"/>
        <v>1</v>
      </c>
      <c r="BV116" s="61">
        <f>'RKO-MS'!J115</f>
        <v>75530.15297</v>
      </c>
      <c r="BW116" s="59">
        <f t="shared" si="76"/>
        <v>14.14484482</v>
      </c>
      <c r="BX116" s="65">
        <f>'RKO-MS'!S115</f>
        <v>17.37469163</v>
      </c>
      <c r="BY116" s="66">
        <f>'RKO-MS'!L115</f>
        <v>0</v>
      </c>
      <c r="BZ116" s="62">
        <f t="shared" si="77"/>
        <v>0</v>
      </c>
      <c r="CA116" s="67"/>
      <c r="CB116" s="68">
        <f t="shared" si="78"/>
        <v>66170.44605</v>
      </c>
      <c r="CC116" s="68">
        <f t="shared" si="79"/>
        <v>1</v>
      </c>
    </row>
    <row r="117" ht="15.75" customHeight="1">
      <c r="A117" s="84" t="s">
        <v>197</v>
      </c>
      <c r="B117" s="28"/>
      <c r="C117" s="28"/>
      <c r="D117" s="28">
        <v>0.8</v>
      </c>
      <c r="E117" s="44"/>
      <c r="F117" s="59">
        <f t="shared" si="49"/>
        <v>77383.09886</v>
      </c>
      <c r="G117" s="46"/>
      <c r="H117" s="82">
        <v>78146.9</v>
      </c>
      <c r="I117" s="59">
        <f t="shared" si="50"/>
        <v>0.9870387038</v>
      </c>
      <c r="J117" s="85">
        <v>2776.8</v>
      </c>
      <c r="K117" s="62">
        <f t="shared" si="51"/>
        <v>0</v>
      </c>
      <c r="L117" s="85"/>
      <c r="M117" s="59"/>
      <c r="N117" s="85"/>
      <c r="O117" s="62"/>
      <c r="P117" s="6" t="s">
        <v>8</v>
      </c>
      <c r="Q117" s="6" t="s">
        <v>8</v>
      </c>
      <c r="R117" s="6" t="s">
        <v>8</v>
      </c>
      <c r="S117" s="62">
        <f t="shared" si="54"/>
        <v>0</v>
      </c>
      <c r="T117" s="83" t="s">
        <v>8</v>
      </c>
      <c r="U117" s="45" t="s">
        <v>8</v>
      </c>
      <c r="V117" s="7" t="s">
        <v>8</v>
      </c>
      <c r="W117" s="62">
        <f t="shared" si="55"/>
        <v>0</v>
      </c>
      <c r="X117" s="59">
        <f>RKO!J116</f>
        <v>77383.09886</v>
      </c>
      <c r="Y117" s="59">
        <f t="shared" si="56"/>
        <v>0</v>
      </c>
      <c r="Z117" s="65">
        <f>RKO!S116</f>
        <v>0.4418938898</v>
      </c>
      <c r="AA117" s="59">
        <f>RKO!L116</f>
        <v>21.886</v>
      </c>
      <c r="AB117" s="62">
        <f t="shared" si="57"/>
        <v>1</v>
      </c>
      <c r="AC117" s="61">
        <f>'RKO-BRKGA'!J116</f>
        <v>77408.3574</v>
      </c>
      <c r="AD117" s="59">
        <f t="shared" si="58"/>
        <v>0.03264089494</v>
      </c>
      <c r="AE117" s="65">
        <f>'RKO-BRKGA'!S116</f>
        <v>3.635427051</v>
      </c>
      <c r="AF117" s="59">
        <f>'RKO-BRKGA'!L116</f>
        <v>4.501</v>
      </c>
      <c r="AG117" s="62">
        <f t="shared" si="59"/>
        <v>0</v>
      </c>
      <c r="AH117" s="61">
        <f>'RKO-SA'!J116</f>
        <v>77408.3574</v>
      </c>
      <c r="AI117" s="59">
        <f t="shared" si="60"/>
        <v>0.03264089494</v>
      </c>
      <c r="AJ117" s="65">
        <f>'RKO-SA'!S116</f>
        <v>1.933309038</v>
      </c>
      <c r="AK117" s="59">
        <f>'RKO-SA'!L116</f>
        <v>63.49</v>
      </c>
      <c r="AL117" s="62">
        <f t="shared" si="61"/>
        <v>0</v>
      </c>
      <c r="AM117" s="61">
        <f>'RKO-GRASP'!J116</f>
        <v>77383.09886</v>
      </c>
      <c r="AN117" s="59">
        <f t="shared" si="62"/>
        <v>0</v>
      </c>
      <c r="AO117" s="65">
        <f>'RKO-GRASP'!S116</f>
        <v>0.3169585835</v>
      </c>
      <c r="AP117" s="59">
        <f>'RKO-GRASP'!L116</f>
        <v>42.412</v>
      </c>
      <c r="AQ117" s="62">
        <f t="shared" si="63"/>
        <v>1</v>
      </c>
      <c r="AR117" s="61">
        <f>'RKO-ILS'!J116</f>
        <v>77383.09886</v>
      </c>
      <c r="AS117" s="59">
        <f t="shared" si="64"/>
        <v>0</v>
      </c>
      <c r="AT117" s="65">
        <f>'RKO-ILS'!S116</f>
        <v>0.02621144965</v>
      </c>
      <c r="AU117" s="59">
        <f>'RKO-ILS'!L116</f>
        <v>34.74</v>
      </c>
      <c r="AV117" s="62">
        <f t="shared" si="65"/>
        <v>1</v>
      </c>
      <c r="AW117" s="61">
        <f>'RKO-VNS'!J116</f>
        <v>77383.09886</v>
      </c>
      <c r="AX117" s="59">
        <f t="shared" si="66"/>
        <v>0</v>
      </c>
      <c r="AY117" s="65">
        <f>'RKO-VNS'!S116</f>
        <v>0.02533260969</v>
      </c>
      <c r="AZ117" s="59">
        <f>'RKO-VNS'!L116</f>
        <v>19.216</v>
      </c>
      <c r="BA117" s="62">
        <f t="shared" si="67"/>
        <v>1</v>
      </c>
      <c r="BB117" s="61">
        <f>'RKO-PSO'!J116</f>
        <v>77383.09886</v>
      </c>
      <c r="BC117" s="59">
        <f t="shared" si="68"/>
        <v>0</v>
      </c>
      <c r="BD117" s="65">
        <f>'RKO-PSO'!S116</f>
        <v>0</v>
      </c>
      <c r="BE117" s="66">
        <f>'RKO-PSO'!L116</f>
        <v>39.361</v>
      </c>
      <c r="BF117" s="62">
        <f t="shared" si="69"/>
        <v>1</v>
      </c>
      <c r="BG117" s="61">
        <f>'RKO-GA'!J116</f>
        <v>77408.3574</v>
      </c>
      <c r="BH117" s="59">
        <f t="shared" si="70"/>
        <v>0.03264089494</v>
      </c>
      <c r="BI117" s="65">
        <f>'RKO-GA'!S116</f>
        <v>0.6828904461</v>
      </c>
      <c r="BJ117" s="66">
        <f>'RKO-GA'!L116</f>
        <v>33.784</v>
      </c>
      <c r="BK117" s="62">
        <f t="shared" si="71"/>
        <v>0</v>
      </c>
      <c r="BL117" s="61">
        <f>'RKO-BRKGA-CS'!J116</f>
        <v>78232.1928</v>
      </c>
      <c r="BM117" s="59">
        <f t="shared" si="72"/>
        <v>1.097260189</v>
      </c>
      <c r="BN117" s="65">
        <f>'RKO-BRKGA-CS'!S116</f>
        <v>1.945696884</v>
      </c>
      <c r="BO117" s="66">
        <f>'RKO-BRKGA-CS'!L116</f>
        <v>37.378</v>
      </c>
      <c r="BP117" s="62">
        <f t="shared" si="73"/>
        <v>0</v>
      </c>
      <c r="BQ117" s="61">
        <f>'RKO-LNS'!J116</f>
        <v>77383.09886</v>
      </c>
      <c r="BR117" s="59">
        <f t="shared" si="74"/>
        <v>0</v>
      </c>
      <c r="BS117" s="65">
        <f>'RKO-LNS'!S116</f>
        <v>0</v>
      </c>
      <c r="BT117" s="66">
        <f>'RKO-LNS'!L116</f>
        <v>34.187</v>
      </c>
      <c r="BU117" s="62">
        <f t="shared" si="75"/>
        <v>1</v>
      </c>
      <c r="BV117" s="61">
        <f>'RKO-MS'!J116</f>
        <v>85185.69449</v>
      </c>
      <c r="BW117" s="59">
        <f t="shared" si="76"/>
        <v>10.08307465</v>
      </c>
      <c r="BX117" s="65">
        <f>'RKO-MS'!S116</f>
        <v>12.06344006</v>
      </c>
      <c r="BY117" s="66">
        <f>'RKO-MS'!L116</f>
        <v>0</v>
      </c>
      <c r="BZ117" s="62">
        <f t="shared" si="77"/>
        <v>0</v>
      </c>
      <c r="CA117" s="67"/>
      <c r="CB117" s="68">
        <f t="shared" si="78"/>
        <v>77383.09886</v>
      </c>
      <c r="CC117" s="68">
        <f t="shared" si="79"/>
        <v>1</v>
      </c>
    </row>
    <row r="118" ht="15.75" customHeight="1">
      <c r="A118" s="84" t="s">
        <v>198</v>
      </c>
      <c r="B118" s="28"/>
      <c r="C118" s="28">
        <v>8.0</v>
      </c>
      <c r="D118" s="28">
        <v>0.2</v>
      </c>
      <c r="E118" s="44"/>
      <c r="F118" s="59">
        <f t="shared" si="49"/>
        <v>44944.49871</v>
      </c>
      <c r="G118" s="46"/>
      <c r="H118" s="82">
        <v>45514.0</v>
      </c>
      <c r="I118" s="59">
        <f t="shared" si="50"/>
        <v>1.267121246</v>
      </c>
      <c r="J118" s="85">
        <v>3304.5</v>
      </c>
      <c r="K118" s="62">
        <f t="shared" si="51"/>
        <v>0</v>
      </c>
      <c r="L118" s="85"/>
      <c r="M118" s="59"/>
      <c r="N118" s="85"/>
      <c r="O118" s="62"/>
      <c r="P118" s="6" t="s">
        <v>8</v>
      </c>
      <c r="Q118" s="6" t="s">
        <v>8</v>
      </c>
      <c r="R118" s="6" t="s">
        <v>8</v>
      </c>
      <c r="S118" s="62">
        <f t="shared" si="54"/>
        <v>0</v>
      </c>
      <c r="T118" s="83" t="s">
        <v>8</v>
      </c>
      <c r="U118" s="45" t="s">
        <v>8</v>
      </c>
      <c r="V118" s="7" t="s">
        <v>8</v>
      </c>
      <c r="W118" s="62">
        <f t="shared" si="55"/>
        <v>0</v>
      </c>
      <c r="X118" s="59">
        <f>RKO!J117</f>
        <v>45011.39075</v>
      </c>
      <c r="Y118" s="59">
        <f t="shared" si="56"/>
        <v>0.1488325511</v>
      </c>
      <c r="Z118" s="65">
        <f>RKO!S117</f>
        <v>0.1850560313</v>
      </c>
      <c r="AA118" s="59">
        <f>RKO!L117</f>
        <v>41.81</v>
      </c>
      <c r="AB118" s="62">
        <f t="shared" si="57"/>
        <v>0</v>
      </c>
      <c r="AC118" s="61">
        <f>'RKO-BRKGA'!J117</f>
        <v>47401.92179</v>
      </c>
      <c r="AD118" s="59">
        <f t="shared" si="58"/>
        <v>5.467683805</v>
      </c>
      <c r="AE118" s="65">
        <f>'RKO-BRKGA'!S117</f>
        <v>12.78590973</v>
      </c>
      <c r="AF118" s="59">
        <f>'RKO-BRKGA'!L117</f>
        <v>10.928</v>
      </c>
      <c r="AG118" s="62">
        <f t="shared" si="59"/>
        <v>0</v>
      </c>
      <c r="AH118" s="61">
        <f>'RKO-SA'!J117</f>
        <v>45099.53306</v>
      </c>
      <c r="AI118" s="59">
        <f t="shared" si="60"/>
        <v>0.3449462191</v>
      </c>
      <c r="AJ118" s="65">
        <f>'RKO-SA'!S117</f>
        <v>1.894878951</v>
      </c>
      <c r="AK118" s="59">
        <f>'RKO-SA'!L117</f>
        <v>45.714</v>
      </c>
      <c r="AL118" s="62">
        <f t="shared" si="61"/>
        <v>0</v>
      </c>
      <c r="AM118" s="61">
        <f>'RKO-GRASP'!J117</f>
        <v>45011.39075</v>
      </c>
      <c r="AN118" s="59">
        <f t="shared" si="62"/>
        <v>0.1488325511</v>
      </c>
      <c r="AO118" s="65">
        <f>'RKO-GRASP'!S117</f>
        <v>0.2973312651</v>
      </c>
      <c r="AP118" s="59">
        <f>'RKO-GRASP'!L117</f>
        <v>39.144</v>
      </c>
      <c r="AQ118" s="62">
        <f t="shared" si="63"/>
        <v>0</v>
      </c>
      <c r="AR118" s="61">
        <f>'RKO-ILS'!J117</f>
        <v>45011.39075</v>
      </c>
      <c r="AS118" s="59">
        <f t="shared" si="64"/>
        <v>0.1488325511</v>
      </c>
      <c r="AT118" s="65">
        <f>'RKO-ILS'!S117</f>
        <v>0.4646827554</v>
      </c>
      <c r="AU118" s="59">
        <f>'RKO-ILS'!L117</f>
        <v>51.223</v>
      </c>
      <c r="AV118" s="62">
        <f t="shared" si="65"/>
        <v>0</v>
      </c>
      <c r="AW118" s="61">
        <f>'RKO-VNS'!J117</f>
        <v>45011.39075</v>
      </c>
      <c r="AX118" s="59">
        <f t="shared" si="66"/>
        <v>0.1488325511</v>
      </c>
      <c r="AY118" s="65">
        <f>'RKO-VNS'!S117</f>
        <v>0.4128963783</v>
      </c>
      <c r="AZ118" s="59">
        <f>'RKO-VNS'!L117</f>
        <v>60.488</v>
      </c>
      <c r="BA118" s="62">
        <f t="shared" si="67"/>
        <v>0</v>
      </c>
      <c r="BB118" s="61">
        <f>'RKO-PSO'!J117</f>
        <v>45099.53306</v>
      </c>
      <c r="BC118" s="59">
        <f t="shared" si="68"/>
        <v>0.3449462191</v>
      </c>
      <c r="BD118" s="65">
        <f>'RKO-PSO'!S117</f>
        <v>0.5343939016</v>
      </c>
      <c r="BE118" s="66">
        <f>'RKO-PSO'!L117</f>
        <v>33.175</v>
      </c>
      <c r="BF118" s="62">
        <f t="shared" si="69"/>
        <v>0</v>
      </c>
      <c r="BG118" s="61">
        <f>'RKO-GA'!J117</f>
        <v>45061.00924</v>
      </c>
      <c r="BH118" s="59">
        <f t="shared" si="70"/>
        <v>0.2592320247</v>
      </c>
      <c r="BI118" s="65">
        <f>'RKO-GA'!S117</f>
        <v>1.362404966</v>
      </c>
      <c r="BJ118" s="66">
        <f>'RKO-GA'!L117</f>
        <v>52.026</v>
      </c>
      <c r="BK118" s="62">
        <f t="shared" si="71"/>
        <v>0</v>
      </c>
      <c r="BL118" s="61">
        <f>'RKO-BRKGA-CS'!J117</f>
        <v>45099.53306</v>
      </c>
      <c r="BM118" s="59">
        <f t="shared" si="72"/>
        <v>0.3449462191</v>
      </c>
      <c r="BN118" s="65">
        <f>'RKO-BRKGA-CS'!S117</f>
        <v>2.668929041</v>
      </c>
      <c r="BO118" s="66">
        <f>'RKO-BRKGA-CS'!L117</f>
        <v>38.428</v>
      </c>
      <c r="BP118" s="62">
        <f t="shared" si="73"/>
        <v>0</v>
      </c>
      <c r="BQ118" s="61">
        <f>'RKO-LNS'!J117</f>
        <v>44944.49871</v>
      </c>
      <c r="BR118" s="59">
        <f t="shared" si="74"/>
        <v>0</v>
      </c>
      <c r="BS118" s="65">
        <f>'RKO-LNS'!S117</f>
        <v>0.2461959523</v>
      </c>
      <c r="BT118" s="66">
        <f>'RKO-LNS'!L117</f>
        <v>59.786</v>
      </c>
      <c r="BU118" s="62">
        <f t="shared" si="75"/>
        <v>1</v>
      </c>
      <c r="BV118" s="61">
        <f>'RKO-MS'!J117</f>
        <v>55932.12132</v>
      </c>
      <c r="BW118" s="59">
        <f t="shared" si="76"/>
        <v>24.44709125</v>
      </c>
      <c r="BX118" s="65">
        <f>'RKO-MS'!S117</f>
        <v>29.41428779</v>
      </c>
      <c r="BY118" s="66">
        <f>'RKO-MS'!L117</f>
        <v>0</v>
      </c>
      <c r="BZ118" s="62">
        <f t="shared" si="77"/>
        <v>0</v>
      </c>
      <c r="CA118" s="67"/>
      <c r="CB118" s="68">
        <f t="shared" si="78"/>
        <v>44944.49871</v>
      </c>
      <c r="CC118" s="68">
        <f t="shared" si="79"/>
        <v>1</v>
      </c>
    </row>
    <row r="119" ht="15.75" customHeight="1">
      <c r="A119" s="84" t="s">
        <v>199</v>
      </c>
      <c r="B119" s="28"/>
      <c r="C119" s="28"/>
      <c r="D119" s="28">
        <v>0.5</v>
      </c>
      <c r="E119" s="44"/>
      <c r="F119" s="59">
        <f t="shared" si="49"/>
        <v>60243.61874</v>
      </c>
      <c r="G119" s="46"/>
      <c r="H119" s="82">
        <v>62164.7</v>
      </c>
      <c r="I119" s="59">
        <f t="shared" si="50"/>
        <v>3.188854359</v>
      </c>
      <c r="J119" s="85">
        <v>3289.1</v>
      </c>
      <c r="K119" s="62">
        <f t="shared" si="51"/>
        <v>0</v>
      </c>
      <c r="L119" s="85"/>
      <c r="M119" s="59"/>
      <c r="N119" s="85"/>
      <c r="O119" s="62"/>
      <c r="P119" s="6" t="s">
        <v>8</v>
      </c>
      <c r="Q119" s="6" t="s">
        <v>8</v>
      </c>
      <c r="R119" s="6" t="s">
        <v>8</v>
      </c>
      <c r="S119" s="62">
        <f t="shared" si="54"/>
        <v>0</v>
      </c>
      <c r="T119" s="83" t="s">
        <v>8</v>
      </c>
      <c r="U119" s="45" t="s">
        <v>8</v>
      </c>
      <c r="V119" s="7" t="s">
        <v>8</v>
      </c>
      <c r="W119" s="62">
        <f t="shared" si="55"/>
        <v>0</v>
      </c>
      <c r="X119" s="59">
        <f>RKO!J118</f>
        <v>60243.61874</v>
      </c>
      <c r="Y119" s="59">
        <f t="shared" si="56"/>
        <v>0</v>
      </c>
      <c r="Z119" s="65">
        <f>RKO!S118</f>
        <v>0.3219022546</v>
      </c>
      <c r="AA119" s="59">
        <f>RKO!L118</f>
        <v>53.685</v>
      </c>
      <c r="AB119" s="62">
        <f t="shared" si="57"/>
        <v>1</v>
      </c>
      <c r="AC119" s="61">
        <f>'RKO-BRKGA'!J118</f>
        <v>63399.96811</v>
      </c>
      <c r="AD119" s="59">
        <f t="shared" si="58"/>
        <v>5.239309061</v>
      </c>
      <c r="AE119" s="65">
        <f>'RKO-BRKGA'!S118</f>
        <v>7.531015522</v>
      </c>
      <c r="AF119" s="59">
        <f>'RKO-BRKGA'!L118</f>
        <v>9.744</v>
      </c>
      <c r="AG119" s="62">
        <f t="shared" si="59"/>
        <v>0</v>
      </c>
      <c r="AH119" s="61">
        <f>'RKO-SA'!J118</f>
        <v>61952.75392</v>
      </c>
      <c r="AI119" s="59">
        <f t="shared" si="60"/>
        <v>2.837039374</v>
      </c>
      <c r="AJ119" s="65">
        <f>'RKO-SA'!S118</f>
        <v>3.679171974</v>
      </c>
      <c r="AK119" s="59">
        <f>'RKO-SA'!L118</f>
        <v>66.436</v>
      </c>
      <c r="AL119" s="62">
        <f t="shared" si="61"/>
        <v>0</v>
      </c>
      <c r="AM119" s="61">
        <f>'RKO-GRASP'!J118</f>
        <v>60243.61874</v>
      </c>
      <c r="AN119" s="59">
        <f t="shared" si="62"/>
        <v>0</v>
      </c>
      <c r="AO119" s="65">
        <f>'RKO-GRASP'!S118</f>
        <v>1.11241051</v>
      </c>
      <c r="AP119" s="59">
        <f>'RKO-GRASP'!L118</f>
        <v>65.859</v>
      </c>
      <c r="AQ119" s="62">
        <f t="shared" si="63"/>
        <v>1</v>
      </c>
      <c r="AR119" s="61">
        <f>'RKO-ILS'!J118</f>
        <v>60256.91606</v>
      </c>
      <c r="AS119" s="59">
        <f t="shared" si="64"/>
        <v>0.02207258674</v>
      </c>
      <c r="AT119" s="65">
        <f>'RKO-ILS'!S118</f>
        <v>0.6481315681</v>
      </c>
      <c r="AU119" s="59">
        <f>'RKO-ILS'!L118</f>
        <v>68.825</v>
      </c>
      <c r="AV119" s="62">
        <f t="shared" si="65"/>
        <v>0</v>
      </c>
      <c r="AW119" s="61">
        <f>'RKO-VNS'!J118</f>
        <v>60243.61874</v>
      </c>
      <c r="AX119" s="59">
        <f t="shared" si="66"/>
        <v>0</v>
      </c>
      <c r="AY119" s="65">
        <f>'RKO-VNS'!S118</f>
        <v>0.5627567047</v>
      </c>
      <c r="AZ119" s="59">
        <f>'RKO-VNS'!L118</f>
        <v>60.38</v>
      </c>
      <c r="BA119" s="62">
        <f t="shared" si="67"/>
        <v>1</v>
      </c>
      <c r="BB119" s="61">
        <f>'RKO-PSO'!J118</f>
        <v>60282.36586</v>
      </c>
      <c r="BC119" s="59">
        <f t="shared" si="68"/>
        <v>0.06431738633</v>
      </c>
      <c r="BD119" s="65">
        <f>'RKO-PSO'!S118</f>
        <v>0.7697492231</v>
      </c>
      <c r="BE119" s="66">
        <f>'RKO-PSO'!L118</f>
        <v>48.864</v>
      </c>
      <c r="BF119" s="62">
        <f t="shared" si="69"/>
        <v>0</v>
      </c>
      <c r="BG119" s="61">
        <f>'RKO-GA'!J118</f>
        <v>60658.00019</v>
      </c>
      <c r="BH119" s="59">
        <f t="shared" si="70"/>
        <v>0.6878428881</v>
      </c>
      <c r="BI119" s="65">
        <f>'RKO-GA'!S118</f>
        <v>1.624466577</v>
      </c>
      <c r="BJ119" s="66">
        <f>'RKO-GA'!L118</f>
        <v>73.056</v>
      </c>
      <c r="BK119" s="62">
        <f t="shared" si="71"/>
        <v>0</v>
      </c>
      <c r="BL119" s="61">
        <f>'RKO-BRKGA-CS'!J118</f>
        <v>61108.20943</v>
      </c>
      <c r="BM119" s="59">
        <f t="shared" si="72"/>
        <v>1.435157303</v>
      </c>
      <c r="BN119" s="65">
        <f>'RKO-BRKGA-CS'!S118</f>
        <v>3.578757989</v>
      </c>
      <c r="BO119" s="66">
        <f>'RKO-BRKGA-CS'!L118</f>
        <v>23.767</v>
      </c>
      <c r="BP119" s="62">
        <f t="shared" si="73"/>
        <v>0</v>
      </c>
      <c r="BQ119" s="61">
        <f>'RKO-LNS'!J118</f>
        <v>60243.61874</v>
      </c>
      <c r="BR119" s="59">
        <f t="shared" si="74"/>
        <v>0</v>
      </c>
      <c r="BS119" s="65">
        <f>'RKO-LNS'!S118</f>
        <v>0.2104224296</v>
      </c>
      <c r="BT119" s="66">
        <f>'RKO-LNS'!L118</f>
        <v>52.061</v>
      </c>
      <c r="BU119" s="62">
        <f t="shared" si="75"/>
        <v>1</v>
      </c>
      <c r="BV119" s="61">
        <f>'RKO-MS'!J118</f>
        <v>74056.15809</v>
      </c>
      <c r="BW119" s="59">
        <f t="shared" si="76"/>
        <v>22.92780487</v>
      </c>
      <c r="BX119" s="65">
        <f>'RKO-MS'!S118</f>
        <v>25.58982625</v>
      </c>
      <c r="BY119" s="66">
        <f>'RKO-MS'!L118</f>
        <v>0</v>
      </c>
      <c r="BZ119" s="62">
        <f t="shared" si="77"/>
        <v>0</v>
      </c>
      <c r="CA119" s="67"/>
      <c r="CB119" s="68">
        <f t="shared" si="78"/>
        <v>60243.61874</v>
      </c>
      <c r="CC119" s="68">
        <f t="shared" si="79"/>
        <v>1</v>
      </c>
    </row>
    <row r="120" ht="15.75" customHeight="1">
      <c r="A120" s="84" t="s">
        <v>200</v>
      </c>
      <c r="B120" s="28"/>
      <c r="C120" s="28"/>
      <c r="D120" s="28">
        <v>0.8</v>
      </c>
      <c r="E120" s="44"/>
      <c r="F120" s="59">
        <f t="shared" si="49"/>
        <v>73775.48245</v>
      </c>
      <c r="G120" s="46"/>
      <c r="H120" s="82">
        <v>76000.0</v>
      </c>
      <c r="I120" s="59">
        <f t="shared" si="50"/>
        <v>3.01525314</v>
      </c>
      <c r="J120" s="85">
        <v>3138.4</v>
      </c>
      <c r="K120" s="62">
        <f t="shared" si="51"/>
        <v>0</v>
      </c>
      <c r="L120" s="85"/>
      <c r="M120" s="59"/>
      <c r="N120" s="85"/>
      <c r="O120" s="62"/>
      <c r="P120" s="6" t="s">
        <v>8</v>
      </c>
      <c r="Q120" s="6" t="s">
        <v>8</v>
      </c>
      <c r="R120" s="6" t="s">
        <v>8</v>
      </c>
      <c r="S120" s="62">
        <f t="shared" si="54"/>
        <v>0</v>
      </c>
      <c r="T120" s="83" t="s">
        <v>8</v>
      </c>
      <c r="U120" s="45" t="s">
        <v>8</v>
      </c>
      <c r="V120" s="7" t="s">
        <v>8</v>
      </c>
      <c r="W120" s="62">
        <f t="shared" si="55"/>
        <v>0</v>
      </c>
      <c r="X120" s="59">
        <f>RKO!J119</f>
        <v>73775.48245</v>
      </c>
      <c r="Y120" s="59">
        <f t="shared" si="56"/>
        <v>0</v>
      </c>
      <c r="Z120" s="65">
        <f>RKO!S119</f>
        <v>0.3507688189</v>
      </c>
      <c r="AA120" s="59">
        <f>RKO!L119</f>
        <v>51.321</v>
      </c>
      <c r="AB120" s="62">
        <f t="shared" si="57"/>
        <v>1</v>
      </c>
      <c r="AC120" s="61">
        <f>'RKO-BRKGA'!J119</f>
        <v>75508.81868</v>
      </c>
      <c r="AD120" s="59">
        <f t="shared" si="58"/>
        <v>2.349474607</v>
      </c>
      <c r="AE120" s="65">
        <f>'RKO-BRKGA'!S119</f>
        <v>5.984979918</v>
      </c>
      <c r="AF120" s="59">
        <f>'RKO-BRKGA'!L119</f>
        <v>8.683</v>
      </c>
      <c r="AG120" s="62">
        <f t="shared" si="59"/>
        <v>0</v>
      </c>
      <c r="AH120" s="61">
        <f>'RKO-SA'!J119</f>
        <v>75154.02122</v>
      </c>
      <c r="AI120" s="59">
        <f t="shared" si="60"/>
        <v>1.868559484</v>
      </c>
      <c r="AJ120" s="65">
        <f>'RKO-SA'!S119</f>
        <v>2.107859408</v>
      </c>
      <c r="AK120" s="59">
        <f>'RKO-SA'!L119</f>
        <v>33.401</v>
      </c>
      <c r="AL120" s="62">
        <f t="shared" si="61"/>
        <v>0</v>
      </c>
      <c r="AM120" s="61">
        <f>'RKO-GRASP'!J119</f>
        <v>73775.48245</v>
      </c>
      <c r="AN120" s="59">
        <f t="shared" si="62"/>
        <v>0</v>
      </c>
      <c r="AO120" s="65">
        <f>'RKO-GRASP'!S119</f>
        <v>0.5691855528</v>
      </c>
      <c r="AP120" s="59">
        <f>'RKO-GRASP'!L119</f>
        <v>62.107</v>
      </c>
      <c r="AQ120" s="62">
        <f t="shared" si="63"/>
        <v>1</v>
      </c>
      <c r="AR120" s="61">
        <f>'RKO-ILS'!J119</f>
        <v>73775.48245</v>
      </c>
      <c r="AS120" s="59">
        <f t="shared" si="64"/>
        <v>0</v>
      </c>
      <c r="AT120" s="65">
        <f>'RKO-ILS'!S119</f>
        <v>0.6369291946</v>
      </c>
      <c r="AU120" s="59">
        <f>'RKO-ILS'!L119</f>
        <v>46.692</v>
      </c>
      <c r="AV120" s="62">
        <f t="shared" si="65"/>
        <v>1</v>
      </c>
      <c r="AW120" s="61">
        <f>'RKO-VNS'!J119</f>
        <v>74063.32062</v>
      </c>
      <c r="AX120" s="59">
        <f t="shared" si="66"/>
        <v>0.3901542334</v>
      </c>
      <c r="AY120" s="65">
        <f>'RKO-VNS'!S119</f>
        <v>0.945859256</v>
      </c>
      <c r="AZ120" s="59">
        <f>'RKO-VNS'!L119</f>
        <v>72.911</v>
      </c>
      <c r="BA120" s="62">
        <f t="shared" si="67"/>
        <v>0</v>
      </c>
      <c r="BB120" s="61">
        <f>'RKO-PSO'!J119</f>
        <v>74391.71549</v>
      </c>
      <c r="BC120" s="59">
        <f t="shared" si="68"/>
        <v>0.8352816187</v>
      </c>
      <c r="BD120" s="65">
        <f>'RKO-PSO'!S119</f>
        <v>1.059978266</v>
      </c>
      <c r="BE120" s="66">
        <f>'RKO-PSO'!L119</f>
        <v>56.657</v>
      </c>
      <c r="BF120" s="62">
        <f t="shared" si="69"/>
        <v>0</v>
      </c>
      <c r="BG120" s="61">
        <f>'RKO-GA'!J119</f>
        <v>74779.64093</v>
      </c>
      <c r="BH120" s="59">
        <f t="shared" si="70"/>
        <v>1.361100529</v>
      </c>
      <c r="BI120" s="65">
        <f>'RKO-GA'!S119</f>
        <v>1.669119309</v>
      </c>
      <c r="BJ120" s="66">
        <f>'RKO-GA'!L119</f>
        <v>63.112</v>
      </c>
      <c r="BK120" s="62">
        <f t="shared" si="71"/>
        <v>0</v>
      </c>
      <c r="BL120" s="61">
        <f>'RKO-BRKGA-CS'!J119</f>
        <v>75069.43115</v>
      </c>
      <c r="BM120" s="59">
        <f t="shared" si="72"/>
        <v>1.753900694</v>
      </c>
      <c r="BN120" s="65">
        <f>'RKO-BRKGA-CS'!S119</f>
        <v>2.340991477</v>
      </c>
      <c r="BO120" s="66">
        <f>'RKO-BRKGA-CS'!L119</f>
        <v>19.277</v>
      </c>
      <c r="BP120" s="62">
        <f t="shared" si="73"/>
        <v>0</v>
      </c>
      <c r="BQ120" s="61">
        <f>'RKO-LNS'!J119</f>
        <v>73775.48245</v>
      </c>
      <c r="BR120" s="59">
        <f t="shared" si="74"/>
        <v>0</v>
      </c>
      <c r="BS120" s="65">
        <f>'RKO-LNS'!S119</f>
        <v>0.3808362061</v>
      </c>
      <c r="BT120" s="66">
        <f>'RKO-LNS'!L119</f>
        <v>52.242</v>
      </c>
      <c r="BU120" s="62">
        <f t="shared" si="75"/>
        <v>1</v>
      </c>
      <c r="BV120" s="61">
        <f>'RKO-MS'!J119</f>
        <v>84875.96831</v>
      </c>
      <c r="BW120" s="59">
        <f t="shared" si="76"/>
        <v>15.04630738</v>
      </c>
      <c r="BX120" s="65">
        <f>'RKO-MS'!S119</f>
        <v>19.67029752</v>
      </c>
      <c r="BY120" s="66">
        <f>'RKO-MS'!L119</f>
        <v>0</v>
      </c>
      <c r="BZ120" s="62">
        <f t="shared" si="77"/>
        <v>0</v>
      </c>
      <c r="CA120" s="67"/>
      <c r="CB120" s="68">
        <f t="shared" si="78"/>
        <v>73775.48245</v>
      </c>
      <c r="CC120" s="68">
        <f t="shared" si="79"/>
        <v>1</v>
      </c>
    </row>
    <row r="121" ht="15.75" customHeight="1">
      <c r="A121" s="84" t="s">
        <v>201</v>
      </c>
      <c r="B121" s="28">
        <v>100.0</v>
      </c>
      <c r="C121" s="28">
        <v>3.0</v>
      </c>
      <c r="D121" s="28">
        <v>0.2</v>
      </c>
      <c r="E121" s="44"/>
      <c r="F121" s="59">
        <f t="shared" si="49"/>
        <v>63442.50571</v>
      </c>
      <c r="G121" s="46"/>
      <c r="H121" s="82">
        <v>63442.5</v>
      </c>
      <c r="I121" s="59">
        <f t="shared" si="50"/>
        <v>-0.000008995546334</v>
      </c>
      <c r="J121" s="85">
        <v>5072.6</v>
      </c>
      <c r="K121" s="62">
        <f t="shared" si="51"/>
        <v>1</v>
      </c>
      <c r="L121" s="85"/>
      <c r="M121" s="59"/>
      <c r="N121" s="85"/>
      <c r="O121" s="62"/>
      <c r="P121" s="6" t="s">
        <v>8</v>
      </c>
      <c r="Q121" s="6" t="s">
        <v>8</v>
      </c>
      <c r="R121" s="6" t="s">
        <v>8</v>
      </c>
      <c r="S121" s="62">
        <f t="shared" si="54"/>
        <v>0</v>
      </c>
      <c r="T121" s="83" t="s">
        <v>8</v>
      </c>
      <c r="U121" s="45" t="s">
        <v>8</v>
      </c>
      <c r="V121" s="7" t="s">
        <v>8</v>
      </c>
      <c r="W121" s="62">
        <f t="shared" si="55"/>
        <v>0</v>
      </c>
      <c r="X121" s="59">
        <f>RKO!J120</f>
        <v>63442.50571</v>
      </c>
      <c r="Y121" s="59">
        <f t="shared" si="56"/>
        <v>0</v>
      </c>
      <c r="Z121" s="65">
        <f>RKO!S120</f>
        <v>0</v>
      </c>
      <c r="AA121" s="59">
        <f>RKO!L120</f>
        <v>6.095</v>
      </c>
      <c r="AB121" s="62">
        <f t="shared" si="57"/>
        <v>1</v>
      </c>
      <c r="AC121" s="61">
        <f>'RKO-BRKGA'!J120</f>
        <v>66208.79606</v>
      </c>
      <c r="AD121" s="59">
        <f t="shared" si="58"/>
        <v>4.36031068</v>
      </c>
      <c r="AE121" s="65">
        <f>'RKO-BRKGA'!S120</f>
        <v>5.641931501</v>
      </c>
      <c r="AF121" s="59">
        <f>'RKO-BRKGA'!L120</f>
        <v>4.627</v>
      </c>
      <c r="AG121" s="62">
        <f t="shared" si="59"/>
        <v>0</v>
      </c>
      <c r="AH121" s="61">
        <f>'RKO-SA'!J120</f>
        <v>63442.50571</v>
      </c>
      <c r="AI121" s="59">
        <f t="shared" si="60"/>
        <v>0</v>
      </c>
      <c r="AJ121" s="65">
        <f>'RKO-SA'!S120</f>
        <v>0</v>
      </c>
      <c r="AK121" s="59">
        <f>'RKO-SA'!L120</f>
        <v>50.981</v>
      </c>
      <c r="AL121" s="62">
        <f t="shared" si="61"/>
        <v>1</v>
      </c>
      <c r="AM121" s="61">
        <f>'RKO-GRASP'!J120</f>
        <v>63442.50571</v>
      </c>
      <c r="AN121" s="59">
        <f t="shared" si="62"/>
        <v>0</v>
      </c>
      <c r="AO121" s="65">
        <f>'RKO-GRASP'!S120</f>
        <v>0.4961917211</v>
      </c>
      <c r="AP121" s="59">
        <f>'RKO-GRASP'!L120</f>
        <v>31.801</v>
      </c>
      <c r="AQ121" s="62">
        <f t="shared" si="63"/>
        <v>1</v>
      </c>
      <c r="AR121" s="61">
        <f>'RKO-ILS'!J120</f>
        <v>63442.50571</v>
      </c>
      <c r="AS121" s="59">
        <f t="shared" si="64"/>
        <v>0</v>
      </c>
      <c r="AT121" s="65">
        <f>'RKO-ILS'!S120</f>
        <v>7.439848944</v>
      </c>
      <c r="AU121" s="59">
        <f>'RKO-ILS'!L120</f>
        <v>7.867</v>
      </c>
      <c r="AV121" s="62">
        <f t="shared" si="65"/>
        <v>1</v>
      </c>
      <c r="AW121" s="61">
        <f>'RKO-VNS'!J120</f>
        <v>63442.50571</v>
      </c>
      <c r="AX121" s="59">
        <f t="shared" si="66"/>
        <v>0</v>
      </c>
      <c r="AY121" s="65">
        <f>'RKO-VNS'!S120</f>
        <v>0.02627496789</v>
      </c>
      <c r="AZ121" s="59">
        <f>'RKO-VNS'!L120</f>
        <v>29.047</v>
      </c>
      <c r="BA121" s="62">
        <f t="shared" si="67"/>
        <v>1</v>
      </c>
      <c r="BB121" s="61">
        <f>'RKO-PSO'!J120</f>
        <v>63442.50571</v>
      </c>
      <c r="BC121" s="59">
        <f t="shared" si="68"/>
        <v>0</v>
      </c>
      <c r="BD121" s="65">
        <f>'RKO-PSO'!S120</f>
        <v>0</v>
      </c>
      <c r="BE121" s="66">
        <f>'RKO-PSO'!L120</f>
        <v>5.29</v>
      </c>
      <c r="BF121" s="62">
        <f t="shared" si="69"/>
        <v>1</v>
      </c>
      <c r="BG121" s="61">
        <f>'RKO-GA'!J120</f>
        <v>63442.50571</v>
      </c>
      <c r="BH121" s="59">
        <f t="shared" si="70"/>
        <v>0</v>
      </c>
      <c r="BI121" s="65">
        <f>'RKO-GA'!S120</f>
        <v>0.02627496789</v>
      </c>
      <c r="BJ121" s="66">
        <f>'RKO-GA'!L120</f>
        <v>33.548</v>
      </c>
      <c r="BK121" s="62">
        <f t="shared" si="71"/>
        <v>1</v>
      </c>
      <c r="BL121" s="61">
        <f>'RKO-BRKGA-CS'!J120</f>
        <v>63442.50571</v>
      </c>
      <c r="BM121" s="59">
        <f t="shared" si="72"/>
        <v>0</v>
      </c>
      <c r="BN121" s="65">
        <f>'RKO-BRKGA-CS'!S120</f>
        <v>0.05254993577</v>
      </c>
      <c r="BO121" s="66">
        <f>'RKO-BRKGA-CS'!L120</f>
        <v>32.617</v>
      </c>
      <c r="BP121" s="62">
        <f t="shared" si="73"/>
        <v>1</v>
      </c>
      <c r="BQ121" s="61">
        <f>'RKO-LNS'!J120</f>
        <v>63442.50571</v>
      </c>
      <c r="BR121" s="59">
        <f t="shared" si="74"/>
        <v>0</v>
      </c>
      <c r="BS121" s="65">
        <f>'RKO-LNS'!S120</f>
        <v>0</v>
      </c>
      <c r="BT121" s="66">
        <f>'RKO-LNS'!L120</f>
        <v>13.824</v>
      </c>
      <c r="BU121" s="62">
        <f t="shared" si="75"/>
        <v>1</v>
      </c>
      <c r="BV121" s="61">
        <f>'RKO-MS'!J120</f>
        <v>70742.13093</v>
      </c>
      <c r="BW121" s="59">
        <f t="shared" si="76"/>
        <v>11.50589047</v>
      </c>
      <c r="BX121" s="65">
        <f>'RKO-MS'!S120</f>
        <v>14.53911869</v>
      </c>
      <c r="BY121" s="66">
        <f>'RKO-MS'!L120</f>
        <v>0</v>
      </c>
      <c r="BZ121" s="62">
        <f t="shared" si="77"/>
        <v>0</v>
      </c>
      <c r="CA121" s="67"/>
      <c r="CB121" s="68">
        <f t="shared" si="78"/>
        <v>63442.50571</v>
      </c>
      <c r="CC121" s="68">
        <f t="shared" si="79"/>
        <v>1</v>
      </c>
    </row>
    <row r="122" ht="15.75" customHeight="1">
      <c r="A122" s="84" t="s">
        <v>202</v>
      </c>
      <c r="B122" s="28"/>
      <c r="C122" s="28"/>
      <c r="D122" s="28">
        <v>0.5</v>
      </c>
      <c r="E122" s="44"/>
      <c r="F122" s="59">
        <f t="shared" si="49"/>
        <v>73415.91173</v>
      </c>
      <c r="G122" s="46"/>
      <c r="H122" s="82">
        <v>73415.9</v>
      </c>
      <c r="I122" s="59">
        <f t="shared" si="50"/>
        <v>-0.00001597882493</v>
      </c>
      <c r="J122" s="85">
        <v>5142.5</v>
      </c>
      <c r="K122" s="62">
        <f t="shared" si="51"/>
        <v>1</v>
      </c>
      <c r="L122" s="85"/>
      <c r="M122" s="59"/>
      <c r="N122" s="85"/>
      <c r="O122" s="62"/>
      <c r="P122" s="6" t="s">
        <v>8</v>
      </c>
      <c r="Q122" s="6" t="s">
        <v>8</v>
      </c>
      <c r="R122" s="6" t="s">
        <v>8</v>
      </c>
      <c r="S122" s="62">
        <f t="shared" si="54"/>
        <v>0</v>
      </c>
      <c r="T122" s="83" t="s">
        <v>8</v>
      </c>
      <c r="U122" s="45" t="s">
        <v>8</v>
      </c>
      <c r="V122" s="7" t="s">
        <v>8</v>
      </c>
      <c r="W122" s="62">
        <f t="shared" si="55"/>
        <v>0</v>
      </c>
      <c r="X122" s="59">
        <f>RKO!J121</f>
        <v>73415.91173</v>
      </c>
      <c r="Y122" s="59">
        <f t="shared" si="56"/>
        <v>0</v>
      </c>
      <c r="Z122" s="65">
        <f>RKO!S121</f>
        <v>0</v>
      </c>
      <c r="AA122" s="59">
        <f>RKO!L121</f>
        <v>7.856</v>
      </c>
      <c r="AB122" s="62">
        <f t="shared" si="57"/>
        <v>1</v>
      </c>
      <c r="AC122" s="61">
        <f>'RKO-BRKGA'!J121</f>
        <v>74731.10611</v>
      </c>
      <c r="AD122" s="59">
        <f t="shared" si="58"/>
        <v>1.791429612</v>
      </c>
      <c r="AE122" s="65">
        <f>'RKO-BRKGA'!S121</f>
        <v>2.082145892</v>
      </c>
      <c r="AF122" s="59">
        <f>'RKO-BRKGA'!L121</f>
        <v>20.076</v>
      </c>
      <c r="AG122" s="62">
        <f t="shared" si="59"/>
        <v>0</v>
      </c>
      <c r="AH122" s="61">
        <f>'RKO-SA'!J121</f>
        <v>73415.91173</v>
      </c>
      <c r="AI122" s="59">
        <f t="shared" si="60"/>
        <v>0</v>
      </c>
      <c r="AJ122" s="65">
        <f>'RKO-SA'!S121</f>
        <v>1.399452686</v>
      </c>
      <c r="AK122" s="59">
        <f>'RKO-SA'!L121</f>
        <v>22.544</v>
      </c>
      <c r="AL122" s="62">
        <f t="shared" si="61"/>
        <v>1</v>
      </c>
      <c r="AM122" s="61">
        <f>'RKO-GRASP'!J121</f>
        <v>73415.91173</v>
      </c>
      <c r="AN122" s="59">
        <f t="shared" si="62"/>
        <v>0</v>
      </c>
      <c r="AO122" s="65">
        <f>'RKO-GRASP'!S121</f>
        <v>0.2493677233</v>
      </c>
      <c r="AP122" s="59">
        <f>'RKO-GRASP'!L121</f>
        <v>17.335</v>
      </c>
      <c r="AQ122" s="62">
        <f t="shared" si="63"/>
        <v>1</v>
      </c>
      <c r="AR122" s="61">
        <f>'RKO-ILS'!J121</f>
        <v>73415.91173</v>
      </c>
      <c r="AS122" s="59">
        <f t="shared" si="64"/>
        <v>0</v>
      </c>
      <c r="AT122" s="65">
        <f>'RKO-ILS'!S121</f>
        <v>1.270922075</v>
      </c>
      <c r="AU122" s="59">
        <f>'RKO-ILS'!L121</f>
        <v>15.215</v>
      </c>
      <c r="AV122" s="62">
        <f t="shared" si="65"/>
        <v>1</v>
      </c>
      <c r="AW122" s="61">
        <f>'RKO-VNS'!J121</f>
        <v>73415.91173</v>
      </c>
      <c r="AX122" s="59">
        <f t="shared" si="66"/>
        <v>0</v>
      </c>
      <c r="AY122" s="65">
        <f>'RKO-VNS'!S121</f>
        <v>0</v>
      </c>
      <c r="AZ122" s="59">
        <f>'RKO-VNS'!L121</f>
        <v>39.787</v>
      </c>
      <c r="BA122" s="62">
        <f t="shared" si="67"/>
        <v>1</v>
      </c>
      <c r="BB122" s="61">
        <f>'RKO-PSO'!J121</f>
        <v>73415.91173</v>
      </c>
      <c r="BC122" s="59">
        <f t="shared" si="68"/>
        <v>0</v>
      </c>
      <c r="BD122" s="65">
        <f>'RKO-PSO'!S121</f>
        <v>0</v>
      </c>
      <c r="BE122" s="66">
        <f>'RKO-PSO'!L121</f>
        <v>10.376</v>
      </c>
      <c r="BF122" s="62">
        <f t="shared" si="69"/>
        <v>1</v>
      </c>
      <c r="BG122" s="61">
        <f>'RKO-GA'!J121</f>
        <v>73415.91173</v>
      </c>
      <c r="BH122" s="59">
        <f t="shared" si="70"/>
        <v>0</v>
      </c>
      <c r="BI122" s="65">
        <f>'RKO-GA'!S121</f>
        <v>0.5188970761</v>
      </c>
      <c r="BJ122" s="66">
        <f>'RKO-GA'!L121</f>
        <v>29.589</v>
      </c>
      <c r="BK122" s="62">
        <f t="shared" si="71"/>
        <v>1</v>
      </c>
      <c r="BL122" s="61">
        <f>'RKO-BRKGA-CS'!J121</f>
        <v>73415.91173</v>
      </c>
      <c r="BM122" s="59">
        <f t="shared" si="72"/>
        <v>0</v>
      </c>
      <c r="BN122" s="65">
        <f>'RKO-BRKGA-CS'!S121</f>
        <v>0.9346768506</v>
      </c>
      <c r="BO122" s="66">
        <f>'RKO-BRKGA-CS'!L121</f>
        <v>40.177</v>
      </c>
      <c r="BP122" s="62">
        <f t="shared" si="73"/>
        <v>1</v>
      </c>
      <c r="BQ122" s="61">
        <f>'RKO-LNS'!J121</f>
        <v>73415.91173</v>
      </c>
      <c r="BR122" s="59">
        <f t="shared" si="74"/>
        <v>0</v>
      </c>
      <c r="BS122" s="65">
        <f>'RKO-LNS'!S121</f>
        <v>0</v>
      </c>
      <c r="BT122" s="66">
        <f>'RKO-LNS'!L121</f>
        <v>20.653</v>
      </c>
      <c r="BU122" s="62">
        <f t="shared" si="75"/>
        <v>1</v>
      </c>
      <c r="BV122" s="61">
        <f>'RKO-MS'!J121</f>
        <v>80095.56426</v>
      </c>
      <c r="BW122" s="59">
        <f t="shared" si="76"/>
        <v>9.098371686</v>
      </c>
      <c r="BX122" s="65">
        <f>'RKO-MS'!S121</f>
        <v>11.82262352</v>
      </c>
      <c r="BY122" s="66">
        <f>'RKO-MS'!L121</f>
        <v>0</v>
      </c>
      <c r="BZ122" s="62">
        <f t="shared" si="77"/>
        <v>0</v>
      </c>
      <c r="CA122" s="67"/>
      <c r="CB122" s="68">
        <f t="shared" si="78"/>
        <v>73415.91173</v>
      </c>
      <c r="CC122" s="68">
        <f t="shared" si="79"/>
        <v>1</v>
      </c>
    </row>
    <row r="123" ht="15.75" customHeight="1">
      <c r="A123" s="84" t="s">
        <v>203</v>
      </c>
      <c r="B123" s="28"/>
      <c r="C123" s="28"/>
      <c r="D123" s="28">
        <v>0.8</v>
      </c>
      <c r="E123" s="44"/>
      <c r="F123" s="59">
        <f t="shared" si="49"/>
        <v>81473.21432</v>
      </c>
      <c r="G123" s="46"/>
      <c r="H123" s="82">
        <v>81473.2</v>
      </c>
      <c r="I123" s="59">
        <f t="shared" si="50"/>
        <v>-0.00001757755617</v>
      </c>
      <c r="J123" s="85">
        <v>5157.0</v>
      </c>
      <c r="K123" s="62">
        <f t="shared" si="51"/>
        <v>1</v>
      </c>
      <c r="L123" s="85"/>
      <c r="M123" s="59"/>
      <c r="N123" s="85"/>
      <c r="O123" s="62"/>
      <c r="P123" s="6" t="s">
        <v>8</v>
      </c>
      <c r="Q123" s="6" t="s">
        <v>8</v>
      </c>
      <c r="R123" s="6" t="s">
        <v>8</v>
      </c>
      <c r="S123" s="62">
        <f t="shared" si="54"/>
        <v>0</v>
      </c>
      <c r="T123" s="83" t="s">
        <v>8</v>
      </c>
      <c r="U123" s="45" t="s">
        <v>8</v>
      </c>
      <c r="V123" s="7" t="s">
        <v>8</v>
      </c>
      <c r="W123" s="62">
        <f t="shared" si="55"/>
        <v>0</v>
      </c>
      <c r="X123" s="59">
        <f>RKO!J122</f>
        <v>81473.21432</v>
      </c>
      <c r="Y123" s="59">
        <f t="shared" si="56"/>
        <v>0</v>
      </c>
      <c r="Z123" s="65">
        <f>RKO!S122</f>
        <v>0</v>
      </c>
      <c r="AA123" s="59">
        <f>RKO!L122</f>
        <v>18.333</v>
      </c>
      <c r="AB123" s="62">
        <f t="shared" si="57"/>
        <v>1</v>
      </c>
      <c r="AC123" s="61">
        <f>'RKO-BRKGA'!J122</f>
        <v>82452.16023</v>
      </c>
      <c r="AD123" s="59">
        <f t="shared" si="58"/>
        <v>1.201555522</v>
      </c>
      <c r="AE123" s="65">
        <f>'RKO-BRKGA'!S122</f>
        <v>1.294327183</v>
      </c>
      <c r="AF123" s="59">
        <f>'RKO-BRKGA'!L122</f>
        <v>6.529</v>
      </c>
      <c r="AG123" s="62">
        <f t="shared" si="59"/>
        <v>0</v>
      </c>
      <c r="AH123" s="61">
        <f>'RKO-SA'!J122</f>
        <v>82452.16023</v>
      </c>
      <c r="AI123" s="59">
        <f t="shared" si="60"/>
        <v>1.201555522</v>
      </c>
      <c r="AJ123" s="65">
        <f>'RKO-SA'!S122</f>
        <v>1.247941353</v>
      </c>
      <c r="AK123" s="59">
        <f>'RKO-SA'!L122</f>
        <v>31.174</v>
      </c>
      <c r="AL123" s="62">
        <f t="shared" si="61"/>
        <v>0</v>
      </c>
      <c r="AM123" s="61">
        <f>'RKO-GRASP'!J122</f>
        <v>81473.21432</v>
      </c>
      <c r="AN123" s="59">
        <f t="shared" si="62"/>
        <v>0</v>
      </c>
      <c r="AO123" s="65">
        <f>'RKO-GRASP'!S122</f>
        <v>0.1572643066</v>
      </c>
      <c r="AP123" s="59">
        <f>'RKO-GRASP'!L122</f>
        <v>72.06</v>
      </c>
      <c r="AQ123" s="62">
        <f t="shared" si="63"/>
        <v>1</v>
      </c>
      <c r="AR123" s="61">
        <f>'RKO-ILS'!J122</f>
        <v>81473.21432</v>
      </c>
      <c r="AS123" s="59">
        <f t="shared" si="64"/>
        <v>0</v>
      </c>
      <c r="AT123" s="65">
        <f>'RKO-ILS'!S122</f>
        <v>2.451659248</v>
      </c>
      <c r="AU123" s="59">
        <f>'RKO-ILS'!L122</f>
        <v>16.153</v>
      </c>
      <c r="AV123" s="62">
        <f t="shared" si="65"/>
        <v>1</v>
      </c>
      <c r="AW123" s="61">
        <f>'RKO-VNS'!J122</f>
        <v>81473.21432</v>
      </c>
      <c r="AX123" s="59">
        <f t="shared" si="66"/>
        <v>0</v>
      </c>
      <c r="AY123" s="65">
        <f>'RKO-VNS'!S122</f>
        <v>0.2403111045</v>
      </c>
      <c r="AZ123" s="59">
        <f>'RKO-VNS'!L122</f>
        <v>20.908</v>
      </c>
      <c r="BA123" s="62">
        <f t="shared" si="67"/>
        <v>1</v>
      </c>
      <c r="BB123" s="61">
        <f>'RKO-PSO'!J122</f>
        <v>81473.21432</v>
      </c>
      <c r="BC123" s="59">
        <f t="shared" si="68"/>
        <v>0</v>
      </c>
      <c r="BD123" s="65">
        <f>'RKO-PSO'!S122</f>
        <v>0</v>
      </c>
      <c r="BE123" s="66">
        <f>'RKO-PSO'!L122</f>
        <v>9.662</v>
      </c>
      <c r="BF123" s="62">
        <f t="shared" si="69"/>
        <v>1</v>
      </c>
      <c r="BG123" s="61">
        <f>'RKO-GA'!J122</f>
        <v>81473.21432</v>
      </c>
      <c r="BH123" s="59">
        <f t="shared" si="70"/>
        <v>0</v>
      </c>
      <c r="BI123" s="65">
        <f>'RKO-GA'!S122</f>
        <v>0.6076701497</v>
      </c>
      <c r="BJ123" s="66">
        <f>'RKO-GA'!L122</f>
        <v>42.735</v>
      </c>
      <c r="BK123" s="62">
        <f t="shared" si="71"/>
        <v>1</v>
      </c>
      <c r="BL123" s="61">
        <f>'RKO-BRKGA-CS'!J122</f>
        <v>81990.76453</v>
      </c>
      <c r="BM123" s="59">
        <f t="shared" si="72"/>
        <v>0.6352397034</v>
      </c>
      <c r="BN123" s="65">
        <f>'RKO-BRKGA-CS'!S122</f>
        <v>0.9750291948</v>
      </c>
      <c r="BO123" s="66">
        <f>'RKO-BRKGA-CS'!L122</f>
        <v>7.763</v>
      </c>
      <c r="BP123" s="62">
        <f t="shared" si="73"/>
        <v>0</v>
      </c>
      <c r="BQ123" s="61">
        <f>'RKO-LNS'!J122</f>
        <v>81473.21432</v>
      </c>
      <c r="BR123" s="59">
        <f t="shared" si="74"/>
        <v>0</v>
      </c>
      <c r="BS123" s="65">
        <f>'RKO-LNS'!S122</f>
        <v>0</v>
      </c>
      <c r="BT123" s="66">
        <f>'RKO-LNS'!L122</f>
        <v>27.875</v>
      </c>
      <c r="BU123" s="62">
        <f t="shared" si="75"/>
        <v>1</v>
      </c>
      <c r="BV123" s="61">
        <f>'RKO-MS'!J122</f>
        <v>86775.28057</v>
      </c>
      <c r="BW123" s="59">
        <f t="shared" si="76"/>
        <v>6.507741586</v>
      </c>
      <c r="BX123" s="65">
        <f>'RKO-MS'!S122</f>
        <v>9.591509847</v>
      </c>
      <c r="BY123" s="66">
        <f>'RKO-MS'!L122</f>
        <v>0</v>
      </c>
      <c r="BZ123" s="62">
        <f t="shared" si="77"/>
        <v>0</v>
      </c>
      <c r="CA123" s="67"/>
      <c r="CB123" s="68">
        <f t="shared" si="78"/>
        <v>81473.21432</v>
      </c>
      <c r="CC123" s="68">
        <f t="shared" si="79"/>
        <v>1</v>
      </c>
    </row>
    <row r="124" ht="15.75" customHeight="1">
      <c r="A124" s="84" t="s">
        <v>204</v>
      </c>
      <c r="B124" s="28"/>
      <c r="C124" s="28">
        <v>5.0</v>
      </c>
      <c r="D124" s="28">
        <v>0.2</v>
      </c>
      <c r="E124" s="44"/>
      <c r="F124" s="59">
        <f t="shared" si="49"/>
        <v>53316.5763</v>
      </c>
      <c r="G124" s="46"/>
      <c r="H124" s="82">
        <v>53548.7</v>
      </c>
      <c r="I124" s="59">
        <f t="shared" si="50"/>
        <v>0.4353687223</v>
      </c>
      <c r="J124" s="85">
        <v>5215.6</v>
      </c>
      <c r="K124" s="62">
        <f t="shared" si="51"/>
        <v>0</v>
      </c>
      <c r="L124" s="85"/>
      <c r="M124" s="59"/>
      <c r="N124" s="85"/>
      <c r="O124" s="62"/>
      <c r="P124" s="6" t="s">
        <v>8</v>
      </c>
      <c r="Q124" s="6" t="s">
        <v>8</v>
      </c>
      <c r="R124" s="6" t="s">
        <v>8</v>
      </c>
      <c r="S124" s="62">
        <f t="shared" si="54"/>
        <v>0</v>
      </c>
      <c r="T124" s="83" t="s">
        <v>8</v>
      </c>
      <c r="U124" s="45" t="s">
        <v>8</v>
      </c>
      <c r="V124" s="7" t="s">
        <v>8</v>
      </c>
      <c r="W124" s="62">
        <f t="shared" si="55"/>
        <v>0</v>
      </c>
      <c r="X124" s="59">
        <f>RKO!J123</f>
        <v>53316.5763</v>
      </c>
      <c r="Y124" s="59">
        <f t="shared" si="56"/>
        <v>0</v>
      </c>
      <c r="Z124" s="65">
        <f>RKO!S123</f>
        <v>0.1552512692</v>
      </c>
      <c r="AA124" s="59">
        <f>RKO!L123</f>
        <v>33.075</v>
      </c>
      <c r="AB124" s="62">
        <f t="shared" si="57"/>
        <v>1</v>
      </c>
      <c r="AC124" s="61">
        <f>'RKO-BRKGA'!J123</f>
        <v>54391.7324</v>
      </c>
      <c r="AD124" s="59">
        <f t="shared" si="58"/>
        <v>2.016551273</v>
      </c>
      <c r="AE124" s="65">
        <f>'RKO-BRKGA'!S123</f>
        <v>3.548651745</v>
      </c>
      <c r="AF124" s="59">
        <f>'RKO-BRKGA'!L123</f>
        <v>23.993</v>
      </c>
      <c r="AG124" s="62">
        <f t="shared" si="59"/>
        <v>0</v>
      </c>
      <c r="AH124" s="61">
        <f>'RKO-SA'!J123</f>
        <v>54344.06046</v>
      </c>
      <c r="AI124" s="59">
        <f t="shared" si="60"/>
        <v>1.927138281</v>
      </c>
      <c r="AJ124" s="65">
        <f>'RKO-SA'!S123</f>
        <v>2.351735936</v>
      </c>
      <c r="AK124" s="59">
        <f>'RKO-SA'!L123</f>
        <v>41.019</v>
      </c>
      <c r="AL124" s="62">
        <f t="shared" si="61"/>
        <v>0</v>
      </c>
      <c r="AM124" s="61">
        <f>'RKO-GRASP'!J123</f>
        <v>53316.5763</v>
      </c>
      <c r="AN124" s="59">
        <f t="shared" si="62"/>
        <v>0</v>
      </c>
      <c r="AO124" s="65">
        <f>'RKO-GRASP'!S123</f>
        <v>1.110123792</v>
      </c>
      <c r="AP124" s="59">
        <f>'RKO-GRASP'!L123</f>
        <v>69.648</v>
      </c>
      <c r="AQ124" s="62">
        <f t="shared" si="63"/>
        <v>1</v>
      </c>
      <c r="AR124" s="61">
        <f>'RKO-ILS'!J123</f>
        <v>53316.5763</v>
      </c>
      <c r="AS124" s="59">
        <f t="shared" si="64"/>
        <v>0</v>
      </c>
      <c r="AT124" s="65">
        <f>'RKO-ILS'!S123</f>
        <v>4.936763086</v>
      </c>
      <c r="AU124" s="59">
        <f>'RKO-ILS'!L123</f>
        <v>26.458</v>
      </c>
      <c r="AV124" s="62">
        <f t="shared" si="65"/>
        <v>1</v>
      </c>
      <c r="AW124" s="61">
        <f>'RKO-VNS'!J123</f>
        <v>53316.5763</v>
      </c>
      <c r="AX124" s="59">
        <f t="shared" si="66"/>
        <v>0</v>
      </c>
      <c r="AY124" s="65">
        <f>'RKO-VNS'!S123</f>
        <v>0.1552512692</v>
      </c>
      <c r="AZ124" s="59">
        <f>'RKO-VNS'!L123</f>
        <v>69.832</v>
      </c>
      <c r="BA124" s="62">
        <f t="shared" si="67"/>
        <v>1</v>
      </c>
      <c r="BB124" s="61">
        <f>'RKO-PSO'!J123</f>
        <v>53316.5763</v>
      </c>
      <c r="BC124" s="59">
        <f t="shared" si="68"/>
        <v>0</v>
      </c>
      <c r="BD124" s="65">
        <f>'RKO-PSO'!S123</f>
        <v>0.2183336641</v>
      </c>
      <c r="BE124" s="66">
        <f>'RKO-PSO'!L123</f>
        <v>37.4</v>
      </c>
      <c r="BF124" s="62">
        <f t="shared" si="69"/>
        <v>1</v>
      </c>
      <c r="BG124" s="61">
        <f>'RKO-GA'!J123</f>
        <v>53316.5763</v>
      </c>
      <c r="BH124" s="59">
        <f t="shared" si="70"/>
        <v>0</v>
      </c>
      <c r="BI124" s="65">
        <f>'RKO-GA'!S123</f>
        <v>0.7840943747</v>
      </c>
      <c r="BJ124" s="66">
        <f>'RKO-GA'!L123</f>
        <v>12.975</v>
      </c>
      <c r="BK124" s="62">
        <f t="shared" si="71"/>
        <v>1</v>
      </c>
      <c r="BL124" s="61">
        <f>'RKO-BRKGA-CS'!J123</f>
        <v>54428.18014</v>
      </c>
      <c r="BM124" s="59">
        <f t="shared" si="72"/>
        <v>2.084912256</v>
      </c>
      <c r="BN124" s="65">
        <f>'RKO-BRKGA-CS'!S123</f>
        <v>2.815485707</v>
      </c>
      <c r="BO124" s="66">
        <f>'RKO-BRKGA-CS'!L123</f>
        <v>9.407</v>
      </c>
      <c r="BP124" s="62">
        <f t="shared" si="73"/>
        <v>0</v>
      </c>
      <c r="BQ124" s="61">
        <f>'RKO-LNS'!J123</f>
        <v>53316.5763</v>
      </c>
      <c r="BR124" s="59">
        <f t="shared" si="74"/>
        <v>0</v>
      </c>
      <c r="BS124" s="65">
        <f>'RKO-LNS'!S123</f>
        <v>0</v>
      </c>
      <c r="BT124" s="66">
        <f>'RKO-LNS'!L123</f>
        <v>30.606</v>
      </c>
      <c r="BU124" s="62">
        <f t="shared" si="75"/>
        <v>1</v>
      </c>
      <c r="BV124" s="61">
        <f>'RKO-MS'!J123</f>
        <v>61155.78101</v>
      </c>
      <c r="BW124" s="59">
        <f t="shared" si="76"/>
        <v>14.70312847</v>
      </c>
      <c r="BX124" s="65">
        <f>'RKO-MS'!S123</f>
        <v>18.86490796</v>
      </c>
      <c r="BY124" s="66">
        <f>'RKO-MS'!L123</f>
        <v>0</v>
      </c>
      <c r="BZ124" s="62">
        <f t="shared" si="77"/>
        <v>0</v>
      </c>
      <c r="CA124" s="67"/>
      <c r="CB124" s="68">
        <f t="shared" si="78"/>
        <v>53316.5763</v>
      </c>
      <c r="CC124" s="68">
        <f t="shared" si="79"/>
        <v>1</v>
      </c>
    </row>
    <row r="125" ht="15.75" customHeight="1">
      <c r="A125" s="84" t="s">
        <v>205</v>
      </c>
      <c r="B125" s="28"/>
      <c r="C125" s="28"/>
      <c r="D125" s="28">
        <v>0.5</v>
      </c>
      <c r="E125" s="44"/>
      <c r="F125" s="59">
        <f t="shared" si="49"/>
        <v>66563.13171</v>
      </c>
      <c r="G125" s="46"/>
      <c r="H125" s="82">
        <v>67064.8</v>
      </c>
      <c r="I125" s="59">
        <f t="shared" si="50"/>
        <v>0.7536729104</v>
      </c>
      <c r="J125" s="85">
        <v>5173.6</v>
      </c>
      <c r="K125" s="62">
        <f t="shared" si="51"/>
        <v>0</v>
      </c>
      <c r="L125" s="85"/>
      <c r="M125" s="59"/>
      <c r="N125" s="85"/>
      <c r="O125" s="62"/>
      <c r="P125" s="6" t="s">
        <v>8</v>
      </c>
      <c r="Q125" s="6" t="s">
        <v>8</v>
      </c>
      <c r="R125" s="6" t="s">
        <v>8</v>
      </c>
      <c r="S125" s="62">
        <f t="shared" si="54"/>
        <v>0</v>
      </c>
      <c r="T125" s="83" t="s">
        <v>8</v>
      </c>
      <c r="U125" s="45" t="s">
        <v>8</v>
      </c>
      <c r="V125" s="7" t="s">
        <v>8</v>
      </c>
      <c r="W125" s="62">
        <f t="shared" si="55"/>
        <v>0</v>
      </c>
      <c r="X125" s="59">
        <f>RKO!J124</f>
        <v>66563.13171</v>
      </c>
      <c r="Y125" s="59">
        <f t="shared" si="56"/>
        <v>0</v>
      </c>
      <c r="Z125" s="65">
        <f>RKO!S124</f>
        <v>0.2154525106</v>
      </c>
      <c r="AA125" s="59">
        <f>RKO!L124</f>
        <v>38.556</v>
      </c>
      <c r="AB125" s="62">
        <f t="shared" si="57"/>
        <v>1</v>
      </c>
      <c r="AC125" s="61">
        <f>'RKO-BRKGA'!J124</f>
        <v>67031.74196</v>
      </c>
      <c r="AD125" s="59">
        <f t="shared" si="58"/>
        <v>0.7040087222</v>
      </c>
      <c r="AE125" s="65">
        <f>'RKO-BRKGA'!S124</f>
        <v>3.367407126</v>
      </c>
      <c r="AF125" s="59">
        <f>'RKO-BRKGA'!L124</f>
        <v>26.898</v>
      </c>
      <c r="AG125" s="62">
        <f t="shared" si="59"/>
        <v>0</v>
      </c>
      <c r="AH125" s="61">
        <f>'RKO-SA'!J124</f>
        <v>67270.05468</v>
      </c>
      <c r="AI125" s="59">
        <f t="shared" si="60"/>
        <v>1.062033827</v>
      </c>
      <c r="AJ125" s="65">
        <f>'RKO-SA'!S124</f>
        <v>1.370653409</v>
      </c>
      <c r="AK125" s="59">
        <f>'RKO-SA'!L124</f>
        <v>46.641</v>
      </c>
      <c r="AL125" s="62">
        <f t="shared" si="61"/>
        <v>0</v>
      </c>
      <c r="AM125" s="61">
        <f>'RKO-GRASP'!J124</f>
        <v>67031.74196</v>
      </c>
      <c r="AN125" s="59">
        <f t="shared" si="62"/>
        <v>0.7040087222</v>
      </c>
      <c r="AO125" s="65">
        <f>'RKO-GRASP'!S124</f>
        <v>0.7756137432</v>
      </c>
      <c r="AP125" s="59">
        <f>'RKO-GRASP'!L124</f>
        <v>56.044</v>
      </c>
      <c r="AQ125" s="62">
        <f t="shared" si="63"/>
        <v>0</v>
      </c>
      <c r="AR125" s="61">
        <f>'RKO-ILS'!J124</f>
        <v>66563.13171</v>
      </c>
      <c r="AS125" s="59">
        <f t="shared" si="64"/>
        <v>0</v>
      </c>
      <c r="AT125" s="65">
        <f>'RKO-ILS'!S124</f>
        <v>0.227051747</v>
      </c>
      <c r="AU125" s="59">
        <f>'RKO-ILS'!L124</f>
        <v>64.509</v>
      </c>
      <c r="AV125" s="62">
        <f t="shared" si="65"/>
        <v>1</v>
      </c>
      <c r="AW125" s="61">
        <f>'RKO-VNS'!J124</f>
        <v>66563.13171</v>
      </c>
      <c r="AX125" s="59">
        <f t="shared" si="66"/>
        <v>0</v>
      </c>
      <c r="AY125" s="65">
        <f>'RKO-VNS'!S124</f>
        <v>0.1408017444</v>
      </c>
      <c r="AZ125" s="59">
        <f>'RKO-VNS'!L124</f>
        <v>63.164</v>
      </c>
      <c r="BA125" s="62">
        <f t="shared" si="67"/>
        <v>1</v>
      </c>
      <c r="BB125" s="61">
        <f>'RKO-PSO'!J124</f>
        <v>66563.13171</v>
      </c>
      <c r="BC125" s="59">
        <f t="shared" si="68"/>
        <v>0</v>
      </c>
      <c r="BD125" s="65">
        <f>'RKO-PSO'!S124</f>
        <v>0.1540436779</v>
      </c>
      <c r="BE125" s="66">
        <f>'RKO-PSO'!L124</f>
        <v>78.891</v>
      </c>
      <c r="BF125" s="62">
        <f t="shared" si="69"/>
        <v>1</v>
      </c>
      <c r="BG125" s="61">
        <f>'RKO-GA'!J124</f>
        <v>66600.0387</v>
      </c>
      <c r="BH125" s="59">
        <f t="shared" si="70"/>
        <v>0.05544660393</v>
      </c>
      <c r="BI125" s="65">
        <f>'RKO-GA'!S124</f>
        <v>1.253804227</v>
      </c>
      <c r="BJ125" s="66">
        <f>'RKO-GA'!L124</f>
        <v>48.782</v>
      </c>
      <c r="BK125" s="62">
        <f t="shared" si="71"/>
        <v>0</v>
      </c>
      <c r="BL125" s="61">
        <f>'RKO-BRKGA-CS'!J124</f>
        <v>66710.61988</v>
      </c>
      <c r="BM125" s="59">
        <f t="shared" si="72"/>
        <v>0.2215763655</v>
      </c>
      <c r="BN125" s="65">
        <f>'RKO-BRKGA-CS'!S124</f>
        <v>1.132224207</v>
      </c>
      <c r="BO125" s="66">
        <f>'RKO-BRKGA-CS'!L124</f>
        <v>48.29</v>
      </c>
      <c r="BP125" s="62">
        <f t="shared" si="73"/>
        <v>0</v>
      </c>
      <c r="BQ125" s="61">
        <f>'RKO-LNS'!J124</f>
        <v>66563.13171</v>
      </c>
      <c r="BR125" s="59">
        <f t="shared" si="74"/>
        <v>0</v>
      </c>
      <c r="BS125" s="65">
        <f>'RKO-LNS'!S124</f>
        <v>0.4347362914</v>
      </c>
      <c r="BT125" s="66">
        <f>'RKO-LNS'!L124</f>
        <v>38.386</v>
      </c>
      <c r="BU125" s="62">
        <f t="shared" si="75"/>
        <v>1</v>
      </c>
      <c r="BV125" s="61">
        <f>'RKO-MS'!J124</f>
        <v>72356.12685</v>
      </c>
      <c r="BW125" s="59">
        <f t="shared" si="76"/>
        <v>8.703008702</v>
      </c>
      <c r="BX125" s="65">
        <f>'RKO-MS'!S124</f>
        <v>15.72941145</v>
      </c>
      <c r="BY125" s="66">
        <f>'RKO-MS'!L124</f>
        <v>0</v>
      </c>
      <c r="BZ125" s="62">
        <f t="shared" si="77"/>
        <v>0</v>
      </c>
      <c r="CA125" s="67"/>
      <c r="CB125" s="68">
        <f t="shared" si="78"/>
        <v>66563.13171</v>
      </c>
      <c r="CC125" s="68">
        <f t="shared" si="79"/>
        <v>1</v>
      </c>
    </row>
    <row r="126" ht="15.75" customHeight="1">
      <c r="A126" s="84" t="s">
        <v>206</v>
      </c>
      <c r="B126" s="28"/>
      <c r="C126" s="28"/>
      <c r="D126" s="28">
        <v>0.8</v>
      </c>
      <c r="E126" s="44"/>
      <c r="F126" s="59">
        <f t="shared" si="49"/>
        <v>77561.11803</v>
      </c>
      <c r="G126" s="46"/>
      <c r="H126" s="82">
        <v>78376.2</v>
      </c>
      <c r="I126" s="59">
        <f t="shared" si="50"/>
        <v>1.050889925</v>
      </c>
      <c r="J126" s="85">
        <v>5007.3</v>
      </c>
      <c r="K126" s="62">
        <f t="shared" si="51"/>
        <v>0</v>
      </c>
      <c r="L126" s="85"/>
      <c r="M126" s="59"/>
      <c r="N126" s="85"/>
      <c r="O126" s="62"/>
      <c r="P126" s="6" t="s">
        <v>8</v>
      </c>
      <c r="Q126" s="6" t="s">
        <v>8</v>
      </c>
      <c r="R126" s="6" t="s">
        <v>8</v>
      </c>
      <c r="S126" s="62">
        <f t="shared" si="54"/>
        <v>0</v>
      </c>
      <c r="T126" s="83" t="s">
        <v>8</v>
      </c>
      <c r="U126" s="45" t="s">
        <v>8</v>
      </c>
      <c r="V126" s="7" t="s">
        <v>8</v>
      </c>
      <c r="W126" s="62">
        <f t="shared" si="55"/>
        <v>0</v>
      </c>
      <c r="X126" s="59">
        <f>RKO!J125</f>
        <v>77561.11803</v>
      </c>
      <c r="Y126" s="59">
        <f t="shared" si="56"/>
        <v>0</v>
      </c>
      <c r="Z126" s="65">
        <f>RKO!S125</f>
        <v>0</v>
      </c>
      <c r="AA126" s="59">
        <f>RKO!L125</f>
        <v>30.08</v>
      </c>
      <c r="AB126" s="62">
        <f t="shared" si="57"/>
        <v>1</v>
      </c>
      <c r="AC126" s="61">
        <f>'RKO-BRKGA'!J125</f>
        <v>79860.45358</v>
      </c>
      <c r="AD126" s="59">
        <f t="shared" si="58"/>
        <v>2.964546686</v>
      </c>
      <c r="AE126" s="65">
        <f>'RKO-BRKGA'!S125</f>
        <v>5.288009841</v>
      </c>
      <c r="AF126" s="59">
        <f>'RKO-BRKGA'!L125</f>
        <v>41.148</v>
      </c>
      <c r="AG126" s="62">
        <f t="shared" si="59"/>
        <v>0</v>
      </c>
      <c r="AH126" s="61">
        <f>'RKO-SA'!J125</f>
        <v>77561.11803</v>
      </c>
      <c r="AI126" s="59">
        <f t="shared" si="60"/>
        <v>0</v>
      </c>
      <c r="AJ126" s="65">
        <f>'RKO-SA'!S125</f>
        <v>1.14763806</v>
      </c>
      <c r="AK126" s="59">
        <f>'RKO-SA'!L125</f>
        <v>28.388</v>
      </c>
      <c r="AL126" s="62">
        <f t="shared" si="61"/>
        <v>1</v>
      </c>
      <c r="AM126" s="61">
        <f>'RKO-GRASP'!J125</f>
        <v>77561.11803</v>
      </c>
      <c r="AN126" s="59">
        <f t="shared" si="62"/>
        <v>0</v>
      </c>
      <c r="AO126" s="65">
        <f>'RKO-GRASP'!S125</f>
        <v>0.187060181</v>
      </c>
      <c r="AP126" s="59">
        <f>'RKO-GRASP'!L125</f>
        <v>48.803</v>
      </c>
      <c r="AQ126" s="62">
        <f t="shared" si="63"/>
        <v>1</v>
      </c>
      <c r="AR126" s="61">
        <f>'RKO-ILS'!J125</f>
        <v>77561.11803</v>
      </c>
      <c r="AS126" s="59">
        <f t="shared" si="64"/>
        <v>0</v>
      </c>
      <c r="AT126" s="65">
        <f>'RKO-ILS'!S125</f>
        <v>0</v>
      </c>
      <c r="AU126" s="59">
        <f>'RKO-ILS'!L125</f>
        <v>24.929</v>
      </c>
      <c r="AV126" s="62">
        <f t="shared" si="65"/>
        <v>1</v>
      </c>
      <c r="AW126" s="61">
        <f>'RKO-VNS'!J125</f>
        <v>77561.11803</v>
      </c>
      <c r="AX126" s="59">
        <f t="shared" si="66"/>
        <v>0</v>
      </c>
      <c r="AY126" s="65">
        <f>'RKO-VNS'!S125</f>
        <v>0.08826703527</v>
      </c>
      <c r="AZ126" s="59">
        <f>'RKO-VNS'!L125</f>
        <v>44.905</v>
      </c>
      <c r="BA126" s="62">
        <f t="shared" si="67"/>
        <v>1</v>
      </c>
      <c r="BB126" s="61">
        <f>'RKO-PSO'!J125</f>
        <v>77561.11803</v>
      </c>
      <c r="BC126" s="59">
        <f t="shared" si="68"/>
        <v>0</v>
      </c>
      <c r="BD126" s="65">
        <f>'RKO-PSO'!S125</f>
        <v>0</v>
      </c>
      <c r="BE126" s="66">
        <f>'RKO-PSO'!L125</f>
        <v>27.221</v>
      </c>
      <c r="BF126" s="62">
        <f t="shared" si="69"/>
        <v>1</v>
      </c>
      <c r="BG126" s="61">
        <f>'RKO-GA'!J125</f>
        <v>77567.20819</v>
      </c>
      <c r="BH126" s="59">
        <f t="shared" si="70"/>
        <v>0.007852081243</v>
      </c>
      <c r="BI126" s="65">
        <f>'RKO-GA'!S125</f>
        <v>1.703509987</v>
      </c>
      <c r="BJ126" s="66">
        <f>'RKO-GA'!L125</f>
        <v>46.143</v>
      </c>
      <c r="BK126" s="62">
        <f t="shared" si="71"/>
        <v>0</v>
      </c>
      <c r="BL126" s="61">
        <f>'RKO-BRKGA-CS'!J125</f>
        <v>77561.11803</v>
      </c>
      <c r="BM126" s="59">
        <f t="shared" si="72"/>
        <v>0</v>
      </c>
      <c r="BN126" s="65">
        <f>'RKO-BRKGA-CS'!S125</f>
        <v>1.359121663</v>
      </c>
      <c r="BO126" s="66">
        <f>'RKO-BRKGA-CS'!L125</f>
        <v>5.596</v>
      </c>
      <c r="BP126" s="62">
        <f t="shared" si="73"/>
        <v>1</v>
      </c>
      <c r="BQ126" s="61">
        <f>'RKO-LNS'!J125</f>
        <v>77561.11803</v>
      </c>
      <c r="BR126" s="59">
        <f t="shared" si="74"/>
        <v>0</v>
      </c>
      <c r="BS126" s="65">
        <f>'RKO-LNS'!S125</f>
        <v>0.138853018</v>
      </c>
      <c r="BT126" s="66">
        <f>'RKO-LNS'!L125</f>
        <v>29.789</v>
      </c>
      <c r="BU126" s="62">
        <f t="shared" si="75"/>
        <v>1</v>
      </c>
      <c r="BV126" s="61">
        <f>'RKO-MS'!J125</f>
        <v>84534.14047</v>
      </c>
      <c r="BW126" s="59">
        <f t="shared" si="76"/>
        <v>8.990358345</v>
      </c>
      <c r="BX126" s="65">
        <f>'RKO-MS'!S125</f>
        <v>13.1860865</v>
      </c>
      <c r="BY126" s="66">
        <f>'RKO-MS'!L125</f>
        <v>0</v>
      </c>
      <c r="BZ126" s="62">
        <f t="shared" si="77"/>
        <v>0</v>
      </c>
      <c r="CA126" s="67"/>
      <c r="CB126" s="68">
        <f t="shared" si="78"/>
        <v>77561.11803</v>
      </c>
      <c r="CC126" s="68">
        <f t="shared" si="79"/>
        <v>1</v>
      </c>
    </row>
    <row r="127" ht="15.75" customHeight="1">
      <c r="A127" s="84" t="s">
        <v>207</v>
      </c>
      <c r="B127" s="28"/>
      <c r="C127" s="28">
        <v>8.0</v>
      </c>
      <c r="D127" s="28">
        <v>0.2</v>
      </c>
      <c r="E127" s="44"/>
      <c r="F127" s="59">
        <f t="shared" si="49"/>
        <v>45276.75393</v>
      </c>
      <c r="G127" s="46"/>
      <c r="H127" s="82">
        <v>45816.0</v>
      </c>
      <c r="I127" s="59">
        <f t="shared" si="50"/>
        <v>1.190999845</v>
      </c>
      <c r="J127" s="85">
        <v>5231.9</v>
      </c>
      <c r="K127" s="62">
        <f t="shared" si="51"/>
        <v>0</v>
      </c>
      <c r="L127" s="85"/>
      <c r="M127" s="59"/>
      <c r="N127" s="85"/>
      <c r="O127" s="62"/>
      <c r="P127" s="6" t="s">
        <v>8</v>
      </c>
      <c r="Q127" s="6" t="s">
        <v>8</v>
      </c>
      <c r="R127" s="6" t="s">
        <v>8</v>
      </c>
      <c r="S127" s="62">
        <f t="shared" si="54"/>
        <v>0</v>
      </c>
      <c r="T127" s="83" t="s">
        <v>8</v>
      </c>
      <c r="U127" s="45" t="s">
        <v>8</v>
      </c>
      <c r="V127" s="7" t="s">
        <v>8</v>
      </c>
      <c r="W127" s="62">
        <f t="shared" si="55"/>
        <v>0</v>
      </c>
      <c r="X127" s="59">
        <f>RKO!J126</f>
        <v>45276.75393</v>
      </c>
      <c r="Y127" s="59">
        <f t="shared" si="56"/>
        <v>0</v>
      </c>
      <c r="Z127" s="65">
        <f>RKO!S126</f>
        <v>0.05784358225</v>
      </c>
      <c r="AA127" s="59">
        <f>RKO!L126</f>
        <v>37.551</v>
      </c>
      <c r="AB127" s="62">
        <f t="shared" si="57"/>
        <v>1</v>
      </c>
      <c r="AC127" s="61">
        <f>'RKO-BRKGA'!J126</f>
        <v>45945.29925</v>
      </c>
      <c r="AD127" s="59">
        <f t="shared" si="58"/>
        <v>1.476575196</v>
      </c>
      <c r="AE127" s="65">
        <f>'RKO-BRKGA'!S126</f>
        <v>12.22133717</v>
      </c>
      <c r="AF127" s="59">
        <f>'RKO-BRKGA'!L126</f>
        <v>35.809</v>
      </c>
      <c r="AG127" s="62">
        <f t="shared" si="59"/>
        <v>0</v>
      </c>
      <c r="AH127" s="61">
        <f>'RKO-SA'!J126</f>
        <v>46493.86143</v>
      </c>
      <c r="AI127" s="59">
        <f t="shared" si="60"/>
        <v>2.688150959</v>
      </c>
      <c r="AJ127" s="65">
        <f>'RKO-SA'!S126</f>
        <v>4.032277339</v>
      </c>
      <c r="AK127" s="59">
        <f>'RKO-SA'!L126</f>
        <v>67.9</v>
      </c>
      <c r="AL127" s="62">
        <f t="shared" si="61"/>
        <v>0</v>
      </c>
      <c r="AM127" s="61">
        <f>'RKO-GRASP'!J126</f>
        <v>45387.20547</v>
      </c>
      <c r="AN127" s="59">
        <f t="shared" si="62"/>
        <v>0.2439475546</v>
      </c>
      <c r="AO127" s="65">
        <f>'RKO-GRASP'!S126</f>
        <v>1.164492015</v>
      </c>
      <c r="AP127" s="59">
        <f>'RKO-GRASP'!L126</f>
        <v>48.345</v>
      </c>
      <c r="AQ127" s="62">
        <f t="shared" si="63"/>
        <v>0</v>
      </c>
      <c r="AR127" s="61">
        <f>'RKO-ILS'!J126</f>
        <v>45287.00241</v>
      </c>
      <c r="AS127" s="59">
        <f t="shared" si="64"/>
        <v>0.02263517834</v>
      </c>
      <c r="AT127" s="65">
        <f>'RKO-ILS'!S126</f>
        <v>0.5040375274</v>
      </c>
      <c r="AU127" s="59">
        <f>'RKO-ILS'!L126</f>
        <v>71.369</v>
      </c>
      <c r="AV127" s="62">
        <f t="shared" si="65"/>
        <v>0</v>
      </c>
      <c r="AW127" s="61">
        <f>'RKO-VNS'!J126</f>
        <v>45287.00241</v>
      </c>
      <c r="AX127" s="59">
        <f t="shared" si="66"/>
        <v>0.02263517834</v>
      </c>
      <c r="AY127" s="65">
        <f>'RKO-VNS'!S126</f>
        <v>0.402984476</v>
      </c>
      <c r="AZ127" s="59">
        <f>'RKO-VNS'!L126</f>
        <v>71.069</v>
      </c>
      <c r="BA127" s="62">
        <f t="shared" si="67"/>
        <v>0</v>
      </c>
      <c r="BB127" s="61">
        <f>'RKO-PSO'!J126</f>
        <v>45276.75393</v>
      </c>
      <c r="BC127" s="59">
        <f t="shared" si="68"/>
        <v>0</v>
      </c>
      <c r="BD127" s="65">
        <f>'RKO-PSO'!S126</f>
        <v>0.3731510758</v>
      </c>
      <c r="BE127" s="66">
        <f>'RKO-PSO'!L126</f>
        <v>58.309</v>
      </c>
      <c r="BF127" s="62">
        <f t="shared" si="69"/>
        <v>1</v>
      </c>
      <c r="BG127" s="61">
        <f>'RKO-GA'!J126</f>
        <v>45308.5209</v>
      </c>
      <c r="BH127" s="59">
        <f t="shared" si="70"/>
        <v>0.0701617701</v>
      </c>
      <c r="BI127" s="65">
        <f>'RKO-GA'!S126</f>
        <v>1.677519307</v>
      </c>
      <c r="BJ127" s="66">
        <f>'RKO-GA'!L126</f>
        <v>49.36</v>
      </c>
      <c r="BK127" s="62">
        <f t="shared" si="71"/>
        <v>0</v>
      </c>
      <c r="BL127" s="61">
        <f>'RKO-BRKGA-CS'!J126</f>
        <v>46280.26816</v>
      </c>
      <c r="BM127" s="59">
        <f t="shared" si="72"/>
        <v>2.216400554</v>
      </c>
      <c r="BN127" s="65">
        <f>'RKO-BRKGA-CS'!S126</f>
        <v>3.854297419</v>
      </c>
      <c r="BO127" s="66">
        <f>'RKO-BRKGA-CS'!L126</f>
        <v>83.496</v>
      </c>
      <c r="BP127" s="62">
        <f t="shared" si="73"/>
        <v>0</v>
      </c>
      <c r="BQ127" s="61">
        <f>'RKO-LNS'!J126</f>
        <v>45287.00241</v>
      </c>
      <c r="BR127" s="59">
        <f t="shared" si="74"/>
        <v>0.02263517834</v>
      </c>
      <c r="BS127" s="65">
        <f>'RKO-LNS'!S126</f>
        <v>0.2724475924</v>
      </c>
      <c r="BT127" s="66">
        <f>'RKO-LNS'!L126</f>
        <v>67.33</v>
      </c>
      <c r="BU127" s="62">
        <f t="shared" si="75"/>
        <v>0</v>
      </c>
      <c r="BV127" s="61">
        <f>'RKO-MS'!J126</f>
        <v>57214.3064</v>
      </c>
      <c r="BW127" s="59">
        <f t="shared" si="76"/>
        <v>26.36574276</v>
      </c>
      <c r="BX127" s="65">
        <f>'RKO-MS'!S126</f>
        <v>31.11810193</v>
      </c>
      <c r="BY127" s="66">
        <f>'RKO-MS'!L126</f>
        <v>0</v>
      </c>
      <c r="BZ127" s="62">
        <f t="shared" si="77"/>
        <v>0</v>
      </c>
      <c r="CA127" s="67"/>
      <c r="CB127" s="68">
        <f t="shared" si="78"/>
        <v>45276.75393</v>
      </c>
      <c r="CC127" s="68">
        <f t="shared" si="79"/>
        <v>1</v>
      </c>
    </row>
    <row r="128" ht="15.75" customHeight="1">
      <c r="A128" s="84" t="s">
        <v>208</v>
      </c>
      <c r="B128" s="28"/>
      <c r="C128" s="28"/>
      <c r="D128" s="28">
        <v>0.5</v>
      </c>
      <c r="E128" s="44"/>
      <c r="F128" s="59">
        <f t="shared" si="49"/>
        <v>60563.51934</v>
      </c>
      <c r="G128" s="46"/>
      <c r="H128" s="82">
        <v>62942.8</v>
      </c>
      <c r="I128" s="59">
        <f t="shared" si="50"/>
        <v>3.928570671</v>
      </c>
      <c r="J128" s="85">
        <v>4968.4</v>
      </c>
      <c r="K128" s="62">
        <f t="shared" si="51"/>
        <v>0</v>
      </c>
      <c r="L128" s="85"/>
      <c r="M128" s="59"/>
      <c r="N128" s="85"/>
      <c r="O128" s="62"/>
      <c r="P128" s="6" t="s">
        <v>8</v>
      </c>
      <c r="Q128" s="6" t="s">
        <v>8</v>
      </c>
      <c r="R128" s="6" t="s">
        <v>8</v>
      </c>
      <c r="S128" s="62">
        <f t="shared" si="54"/>
        <v>0</v>
      </c>
      <c r="T128" s="83" t="s">
        <v>8</v>
      </c>
      <c r="U128" s="45" t="s">
        <v>8</v>
      </c>
      <c r="V128" s="7" t="s">
        <v>8</v>
      </c>
      <c r="W128" s="62">
        <f t="shared" si="55"/>
        <v>0</v>
      </c>
      <c r="X128" s="59">
        <f>RKO!J127</f>
        <v>60563.51934</v>
      </c>
      <c r="Y128" s="59">
        <f t="shared" si="56"/>
        <v>0</v>
      </c>
      <c r="Z128" s="65">
        <f>RKO!S127</f>
        <v>0.3094786496</v>
      </c>
      <c r="AA128" s="59">
        <f>RKO!L127</f>
        <v>79.17</v>
      </c>
      <c r="AB128" s="62">
        <f t="shared" si="57"/>
        <v>1</v>
      </c>
      <c r="AC128" s="61">
        <f>'RKO-BRKGA'!J127</f>
        <v>64029.02625</v>
      </c>
      <c r="AD128" s="59">
        <f t="shared" si="58"/>
        <v>5.722102914</v>
      </c>
      <c r="AE128" s="65">
        <f>'RKO-BRKGA'!S127</f>
        <v>8.172533893</v>
      </c>
      <c r="AF128" s="59">
        <f>'RKO-BRKGA'!L127</f>
        <v>14.279</v>
      </c>
      <c r="AG128" s="62">
        <f t="shared" si="59"/>
        <v>0</v>
      </c>
      <c r="AH128" s="61">
        <f>'RKO-SA'!J127</f>
        <v>62352.30791</v>
      </c>
      <c r="AI128" s="59">
        <f t="shared" si="60"/>
        <v>2.953574349</v>
      </c>
      <c r="AJ128" s="65">
        <f>'RKO-SA'!S127</f>
        <v>3.973455928</v>
      </c>
      <c r="AK128" s="59">
        <f>'RKO-SA'!L127</f>
        <v>80.519</v>
      </c>
      <c r="AL128" s="62">
        <f t="shared" si="61"/>
        <v>0</v>
      </c>
      <c r="AM128" s="61">
        <f>'RKO-GRASP'!J127</f>
        <v>60563.51934</v>
      </c>
      <c r="AN128" s="59">
        <f t="shared" si="62"/>
        <v>0</v>
      </c>
      <c r="AO128" s="65">
        <f>'RKO-GRASP'!S127</f>
        <v>1.590943852</v>
      </c>
      <c r="AP128" s="59">
        <f>'RKO-GRASP'!L127</f>
        <v>63.102</v>
      </c>
      <c r="AQ128" s="62">
        <f t="shared" si="63"/>
        <v>1</v>
      </c>
      <c r="AR128" s="61">
        <f>'RKO-ILS'!J127</f>
        <v>60563.51934</v>
      </c>
      <c r="AS128" s="59">
        <f t="shared" si="64"/>
        <v>0</v>
      </c>
      <c r="AT128" s="65">
        <f>'RKO-ILS'!S127</f>
        <v>0.07001774312</v>
      </c>
      <c r="AU128" s="59">
        <f>'RKO-ILS'!L127</f>
        <v>69.689</v>
      </c>
      <c r="AV128" s="62">
        <f t="shared" si="65"/>
        <v>1</v>
      </c>
      <c r="AW128" s="61">
        <f>'RKO-VNS'!J127</f>
        <v>60563.51934</v>
      </c>
      <c r="AX128" s="59">
        <f t="shared" si="66"/>
        <v>0</v>
      </c>
      <c r="AY128" s="65">
        <f>'RKO-VNS'!S127</f>
        <v>0.4454419048</v>
      </c>
      <c r="AZ128" s="59">
        <f>'RKO-VNS'!L127</f>
        <v>73.42</v>
      </c>
      <c r="BA128" s="62">
        <f t="shared" si="67"/>
        <v>1</v>
      </c>
      <c r="BB128" s="61">
        <f>'RKO-PSO'!J127</f>
        <v>61136.19607</v>
      </c>
      <c r="BC128" s="59">
        <f t="shared" si="68"/>
        <v>0.9455803398</v>
      </c>
      <c r="BD128" s="65">
        <f>'RKO-PSO'!S127</f>
        <v>1.310282651</v>
      </c>
      <c r="BE128" s="66">
        <f>'RKO-PSO'!L127</f>
        <v>64.148</v>
      </c>
      <c r="BF128" s="62">
        <f t="shared" si="69"/>
        <v>0</v>
      </c>
      <c r="BG128" s="61">
        <f>'RKO-GA'!J127</f>
        <v>61320.25752</v>
      </c>
      <c r="BH128" s="59">
        <f t="shared" si="70"/>
        <v>1.249495059</v>
      </c>
      <c r="BI128" s="65">
        <f>'RKO-GA'!S127</f>
        <v>3.247661249</v>
      </c>
      <c r="BJ128" s="66">
        <f>'RKO-GA'!L127</f>
        <v>31.28</v>
      </c>
      <c r="BK128" s="62">
        <f t="shared" si="71"/>
        <v>0</v>
      </c>
      <c r="BL128" s="61">
        <f>'RKO-BRKGA-CS'!J127</f>
        <v>61547.2597</v>
      </c>
      <c r="BM128" s="59">
        <f t="shared" si="72"/>
        <v>1.62431174</v>
      </c>
      <c r="BN128" s="65">
        <f>'RKO-BRKGA-CS'!S127</f>
        <v>3.981525447</v>
      </c>
      <c r="BO128" s="66">
        <f>'RKO-BRKGA-CS'!L127</f>
        <v>12.273</v>
      </c>
      <c r="BP128" s="62">
        <f t="shared" si="73"/>
        <v>0</v>
      </c>
      <c r="BQ128" s="61">
        <f>'RKO-LNS'!J127</f>
        <v>60604.05666</v>
      </c>
      <c r="BR128" s="59">
        <f t="shared" si="74"/>
        <v>0.06693355908</v>
      </c>
      <c r="BS128" s="65">
        <f>'RKO-LNS'!S127</f>
        <v>0.6688348425</v>
      </c>
      <c r="BT128" s="66">
        <f>'RKO-LNS'!L127</f>
        <v>77.21</v>
      </c>
      <c r="BU128" s="62">
        <f t="shared" si="75"/>
        <v>0</v>
      </c>
      <c r="BV128" s="61">
        <f>'RKO-MS'!J127</f>
        <v>71207.18163</v>
      </c>
      <c r="BW128" s="59">
        <f t="shared" si="76"/>
        <v>17.57437878</v>
      </c>
      <c r="BX128" s="65">
        <f>'RKO-MS'!S127</f>
        <v>24.18656848</v>
      </c>
      <c r="BY128" s="66">
        <f>'RKO-MS'!L127</f>
        <v>0</v>
      </c>
      <c r="BZ128" s="62">
        <f t="shared" si="77"/>
        <v>0</v>
      </c>
      <c r="CA128" s="67"/>
      <c r="CB128" s="68">
        <f t="shared" si="78"/>
        <v>60563.51934</v>
      </c>
      <c r="CC128" s="68">
        <f t="shared" si="79"/>
        <v>1</v>
      </c>
    </row>
    <row r="129" ht="15.75" customHeight="1">
      <c r="A129" s="84" t="s">
        <v>209</v>
      </c>
      <c r="B129" s="28"/>
      <c r="C129" s="28"/>
      <c r="D129" s="28">
        <v>0.8</v>
      </c>
      <c r="E129" s="44"/>
      <c r="F129" s="59">
        <f t="shared" si="49"/>
        <v>74007.85441</v>
      </c>
      <c r="G129" s="46"/>
      <c r="H129" s="82">
        <v>76412.4</v>
      </c>
      <c r="I129" s="59">
        <f t="shared" si="50"/>
        <v>3.249041073</v>
      </c>
      <c r="J129" s="85">
        <v>5230.5</v>
      </c>
      <c r="K129" s="62">
        <f t="shared" si="51"/>
        <v>0</v>
      </c>
      <c r="L129" s="85"/>
      <c r="M129" s="59"/>
      <c r="N129" s="85"/>
      <c r="O129" s="62"/>
      <c r="P129" s="6" t="s">
        <v>8</v>
      </c>
      <c r="Q129" s="6" t="s">
        <v>8</v>
      </c>
      <c r="R129" s="6" t="s">
        <v>8</v>
      </c>
      <c r="S129" s="62">
        <f t="shared" si="54"/>
        <v>0</v>
      </c>
      <c r="T129" s="83" t="s">
        <v>8</v>
      </c>
      <c r="U129" s="45" t="s">
        <v>8</v>
      </c>
      <c r="V129" s="7" t="s">
        <v>8</v>
      </c>
      <c r="W129" s="62">
        <f t="shared" si="55"/>
        <v>0</v>
      </c>
      <c r="X129" s="59">
        <f>RKO!J128</f>
        <v>74007.85441</v>
      </c>
      <c r="Y129" s="59">
        <f t="shared" si="56"/>
        <v>0</v>
      </c>
      <c r="Z129" s="65">
        <f>RKO!S128</f>
        <v>0.7727524036</v>
      </c>
      <c r="AA129" s="59">
        <f>RKO!L128</f>
        <v>72.758</v>
      </c>
      <c r="AB129" s="62">
        <f t="shared" si="57"/>
        <v>1</v>
      </c>
      <c r="AC129" s="61">
        <f>'RKO-BRKGA'!J128</f>
        <v>76195.93253</v>
      </c>
      <c r="AD129" s="59">
        <f t="shared" si="58"/>
        <v>2.956548503</v>
      </c>
      <c r="AE129" s="65">
        <f>'RKO-BRKGA'!S128</f>
        <v>5.255341488</v>
      </c>
      <c r="AF129" s="59">
        <f>'RKO-BRKGA'!L128</f>
        <v>15.807</v>
      </c>
      <c r="AG129" s="62">
        <f t="shared" si="59"/>
        <v>0</v>
      </c>
      <c r="AH129" s="61">
        <f>'RKO-SA'!J128</f>
        <v>75467.59629</v>
      </c>
      <c r="AI129" s="59">
        <f t="shared" si="60"/>
        <v>1.972414805</v>
      </c>
      <c r="AJ129" s="65">
        <f>'RKO-SA'!S128</f>
        <v>2.312727701</v>
      </c>
      <c r="AK129" s="59">
        <f>'RKO-SA'!L128</f>
        <v>69.79</v>
      </c>
      <c r="AL129" s="62">
        <f t="shared" si="61"/>
        <v>0</v>
      </c>
      <c r="AM129" s="61">
        <f>'RKO-GRASP'!J128</f>
        <v>74007.85441</v>
      </c>
      <c r="AN129" s="59">
        <f t="shared" si="62"/>
        <v>0</v>
      </c>
      <c r="AO129" s="65">
        <f>'RKO-GRASP'!S128</f>
        <v>0.9514530361</v>
      </c>
      <c r="AP129" s="59">
        <f>'RKO-GRASP'!L128</f>
        <v>54.034</v>
      </c>
      <c r="AQ129" s="62">
        <f t="shared" si="63"/>
        <v>1</v>
      </c>
      <c r="AR129" s="61">
        <f>'RKO-ILS'!J128</f>
        <v>74276.81355</v>
      </c>
      <c r="AS129" s="59">
        <f t="shared" si="64"/>
        <v>0.3634197196</v>
      </c>
      <c r="AT129" s="65">
        <f>'RKO-ILS'!S128</f>
        <v>0.4534651959</v>
      </c>
      <c r="AU129" s="59">
        <f>'RKO-ILS'!L128</f>
        <v>49.328</v>
      </c>
      <c r="AV129" s="62">
        <f t="shared" si="65"/>
        <v>0</v>
      </c>
      <c r="AW129" s="61">
        <f>'RKO-VNS'!J128</f>
        <v>74007.85441</v>
      </c>
      <c r="AX129" s="59">
        <f t="shared" si="66"/>
        <v>0</v>
      </c>
      <c r="AY129" s="65">
        <f>'RKO-VNS'!S128</f>
        <v>0.2261686646</v>
      </c>
      <c r="AZ129" s="59">
        <f>'RKO-VNS'!L128</f>
        <v>58.554</v>
      </c>
      <c r="BA129" s="62">
        <f t="shared" si="67"/>
        <v>1</v>
      </c>
      <c r="BB129" s="61">
        <f>'RKO-PSO'!J128</f>
        <v>74365.67828</v>
      </c>
      <c r="BC129" s="59">
        <f t="shared" si="68"/>
        <v>0.483494441</v>
      </c>
      <c r="BD129" s="65">
        <f>'RKO-PSO'!S128</f>
        <v>0.9151181128</v>
      </c>
      <c r="BE129" s="66">
        <f>'RKO-PSO'!L128</f>
        <v>42.736</v>
      </c>
      <c r="BF129" s="62">
        <f t="shared" si="69"/>
        <v>0</v>
      </c>
      <c r="BG129" s="61">
        <f>'RKO-GA'!J128</f>
        <v>74602.27437</v>
      </c>
      <c r="BH129" s="59">
        <f t="shared" si="70"/>
        <v>0.8031849575</v>
      </c>
      <c r="BI129" s="65">
        <f>'RKO-GA'!S128</f>
        <v>2.166751456</v>
      </c>
      <c r="BJ129" s="66">
        <f>'RKO-GA'!L128</f>
        <v>45.689</v>
      </c>
      <c r="BK129" s="62">
        <f t="shared" si="71"/>
        <v>0</v>
      </c>
      <c r="BL129" s="61">
        <f>'RKO-BRKGA-CS'!J128</f>
        <v>75408.06098</v>
      </c>
      <c r="BM129" s="59">
        <f t="shared" si="72"/>
        <v>1.891970224</v>
      </c>
      <c r="BN129" s="65">
        <f>'RKO-BRKGA-CS'!S128</f>
        <v>2.17351958</v>
      </c>
      <c r="BO129" s="66">
        <f>'RKO-BRKGA-CS'!L128</f>
        <v>38.956</v>
      </c>
      <c r="BP129" s="62">
        <f t="shared" si="73"/>
        <v>0</v>
      </c>
      <c r="BQ129" s="61">
        <f>'RKO-LNS'!J128</f>
        <v>74307.70813</v>
      </c>
      <c r="BR129" s="59">
        <f t="shared" si="74"/>
        <v>0.4051647171</v>
      </c>
      <c r="BS129" s="65">
        <f>'RKO-LNS'!S128</f>
        <v>0.5626109249</v>
      </c>
      <c r="BT129" s="66">
        <f>'RKO-LNS'!L128</f>
        <v>67.175</v>
      </c>
      <c r="BU129" s="62">
        <f t="shared" si="75"/>
        <v>0</v>
      </c>
      <c r="BV129" s="61">
        <f>'RKO-MS'!J128</f>
        <v>86343.51544</v>
      </c>
      <c r="BW129" s="59">
        <f t="shared" si="76"/>
        <v>16.66804304</v>
      </c>
      <c r="BX129" s="65">
        <f>'RKO-MS'!S128</f>
        <v>19.97878408</v>
      </c>
      <c r="BY129" s="66">
        <f>'RKO-MS'!L128</f>
        <v>0</v>
      </c>
      <c r="BZ129" s="62">
        <f t="shared" si="77"/>
        <v>0</v>
      </c>
      <c r="CA129" s="67"/>
      <c r="CB129" s="68">
        <f t="shared" si="78"/>
        <v>74007.85441</v>
      </c>
      <c r="CC129" s="68">
        <f t="shared" si="79"/>
        <v>1</v>
      </c>
    </row>
    <row r="130" ht="15.75" customHeight="1">
      <c r="A130" s="86"/>
      <c r="B130" s="87"/>
      <c r="C130" s="87"/>
      <c r="D130" s="87"/>
      <c r="E130" s="88"/>
      <c r="F130" s="89">
        <f>AVERAGE(F67:F129)</f>
        <v>65636.4607</v>
      </c>
      <c r="G130" s="89"/>
      <c r="H130" s="89">
        <f t="shared" ref="H130:J130" si="80">AVERAGE(H67:H129)</f>
        <v>66203.50635</v>
      </c>
      <c r="I130" s="89">
        <f t="shared" si="80"/>
        <v>0.891985089</v>
      </c>
      <c r="J130" s="89">
        <f t="shared" si="80"/>
        <v>1616.263492</v>
      </c>
      <c r="K130" s="90">
        <f>SUM(K67:K129)</f>
        <v>29</v>
      </c>
      <c r="L130" s="89">
        <f t="shared" ref="L130:N130" si="81">AVERAGE(L67:L129)</f>
        <v>69237.89412</v>
      </c>
      <c r="M130" s="89">
        <f t="shared" si="81"/>
        <v>7.451132887</v>
      </c>
      <c r="N130" s="89">
        <f t="shared" si="81"/>
        <v>3600</v>
      </c>
      <c r="O130" s="90">
        <f>SUM(O67:O129)</f>
        <v>0</v>
      </c>
      <c r="P130" s="89"/>
      <c r="Q130" s="89"/>
      <c r="R130" s="89"/>
      <c r="S130" s="90">
        <f>SUM(S67:S129)</f>
        <v>0</v>
      </c>
      <c r="T130" s="89"/>
      <c r="U130" s="89"/>
      <c r="V130" s="89"/>
      <c r="W130" s="89"/>
      <c r="X130" s="89">
        <f t="shared" ref="X130:AA130" si="82">AVERAGE(X67:X129)</f>
        <v>65639.3884</v>
      </c>
      <c r="Y130" s="89">
        <f t="shared" si="82"/>
        <v>0.005136555284</v>
      </c>
      <c r="Z130" s="89">
        <f t="shared" si="82"/>
        <v>0.1219209504</v>
      </c>
      <c r="AA130" s="89">
        <f t="shared" si="82"/>
        <v>16.74622222</v>
      </c>
      <c r="AB130" s="90">
        <f>SUM(AB67:AB129)</f>
        <v>60</v>
      </c>
      <c r="AC130" s="89">
        <f t="shared" ref="AC130:AF130" si="83">AVERAGE(AC67:AC129)</f>
        <v>67281.19692</v>
      </c>
      <c r="AD130" s="89">
        <f t="shared" si="83"/>
        <v>2.707423402</v>
      </c>
      <c r="AE130" s="89">
        <f t="shared" si="83"/>
        <v>5.096136208</v>
      </c>
      <c r="AF130" s="89">
        <f t="shared" si="83"/>
        <v>9.624285714</v>
      </c>
      <c r="AG130" s="90">
        <f>SUM(AG67:AG129)</f>
        <v>1</v>
      </c>
      <c r="AH130" s="89">
        <f t="shared" ref="AH130:AK130" si="84">AVERAGE(AH67:AH129)</f>
        <v>65940.79772</v>
      </c>
      <c r="AI130" s="89">
        <f t="shared" si="84"/>
        <v>0.4605730511</v>
      </c>
      <c r="AJ130" s="89">
        <f t="shared" si="84"/>
        <v>1.01658109</v>
      </c>
      <c r="AK130" s="89">
        <f t="shared" si="84"/>
        <v>30.03568254</v>
      </c>
      <c r="AL130" s="90">
        <f>SUM(AL67:AL129)</f>
        <v>35</v>
      </c>
      <c r="AM130" s="89">
        <f t="shared" ref="AM130:AP130" si="85">AVERAGE(AM67:AM129)</f>
        <v>65651.47925</v>
      </c>
      <c r="AN130" s="89">
        <f t="shared" si="85"/>
        <v>0.02541498203</v>
      </c>
      <c r="AO130" s="89">
        <f t="shared" si="85"/>
        <v>0.3092223252</v>
      </c>
      <c r="AP130" s="89">
        <f t="shared" si="85"/>
        <v>28.64396825</v>
      </c>
      <c r="AQ130" s="90">
        <f>SUM(AQ67:AQ129)</f>
        <v>56</v>
      </c>
      <c r="AR130" s="89">
        <f t="shared" ref="AR130:AU130" si="86">AVERAGE(AR67:AR129)</f>
        <v>65642.41704</v>
      </c>
      <c r="AS130" s="89">
        <f t="shared" si="86"/>
        <v>0.009415579427</v>
      </c>
      <c r="AT130" s="89">
        <f t="shared" si="86"/>
        <v>0.5713006375</v>
      </c>
      <c r="AU130" s="89">
        <f t="shared" si="86"/>
        <v>21.53119048</v>
      </c>
      <c r="AV130" s="90">
        <f>SUM(AV67:AV129)</f>
        <v>58</v>
      </c>
      <c r="AW130" s="89">
        <f t="shared" ref="AW130:AZ130" si="87">AVERAGE(AW67:AW129)</f>
        <v>65642.50564</v>
      </c>
      <c r="AX130" s="89">
        <f t="shared" si="87"/>
        <v>0.00948957827</v>
      </c>
      <c r="AY130" s="89">
        <f t="shared" si="87"/>
        <v>0.1219202604</v>
      </c>
      <c r="AZ130" s="89">
        <f t="shared" si="87"/>
        <v>27.26346032</v>
      </c>
      <c r="BA130" s="90">
        <f>SUM(BA67:BA129)</f>
        <v>59</v>
      </c>
      <c r="BB130" s="89">
        <f t="shared" ref="BB130:BE130" si="88">AVERAGE(BB67:BB129)</f>
        <v>65683.32778</v>
      </c>
      <c r="BC130" s="89">
        <f t="shared" si="88"/>
        <v>0.07317357388</v>
      </c>
      <c r="BD130" s="89">
        <f t="shared" si="88"/>
        <v>0.2037506271</v>
      </c>
      <c r="BE130" s="89">
        <f t="shared" si="88"/>
        <v>24.89993651</v>
      </c>
      <c r="BF130" s="90">
        <f>SUM(BF67:BF129)</f>
        <v>48</v>
      </c>
      <c r="BG130" s="89">
        <f t="shared" ref="BG130:BJ130" si="89">AVERAGE(BG67:BG129)</f>
        <v>65777.6583</v>
      </c>
      <c r="BH130" s="89">
        <f t="shared" si="89"/>
        <v>0.2174001972</v>
      </c>
      <c r="BI130" s="89">
        <f t="shared" si="89"/>
        <v>0.7109670003</v>
      </c>
      <c r="BJ130" s="89">
        <f t="shared" si="89"/>
        <v>30.06266667</v>
      </c>
      <c r="BK130" s="90">
        <f>SUM(BK67:BK129)</f>
        <v>34</v>
      </c>
      <c r="BL130" s="89">
        <f t="shared" ref="BL130:BO130" si="90">AVERAGE(BL67:BL129)</f>
        <v>66052.82412</v>
      </c>
      <c r="BM130" s="89">
        <f t="shared" si="90"/>
        <v>0.6682976604</v>
      </c>
      <c r="BN130" s="89">
        <f t="shared" si="90"/>
        <v>1.656005389</v>
      </c>
      <c r="BO130" s="89">
        <f t="shared" si="90"/>
        <v>19.44207937</v>
      </c>
      <c r="BP130" s="90">
        <f>SUM(BP67:BP129)</f>
        <v>23</v>
      </c>
      <c r="BQ130" s="89">
        <f t="shared" ref="BQ130:BT130" si="91">AVERAGE(BQ67:BQ129)</f>
        <v>65642.73325</v>
      </c>
      <c r="BR130" s="89">
        <f t="shared" si="91"/>
        <v>0.00905368852</v>
      </c>
      <c r="BS130" s="89">
        <f t="shared" si="91"/>
        <v>0.1017090893</v>
      </c>
      <c r="BT130" s="89">
        <f t="shared" si="91"/>
        <v>23.65803175</v>
      </c>
      <c r="BU130" s="90">
        <f>SUM(BU67:BU129)</f>
        <v>59</v>
      </c>
      <c r="BV130" s="89">
        <f t="shared" ref="BV130:BY130" si="92">AVERAGE(BV67:BV129)</f>
        <v>72926.53444</v>
      </c>
      <c r="BW130" s="89">
        <f t="shared" si="92"/>
        <v>11.80301728</v>
      </c>
      <c r="BX130" s="89">
        <f t="shared" si="92"/>
        <v>16.54868258</v>
      </c>
      <c r="BY130" s="89">
        <f t="shared" si="92"/>
        <v>0.01174603175</v>
      </c>
      <c r="BZ130" s="90">
        <f>SUM(BZ67:BZ129)</f>
        <v>0</v>
      </c>
      <c r="CA130" s="89"/>
      <c r="CB130" s="90"/>
      <c r="CC130" s="90">
        <f>SUM(CC67:CC129)</f>
        <v>63</v>
      </c>
    </row>
  </sheetData>
  <mergeCells count="15">
    <mergeCell ref="AM1:AP1"/>
    <mergeCell ref="AR1:AU1"/>
    <mergeCell ref="AW1:AZ1"/>
    <mergeCell ref="BB1:BE1"/>
    <mergeCell ref="BG1:BJ1"/>
    <mergeCell ref="BL1:BO1"/>
    <mergeCell ref="BQ1:BT1"/>
    <mergeCell ref="BV1:BY1"/>
    <mergeCell ref="H1:J1"/>
    <mergeCell ref="L1:N1"/>
    <mergeCell ref="P1:R1"/>
    <mergeCell ref="T1:V1"/>
    <mergeCell ref="X1:AA1"/>
    <mergeCell ref="AC1:AF1"/>
    <mergeCell ref="AH1:AK1"/>
  </mergeCells>
  <conditionalFormatting sqref="I2 U2 Y2 AD2 AI2 AN2 AS2 AX2 BC2 BH2 BM2 BR2 BW2">
    <cfRule type="cellIs" dxfId="0" priority="1" operator="greaterThan">
      <formula>0</formula>
    </cfRule>
  </conditionalFormatting>
  <conditionalFormatting sqref="I2 U2 Y2 AD2 AI2 AN2 AS2 AX2 BC2 BH2 BM2 BR2 BW2">
    <cfRule type="cellIs" dxfId="1" priority="2" operator="lessThan">
      <formula>0</formula>
    </cfRule>
  </conditionalFormatting>
  <conditionalFormatting sqref="I3:I65 I67:I129 M3:M65 M67:M129 Q3:Q65 U3:U65 U67:U129 Y3:Y65 Y67:Y129 AD3:AD65 AD67:AD129 AI3:AI65 AI67:AI129 AN3:AN65 AN67:AN129 AS3:AS65 AS67:AS129 AX3:AX65 AX67:AX129 BC3:BC65 BC67:BC129 BH3:BH65 BH67:BH129 BM3:BM65 BM67:BM129 BR3:BR65 BR67:BR129 BW3:BW65 BW67:BW129">
    <cfRule type="cellIs" dxfId="0" priority="3" operator="greaterThan">
      <formula>0</formula>
    </cfRule>
  </conditionalFormatting>
  <conditionalFormatting sqref="I3:I65 I67:I129 M3:M65 M67:M129 Q3:Q65 U3:U65 U67:U129 Y3:Y65 Y67:Y129 AD3:AD65 AD67:AD129 AI3:AI65 AI67:AI129 AN3:AN65 AN67:AN129 AS3:AS65 AS67:AS129 AX3:AX65 AX67:AX129 BC3:BC65 BC67:BC129 BH3:BH65 BH67:BH129 BM3:BM65 BM67:BM129 BR3:BR65 BR67:BR129 BW3:BW65 BW67:BW129">
    <cfRule type="cellIs" dxfId="1" priority="4" operator="lessThan">
      <formula>0</formula>
    </cfRule>
  </conditionalFormatting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63"/>
    <col customWidth="1" min="3" max="13" width="8.38"/>
    <col customWidth="1" min="14" max="19" width="6.63"/>
  </cols>
  <sheetData>
    <row r="1">
      <c r="A1" s="91"/>
      <c r="B1" s="92"/>
      <c r="C1" s="92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3"/>
      <c r="U1" s="7"/>
    </row>
    <row r="2">
      <c r="A2" s="91" t="s">
        <v>76</v>
      </c>
      <c r="B2" s="92" t="s">
        <v>72</v>
      </c>
      <c r="C2" s="92" t="s">
        <v>1</v>
      </c>
      <c r="D2" s="91" t="s">
        <v>210</v>
      </c>
      <c r="E2" s="91" t="s">
        <v>211</v>
      </c>
      <c r="F2" s="91" t="s">
        <v>212</v>
      </c>
      <c r="G2" s="91" t="s">
        <v>213</v>
      </c>
      <c r="H2" s="91" t="s">
        <v>214</v>
      </c>
      <c r="I2" s="91" t="s">
        <v>215</v>
      </c>
      <c r="J2" s="91" t="s">
        <v>216</v>
      </c>
      <c r="K2" s="91" t="s">
        <v>217</v>
      </c>
      <c r="L2" s="91" t="s">
        <v>218</v>
      </c>
      <c r="M2" s="91" t="s">
        <v>219</v>
      </c>
      <c r="N2" s="91" t="s">
        <v>220</v>
      </c>
      <c r="O2" s="91" t="s">
        <v>221</v>
      </c>
      <c r="P2" s="91" t="s">
        <v>222</v>
      </c>
      <c r="Q2" s="91" t="s">
        <v>223</v>
      </c>
      <c r="R2" s="91" t="s">
        <v>224</v>
      </c>
      <c r="S2" s="93" t="s">
        <v>4</v>
      </c>
      <c r="U2" s="7" t="s">
        <v>225</v>
      </c>
    </row>
    <row r="3">
      <c r="A3" s="94">
        <f>Comparacao!F3</f>
        <v>494.523628</v>
      </c>
      <c r="B3" s="57" t="s">
        <v>82</v>
      </c>
      <c r="C3" s="40" t="s">
        <v>61</v>
      </c>
      <c r="D3" s="95">
        <v>5.0</v>
      </c>
      <c r="E3" s="95">
        <v>494.523628</v>
      </c>
      <c r="F3" s="95">
        <v>494.523628</v>
      </c>
      <c r="G3" s="95">
        <v>494.523628</v>
      </c>
      <c r="H3" s="95">
        <v>494.523628</v>
      </c>
      <c r="I3" s="95">
        <v>494.523628</v>
      </c>
      <c r="J3" s="95">
        <v>494.523628</v>
      </c>
      <c r="K3" s="95">
        <v>494.523628</v>
      </c>
      <c r="L3" s="95">
        <v>0.008</v>
      </c>
      <c r="M3" s="95">
        <v>10.01</v>
      </c>
      <c r="N3" s="94">
        <f t="shared" ref="N3:N128" si="1">((E3-A3)/A3)*100</f>
        <v>0</v>
      </c>
      <c r="O3" s="94">
        <f t="shared" ref="O3:O128" si="2">((F3-A3)/A3)*100</f>
        <v>0</v>
      </c>
      <c r="P3" s="94">
        <f t="shared" ref="P3:P128" si="3">((G3-A3)/A3)*100</f>
        <v>0</v>
      </c>
      <c r="Q3" s="94">
        <f t="shared" ref="Q3:Q128" si="4">((H3-A3)/A3)*100</f>
        <v>0</v>
      </c>
      <c r="R3" s="94">
        <f t="shared" ref="R3:R128" si="5">((I3-A3)/A3)*100</f>
        <v>0</v>
      </c>
      <c r="S3" s="96">
        <f t="shared" ref="S3:S128" si="6">AVERAGE(N3:R3)</f>
        <v>0</v>
      </c>
      <c r="U3" s="7">
        <f t="shared" ref="U3:U128" si="7">(IF(((J3-A3)/A3)*100 &lt; 1,L3,"INF"))</f>
        <v>0.008</v>
      </c>
    </row>
    <row r="4">
      <c r="A4" s="94">
        <f>Comparacao!F4</f>
        <v>612.982976</v>
      </c>
      <c r="B4" s="57" t="s">
        <v>83</v>
      </c>
      <c r="C4" s="3" t="s">
        <v>61</v>
      </c>
      <c r="D4" s="3">
        <v>5.0</v>
      </c>
      <c r="E4" s="3">
        <v>612.982976</v>
      </c>
      <c r="F4" s="3">
        <v>612.982976</v>
      </c>
      <c r="G4" s="3">
        <v>612.982976</v>
      </c>
      <c r="H4" s="3">
        <v>612.982976</v>
      </c>
      <c r="I4" s="3">
        <v>612.982976</v>
      </c>
      <c r="J4" s="3">
        <v>612.982976</v>
      </c>
      <c r="K4" s="3">
        <v>612.982976</v>
      </c>
      <c r="L4" s="3">
        <v>0.007</v>
      </c>
      <c r="M4" s="3">
        <v>10.006</v>
      </c>
      <c r="N4" s="94">
        <f t="shared" si="1"/>
        <v>0</v>
      </c>
      <c r="O4" s="94">
        <f t="shared" si="2"/>
        <v>0</v>
      </c>
      <c r="P4" s="94">
        <f t="shared" si="3"/>
        <v>0</v>
      </c>
      <c r="Q4" s="94">
        <f t="shared" si="4"/>
        <v>0</v>
      </c>
      <c r="R4" s="94">
        <f t="shared" si="5"/>
        <v>0</v>
      </c>
      <c r="S4" s="96">
        <f t="shared" si="6"/>
        <v>0</v>
      </c>
      <c r="U4" s="7">
        <f t="shared" si="7"/>
        <v>0.007</v>
      </c>
    </row>
    <row r="5">
      <c r="A5" s="94">
        <f>Comparacao!F5</f>
        <v>718.97013</v>
      </c>
      <c r="B5" s="57" t="s">
        <v>84</v>
      </c>
      <c r="C5" s="3" t="s">
        <v>61</v>
      </c>
      <c r="D5" s="3">
        <v>5.0</v>
      </c>
      <c r="E5" s="3">
        <v>718.97013</v>
      </c>
      <c r="F5" s="3">
        <v>718.97013</v>
      </c>
      <c r="G5" s="3">
        <v>718.97013</v>
      </c>
      <c r="H5" s="3">
        <v>718.97013</v>
      </c>
      <c r="I5" s="3">
        <v>718.97013</v>
      </c>
      <c r="J5" s="3">
        <v>718.97013</v>
      </c>
      <c r="K5" s="3">
        <v>718.97013</v>
      </c>
      <c r="L5" s="3">
        <v>0.005</v>
      </c>
      <c r="M5" s="3">
        <v>10.012</v>
      </c>
      <c r="N5" s="94">
        <f t="shared" si="1"/>
        <v>0</v>
      </c>
      <c r="O5" s="94">
        <f t="shared" si="2"/>
        <v>0</v>
      </c>
      <c r="P5" s="94">
        <f t="shared" si="3"/>
        <v>0</v>
      </c>
      <c r="Q5" s="94">
        <f t="shared" si="4"/>
        <v>0</v>
      </c>
      <c r="R5" s="94">
        <f t="shared" si="5"/>
        <v>0</v>
      </c>
      <c r="S5" s="96">
        <f t="shared" si="6"/>
        <v>0</v>
      </c>
      <c r="U5" s="7">
        <f t="shared" si="7"/>
        <v>0.005</v>
      </c>
    </row>
    <row r="6">
      <c r="A6" s="94">
        <f>Comparacao!F6</f>
        <v>322.924184</v>
      </c>
      <c r="B6" s="57" t="s">
        <v>85</v>
      </c>
      <c r="C6" s="3" t="s">
        <v>61</v>
      </c>
      <c r="D6" s="3">
        <v>5.0</v>
      </c>
      <c r="E6" s="3">
        <v>322.924184</v>
      </c>
      <c r="F6" s="3">
        <v>322.924184</v>
      </c>
      <c r="G6" s="3">
        <v>322.924184</v>
      </c>
      <c r="H6" s="3">
        <v>322.924184</v>
      </c>
      <c r="I6" s="3">
        <v>322.924184</v>
      </c>
      <c r="J6" s="3">
        <v>322.924184</v>
      </c>
      <c r="K6" s="3">
        <v>322.924184</v>
      </c>
      <c r="L6" s="3">
        <v>0.017</v>
      </c>
      <c r="M6" s="3">
        <v>10.013</v>
      </c>
      <c r="N6" s="94">
        <f t="shared" si="1"/>
        <v>0</v>
      </c>
      <c r="O6" s="94">
        <f t="shared" si="2"/>
        <v>0</v>
      </c>
      <c r="P6" s="94">
        <f t="shared" si="3"/>
        <v>0</v>
      </c>
      <c r="Q6" s="94">
        <f t="shared" si="4"/>
        <v>0</v>
      </c>
      <c r="R6" s="94">
        <f t="shared" si="5"/>
        <v>0</v>
      </c>
      <c r="S6" s="96">
        <f t="shared" si="6"/>
        <v>0</v>
      </c>
      <c r="U6" s="7">
        <f t="shared" si="7"/>
        <v>0.017</v>
      </c>
    </row>
    <row r="7">
      <c r="A7" s="94">
        <f>Comparacao!F7</f>
        <v>499.377429</v>
      </c>
      <c r="B7" s="57" t="s">
        <v>86</v>
      </c>
      <c r="C7" s="3" t="s">
        <v>61</v>
      </c>
      <c r="D7" s="3">
        <v>5.0</v>
      </c>
      <c r="E7" s="3">
        <v>499.377429</v>
      </c>
      <c r="F7" s="3">
        <v>499.377429</v>
      </c>
      <c r="G7" s="3">
        <v>499.377429</v>
      </c>
      <c r="H7" s="3">
        <v>499.377429</v>
      </c>
      <c r="I7" s="3">
        <v>499.377429</v>
      </c>
      <c r="J7" s="3">
        <v>499.377429</v>
      </c>
      <c r="K7" s="3">
        <v>499.377429</v>
      </c>
      <c r="L7" s="3">
        <v>0.027</v>
      </c>
      <c r="M7" s="3">
        <v>10.015</v>
      </c>
      <c r="N7" s="94">
        <f t="shared" si="1"/>
        <v>0</v>
      </c>
      <c r="O7" s="94">
        <f t="shared" si="2"/>
        <v>0</v>
      </c>
      <c r="P7" s="94">
        <f t="shared" si="3"/>
        <v>0</v>
      </c>
      <c r="Q7" s="94">
        <f t="shared" si="4"/>
        <v>0</v>
      </c>
      <c r="R7" s="94">
        <f t="shared" si="5"/>
        <v>0</v>
      </c>
      <c r="S7" s="96">
        <f t="shared" si="6"/>
        <v>0</v>
      </c>
      <c r="U7" s="7">
        <f t="shared" si="7"/>
        <v>0.027</v>
      </c>
    </row>
    <row r="8">
      <c r="A8" s="94">
        <f>Comparacao!F8</f>
        <v>667.390009</v>
      </c>
      <c r="B8" s="57" t="s">
        <v>87</v>
      </c>
      <c r="C8" s="3" t="s">
        <v>61</v>
      </c>
      <c r="D8" s="3">
        <v>5.0</v>
      </c>
      <c r="E8" s="3">
        <v>667.390009</v>
      </c>
      <c r="F8" s="3">
        <v>667.390009</v>
      </c>
      <c r="G8" s="3">
        <v>667.390009</v>
      </c>
      <c r="H8" s="3">
        <v>667.390009</v>
      </c>
      <c r="I8" s="3">
        <v>667.390009</v>
      </c>
      <c r="J8" s="3">
        <v>667.390009</v>
      </c>
      <c r="K8" s="3">
        <v>667.390009</v>
      </c>
      <c r="L8" s="3">
        <v>0.021</v>
      </c>
      <c r="M8" s="3">
        <v>10.013</v>
      </c>
      <c r="N8" s="94">
        <f t="shared" si="1"/>
        <v>0</v>
      </c>
      <c r="O8" s="94">
        <f t="shared" si="2"/>
        <v>0</v>
      </c>
      <c r="P8" s="94">
        <f t="shared" si="3"/>
        <v>0</v>
      </c>
      <c r="Q8" s="94">
        <f t="shared" si="4"/>
        <v>0</v>
      </c>
      <c r="R8" s="94">
        <f t="shared" si="5"/>
        <v>0</v>
      </c>
      <c r="S8" s="96">
        <f t="shared" si="6"/>
        <v>0</v>
      </c>
      <c r="U8" s="7">
        <f t="shared" si="7"/>
        <v>0.021</v>
      </c>
    </row>
    <row r="9">
      <c r="A9" s="94">
        <f>Comparacao!F9</f>
        <v>190.515089</v>
      </c>
      <c r="B9" s="57" t="s">
        <v>88</v>
      </c>
      <c r="C9" s="3" t="s">
        <v>61</v>
      </c>
      <c r="D9" s="3">
        <v>5.0</v>
      </c>
      <c r="E9" s="3">
        <v>190.515089</v>
      </c>
      <c r="F9" s="3">
        <v>190.515089</v>
      </c>
      <c r="G9" s="3">
        <v>190.515089</v>
      </c>
      <c r="H9" s="3">
        <v>190.515089</v>
      </c>
      <c r="I9" s="3">
        <v>190.515089</v>
      </c>
      <c r="J9" s="3">
        <v>190.515089</v>
      </c>
      <c r="K9" s="3">
        <v>190.515089</v>
      </c>
      <c r="L9" s="3">
        <v>0.093</v>
      </c>
      <c r="M9" s="3">
        <v>10.039</v>
      </c>
      <c r="N9" s="94">
        <f t="shared" si="1"/>
        <v>0</v>
      </c>
      <c r="O9" s="94">
        <f t="shared" si="2"/>
        <v>0</v>
      </c>
      <c r="P9" s="94">
        <f t="shared" si="3"/>
        <v>0</v>
      </c>
      <c r="Q9" s="94">
        <f t="shared" si="4"/>
        <v>0</v>
      </c>
      <c r="R9" s="94">
        <f t="shared" si="5"/>
        <v>0</v>
      </c>
      <c r="S9" s="96">
        <f t="shared" si="6"/>
        <v>0</v>
      </c>
      <c r="U9" s="7">
        <f t="shared" si="7"/>
        <v>0.093</v>
      </c>
    </row>
    <row r="10">
      <c r="A10" s="94">
        <f>Comparacao!F10</f>
        <v>411.828487</v>
      </c>
      <c r="B10" s="57" t="s">
        <v>89</v>
      </c>
      <c r="C10" s="3" t="s">
        <v>61</v>
      </c>
      <c r="D10" s="3">
        <v>5.0</v>
      </c>
      <c r="E10" s="3">
        <v>411.828487</v>
      </c>
      <c r="F10" s="3">
        <v>411.828487</v>
      </c>
      <c r="G10" s="3">
        <v>411.828487</v>
      </c>
      <c r="H10" s="3">
        <v>411.828487</v>
      </c>
      <c r="I10" s="3">
        <v>411.828487</v>
      </c>
      <c r="J10" s="3">
        <v>411.828487</v>
      </c>
      <c r="K10" s="3">
        <v>411.828487</v>
      </c>
      <c r="L10" s="3">
        <v>0.136</v>
      </c>
      <c r="M10" s="3">
        <v>10.041</v>
      </c>
      <c r="N10" s="94">
        <f t="shared" si="1"/>
        <v>0</v>
      </c>
      <c r="O10" s="94">
        <f t="shared" si="2"/>
        <v>0</v>
      </c>
      <c r="P10" s="94">
        <f t="shared" si="3"/>
        <v>0</v>
      </c>
      <c r="Q10" s="94">
        <f t="shared" si="4"/>
        <v>0</v>
      </c>
      <c r="R10" s="94">
        <f t="shared" si="5"/>
        <v>0</v>
      </c>
      <c r="S10" s="96">
        <f t="shared" si="6"/>
        <v>0</v>
      </c>
      <c r="U10" s="7">
        <f t="shared" si="7"/>
        <v>0.136</v>
      </c>
    </row>
    <row r="11">
      <c r="A11" s="94">
        <f>Comparacao!F11</f>
        <v>631.564979</v>
      </c>
      <c r="B11" s="57" t="s">
        <v>90</v>
      </c>
      <c r="C11" s="3" t="s">
        <v>61</v>
      </c>
      <c r="D11" s="3">
        <v>5.0</v>
      </c>
      <c r="E11" s="3">
        <v>631.564979</v>
      </c>
      <c r="F11" s="3">
        <v>631.564979</v>
      </c>
      <c r="G11" s="3">
        <v>631.564979</v>
      </c>
      <c r="H11" s="3">
        <v>631.564979</v>
      </c>
      <c r="I11" s="3">
        <v>631.564979</v>
      </c>
      <c r="J11" s="3">
        <v>631.564979</v>
      </c>
      <c r="K11" s="3">
        <v>631.564979</v>
      </c>
      <c r="L11" s="3">
        <v>0.181</v>
      </c>
      <c r="M11" s="3">
        <v>10.045</v>
      </c>
      <c r="N11" s="94">
        <f t="shared" si="1"/>
        <v>0</v>
      </c>
      <c r="O11" s="94">
        <f t="shared" si="2"/>
        <v>0</v>
      </c>
      <c r="P11" s="94">
        <f t="shared" si="3"/>
        <v>0</v>
      </c>
      <c r="Q11" s="94">
        <f t="shared" si="4"/>
        <v>0</v>
      </c>
      <c r="R11" s="94">
        <f t="shared" si="5"/>
        <v>0</v>
      </c>
      <c r="S11" s="96">
        <f t="shared" si="6"/>
        <v>0</v>
      </c>
      <c r="U11" s="7">
        <f t="shared" si="7"/>
        <v>0.181</v>
      </c>
    </row>
    <row r="12">
      <c r="A12" s="94">
        <f>Comparacao!F12</f>
        <v>1915.210508</v>
      </c>
      <c r="B12" s="57" t="s">
        <v>91</v>
      </c>
      <c r="C12" s="3" t="s">
        <v>61</v>
      </c>
      <c r="D12" s="3">
        <v>5.0</v>
      </c>
      <c r="E12" s="3">
        <v>1915.210508</v>
      </c>
      <c r="F12" s="3">
        <v>1915.210508</v>
      </c>
      <c r="G12" s="3">
        <v>1915.210508</v>
      </c>
      <c r="H12" s="3">
        <v>1915.210508</v>
      </c>
      <c r="I12" s="3">
        <v>1915.210508</v>
      </c>
      <c r="J12" s="3">
        <v>1915.210508</v>
      </c>
      <c r="K12" s="3">
        <v>1915.210508</v>
      </c>
      <c r="L12" s="3">
        <v>0.023</v>
      </c>
      <c r="M12" s="3">
        <v>15.014</v>
      </c>
      <c r="N12" s="94">
        <f t="shared" si="1"/>
        <v>0</v>
      </c>
      <c r="O12" s="94">
        <f t="shared" si="2"/>
        <v>0</v>
      </c>
      <c r="P12" s="94">
        <f t="shared" si="3"/>
        <v>0</v>
      </c>
      <c r="Q12" s="94">
        <f t="shared" si="4"/>
        <v>0</v>
      </c>
      <c r="R12" s="94">
        <f t="shared" si="5"/>
        <v>0</v>
      </c>
      <c r="S12" s="96">
        <f t="shared" si="6"/>
        <v>0</v>
      </c>
      <c r="U12" s="7">
        <f t="shared" si="7"/>
        <v>0.023</v>
      </c>
    </row>
    <row r="13">
      <c r="A13" s="94">
        <f>Comparacao!F13</f>
        <v>2324.397834</v>
      </c>
      <c r="B13" s="57" t="s">
        <v>92</v>
      </c>
      <c r="C13" s="3" t="s">
        <v>61</v>
      </c>
      <c r="D13" s="3">
        <v>5.0</v>
      </c>
      <c r="E13" s="3">
        <v>2324.397834</v>
      </c>
      <c r="F13" s="3">
        <v>2324.397834</v>
      </c>
      <c r="G13" s="3">
        <v>2324.397834</v>
      </c>
      <c r="H13" s="3">
        <v>2324.397834</v>
      </c>
      <c r="I13" s="3">
        <v>2324.397834</v>
      </c>
      <c r="J13" s="3">
        <v>2324.397834</v>
      </c>
      <c r="K13" s="3">
        <v>2324.397834</v>
      </c>
      <c r="L13" s="3">
        <v>0.08</v>
      </c>
      <c r="M13" s="3">
        <v>15.01</v>
      </c>
      <c r="N13" s="94">
        <f t="shared" si="1"/>
        <v>0</v>
      </c>
      <c r="O13" s="94">
        <f t="shared" si="2"/>
        <v>0</v>
      </c>
      <c r="P13" s="94">
        <f t="shared" si="3"/>
        <v>0</v>
      </c>
      <c r="Q13" s="94">
        <f t="shared" si="4"/>
        <v>0</v>
      </c>
      <c r="R13" s="94">
        <f t="shared" si="5"/>
        <v>0</v>
      </c>
      <c r="S13" s="96">
        <f t="shared" si="6"/>
        <v>0</v>
      </c>
      <c r="U13" s="7">
        <f t="shared" si="7"/>
        <v>0.08</v>
      </c>
    </row>
    <row r="14">
      <c r="A14" s="94">
        <f>Comparacao!F14</f>
        <v>2666.094409</v>
      </c>
      <c r="B14" s="57" t="s">
        <v>93</v>
      </c>
      <c r="C14" s="3" t="s">
        <v>61</v>
      </c>
      <c r="D14" s="3">
        <v>5.0</v>
      </c>
      <c r="E14" s="3">
        <v>2666.094409</v>
      </c>
      <c r="F14" s="3">
        <v>2666.094409</v>
      </c>
      <c r="G14" s="3">
        <v>2666.094409</v>
      </c>
      <c r="H14" s="3">
        <v>2666.094409</v>
      </c>
      <c r="I14" s="3">
        <v>2666.094409</v>
      </c>
      <c r="J14" s="3">
        <v>2666.094409</v>
      </c>
      <c r="K14" s="3">
        <v>2666.094409</v>
      </c>
      <c r="L14" s="3">
        <v>0.184</v>
      </c>
      <c r="M14" s="3">
        <v>15.015</v>
      </c>
      <c r="N14" s="94">
        <f t="shared" si="1"/>
        <v>0</v>
      </c>
      <c r="O14" s="94">
        <f t="shared" si="2"/>
        <v>0</v>
      </c>
      <c r="P14" s="94">
        <f t="shared" si="3"/>
        <v>0</v>
      </c>
      <c r="Q14" s="94">
        <f t="shared" si="4"/>
        <v>0</v>
      </c>
      <c r="R14" s="94">
        <f t="shared" si="5"/>
        <v>0</v>
      </c>
      <c r="S14" s="96">
        <f t="shared" si="6"/>
        <v>0</v>
      </c>
      <c r="U14" s="7">
        <f t="shared" si="7"/>
        <v>0.184</v>
      </c>
    </row>
    <row r="15">
      <c r="A15" s="94">
        <f>Comparacao!F15</f>
        <v>1299.636874</v>
      </c>
      <c r="B15" s="57" t="s">
        <v>94</v>
      </c>
      <c r="C15" s="3" t="s">
        <v>61</v>
      </c>
      <c r="D15" s="3">
        <v>5.0</v>
      </c>
      <c r="E15" s="3">
        <v>1299.636874</v>
      </c>
      <c r="F15" s="3">
        <v>1299.636874</v>
      </c>
      <c r="G15" s="3">
        <v>1299.636874</v>
      </c>
      <c r="H15" s="3">
        <v>1299.636874</v>
      </c>
      <c r="I15" s="3">
        <v>1299.636874</v>
      </c>
      <c r="J15" s="3">
        <v>1299.636874</v>
      </c>
      <c r="K15" s="3">
        <v>1299.636874</v>
      </c>
      <c r="L15" s="3">
        <v>0.071</v>
      </c>
      <c r="M15" s="3">
        <v>15.018</v>
      </c>
      <c r="N15" s="94">
        <f t="shared" si="1"/>
        <v>0</v>
      </c>
      <c r="O15" s="94">
        <f t="shared" si="2"/>
        <v>0</v>
      </c>
      <c r="P15" s="94">
        <f t="shared" si="3"/>
        <v>0</v>
      </c>
      <c r="Q15" s="94">
        <f t="shared" si="4"/>
        <v>0</v>
      </c>
      <c r="R15" s="94">
        <f t="shared" si="5"/>
        <v>0</v>
      </c>
      <c r="S15" s="96">
        <f t="shared" si="6"/>
        <v>0</v>
      </c>
      <c r="U15" s="7">
        <f t="shared" si="7"/>
        <v>0.071</v>
      </c>
    </row>
    <row r="16">
      <c r="A16" s="94">
        <f>Comparacao!F16</f>
        <v>1935.079566</v>
      </c>
      <c r="B16" s="57" t="s">
        <v>95</v>
      </c>
      <c r="C16" s="3" t="s">
        <v>61</v>
      </c>
      <c r="D16" s="3">
        <v>5.0</v>
      </c>
      <c r="E16" s="3">
        <v>1935.079566</v>
      </c>
      <c r="F16" s="3">
        <v>1935.079566</v>
      </c>
      <c r="G16" s="3">
        <v>1935.079566</v>
      </c>
      <c r="H16" s="3">
        <v>1935.079566</v>
      </c>
      <c r="I16" s="3">
        <v>1935.079566</v>
      </c>
      <c r="J16" s="3">
        <v>1935.079566</v>
      </c>
      <c r="K16" s="3">
        <v>1935.079566</v>
      </c>
      <c r="L16" s="3">
        <v>2.105</v>
      </c>
      <c r="M16" s="3">
        <v>15.025</v>
      </c>
      <c r="N16" s="94">
        <f t="shared" si="1"/>
        <v>0</v>
      </c>
      <c r="O16" s="94">
        <f t="shared" si="2"/>
        <v>0</v>
      </c>
      <c r="P16" s="94">
        <f t="shared" si="3"/>
        <v>0</v>
      </c>
      <c r="Q16" s="94">
        <f t="shared" si="4"/>
        <v>0</v>
      </c>
      <c r="R16" s="94">
        <f t="shared" si="5"/>
        <v>0</v>
      </c>
      <c r="S16" s="96">
        <f t="shared" si="6"/>
        <v>0</v>
      </c>
      <c r="U16" s="7">
        <f t="shared" si="7"/>
        <v>2.105</v>
      </c>
    </row>
    <row r="17">
      <c r="A17" s="94">
        <f>Comparacao!F17</f>
        <v>2454.200477</v>
      </c>
      <c r="B17" s="57" t="s">
        <v>96</v>
      </c>
      <c r="C17" s="3" t="s">
        <v>61</v>
      </c>
      <c r="D17" s="3">
        <v>5.0</v>
      </c>
      <c r="E17" s="3">
        <v>2454.200477</v>
      </c>
      <c r="F17" s="3">
        <v>2454.200477</v>
      </c>
      <c r="G17" s="3">
        <v>2454.200477</v>
      </c>
      <c r="H17" s="3">
        <v>2454.200477</v>
      </c>
      <c r="I17" s="3">
        <v>2454.200477</v>
      </c>
      <c r="J17" s="3">
        <v>2454.200477</v>
      </c>
      <c r="K17" s="3">
        <v>2454.200477</v>
      </c>
      <c r="L17" s="3">
        <v>0.116</v>
      </c>
      <c r="M17" s="3">
        <v>15.022</v>
      </c>
      <c r="N17" s="94">
        <f t="shared" si="1"/>
        <v>0</v>
      </c>
      <c r="O17" s="94">
        <f t="shared" si="2"/>
        <v>0</v>
      </c>
      <c r="P17" s="94">
        <f t="shared" si="3"/>
        <v>0</v>
      </c>
      <c r="Q17" s="94">
        <f t="shared" si="4"/>
        <v>0</v>
      </c>
      <c r="R17" s="94">
        <f t="shared" si="5"/>
        <v>0</v>
      </c>
      <c r="S17" s="96">
        <f t="shared" si="6"/>
        <v>0</v>
      </c>
      <c r="U17" s="7">
        <f t="shared" si="7"/>
        <v>0.116</v>
      </c>
    </row>
    <row r="18">
      <c r="A18" s="94">
        <f>Comparacao!F18</f>
        <v>876.360788</v>
      </c>
      <c r="B18" s="57" t="s">
        <v>97</v>
      </c>
      <c r="C18" s="3" t="s">
        <v>61</v>
      </c>
      <c r="D18" s="3">
        <v>5.0</v>
      </c>
      <c r="E18" s="3">
        <v>876.360788</v>
      </c>
      <c r="F18" s="3">
        <v>876.360788</v>
      </c>
      <c r="G18" s="3">
        <v>876.360788</v>
      </c>
      <c r="H18" s="3">
        <v>876.360788</v>
      </c>
      <c r="I18" s="3">
        <v>876.360788</v>
      </c>
      <c r="J18" s="3">
        <v>876.360788</v>
      </c>
      <c r="K18" s="3">
        <v>876.360788</v>
      </c>
      <c r="L18" s="3">
        <v>0.127</v>
      </c>
      <c r="M18" s="3">
        <v>15.047</v>
      </c>
      <c r="N18" s="94">
        <f t="shared" si="1"/>
        <v>0</v>
      </c>
      <c r="O18" s="94">
        <f t="shared" si="2"/>
        <v>0</v>
      </c>
      <c r="P18" s="94">
        <f t="shared" si="3"/>
        <v>0</v>
      </c>
      <c r="Q18" s="94">
        <f t="shared" si="4"/>
        <v>0</v>
      </c>
      <c r="R18" s="94">
        <f t="shared" si="5"/>
        <v>0</v>
      </c>
      <c r="S18" s="96">
        <f t="shared" si="6"/>
        <v>0</v>
      </c>
      <c r="U18" s="7">
        <f t="shared" si="7"/>
        <v>0.127</v>
      </c>
    </row>
    <row r="19">
      <c r="A19" s="94">
        <f>Comparacao!F19</f>
        <v>1590.303262</v>
      </c>
      <c r="B19" s="57" t="s">
        <v>98</v>
      </c>
      <c r="C19" s="3" t="s">
        <v>61</v>
      </c>
      <c r="D19" s="3">
        <v>5.0</v>
      </c>
      <c r="E19" s="3">
        <v>1590.303262</v>
      </c>
      <c r="F19" s="3">
        <v>1590.303262</v>
      </c>
      <c r="G19" s="3">
        <v>1590.303262</v>
      </c>
      <c r="H19" s="3">
        <v>1590.303262</v>
      </c>
      <c r="I19" s="3">
        <v>1590.303262</v>
      </c>
      <c r="J19" s="3">
        <v>1590.303262</v>
      </c>
      <c r="K19" s="3">
        <v>1590.303262</v>
      </c>
      <c r="L19" s="3">
        <v>0.338</v>
      </c>
      <c r="M19" s="3">
        <v>15.05</v>
      </c>
      <c r="N19" s="94">
        <f t="shared" si="1"/>
        <v>0</v>
      </c>
      <c r="O19" s="94">
        <f t="shared" si="2"/>
        <v>0</v>
      </c>
      <c r="P19" s="94">
        <f t="shared" si="3"/>
        <v>0</v>
      </c>
      <c r="Q19" s="94">
        <f t="shared" si="4"/>
        <v>0</v>
      </c>
      <c r="R19" s="94">
        <f t="shared" si="5"/>
        <v>0</v>
      </c>
      <c r="S19" s="96">
        <f t="shared" si="6"/>
        <v>0</v>
      </c>
      <c r="U19" s="7">
        <f t="shared" si="7"/>
        <v>0.338</v>
      </c>
    </row>
    <row r="20">
      <c r="A20" s="94">
        <f>Comparacao!F20</f>
        <v>2250.292347</v>
      </c>
      <c r="B20" s="57" t="s">
        <v>99</v>
      </c>
      <c r="C20" s="3" t="s">
        <v>61</v>
      </c>
      <c r="D20" s="3">
        <v>5.0</v>
      </c>
      <c r="E20" s="3">
        <v>2274.314516</v>
      </c>
      <c r="F20" s="3">
        <v>2250.292347</v>
      </c>
      <c r="G20" s="3">
        <v>2250.292347</v>
      </c>
      <c r="H20" s="3">
        <v>2250.292347</v>
      </c>
      <c r="I20" s="3">
        <v>2250.292347</v>
      </c>
      <c r="J20" s="3">
        <v>2250.292347</v>
      </c>
      <c r="K20" s="3">
        <v>2255.096781</v>
      </c>
      <c r="L20" s="3">
        <v>0.542</v>
      </c>
      <c r="M20" s="3">
        <v>15.046</v>
      </c>
      <c r="N20" s="94">
        <f t="shared" si="1"/>
        <v>1.067513251</v>
      </c>
      <c r="O20" s="94">
        <f t="shared" si="2"/>
        <v>0</v>
      </c>
      <c r="P20" s="94">
        <f t="shared" si="3"/>
        <v>0</v>
      </c>
      <c r="Q20" s="94">
        <f t="shared" si="4"/>
        <v>0</v>
      </c>
      <c r="R20" s="94">
        <f t="shared" si="5"/>
        <v>0</v>
      </c>
      <c r="S20" s="96">
        <f t="shared" si="6"/>
        <v>0.2135026503</v>
      </c>
      <c r="U20" s="7">
        <f t="shared" si="7"/>
        <v>0.542</v>
      </c>
    </row>
    <row r="21">
      <c r="A21" s="94">
        <f>Comparacao!F21</f>
        <v>4170.149331</v>
      </c>
      <c r="B21" s="57" t="s">
        <v>100</v>
      </c>
      <c r="C21" s="3" t="s">
        <v>61</v>
      </c>
      <c r="D21" s="3">
        <v>5.0</v>
      </c>
      <c r="E21" s="3">
        <v>4170.149331</v>
      </c>
      <c r="F21" s="3">
        <v>4170.149331</v>
      </c>
      <c r="G21" s="3">
        <v>4170.149331</v>
      </c>
      <c r="H21" s="3">
        <v>4170.149331</v>
      </c>
      <c r="I21" s="3">
        <v>4170.149331</v>
      </c>
      <c r="J21" s="3">
        <v>4170.149331</v>
      </c>
      <c r="K21" s="3">
        <v>4170.149331</v>
      </c>
      <c r="L21" s="3">
        <v>0.065</v>
      </c>
      <c r="M21" s="3">
        <v>20.018</v>
      </c>
      <c r="N21" s="94">
        <f t="shared" si="1"/>
        <v>0</v>
      </c>
      <c r="O21" s="94">
        <f t="shared" si="2"/>
        <v>0</v>
      </c>
      <c r="P21" s="94">
        <f t="shared" si="3"/>
        <v>0</v>
      </c>
      <c r="Q21" s="94">
        <f t="shared" si="4"/>
        <v>0</v>
      </c>
      <c r="R21" s="94">
        <f t="shared" si="5"/>
        <v>0</v>
      </c>
      <c r="S21" s="96">
        <f t="shared" si="6"/>
        <v>0</v>
      </c>
      <c r="U21" s="7">
        <f t="shared" si="7"/>
        <v>0.065</v>
      </c>
    </row>
    <row r="22">
      <c r="A22" s="94">
        <f>Comparacao!F22</f>
        <v>5234.939466</v>
      </c>
      <c r="B22" s="57" t="s">
        <v>101</v>
      </c>
      <c r="C22" s="3" t="s">
        <v>61</v>
      </c>
      <c r="D22" s="3">
        <v>5.0</v>
      </c>
      <c r="E22" s="3">
        <v>5234.939466</v>
      </c>
      <c r="F22" s="3">
        <v>5234.939466</v>
      </c>
      <c r="G22" s="3">
        <v>5234.939466</v>
      </c>
      <c r="H22" s="3">
        <v>5234.939466</v>
      </c>
      <c r="I22" s="3">
        <v>5234.939466</v>
      </c>
      <c r="J22" s="3">
        <v>5234.939466</v>
      </c>
      <c r="K22" s="3">
        <v>5234.939466</v>
      </c>
      <c r="L22" s="3">
        <v>0.047</v>
      </c>
      <c r="M22" s="3">
        <v>20.02</v>
      </c>
      <c r="N22" s="94">
        <f t="shared" si="1"/>
        <v>0</v>
      </c>
      <c r="O22" s="94">
        <f t="shared" si="2"/>
        <v>0</v>
      </c>
      <c r="P22" s="94">
        <f t="shared" si="3"/>
        <v>0</v>
      </c>
      <c r="Q22" s="94">
        <f t="shared" si="4"/>
        <v>0</v>
      </c>
      <c r="R22" s="94">
        <f t="shared" si="5"/>
        <v>0</v>
      </c>
      <c r="S22" s="96">
        <f t="shared" si="6"/>
        <v>0</v>
      </c>
      <c r="U22" s="7">
        <f t="shared" si="7"/>
        <v>0.047</v>
      </c>
    </row>
    <row r="23">
      <c r="A23" s="94">
        <f>Comparacao!F23</f>
        <v>6279.350578</v>
      </c>
      <c r="B23" s="57" t="s">
        <v>102</v>
      </c>
      <c r="C23" s="3" t="s">
        <v>61</v>
      </c>
      <c r="D23" s="3">
        <v>5.0</v>
      </c>
      <c r="E23" s="3">
        <v>6279.350578</v>
      </c>
      <c r="F23" s="3">
        <v>6279.350578</v>
      </c>
      <c r="G23" s="3">
        <v>6279.350578</v>
      </c>
      <c r="H23" s="3">
        <v>6299.729602</v>
      </c>
      <c r="I23" s="3">
        <v>6279.350578</v>
      </c>
      <c r="J23" s="3">
        <v>6279.350578</v>
      </c>
      <c r="K23" s="3">
        <v>6283.426383</v>
      </c>
      <c r="L23" s="3">
        <v>0.043</v>
      </c>
      <c r="M23" s="3">
        <v>20.018</v>
      </c>
      <c r="N23" s="94">
        <f t="shared" si="1"/>
        <v>0</v>
      </c>
      <c r="O23" s="94">
        <f t="shared" si="2"/>
        <v>0</v>
      </c>
      <c r="P23" s="94">
        <f t="shared" si="3"/>
        <v>0</v>
      </c>
      <c r="Q23" s="94">
        <f t="shared" si="4"/>
        <v>0.3245403127</v>
      </c>
      <c r="R23" s="94">
        <f t="shared" si="5"/>
        <v>0</v>
      </c>
      <c r="S23" s="96">
        <f t="shared" si="6"/>
        <v>0.06490806254</v>
      </c>
      <c r="U23" s="7">
        <f t="shared" si="7"/>
        <v>0.043</v>
      </c>
    </row>
    <row r="24">
      <c r="A24" s="94">
        <f>Comparacao!F24</f>
        <v>2808.683987</v>
      </c>
      <c r="B24" s="57" t="s">
        <v>103</v>
      </c>
      <c r="C24" s="3" t="s">
        <v>61</v>
      </c>
      <c r="D24" s="3">
        <v>5.0</v>
      </c>
      <c r="E24" s="3">
        <v>2808.683987</v>
      </c>
      <c r="F24" s="3">
        <v>2808.683987</v>
      </c>
      <c r="G24" s="3">
        <v>2808.683987</v>
      </c>
      <c r="H24" s="3">
        <v>2808.683987</v>
      </c>
      <c r="I24" s="3">
        <v>2808.683987</v>
      </c>
      <c r="J24" s="3">
        <v>2808.683987</v>
      </c>
      <c r="K24" s="3">
        <v>2808.683987</v>
      </c>
      <c r="L24" s="3">
        <v>0.066</v>
      </c>
      <c r="M24" s="3">
        <v>20.024</v>
      </c>
      <c r="N24" s="94">
        <f t="shared" si="1"/>
        <v>0</v>
      </c>
      <c r="O24" s="94">
        <f t="shared" si="2"/>
        <v>0</v>
      </c>
      <c r="P24" s="94">
        <f t="shared" si="3"/>
        <v>0</v>
      </c>
      <c r="Q24" s="94">
        <f t="shared" si="4"/>
        <v>0</v>
      </c>
      <c r="R24" s="94">
        <f t="shared" si="5"/>
        <v>0</v>
      </c>
      <c r="S24" s="96">
        <f t="shared" si="6"/>
        <v>0</v>
      </c>
      <c r="U24" s="7">
        <f t="shared" si="7"/>
        <v>0.066</v>
      </c>
    </row>
    <row r="25">
      <c r="A25" s="94">
        <f>Comparacao!F25</f>
        <v>4384.30908</v>
      </c>
      <c r="B25" s="57" t="s">
        <v>104</v>
      </c>
      <c r="C25" s="3" t="s">
        <v>61</v>
      </c>
      <c r="D25" s="3">
        <v>5.0</v>
      </c>
      <c r="E25" s="3">
        <v>4384.30908</v>
      </c>
      <c r="F25" s="3">
        <v>4384.30908</v>
      </c>
      <c r="G25" s="3">
        <v>4384.30908</v>
      </c>
      <c r="H25" s="3">
        <v>4384.30908</v>
      </c>
      <c r="I25" s="3">
        <v>4384.30908</v>
      </c>
      <c r="J25" s="3">
        <v>4384.30908</v>
      </c>
      <c r="K25" s="3">
        <v>4384.30908</v>
      </c>
      <c r="L25" s="3">
        <v>0.259</v>
      </c>
      <c r="M25" s="3">
        <v>20.021</v>
      </c>
      <c r="N25" s="94">
        <f t="shared" si="1"/>
        <v>0</v>
      </c>
      <c r="O25" s="94">
        <f t="shared" si="2"/>
        <v>0</v>
      </c>
      <c r="P25" s="94">
        <f t="shared" si="3"/>
        <v>0</v>
      </c>
      <c r="Q25" s="94">
        <f t="shared" si="4"/>
        <v>0</v>
      </c>
      <c r="R25" s="94">
        <f t="shared" si="5"/>
        <v>0</v>
      </c>
      <c r="S25" s="96">
        <f t="shared" si="6"/>
        <v>0</v>
      </c>
      <c r="U25" s="7">
        <f t="shared" si="7"/>
        <v>0.259</v>
      </c>
    </row>
    <row r="26">
      <c r="A26" s="94">
        <f>Comparacao!F26</f>
        <v>5663.540901</v>
      </c>
      <c r="B26" s="57" t="s">
        <v>105</v>
      </c>
      <c r="C26" s="3" t="s">
        <v>61</v>
      </c>
      <c r="D26" s="3">
        <v>5.0</v>
      </c>
      <c r="E26" s="3">
        <v>5663.540901</v>
      </c>
      <c r="F26" s="3">
        <v>5663.540901</v>
      </c>
      <c r="G26" s="3">
        <v>5663.540901</v>
      </c>
      <c r="H26" s="3">
        <v>5663.540901</v>
      </c>
      <c r="I26" s="3">
        <v>5663.540901</v>
      </c>
      <c r="J26" s="3">
        <v>5663.540901</v>
      </c>
      <c r="K26" s="3">
        <v>5663.540901</v>
      </c>
      <c r="L26" s="3">
        <v>1.24</v>
      </c>
      <c r="M26" s="3">
        <v>20.024</v>
      </c>
      <c r="N26" s="94">
        <f t="shared" si="1"/>
        <v>0</v>
      </c>
      <c r="O26" s="94">
        <f t="shared" si="2"/>
        <v>0</v>
      </c>
      <c r="P26" s="94">
        <f t="shared" si="3"/>
        <v>0</v>
      </c>
      <c r="Q26" s="94">
        <f t="shared" si="4"/>
        <v>0</v>
      </c>
      <c r="R26" s="94">
        <f t="shared" si="5"/>
        <v>0</v>
      </c>
      <c r="S26" s="96">
        <f t="shared" si="6"/>
        <v>0</v>
      </c>
      <c r="U26" s="7">
        <f t="shared" si="7"/>
        <v>1.24</v>
      </c>
    </row>
    <row r="27">
      <c r="A27" s="94">
        <f>Comparacao!F27</f>
        <v>2057.028423</v>
      </c>
      <c r="B27" s="57" t="s">
        <v>106</v>
      </c>
      <c r="C27" s="3" t="s">
        <v>61</v>
      </c>
      <c r="D27" s="3">
        <v>5.0</v>
      </c>
      <c r="E27" s="3">
        <v>2057.028423</v>
      </c>
      <c r="F27" s="3">
        <v>2057.028423</v>
      </c>
      <c r="G27" s="3">
        <v>2057.028423</v>
      </c>
      <c r="H27" s="3">
        <v>2057.028423</v>
      </c>
      <c r="I27" s="3">
        <v>2057.028423</v>
      </c>
      <c r="J27" s="3">
        <v>2057.028423</v>
      </c>
      <c r="K27" s="3">
        <v>2057.028423</v>
      </c>
      <c r="L27" s="3">
        <v>0.207</v>
      </c>
      <c r="M27" s="3">
        <v>20.05</v>
      </c>
      <c r="N27" s="94">
        <f t="shared" si="1"/>
        <v>0</v>
      </c>
      <c r="O27" s="94">
        <f t="shared" si="2"/>
        <v>0</v>
      </c>
      <c r="P27" s="94">
        <f t="shared" si="3"/>
        <v>0</v>
      </c>
      <c r="Q27" s="94">
        <f t="shared" si="4"/>
        <v>0</v>
      </c>
      <c r="R27" s="94">
        <f t="shared" si="5"/>
        <v>0</v>
      </c>
      <c r="S27" s="96">
        <f t="shared" si="6"/>
        <v>0</v>
      </c>
      <c r="U27" s="7">
        <f t="shared" si="7"/>
        <v>0.207</v>
      </c>
    </row>
    <row r="28">
      <c r="A28" s="94">
        <f>Comparacao!F28</f>
        <v>3700.179852</v>
      </c>
      <c r="B28" s="57" t="s">
        <v>107</v>
      </c>
      <c r="C28" s="3" t="s">
        <v>61</v>
      </c>
      <c r="D28" s="3">
        <v>5.0</v>
      </c>
      <c r="E28" s="3">
        <v>3700.179852</v>
      </c>
      <c r="F28" s="3">
        <v>3700.179852</v>
      </c>
      <c r="G28" s="3">
        <v>3700.179852</v>
      </c>
      <c r="H28" s="3">
        <v>3700.179852</v>
      </c>
      <c r="I28" s="3">
        <v>3700.179852</v>
      </c>
      <c r="J28" s="3">
        <v>3700.179852</v>
      </c>
      <c r="K28" s="3">
        <v>3700.179852</v>
      </c>
      <c r="L28" s="3">
        <v>3.123</v>
      </c>
      <c r="M28" s="3">
        <v>20.053</v>
      </c>
      <c r="N28" s="94">
        <f t="shared" si="1"/>
        <v>0</v>
      </c>
      <c r="O28" s="94">
        <f t="shared" si="2"/>
        <v>0</v>
      </c>
      <c r="P28" s="94">
        <f t="shared" si="3"/>
        <v>0</v>
      </c>
      <c r="Q28" s="94">
        <f t="shared" si="4"/>
        <v>0</v>
      </c>
      <c r="R28" s="94">
        <f t="shared" si="5"/>
        <v>0</v>
      </c>
      <c r="S28" s="96">
        <f t="shared" si="6"/>
        <v>0</v>
      </c>
      <c r="U28" s="7">
        <f t="shared" si="7"/>
        <v>3.123</v>
      </c>
    </row>
    <row r="29">
      <c r="A29" s="94">
        <f>Comparacao!F29</f>
        <v>5269.275543</v>
      </c>
      <c r="B29" s="57" t="s">
        <v>108</v>
      </c>
      <c r="C29" s="3" t="s">
        <v>61</v>
      </c>
      <c r="D29" s="3">
        <v>5.0</v>
      </c>
      <c r="E29" s="3">
        <v>5291.635364</v>
      </c>
      <c r="F29" s="3">
        <v>5269.275543</v>
      </c>
      <c r="G29" s="3">
        <v>5269.275543</v>
      </c>
      <c r="H29" s="3">
        <v>5269.275543</v>
      </c>
      <c r="I29" s="3">
        <v>5291.635364</v>
      </c>
      <c r="J29" s="3">
        <v>5269.275543</v>
      </c>
      <c r="K29" s="3">
        <v>5278.219471</v>
      </c>
      <c r="L29" s="3">
        <v>3.263</v>
      </c>
      <c r="M29" s="3">
        <v>20.049</v>
      </c>
      <c r="N29" s="94">
        <f t="shared" si="1"/>
        <v>0.4243433621</v>
      </c>
      <c r="O29" s="94">
        <f t="shared" si="2"/>
        <v>0</v>
      </c>
      <c r="P29" s="94">
        <f t="shared" si="3"/>
        <v>0</v>
      </c>
      <c r="Q29" s="94">
        <f t="shared" si="4"/>
        <v>0</v>
      </c>
      <c r="R29" s="94">
        <f t="shared" si="5"/>
        <v>0.4243433621</v>
      </c>
      <c r="S29" s="96">
        <f t="shared" si="6"/>
        <v>0.1697373449</v>
      </c>
      <c r="T29" s="3"/>
      <c r="U29" s="7">
        <f t="shared" si="7"/>
        <v>3.263</v>
      </c>
      <c r="V29" s="3"/>
      <c r="W29" s="3"/>
      <c r="X29" s="3"/>
      <c r="Y29" s="3"/>
      <c r="Z29" s="3"/>
      <c r="AA29" s="3"/>
      <c r="AB29" s="3"/>
      <c r="AC29" s="3"/>
    </row>
    <row r="30">
      <c r="A30" s="94">
        <f>Comparacao!F30</f>
        <v>6554.649532</v>
      </c>
      <c r="B30" s="57" t="s">
        <v>110</v>
      </c>
      <c r="C30" s="3" t="s">
        <v>61</v>
      </c>
      <c r="D30" s="3">
        <v>5.0</v>
      </c>
      <c r="E30" s="3">
        <v>6554.649532</v>
      </c>
      <c r="F30" s="3">
        <v>6554.649532</v>
      </c>
      <c r="G30" s="3">
        <v>6554.649532</v>
      </c>
      <c r="H30" s="3">
        <v>6554.649532</v>
      </c>
      <c r="I30" s="3">
        <v>6554.649532</v>
      </c>
      <c r="J30" s="3">
        <v>6554.649532</v>
      </c>
      <c r="K30" s="3">
        <v>6554.649532</v>
      </c>
      <c r="L30" s="3">
        <v>0.041</v>
      </c>
      <c r="M30" s="3">
        <v>25.018</v>
      </c>
      <c r="N30" s="94">
        <f t="shared" si="1"/>
        <v>0</v>
      </c>
      <c r="O30" s="94">
        <f t="shared" si="2"/>
        <v>0</v>
      </c>
      <c r="P30" s="94">
        <f t="shared" si="3"/>
        <v>0</v>
      </c>
      <c r="Q30" s="94">
        <f t="shared" si="4"/>
        <v>0</v>
      </c>
      <c r="R30" s="94">
        <f t="shared" si="5"/>
        <v>0</v>
      </c>
      <c r="S30" s="96">
        <f t="shared" si="6"/>
        <v>0</v>
      </c>
      <c r="U30" s="7">
        <f t="shared" si="7"/>
        <v>0.041</v>
      </c>
    </row>
    <row r="31">
      <c r="A31" s="94">
        <f>Comparacao!F31</f>
        <v>8274.004686</v>
      </c>
      <c r="B31" s="57" t="s">
        <v>111</v>
      </c>
      <c r="C31" s="3" t="s">
        <v>61</v>
      </c>
      <c r="D31" s="3">
        <v>5.0</v>
      </c>
      <c r="E31" s="3">
        <v>8274.004686</v>
      </c>
      <c r="F31" s="3">
        <v>8274.004686</v>
      </c>
      <c r="G31" s="3">
        <v>8274.004686</v>
      </c>
      <c r="H31" s="3">
        <v>8274.004686</v>
      </c>
      <c r="I31" s="3">
        <v>8274.004686</v>
      </c>
      <c r="J31" s="3">
        <v>8274.004686</v>
      </c>
      <c r="K31" s="3">
        <v>8274.004686</v>
      </c>
      <c r="L31" s="3">
        <v>0.051</v>
      </c>
      <c r="M31" s="3">
        <v>25.018</v>
      </c>
      <c r="N31" s="94">
        <f t="shared" si="1"/>
        <v>0</v>
      </c>
      <c r="O31" s="94">
        <f t="shared" si="2"/>
        <v>0</v>
      </c>
      <c r="P31" s="94">
        <f t="shared" si="3"/>
        <v>0</v>
      </c>
      <c r="Q31" s="94">
        <f t="shared" si="4"/>
        <v>0</v>
      </c>
      <c r="R31" s="94">
        <f t="shared" si="5"/>
        <v>0</v>
      </c>
      <c r="S31" s="96">
        <f t="shared" si="6"/>
        <v>0</v>
      </c>
      <c r="U31" s="7">
        <f t="shared" si="7"/>
        <v>0.051</v>
      </c>
    </row>
    <row r="32">
      <c r="A32" s="94">
        <f>Comparacao!F32</f>
        <v>9923.900207</v>
      </c>
      <c r="B32" s="57" t="s">
        <v>112</v>
      </c>
      <c r="C32" s="3" t="s">
        <v>61</v>
      </c>
      <c r="D32" s="3">
        <v>5.0</v>
      </c>
      <c r="E32" s="3">
        <v>9923.900207</v>
      </c>
      <c r="F32" s="3">
        <v>9923.900207</v>
      </c>
      <c r="G32" s="3">
        <v>9923.900207</v>
      </c>
      <c r="H32" s="3">
        <v>9923.900207</v>
      </c>
      <c r="I32" s="3">
        <v>9923.900207</v>
      </c>
      <c r="J32" s="3">
        <v>9923.900207</v>
      </c>
      <c r="K32" s="3">
        <v>9923.900207</v>
      </c>
      <c r="L32" s="3">
        <v>1.041</v>
      </c>
      <c r="M32" s="3">
        <v>25.017</v>
      </c>
      <c r="N32" s="94">
        <f t="shared" si="1"/>
        <v>0</v>
      </c>
      <c r="O32" s="94">
        <f t="shared" si="2"/>
        <v>0</v>
      </c>
      <c r="P32" s="94">
        <f t="shared" si="3"/>
        <v>0</v>
      </c>
      <c r="Q32" s="94">
        <f t="shared" si="4"/>
        <v>0</v>
      </c>
      <c r="R32" s="94">
        <f t="shared" si="5"/>
        <v>0</v>
      </c>
      <c r="S32" s="96">
        <f t="shared" si="6"/>
        <v>0</v>
      </c>
      <c r="U32" s="7">
        <f t="shared" si="7"/>
        <v>1.041</v>
      </c>
    </row>
    <row r="33">
      <c r="A33" s="94">
        <f>Comparacao!F33</f>
        <v>4791.052432</v>
      </c>
      <c r="B33" s="57" t="s">
        <v>113</v>
      </c>
      <c r="C33" s="3" t="s">
        <v>61</v>
      </c>
      <c r="D33" s="3">
        <v>5.0</v>
      </c>
      <c r="E33" s="3">
        <v>4791.052432</v>
      </c>
      <c r="F33" s="3">
        <v>4791.052432</v>
      </c>
      <c r="G33" s="3">
        <v>4791.052432</v>
      </c>
      <c r="H33" s="3">
        <v>4791.052432</v>
      </c>
      <c r="I33" s="3">
        <v>4791.052432</v>
      </c>
      <c r="J33" s="3">
        <v>4791.052432</v>
      </c>
      <c r="K33" s="3">
        <v>4791.052432</v>
      </c>
      <c r="L33" s="3">
        <v>1.294</v>
      </c>
      <c r="M33" s="3">
        <v>25.026</v>
      </c>
      <c r="N33" s="94">
        <f t="shared" si="1"/>
        <v>0</v>
      </c>
      <c r="O33" s="94">
        <f t="shared" si="2"/>
        <v>0</v>
      </c>
      <c r="P33" s="94">
        <f t="shared" si="3"/>
        <v>0</v>
      </c>
      <c r="Q33" s="94">
        <f t="shared" si="4"/>
        <v>0</v>
      </c>
      <c r="R33" s="94">
        <f t="shared" si="5"/>
        <v>0</v>
      </c>
      <c r="S33" s="96">
        <f t="shared" si="6"/>
        <v>0</v>
      </c>
      <c r="U33" s="7">
        <f t="shared" si="7"/>
        <v>1.294</v>
      </c>
    </row>
    <row r="34">
      <c r="A34" s="94">
        <f>Comparacao!F34</f>
        <v>7190.739067</v>
      </c>
      <c r="B34" s="57" t="s">
        <v>114</v>
      </c>
      <c r="C34" s="3" t="s">
        <v>61</v>
      </c>
      <c r="D34" s="3">
        <v>5.0</v>
      </c>
      <c r="E34" s="3">
        <v>7190.739067</v>
      </c>
      <c r="F34" s="3">
        <v>7190.739067</v>
      </c>
      <c r="G34" s="3">
        <v>7190.739067</v>
      </c>
      <c r="H34" s="3">
        <v>7190.739067</v>
      </c>
      <c r="I34" s="3">
        <v>7190.739067</v>
      </c>
      <c r="J34" s="3">
        <v>7190.739067</v>
      </c>
      <c r="K34" s="3">
        <v>7190.739067</v>
      </c>
      <c r="L34" s="3">
        <v>4.441</v>
      </c>
      <c r="M34" s="3">
        <v>25.033</v>
      </c>
      <c r="N34" s="94">
        <f t="shared" si="1"/>
        <v>0</v>
      </c>
      <c r="O34" s="94">
        <f t="shared" si="2"/>
        <v>0</v>
      </c>
      <c r="P34" s="94">
        <f t="shared" si="3"/>
        <v>0</v>
      </c>
      <c r="Q34" s="94">
        <f t="shared" si="4"/>
        <v>0</v>
      </c>
      <c r="R34" s="94">
        <f t="shared" si="5"/>
        <v>0</v>
      </c>
      <c r="S34" s="96">
        <f t="shared" si="6"/>
        <v>0</v>
      </c>
      <c r="U34" s="7">
        <f t="shared" si="7"/>
        <v>4.441</v>
      </c>
    </row>
    <row r="35">
      <c r="A35" s="94">
        <f>Comparacao!F35</f>
        <v>9173.349882</v>
      </c>
      <c r="B35" s="57" t="s">
        <v>115</v>
      </c>
      <c r="C35" s="3" t="s">
        <v>61</v>
      </c>
      <c r="D35" s="3">
        <v>5.0</v>
      </c>
      <c r="E35" s="3">
        <v>9173.349882</v>
      </c>
      <c r="F35" s="3">
        <v>9173.349882</v>
      </c>
      <c r="G35" s="3">
        <v>9173.349882</v>
      </c>
      <c r="H35" s="3">
        <v>9261.218797</v>
      </c>
      <c r="I35" s="3">
        <v>9173.349882</v>
      </c>
      <c r="J35" s="3">
        <v>9173.349882</v>
      </c>
      <c r="K35" s="3">
        <v>9190.923665</v>
      </c>
      <c r="L35" s="3">
        <v>1.28</v>
      </c>
      <c r="M35" s="3">
        <v>25.03</v>
      </c>
      <c r="N35" s="94">
        <f t="shared" si="1"/>
        <v>0</v>
      </c>
      <c r="O35" s="94">
        <f t="shared" si="2"/>
        <v>0</v>
      </c>
      <c r="P35" s="94">
        <f t="shared" si="3"/>
        <v>0</v>
      </c>
      <c r="Q35" s="94">
        <f t="shared" si="4"/>
        <v>0.9578716187</v>
      </c>
      <c r="R35" s="94">
        <f t="shared" si="5"/>
        <v>0</v>
      </c>
      <c r="S35" s="96">
        <f t="shared" si="6"/>
        <v>0.1915743237</v>
      </c>
      <c r="U35" s="7">
        <f t="shared" si="7"/>
        <v>1.28</v>
      </c>
    </row>
    <row r="36">
      <c r="A36" s="94">
        <f>Comparacao!F36</f>
        <v>3752.853912</v>
      </c>
      <c r="B36" s="57" t="s">
        <v>116</v>
      </c>
      <c r="C36" s="3" t="s">
        <v>61</v>
      </c>
      <c r="D36" s="3">
        <v>5.0</v>
      </c>
      <c r="E36" s="3">
        <v>3752.853912</v>
      </c>
      <c r="F36" s="3">
        <v>3752.853912</v>
      </c>
      <c r="G36" s="3">
        <v>3752.853912</v>
      </c>
      <c r="H36" s="3">
        <v>3752.853912</v>
      </c>
      <c r="I36" s="3">
        <v>3817.498231</v>
      </c>
      <c r="J36" s="3">
        <v>3752.853912</v>
      </c>
      <c r="K36" s="3">
        <v>3765.782776</v>
      </c>
      <c r="L36" s="3">
        <v>5.787</v>
      </c>
      <c r="M36" s="3">
        <v>25.073</v>
      </c>
      <c r="N36" s="94">
        <f t="shared" si="1"/>
        <v>0</v>
      </c>
      <c r="O36" s="94">
        <f t="shared" si="2"/>
        <v>0</v>
      </c>
      <c r="P36" s="94">
        <f t="shared" si="3"/>
        <v>0</v>
      </c>
      <c r="Q36" s="94">
        <f t="shared" si="4"/>
        <v>0</v>
      </c>
      <c r="R36" s="94">
        <f t="shared" si="5"/>
        <v>1.722537581</v>
      </c>
      <c r="S36" s="96">
        <f t="shared" si="6"/>
        <v>0.3445075162</v>
      </c>
      <c r="U36" s="7">
        <f t="shared" si="7"/>
        <v>5.787</v>
      </c>
    </row>
    <row r="37">
      <c r="A37" s="94">
        <f>Comparacao!F37</f>
        <v>6264.086171</v>
      </c>
      <c r="B37" s="57" t="s">
        <v>117</v>
      </c>
      <c r="C37" s="3" t="s">
        <v>61</v>
      </c>
      <c r="D37" s="3">
        <v>5.0</v>
      </c>
      <c r="E37" s="3">
        <v>6281.152408</v>
      </c>
      <c r="F37" s="3">
        <v>6264.086171</v>
      </c>
      <c r="G37" s="3">
        <v>6281.152408</v>
      </c>
      <c r="H37" s="3">
        <v>6281.152408</v>
      </c>
      <c r="I37" s="3">
        <v>6267.520488</v>
      </c>
      <c r="J37" s="3">
        <v>6264.086171</v>
      </c>
      <c r="K37" s="3">
        <v>6275.012777</v>
      </c>
      <c r="L37" s="3">
        <v>1.702</v>
      </c>
      <c r="M37" s="3">
        <v>25.081</v>
      </c>
      <c r="N37" s="94">
        <f t="shared" si="1"/>
        <v>0.2724457572</v>
      </c>
      <c r="O37" s="94">
        <f t="shared" si="2"/>
        <v>0</v>
      </c>
      <c r="P37" s="94">
        <f t="shared" si="3"/>
        <v>0.2724457572</v>
      </c>
      <c r="Q37" s="94">
        <f t="shared" si="4"/>
        <v>0.2724457572</v>
      </c>
      <c r="R37" s="94">
        <f t="shared" si="5"/>
        <v>0.05482550697</v>
      </c>
      <c r="S37" s="96">
        <f t="shared" si="6"/>
        <v>0.1744325557</v>
      </c>
      <c r="U37" s="7">
        <f t="shared" si="7"/>
        <v>1.702</v>
      </c>
    </row>
    <row r="38">
      <c r="A38" s="94">
        <f>Comparacao!F38</f>
        <v>8674.684243</v>
      </c>
      <c r="B38" s="57" t="s">
        <v>119</v>
      </c>
      <c r="C38" s="3" t="s">
        <v>61</v>
      </c>
      <c r="D38" s="3">
        <v>5.0</v>
      </c>
      <c r="E38" s="3">
        <v>8674.684243</v>
      </c>
      <c r="F38" s="3">
        <v>8674.684243</v>
      </c>
      <c r="G38" s="3">
        <v>8674.684243</v>
      </c>
      <c r="H38" s="3">
        <v>8674.684243</v>
      </c>
      <c r="I38" s="3">
        <v>8674.684243</v>
      </c>
      <c r="J38" s="3">
        <v>8674.684243</v>
      </c>
      <c r="K38" s="3">
        <v>8674.684243</v>
      </c>
      <c r="L38" s="3">
        <v>5.187</v>
      </c>
      <c r="M38" s="3">
        <v>25.082</v>
      </c>
      <c r="N38" s="94">
        <f t="shared" si="1"/>
        <v>0</v>
      </c>
      <c r="O38" s="94">
        <f t="shared" si="2"/>
        <v>0</v>
      </c>
      <c r="P38" s="94">
        <f t="shared" si="3"/>
        <v>0</v>
      </c>
      <c r="Q38" s="94">
        <f t="shared" si="4"/>
        <v>0</v>
      </c>
      <c r="R38" s="94">
        <f t="shared" si="5"/>
        <v>0</v>
      </c>
      <c r="S38" s="96">
        <f t="shared" si="6"/>
        <v>0</v>
      </c>
      <c r="U38" s="7">
        <f t="shared" si="7"/>
        <v>5.187</v>
      </c>
    </row>
    <row r="39">
      <c r="A39" s="94">
        <f>Comparacao!F39</f>
        <v>52541.03391</v>
      </c>
      <c r="B39" s="57" t="s">
        <v>120</v>
      </c>
      <c r="C39" s="3" t="s">
        <v>61</v>
      </c>
      <c r="D39" s="3">
        <v>5.0</v>
      </c>
      <c r="E39" s="3">
        <v>52541.03391</v>
      </c>
      <c r="F39" s="3">
        <v>52541.03391</v>
      </c>
      <c r="G39" s="3">
        <v>52541.03391</v>
      </c>
      <c r="H39" s="3">
        <v>52541.03391</v>
      </c>
      <c r="I39" s="3">
        <v>52541.03391</v>
      </c>
      <c r="J39" s="3">
        <v>52541.03391</v>
      </c>
      <c r="K39" s="3">
        <v>52541.03391</v>
      </c>
      <c r="L39" s="3">
        <v>0.083</v>
      </c>
      <c r="M39" s="3">
        <v>10.016</v>
      </c>
      <c r="N39" s="94">
        <f t="shared" si="1"/>
        <v>0</v>
      </c>
      <c r="O39" s="94">
        <f t="shared" si="2"/>
        <v>0</v>
      </c>
      <c r="P39" s="94">
        <f t="shared" si="3"/>
        <v>0</v>
      </c>
      <c r="Q39" s="94">
        <f t="shared" si="4"/>
        <v>0</v>
      </c>
      <c r="R39" s="94">
        <f t="shared" si="5"/>
        <v>0</v>
      </c>
      <c r="S39" s="96">
        <f t="shared" si="6"/>
        <v>0</v>
      </c>
      <c r="U39" s="7">
        <f t="shared" si="7"/>
        <v>0.083</v>
      </c>
    </row>
    <row r="40">
      <c r="A40" s="94">
        <f>Comparacao!F40</f>
        <v>63166.88072</v>
      </c>
      <c r="B40" s="57" t="s">
        <v>121</v>
      </c>
      <c r="C40" s="3" t="s">
        <v>61</v>
      </c>
      <c r="D40" s="3">
        <v>5.0</v>
      </c>
      <c r="E40" s="3">
        <v>63166.880717</v>
      </c>
      <c r="F40" s="3">
        <v>63166.880717</v>
      </c>
      <c r="G40" s="3">
        <v>63166.880717</v>
      </c>
      <c r="H40" s="3">
        <v>63166.880717</v>
      </c>
      <c r="I40" s="3">
        <v>63166.880717</v>
      </c>
      <c r="J40" s="3">
        <v>63166.880717</v>
      </c>
      <c r="K40" s="3">
        <v>63166.880717</v>
      </c>
      <c r="L40" s="3">
        <v>0.008</v>
      </c>
      <c r="M40" s="3">
        <v>10.013</v>
      </c>
      <c r="N40" s="94">
        <f t="shared" si="1"/>
        <v>0</v>
      </c>
      <c r="O40" s="94">
        <f t="shared" si="2"/>
        <v>0</v>
      </c>
      <c r="P40" s="94">
        <f t="shared" si="3"/>
        <v>0</v>
      </c>
      <c r="Q40" s="94">
        <f t="shared" si="4"/>
        <v>0</v>
      </c>
      <c r="R40" s="94">
        <f t="shared" si="5"/>
        <v>0</v>
      </c>
      <c r="S40" s="96">
        <f t="shared" si="6"/>
        <v>0</v>
      </c>
      <c r="U40" s="7">
        <f t="shared" si="7"/>
        <v>0.008</v>
      </c>
    </row>
    <row r="41">
      <c r="A41" s="94">
        <f>Comparacao!F41</f>
        <v>72640.83324</v>
      </c>
      <c r="B41" s="57" t="s">
        <v>122</v>
      </c>
      <c r="C41" s="3" t="s">
        <v>61</v>
      </c>
      <c r="D41" s="3">
        <v>5.0</v>
      </c>
      <c r="E41" s="3">
        <v>72640.833236</v>
      </c>
      <c r="F41" s="3">
        <v>72640.833236</v>
      </c>
      <c r="G41" s="3">
        <v>72640.833236</v>
      </c>
      <c r="H41" s="3">
        <v>72640.833236</v>
      </c>
      <c r="I41" s="3">
        <v>72640.833236</v>
      </c>
      <c r="J41" s="3">
        <v>72640.833236</v>
      </c>
      <c r="K41" s="3">
        <v>72640.833236</v>
      </c>
      <c r="L41" s="3">
        <v>0.01</v>
      </c>
      <c r="M41" s="3">
        <v>10.012</v>
      </c>
      <c r="N41" s="94">
        <f t="shared" si="1"/>
        <v>0</v>
      </c>
      <c r="O41" s="94">
        <f t="shared" si="2"/>
        <v>0</v>
      </c>
      <c r="P41" s="94">
        <f t="shared" si="3"/>
        <v>0</v>
      </c>
      <c r="Q41" s="94">
        <f t="shared" si="4"/>
        <v>0</v>
      </c>
      <c r="R41" s="94">
        <f t="shared" si="5"/>
        <v>0</v>
      </c>
      <c r="S41" s="96">
        <f t="shared" si="6"/>
        <v>0</v>
      </c>
      <c r="U41" s="7">
        <f t="shared" si="7"/>
        <v>0.01</v>
      </c>
    </row>
    <row r="42">
      <c r="A42" s="94">
        <f>Comparacao!F42</f>
        <v>34340.0114</v>
      </c>
      <c r="B42" s="57" t="s">
        <v>123</v>
      </c>
      <c r="C42" s="3" t="s">
        <v>61</v>
      </c>
      <c r="D42" s="3">
        <v>5.0</v>
      </c>
      <c r="E42" s="3">
        <v>34340.011402</v>
      </c>
      <c r="F42" s="3">
        <v>34340.011402</v>
      </c>
      <c r="G42" s="3">
        <v>34340.011402</v>
      </c>
      <c r="H42" s="3">
        <v>34340.011402</v>
      </c>
      <c r="I42" s="3">
        <v>34340.011402</v>
      </c>
      <c r="J42" s="3">
        <v>34340.011402</v>
      </c>
      <c r="K42" s="3">
        <v>34340.011402</v>
      </c>
      <c r="L42" s="3">
        <v>0.027</v>
      </c>
      <c r="M42" s="3">
        <v>10.019</v>
      </c>
      <c r="N42" s="94">
        <f t="shared" si="1"/>
        <v>0</v>
      </c>
      <c r="O42" s="94">
        <f t="shared" si="2"/>
        <v>0</v>
      </c>
      <c r="P42" s="94">
        <f t="shared" si="3"/>
        <v>0</v>
      </c>
      <c r="Q42" s="94">
        <f t="shared" si="4"/>
        <v>0</v>
      </c>
      <c r="R42" s="94">
        <f t="shared" si="5"/>
        <v>0</v>
      </c>
      <c r="S42" s="96">
        <f t="shared" si="6"/>
        <v>0</v>
      </c>
      <c r="U42" s="7">
        <f t="shared" si="7"/>
        <v>0.027</v>
      </c>
    </row>
    <row r="43">
      <c r="A43" s="94">
        <f>Comparacao!F43</f>
        <v>49418.78451</v>
      </c>
      <c r="B43" s="57" t="s">
        <v>124</v>
      </c>
      <c r="C43" s="3" t="s">
        <v>61</v>
      </c>
      <c r="D43" s="3">
        <v>5.0</v>
      </c>
      <c r="E43" s="3">
        <v>49418.784512</v>
      </c>
      <c r="F43" s="3">
        <v>49418.784512</v>
      </c>
      <c r="G43" s="3">
        <v>49418.784512</v>
      </c>
      <c r="H43" s="3">
        <v>49418.784512</v>
      </c>
      <c r="I43" s="3">
        <v>49418.784512</v>
      </c>
      <c r="J43" s="3">
        <v>49418.784512</v>
      </c>
      <c r="K43" s="3">
        <v>49418.784512</v>
      </c>
      <c r="L43" s="3">
        <v>0.141</v>
      </c>
      <c r="M43" s="3">
        <v>10.014</v>
      </c>
      <c r="N43" s="94">
        <f t="shared" si="1"/>
        <v>0</v>
      </c>
      <c r="O43" s="94">
        <f t="shared" si="2"/>
        <v>0</v>
      </c>
      <c r="P43" s="94">
        <f t="shared" si="3"/>
        <v>0</v>
      </c>
      <c r="Q43" s="94">
        <f t="shared" si="4"/>
        <v>0</v>
      </c>
      <c r="R43" s="94">
        <f t="shared" si="5"/>
        <v>0</v>
      </c>
      <c r="S43" s="96">
        <f t="shared" si="6"/>
        <v>0</v>
      </c>
      <c r="U43" s="7">
        <f t="shared" si="7"/>
        <v>0.141</v>
      </c>
    </row>
    <row r="44">
      <c r="A44" s="94">
        <f>Comparacao!F44</f>
        <v>64013.26217</v>
      </c>
      <c r="B44" s="57" t="s">
        <v>125</v>
      </c>
      <c r="C44" s="3" t="s">
        <v>61</v>
      </c>
      <c r="D44" s="3">
        <v>5.0</v>
      </c>
      <c r="E44" s="3">
        <v>64013.262167</v>
      </c>
      <c r="F44" s="3">
        <v>64013.262167</v>
      </c>
      <c r="G44" s="3">
        <v>64013.262167</v>
      </c>
      <c r="H44" s="3">
        <v>64013.262167</v>
      </c>
      <c r="I44" s="3">
        <v>64013.262167</v>
      </c>
      <c r="J44" s="3">
        <v>64013.262167</v>
      </c>
      <c r="K44" s="3">
        <v>64013.262167</v>
      </c>
      <c r="L44" s="3">
        <v>0.061</v>
      </c>
      <c r="M44" s="3">
        <v>10.014</v>
      </c>
      <c r="N44" s="94">
        <f t="shared" si="1"/>
        <v>0</v>
      </c>
      <c r="O44" s="94">
        <f t="shared" si="2"/>
        <v>0</v>
      </c>
      <c r="P44" s="94">
        <f t="shared" si="3"/>
        <v>0</v>
      </c>
      <c r="Q44" s="94">
        <f t="shared" si="4"/>
        <v>0</v>
      </c>
      <c r="R44" s="94">
        <f t="shared" si="5"/>
        <v>0</v>
      </c>
      <c r="S44" s="96">
        <f t="shared" si="6"/>
        <v>0</v>
      </c>
      <c r="U44" s="7">
        <f t="shared" si="7"/>
        <v>0.061</v>
      </c>
    </row>
    <row r="45">
      <c r="A45" s="94">
        <f>Comparacao!F45</f>
        <v>20513.40615</v>
      </c>
      <c r="B45" s="57" t="s">
        <v>126</v>
      </c>
      <c r="C45" s="3" t="s">
        <v>61</v>
      </c>
      <c r="D45" s="3">
        <v>5.0</v>
      </c>
      <c r="E45" s="3">
        <v>20513.406145</v>
      </c>
      <c r="F45" s="3">
        <v>20513.406145</v>
      </c>
      <c r="G45" s="3">
        <v>20513.406145</v>
      </c>
      <c r="H45" s="3">
        <v>20513.406145</v>
      </c>
      <c r="I45" s="3">
        <v>20513.406145</v>
      </c>
      <c r="J45" s="3">
        <v>20513.406145</v>
      </c>
      <c r="K45" s="3">
        <v>20513.406145</v>
      </c>
      <c r="L45" s="3">
        <v>0.134</v>
      </c>
      <c r="M45" s="3">
        <v>10.04</v>
      </c>
      <c r="N45" s="94">
        <f t="shared" si="1"/>
        <v>0</v>
      </c>
      <c r="O45" s="94">
        <f t="shared" si="2"/>
        <v>0</v>
      </c>
      <c r="P45" s="94">
        <f t="shared" si="3"/>
        <v>0</v>
      </c>
      <c r="Q45" s="94">
        <f t="shared" si="4"/>
        <v>0</v>
      </c>
      <c r="R45" s="94">
        <f t="shared" si="5"/>
        <v>0</v>
      </c>
      <c r="S45" s="96">
        <f t="shared" si="6"/>
        <v>0</v>
      </c>
      <c r="U45" s="7">
        <f t="shared" si="7"/>
        <v>0.134</v>
      </c>
    </row>
    <row r="46">
      <c r="A46" s="94">
        <f>Comparacao!F46</f>
        <v>39288.18853</v>
      </c>
      <c r="B46" s="57" t="s">
        <v>127</v>
      </c>
      <c r="C46" s="3" t="s">
        <v>61</v>
      </c>
      <c r="D46" s="3">
        <v>5.0</v>
      </c>
      <c r="E46" s="3">
        <v>39288.18853</v>
      </c>
      <c r="F46" s="3">
        <v>39288.18853</v>
      </c>
      <c r="G46" s="3">
        <v>39288.18853</v>
      </c>
      <c r="H46" s="3">
        <v>39288.18853</v>
      </c>
      <c r="I46" s="3">
        <v>39288.18853</v>
      </c>
      <c r="J46" s="3">
        <v>39288.18853</v>
      </c>
      <c r="K46" s="3">
        <v>39288.18853</v>
      </c>
      <c r="L46" s="3">
        <v>0.268</v>
      </c>
      <c r="M46" s="3">
        <v>10.036</v>
      </c>
      <c r="N46" s="94">
        <f t="shared" si="1"/>
        <v>0</v>
      </c>
      <c r="O46" s="94">
        <f t="shared" si="2"/>
        <v>0</v>
      </c>
      <c r="P46" s="94">
        <f t="shared" si="3"/>
        <v>0</v>
      </c>
      <c r="Q46" s="94">
        <f t="shared" si="4"/>
        <v>0</v>
      </c>
      <c r="R46" s="94">
        <f t="shared" si="5"/>
        <v>0</v>
      </c>
      <c r="S46" s="96">
        <f t="shared" si="6"/>
        <v>0</v>
      </c>
      <c r="U46" s="7">
        <f t="shared" si="7"/>
        <v>0.268</v>
      </c>
    </row>
    <row r="47">
      <c r="A47" s="94">
        <f>Comparacao!F47</f>
        <v>57953.44807</v>
      </c>
      <c r="B47" s="57" t="s">
        <v>128</v>
      </c>
      <c r="C47" s="3" t="s">
        <v>61</v>
      </c>
      <c r="D47" s="3">
        <v>5.0</v>
      </c>
      <c r="E47" s="3">
        <v>57953.448068</v>
      </c>
      <c r="F47" s="3">
        <v>57953.448068</v>
      </c>
      <c r="G47" s="3">
        <v>57953.448068</v>
      </c>
      <c r="H47" s="3">
        <v>57953.448068</v>
      </c>
      <c r="I47" s="3">
        <v>57953.448068</v>
      </c>
      <c r="J47" s="3">
        <v>57953.448068</v>
      </c>
      <c r="K47" s="3">
        <v>57953.448068</v>
      </c>
      <c r="L47" s="3">
        <v>0.29</v>
      </c>
      <c r="M47" s="3">
        <v>10.039</v>
      </c>
      <c r="N47" s="94">
        <f t="shared" si="1"/>
        <v>0</v>
      </c>
      <c r="O47" s="94">
        <f t="shared" si="2"/>
        <v>0</v>
      </c>
      <c r="P47" s="94">
        <f t="shared" si="3"/>
        <v>0</v>
      </c>
      <c r="Q47" s="94">
        <f t="shared" si="4"/>
        <v>0</v>
      </c>
      <c r="R47" s="94">
        <f t="shared" si="5"/>
        <v>0</v>
      </c>
      <c r="S47" s="96">
        <f t="shared" si="6"/>
        <v>0</v>
      </c>
      <c r="U47" s="7">
        <f t="shared" si="7"/>
        <v>0.29</v>
      </c>
    </row>
    <row r="48">
      <c r="A48" s="94">
        <f>Comparacao!F48</f>
        <v>58761.18402</v>
      </c>
      <c r="B48" s="57" t="s">
        <v>129</v>
      </c>
      <c r="C48" s="3" t="s">
        <v>61</v>
      </c>
      <c r="D48" s="3">
        <v>5.0</v>
      </c>
      <c r="E48" s="3">
        <v>58761.184024</v>
      </c>
      <c r="F48" s="3">
        <v>58761.184024</v>
      </c>
      <c r="G48" s="3">
        <v>58761.184024</v>
      </c>
      <c r="H48" s="3">
        <v>58761.184024</v>
      </c>
      <c r="I48" s="3">
        <v>58761.184024</v>
      </c>
      <c r="J48" s="3">
        <v>58761.184024</v>
      </c>
      <c r="K48" s="3">
        <v>58761.184024</v>
      </c>
      <c r="L48" s="3">
        <v>0.061</v>
      </c>
      <c r="M48" s="3">
        <v>20.014</v>
      </c>
      <c r="N48" s="94">
        <f t="shared" si="1"/>
        <v>0</v>
      </c>
      <c r="O48" s="94">
        <f t="shared" si="2"/>
        <v>0</v>
      </c>
      <c r="P48" s="94">
        <f t="shared" si="3"/>
        <v>0</v>
      </c>
      <c r="Q48" s="94">
        <f t="shared" si="4"/>
        <v>0</v>
      </c>
      <c r="R48" s="94">
        <f t="shared" si="5"/>
        <v>0</v>
      </c>
      <c r="S48" s="96">
        <f t="shared" si="6"/>
        <v>0</v>
      </c>
      <c r="U48" s="7">
        <f t="shared" si="7"/>
        <v>0.061</v>
      </c>
    </row>
    <row r="49">
      <c r="A49" s="94">
        <f>Comparacao!F49</f>
        <v>69515.95302</v>
      </c>
      <c r="B49" s="57" t="s">
        <v>130</v>
      </c>
      <c r="C49" s="3" t="s">
        <v>61</v>
      </c>
      <c r="D49" s="3">
        <v>5.0</v>
      </c>
      <c r="E49" s="3">
        <v>69515.953022</v>
      </c>
      <c r="F49" s="3">
        <v>69515.953022</v>
      </c>
      <c r="G49" s="3">
        <v>69515.953022</v>
      </c>
      <c r="H49" s="3">
        <v>69515.953022</v>
      </c>
      <c r="I49" s="3">
        <v>69515.953022</v>
      </c>
      <c r="J49" s="3">
        <v>69515.953022</v>
      </c>
      <c r="K49" s="3">
        <v>69515.953022</v>
      </c>
      <c r="L49" s="3">
        <v>0.678</v>
      </c>
      <c r="M49" s="3">
        <v>20.015</v>
      </c>
      <c r="N49" s="94">
        <f t="shared" si="1"/>
        <v>0</v>
      </c>
      <c r="O49" s="94">
        <f t="shared" si="2"/>
        <v>0</v>
      </c>
      <c r="P49" s="94">
        <f t="shared" si="3"/>
        <v>0</v>
      </c>
      <c r="Q49" s="94">
        <f t="shared" si="4"/>
        <v>0</v>
      </c>
      <c r="R49" s="94">
        <f t="shared" si="5"/>
        <v>0</v>
      </c>
      <c r="S49" s="96">
        <f t="shared" si="6"/>
        <v>0</v>
      </c>
      <c r="U49" s="7">
        <f t="shared" si="7"/>
        <v>0.678</v>
      </c>
    </row>
    <row r="50">
      <c r="A50" s="94">
        <f>Comparacao!F50</f>
        <v>78177.62524</v>
      </c>
      <c r="B50" s="57" t="s">
        <v>131</v>
      </c>
      <c r="C50" s="3" t="s">
        <v>61</v>
      </c>
      <c r="D50" s="3">
        <v>5.0</v>
      </c>
      <c r="E50" s="3">
        <v>78177.625239</v>
      </c>
      <c r="F50" s="3">
        <v>78177.625239</v>
      </c>
      <c r="G50" s="3">
        <v>78177.625239</v>
      </c>
      <c r="H50" s="3">
        <v>78177.625239</v>
      </c>
      <c r="I50" s="3">
        <v>78177.625239</v>
      </c>
      <c r="J50" s="3">
        <v>78177.625239</v>
      </c>
      <c r="K50" s="3">
        <v>78177.625239</v>
      </c>
      <c r="L50" s="3">
        <v>0.645</v>
      </c>
      <c r="M50" s="3">
        <v>20.018</v>
      </c>
      <c r="N50" s="94">
        <f t="shared" si="1"/>
        <v>0</v>
      </c>
      <c r="O50" s="94">
        <f t="shared" si="2"/>
        <v>0</v>
      </c>
      <c r="P50" s="94">
        <f t="shared" si="3"/>
        <v>0</v>
      </c>
      <c r="Q50" s="94">
        <f t="shared" si="4"/>
        <v>0</v>
      </c>
      <c r="R50" s="94">
        <f t="shared" si="5"/>
        <v>0</v>
      </c>
      <c r="S50" s="96">
        <f t="shared" si="6"/>
        <v>0</v>
      </c>
      <c r="U50" s="7">
        <f t="shared" si="7"/>
        <v>0.645</v>
      </c>
    </row>
    <row r="51">
      <c r="A51" s="94">
        <f>Comparacao!F51</f>
        <v>46480.36408</v>
      </c>
      <c r="B51" s="57" t="s">
        <v>132</v>
      </c>
      <c r="C51" s="3" t="s">
        <v>61</v>
      </c>
      <c r="D51" s="3">
        <v>5.0</v>
      </c>
      <c r="E51" s="3">
        <v>46650.305945</v>
      </c>
      <c r="F51" s="3">
        <v>46650.305945</v>
      </c>
      <c r="G51" s="3">
        <v>46480.364079</v>
      </c>
      <c r="H51" s="3">
        <v>46650.305945</v>
      </c>
      <c r="I51" s="3">
        <v>46480.364079</v>
      </c>
      <c r="J51" s="3">
        <v>46480.364079</v>
      </c>
      <c r="K51" s="3">
        <v>46582.329198</v>
      </c>
      <c r="L51" s="3">
        <v>3.002</v>
      </c>
      <c r="M51" s="3">
        <v>20.027</v>
      </c>
      <c r="N51" s="94">
        <f t="shared" si="1"/>
        <v>0.3656207721</v>
      </c>
      <c r="O51" s="94">
        <f t="shared" si="2"/>
        <v>0.3656207721</v>
      </c>
      <c r="P51" s="94">
        <f t="shared" si="3"/>
        <v>0</v>
      </c>
      <c r="Q51" s="94">
        <f t="shared" si="4"/>
        <v>0.3656207721</v>
      </c>
      <c r="R51" s="94">
        <f t="shared" si="5"/>
        <v>0</v>
      </c>
      <c r="S51" s="96">
        <f t="shared" si="6"/>
        <v>0.2193724632</v>
      </c>
      <c r="U51" s="7">
        <f t="shared" si="7"/>
        <v>3.002</v>
      </c>
    </row>
    <row r="52">
      <c r="A52" s="94">
        <f>Comparacao!F52</f>
        <v>61061.40791</v>
      </c>
      <c r="B52" s="57" t="s">
        <v>133</v>
      </c>
      <c r="C52" s="3" t="s">
        <v>61</v>
      </c>
      <c r="D52" s="3">
        <v>5.0</v>
      </c>
      <c r="E52" s="3">
        <v>61061.407905</v>
      </c>
      <c r="F52" s="3">
        <v>61061.407905</v>
      </c>
      <c r="G52" s="3">
        <v>61061.407905</v>
      </c>
      <c r="H52" s="3">
        <v>61832.498026</v>
      </c>
      <c r="I52" s="3">
        <v>61141.165969</v>
      </c>
      <c r="J52" s="3">
        <v>61061.407905</v>
      </c>
      <c r="K52" s="3">
        <v>61231.577542</v>
      </c>
      <c r="L52" s="3">
        <v>1.564</v>
      </c>
      <c r="M52" s="3">
        <v>20.022</v>
      </c>
      <c r="N52" s="94">
        <f t="shared" si="1"/>
        <v>0</v>
      </c>
      <c r="O52" s="94">
        <f t="shared" si="2"/>
        <v>0</v>
      </c>
      <c r="P52" s="94">
        <f t="shared" si="3"/>
        <v>0</v>
      </c>
      <c r="Q52" s="94">
        <f t="shared" si="4"/>
        <v>1.26281091</v>
      </c>
      <c r="R52" s="94">
        <f t="shared" si="5"/>
        <v>0.1306194317</v>
      </c>
      <c r="S52" s="96">
        <f t="shared" si="6"/>
        <v>0.2786860684</v>
      </c>
      <c r="U52" s="7">
        <f t="shared" si="7"/>
        <v>1.564</v>
      </c>
    </row>
    <row r="53">
      <c r="A53" s="94">
        <f>Comparacao!F53</f>
        <v>73592.96771</v>
      </c>
      <c r="B53" s="57" t="s">
        <v>134</v>
      </c>
      <c r="C53" s="3" t="s">
        <v>61</v>
      </c>
      <c r="D53" s="3">
        <v>5.0</v>
      </c>
      <c r="E53" s="3">
        <v>73592.96771</v>
      </c>
      <c r="F53" s="3">
        <v>73592.96771</v>
      </c>
      <c r="G53" s="3">
        <v>73592.96771</v>
      </c>
      <c r="H53" s="3">
        <v>73592.96771</v>
      </c>
      <c r="I53" s="3">
        <v>73592.96771</v>
      </c>
      <c r="J53" s="3">
        <v>73592.96771</v>
      </c>
      <c r="K53" s="3">
        <v>73592.96771</v>
      </c>
      <c r="L53" s="3">
        <v>0.882</v>
      </c>
      <c r="M53" s="3">
        <v>20.023</v>
      </c>
      <c r="N53" s="94">
        <f t="shared" si="1"/>
        <v>0</v>
      </c>
      <c r="O53" s="94">
        <f t="shared" si="2"/>
        <v>0</v>
      </c>
      <c r="P53" s="94">
        <f t="shared" si="3"/>
        <v>0</v>
      </c>
      <c r="Q53" s="94">
        <f t="shared" si="4"/>
        <v>0</v>
      </c>
      <c r="R53" s="94">
        <f t="shared" si="5"/>
        <v>0</v>
      </c>
      <c r="S53" s="96">
        <f t="shared" si="6"/>
        <v>0</v>
      </c>
      <c r="U53" s="7">
        <f t="shared" si="7"/>
        <v>0.882</v>
      </c>
    </row>
    <row r="54">
      <c r="A54" s="94">
        <f>Comparacao!F54</f>
        <v>35296.98564</v>
      </c>
      <c r="B54" s="57" t="s">
        <v>135</v>
      </c>
      <c r="C54" s="3" t="s">
        <v>61</v>
      </c>
      <c r="D54" s="3">
        <v>5.0</v>
      </c>
      <c r="E54" s="3">
        <v>35296.985641</v>
      </c>
      <c r="F54" s="3">
        <v>35296.985641</v>
      </c>
      <c r="G54" s="3">
        <v>35296.985641</v>
      </c>
      <c r="H54" s="3">
        <v>35304.45828</v>
      </c>
      <c r="I54" s="3">
        <v>35296.985641</v>
      </c>
      <c r="J54" s="3">
        <v>35296.985641</v>
      </c>
      <c r="K54" s="3">
        <v>35298.480169</v>
      </c>
      <c r="L54" s="3">
        <v>1.273</v>
      </c>
      <c r="M54" s="3">
        <v>20.056</v>
      </c>
      <c r="N54" s="94">
        <f t="shared" si="1"/>
        <v>0</v>
      </c>
      <c r="O54" s="94">
        <f t="shared" si="2"/>
        <v>0</v>
      </c>
      <c r="P54" s="94">
        <f t="shared" si="3"/>
        <v>0</v>
      </c>
      <c r="Q54" s="94">
        <f t="shared" si="4"/>
        <v>0.02117075683</v>
      </c>
      <c r="R54" s="94">
        <f t="shared" si="5"/>
        <v>0</v>
      </c>
      <c r="S54" s="96">
        <f t="shared" si="6"/>
        <v>0.004234151367</v>
      </c>
      <c r="U54" s="7">
        <f t="shared" si="7"/>
        <v>1.273</v>
      </c>
    </row>
    <row r="55">
      <c r="A55" s="94">
        <f>Comparacao!F55</f>
        <v>52294.28417</v>
      </c>
      <c r="B55" s="57" t="s">
        <v>136</v>
      </c>
      <c r="C55" s="3" t="s">
        <v>61</v>
      </c>
      <c r="D55" s="3">
        <v>5.0</v>
      </c>
      <c r="E55" s="3">
        <v>52294.284172</v>
      </c>
      <c r="F55" s="3">
        <v>52294.284172</v>
      </c>
      <c r="G55" s="3">
        <v>52294.284172</v>
      </c>
      <c r="H55" s="3">
        <v>52294.284172</v>
      </c>
      <c r="I55" s="3">
        <v>52294.284172</v>
      </c>
      <c r="J55" s="3">
        <v>52294.284172</v>
      </c>
      <c r="K55" s="3">
        <v>52294.284172</v>
      </c>
      <c r="L55" s="3">
        <v>0.546</v>
      </c>
      <c r="M55" s="3">
        <v>20.058</v>
      </c>
      <c r="N55" s="94">
        <f t="shared" si="1"/>
        <v>0</v>
      </c>
      <c r="O55" s="94">
        <f t="shared" si="2"/>
        <v>0</v>
      </c>
      <c r="P55" s="94">
        <f t="shared" si="3"/>
        <v>0</v>
      </c>
      <c r="Q55" s="94">
        <f t="shared" si="4"/>
        <v>0</v>
      </c>
      <c r="R55" s="94">
        <f t="shared" si="5"/>
        <v>0</v>
      </c>
      <c r="S55" s="96">
        <f t="shared" si="6"/>
        <v>0</v>
      </c>
      <c r="U55" s="7">
        <f t="shared" si="7"/>
        <v>0.546</v>
      </c>
    </row>
    <row r="56">
      <c r="A56" s="94">
        <f>Comparacao!F56</f>
        <v>68272.78251</v>
      </c>
      <c r="B56" s="57" t="s">
        <v>137</v>
      </c>
      <c r="C56" s="3" t="s">
        <v>61</v>
      </c>
      <c r="D56" s="3">
        <v>5.0</v>
      </c>
      <c r="E56" s="3">
        <v>68272.782509</v>
      </c>
      <c r="F56" s="3">
        <v>68272.782509</v>
      </c>
      <c r="G56" s="3">
        <v>68272.782509</v>
      </c>
      <c r="H56" s="3">
        <v>68272.782509</v>
      </c>
      <c r="I56" s="3">
        <v>68272.782509</v>
      </c>
      <c r="J56" s="3">
        <v>68272.782509</v>
      </c>
      <c r="K56" s="3">
        <v>68272.782509</v>
      </c>
      <c r="L56" s="3">
        <v>1.127</v>
      </c>
      <c r="M56" s="3">
        <v>20.049</v>
      </c>
      <c r="N56" s="94">
        <f t="shared" si="1"/>
        <v>0</v>
      </c>
      <c r="O56" s="94">
        <f t="shared" si="2"/>
        <v>0</v>
      </c>
      <c r="P56" s="94">
        <f t="shared" si="3"/>
        <v>0</v>
      </c>
      <c r="Q56" s="94">
        <f t="shared" si="4"/>
        <v>0</v>
      </c>
      <c r="R56" s="94">
        <f t="shared" si="5"/>
        <v>0</v>
      </c>
      <c r="S56" s="96">
        <f t="shared" si="6"/>
        <v>0</v>
      </c>
      <c r="U56" s="7">
        <f t="shared" si="7"/>
        <v>1.127</v>
      </c>
    </row>
    <row r="57">
      <c r="A57" s="94">
        <f>Comparacao!F57</f>
        <v>60602.2938</v>
      </c>
      <c r="B57" s="57" t="s">
        <v>138</v>
      </c>
      <c r="C57" s="3" t="s">
        <v>61</v>
      </c>
      <c r="D57" s="3">
        <v>5.0</v>
      </c>
      <c r="E57" s="3">
        <v>60602.293799</v>
      </c>
      <c r="F57" s="3">
        <v>60602.293799</v>
      </c>
      <c r="G57" s="3">
        <v>60602.293799</v>
      </c>
      <c r="H57" s="3">
        <v>60602.293799</v>
      </c>
      <c r="I57" s="3">
        <v>60602.293799</v>
      </c>
      <c r="J57" s="3">
        <v>60602.293799</v>
      </c>
      <c r="K57" s="3">
        <v>60602.293799</v>
      </c>
      <c r="L57" s="3">
        <v>0.725</v>
      </c>
      <c r="M57" s="3">
        <v>25.017</v>
      </c>
      <c r="N57" s="94">
        <f t="shared" si="1"/>
        <v>0</v>
      </c>
      <c r="O57" s="94">
        <f t="shared" si="2"/>
        <v>0</v>
      </c>
      <c r="P57" s="94">
        <f t="shared" si="3"/>
        <v>0</v>
      </c>
      <c r="Q57" s="94">
        <f t="shared" si="4"/>
        <v>0</v>
      </c>
      <c r="R57" s="94">
        <f t="shared" si="5"/>
        <v>0</v>
      </c>
      <c r="S57" s="96">
        <f t="shared" si="6"/>
        <v>0</v>
      </c>
      <c r="U57" s="7">
        <f t="shared" si="7"/>
        <v>0.725</v>
      </c>
    </row>
    <row r="58">
      <c r="A58" s="94">
        <f>Comparacao!F58</f>
        <v>70130.92139</v>
      </c>
      <c r="B58" s="57" t="s">
        <v>139</v>
      </c>
      <c r="C58" s="3" t="s">
        <v>61</v>
      </c>
      <c r="D58" s="3">
        <v>5.0</v>
      </c>
      <c r="E58" s="3">
        <v>70130.921387</v>
      </c>
      <c r="F58" s="3">
        <v>70130.921387</v>
      </c>
      <c r="G58" s="3">
        <v>71194.849875</v>
      </c>
      <c r="H58" s="3">
        <v>70130.921387</v>
      </c>
      <c r="I58" s="3">
        <v>70130.921387</v>
      </c>
      <c r="J58" s="3">
        <v>70130.921387</v>
      </c>
      <c r="K58" s="3">
        <v>70343.707084</v>
      </c>
      <c r="L58" s="3">
        <v>3.136</v>
      </c>
      <c r="M58" s="3">
        <v>25.018</v>
      </c>
      <c r="N58" s="94">
        <f t="shared" si="1"/>
        <v>0</v>
      </c>
      <c r="O58" s="94">
        <f t="shared" si="2"/>
        <v>0</v>
      </c>
      <c r="P58" s="94">
        <f t="shared" si="3"/>
        <v>1.517060473</v>
      </c>
      <c r="Q58" s="94">
        <f t="shared" si="4"/>
        <v>0</v>
      </c>
      <c r="R58" s="94">
        <f t="shared" si="5"/>
        <v>0</v>
      </c>
      <c r="S58" s="96">
        <f t="shared" si="6"/>
        <v>0.3034120947</v>
      </c>
      <c r="U58" s="7">
        <f t="shared" si="7"/>
        <v>3.136</v>
      </c>
    </row>
    <row r="59">
      <c r="A59" s="94">
        <f>Comparacao!F59</f>
        <v>79442.48278</v>
      </c>
      <c r="B59" s="57" t="s">
        <v>140</v>
      </c>
      <c r="C59" s="3" t="s">
        <v>61</v>
      </c>
      <c r="D59" s="3">
        <v>5.0</v>
      </c>
      <c r="E59" s="3">
        <v>79442.482779</v>
      </c>
      <c r="F59" s="3">
        <v>79442.482779</v>
      </c>
      <c r="G59" s="3">
        <v>79442.482779</v>
      </c>
      <c r="H59" s="3">
        <v>79687.910587</v>
      </c>
      <c r="I59" s="3">
        <v>79442.482779</v>
      </c>
      <c r="J59" s="3">
        <v>79442.482779</v>
      </c>
      <c r="K59" s="3">
        <v>79491.568341</v>
      </c>
      <c r="L59" s="3">
        <v>3.078</v>
      </c>
      <c r="M59" s="3">
        <v>25.018</v>
      </c>
      <c r="N59" s="94">
        <f t="shared" si="1"/>
        <v>0</v>
      </c>
      <c r="O59" s="94">
        <f t="shared" si="2"/>
        <v>0</v>
      </c>
      <c r="P59" s="94">
        <f t="shared" si="3"/>
        <v>0</v>
      </c>
      <c r="Q59" s="94">
        <f t="shared" si="4"/>
        <v>0.3089377364</v>
      </c>
      <c r="R59" s="94">
        <f t="shared" si="5"/>
        <v>0</v>
      </c>
      <c r="S59" s="96">
        <f t="shared" si="6"/>
        <v>0.06178754727</v>
      </c>
      <c r="U59" s="7">
        <f t="shared" si="7"/>
        <v>3.078</v>
      </c>
    </row>
    <row r="60">
      <c r="A60" s="94">
        <f>Comparacao!F60</f>
        <v>47432.69653</v>
      </c>
      <c r="B60" s="57" t="s">
        <v>141</v>
      </c>
      <c r="C60" s="3" t="s">
        <v>61</v>
      </c>
      <c r="D60" s="3">
        <v>5.0</v>
      </c>
      <c r="E60" s="3">
        <v>47432.696534</v>
      </c>
      <c r="F60" s="3">
        <v>47432.696534</v>
      </c>
      <c r="G60" s="3">
        <v>47432.696534</v>
      </c>
      <c r="H60" s="3">
        <v>47432.696534</v>
      </c>
      <c r="I60" s="3">
        <v>47432.696534</v>
      </c>
      <c r="J60" s="3">
        <v>47432.696534</v>
      </c>
      <c r="K60" s="3">
        <v>47432.696534</v>
      </c>
      <c r="L60" s="3">
        <v>0.196</v>
      </c>
      <c r="M60" s="3">
        <v>25.027</v>
      </c>
      <c r="N60" s="94">
        <f t="shared" si="1"/>
        <v>0</v>
      </c>
      <c r="O60" s="94">
        <f t="shared" si="2"/>
        <v>0</v>
      </c>
      <c r="P60" s="94">
        <f t="shared" si="3"/>
        <v>0</v>
      </c>
      <c r="Q60" s="94">
        <f t="shared" si="4"/>
        <v>0</v>
      </c>
      <c r="R60" s="94">
        <f t="shared" si="5"/>
        <v>0</v>
      </c>
      <c r="S60" s="96">
        <f t="shared" si="6"/>
        <v>0</v>
      </c>
      <c r="U60" s="7">
        <f t="shared" si="7"/>
        <v>0.196</v>
      </c>
    </row>
    <row r="61">
      <c r="A61" s="94">
        <f>Comparacao!F61</f>
        <v>61046.70046</v>
      </c>
      <c r="B61" s="57" t="s">
        <v>142</v>
      </c>
      <c r="C61" s="3" t="s">
        <v>61</v>
      </c>
      <c r="D61" s="3">
        <v>5.0</v>
      </c>
      <c r="E61" s="3">
        <v>61046.700464</v>
      </c>
      <c r="F61" s="3">
        <v>61046.700464</v>
      </c>
      <c r="G61" s="3">
        <v>61046.700464</v>
      </c>
      <c r="H61" s="3">
        <v>61046.700464</v>
      </c>
      <c r="I61" s="3">
        <v>61046.700464</v>
      </c>
      <c r="J61" s="3">
        <v>61046.700464</v>
      </c>
      <c r="K61" s="3">
        <v>61046.700464</v>
      </c>
      <c r="L61" s="3">
        <v>3.042</v>
      </c>
      <c r="M61" s="3">
        <v>25.027</v>
      </c>
      <c r="N61" s="94">
        <f t="shared" si="1"/>
        <v>0</v>
      </c>
      <c r="O61" s="94">
        <f t="shared" si="2"/>
        <v>0</v>
      </c>
      <c r="P61" s="94">
        <f t="shared" si="3"/>
        <v>0</v>
      </c>
      <c r="Q61" s="94">
        <f t="shared" si="4"/>
        <v>0</v>
      </c>
      <c r="R61" s="94">
        <f t="shared" si="5"/>
        <v>0</v>
      </c>
      <c r="S61" s="96">
        <f t="shared" si="6"/>
        <v>0</v>
      </c>
      <c r="U61" s="7">
        <f t="shared" si="7"/>
        <v>3.042</v>
      </c>
    </row>
    <row r="62">
      <c r="A62" s="94">
        <f>Comparacao!F62</f>
        <v>73569.91019</v>
      </c>
      <c r="B62" s="57" t="s">
        <v>143</v>
      </c>
      <c r="C62" s="3" t="s">
        <v>61</v>
      </c>
      <c r="D62" s="3">
        <v>5.0</v>
      </c>
      <c r="E62" s="3">
        <v>73569.910193</v>
      </c>
      <c r="F62" s="3">
        <v>73569.910193</v>
      </c>
      <c r="G62" s="3">
        <v>73569.910193</v>
      </c>
      <c r="H62" s="3">
        <v>73569.910193</v>
      </c>
      <c r="I62" s="3">
        <v>73569.910193</v>
      </c>
      <c r="J62" s="3">
        <v>73569.910193</v>
      </c>
      <c r="K62" s="3">
        <v>73569.910193</v>
      </c>
      <c r="L62" s="3">
        <v>1.483</v>
      </c>
      <c r="M62" s="3">
        <v>25.027</v>
      </c>
      <c r="N62" s="94">
        <f t="shared" si="1"/>
        <v>0</v>
      </c>
      <c r="O62" s="94">
        <f t="shared" si="2"/>
        <v>0</v>
      </c>
      <c r="P62" s="94">
        <f t="shared" si="3"/>
        <v>0</v>
      </c>
      <c r="Q62" s="94">
        <f t="shared" si="4"/>
        <v>0</v>
      </c>
      <c r="R62" s="94">
        <f t="shared" si="5"/>
        <v>0</v>
      </c>
      <c r="S62" s="96">
        <f t="shared" si="6"/>
        <v>0</v>
      </c>
      <c r="U62" s="7">
        <f t="shared" si="7"/>
        <v>1.483</v>
      </c>
    </row>
    <row r="63">
      <c r="A63" s="94">
        <f>Comparacao!F63</f>
        <v>37295.68534</v>
      </c>
      <c r="B63" s="57" t="s">
        <v>144</v>
      </c>
      <c r="C63" s="3" t="s">
        <v>61</v>
      </c>
      <c r="D63" s="3">
        <v>5.0</v>
      </c>
      <c r="E63" s="3">
        <v>37735.057922</v>
      </c>
      <c r="F63" s="3">
        <v>37295.685343</v>
      </c>
      <c r="G63" s="3">
        <v>37531.381787</v>
      </c>
      <c r="H63" s="3">
        <v>37295.685343</v>
      </c>
      <c r="I63" s="3">
        <v>37295.685343</v>
      </c>
      <c r="J63" s="3">
        <v>37295.685343</v>
      </c>
      <c r="K63" s="3">
        <v>37430.699148</v>
      </c>
      <c r="L63" s="3">
        <v>3.452</v>
      </c>
      <c r="M63" s="3">
        <v>25.069</v>
      </c>
      <c r="N63" s="94">
        <f t="shared" si="1"/>
        <v>1.178078845</v>
      </c>
      <c r="O63" s="94">
        <f t="shared" si="2"/>
        <v>0</v>
      </c>
      <c r="P63" s="94">
        <f t="shared" si="3"/>
        <v>0.6319670542</v>
      </c>
      <c r="Q63" s="94">
        <f t="shared" si="4"/>
        <v>0</v>
      </c>
      <c r="R63" s="94">
        <f t="shared" si="5"/>
        <v>0</v>
      </c>
      <c r="S63" s="96">
        <f t="shared" si="6"/>
        <v>0.3620091798</v>
      </c>
      <c r="U63" s="7">
        <f t="shared" si="7"/>
        <v>3.452</v>
      </c>
    </row>
    <row r="64">
      <c r="A64" s="94">
        <f>Comparacao!F64</f>
        <v>54043.74332</v>
      </c>
      <c r="B64" s="57" t="s">
        <v>145</v>
      </c>
      <c r="C64" s="3" t="s">
        <v>61</v>
      </c>
      <c r="D64" s="3">
        <v>5.0</v>
      </c>
      <c r="E64" s="3">
        <v>54043.743323</v>
      </c>
      <c r="F64" s="3">
        <v>54043.743323</v>
      </c>
      <c r="G64" s="3">
        <v>54043.743323</v>
      </c>
      <c r="H64" s="3">
        <v>54043.743323</v>
      </c>
      <c r="I64" s="3">
        <v>54043.743323</v>
      </c>
      <c r="J64" s="3">
        <v>54043.743323</v>
      </c>
      <c r="K64" s="3">
        <v>54043.743323</v>
      </c>
      <c r="L64" s="3">
        <v>4.067</v>
      </c>
      <c r="M64" s="3">
        <v>25.073</v>
      </c>
      <c r="N64" s="94">
        <f t="shared" si="1"/>
        <v>0</v>
      </c>
      <c r="O64" s="94">
        <f t="shared" si="2"/>
        <v>0</v>
      </c>
      <c r="P64" s="94">
        <f t="shared" si="3"/>
        <v>0</v>
      </c>
      <c r="Q64" s="94">
        <f t="shared" si="4"/>
        <v>0</v>
      </c>
      <c r="R64" s="94">
        <f t="shared" si="5"/>
        <v>0</v>
      </c>
      <c r="S64" s="96">
        <f t="shared" si="6"/>
        <v>0</v>
      </c>
      <c r="U64" s="7">
        <f t="shared" si="7"/>
        <v>4.067</v>
      </c>
    </row>
    <row r="65">
      <c r="A65" s="94">
        <f>Comparacao!F65</f>
        <v>69429.76978</v>
      </c>
      <c r="B65" s="57" t="s">
        <v>146</v>
      </c>
      <c r="C65" s="3" t="s">
        <v>61</v>
      </c>
      <c r="D65" s="3">
        <v>5.0</v>
      </c>
      <c r="E65" s="3">
        <v>69429.769777</v>
      </c>
      <c r="F65" s="3">
        <v>69429.769777</v>
      </c>
      <c r="G65" s="3">
        <v>69429.769777</v>
      </c>
      <c r="H65" s="3">
        <v>69429.769777</v>
      </c>
      <c r="I65" s="3">
        <v>69429.769777</v>
      </c>
      <c r="J65" s="3">
        <v>69429.769777</v>
      </c>
      <c r="K65" s="3">
        <v>69429.769777</v>
      </c>
      <c r="L65" s="3">
        <v>2.404</v>
      </c>
      <c r="M65" s="3">
        <v>25.075</v>
      </c>
      <c r="N65" s="94">
        <f t="shared" si="1"/>
        <v>0</v>
      </c>
      <c r="O65" s="94">
        <f t="shared" si="2"/>
        <v>0</v>
      </c>
      <c r="P65" s="94">
        <f t="shared" si="3"/>
        <v>0</v>
      </c>
      <c r="Q65" s="94">
        <f t="shared" si="4"/>
        <v>0</v>
      </c>
      <c r="R65" s="94">
        <f t="shared" si="5"/>
        <v>0</v>
      </c>
      <c r="S65" s="96">
        <f t="shared" si="6"/>
        <v>0</v>
      </c>
      <c r="U65" s="7">
        <f t="shared" si="7"/>
        <v>2.404</v>
      </c>
    </row>
    <row r="66">
      <c r="A66" s="94">
        <f>Comparacao!F67</f>
        <v>62543.74248</v>
      </c>
      <c r="B66" s="57" t="s">
        <v>147</v>
      </c>
      <c r="C66" s="3" t="s">
        <v>61</v>
      </c>
      <c r="D66" s="3">
        <v>5.0</v>
      </c>
      <c r="E66" s="3">
        <v>62543.742476</v>
      </c>
      <c r="F66" s="3">
        <v>62543.742476</v>
      </c>
      <c r="G66" s="3">
        <v>62543.742476</v>
      </c>
      <c r="H66" s="3">
        <v>62543.742476</v>
      </c>
      <c r="I66" s="3">
        <v>62543.742476</v>
      </c>
      <c r="J66" s="3">
        <v>62543.742476</v>
      </c>
      <c r="K66" s="3">
        <v>62543.742476</v>
      </c>
      <c r="L66" s="3">
        <v>2.692</v>
      </c>
      <c r="M66" s="3">
        <v>40.056</v>
      </c>
      <c r="N66" s="94">
        <f t="shared" si="1"/>
        <v>0</v>
      </c>
      <c r="O66" s="94">
        <f t="shared" si="2"/>
        <v>0</v>
      </c>
      <c r="P66" s="94">
        <f t="shared" si="3"/>
        <v>0</v>
      </c>
      <c r="Q66" s="94">
        <f t="shared" si="4"/>
        <v>0</v>
      </c>
      <c r="R66" s="94">
        <f t="shared" si="5"/>
        <v>0</v>
      </c>
      <c r="S66" s="96">
        <f t="shared" si="6"/>
        <v>0</v>
      </c>
      <c r="U66" s="7">
        <f t="shared" si="7"/>
        <v>2.692</v>
      </c>
    </row>
    <row r="67">
      <c r="A67" s="94">
        <f>Comparacao!F68</f>
        <v>72383.23552</v>
      </c>
      <c r="B67" s="57" t="s">
        <v>148</v>
      </c>
      <c r="C67" s="3" t="s">
        <v>61</v>
      </c>
      <c r="D67" s="3">
        <v>5.0</v>
      </c>
      <c r="E67" s="3">
        <v>72383.235515</v>
      </c>
      <c r="F67" s="3">
        <v>72383.235515</v>
      </c>
      <c r="G67" s="3">
        <v>72383.235515</v>
      </c>
      <c r="H67" s="3">
        <v>72383.235515</v>
      </c>
      <c r="I67" s="3">
        <v>72383.235515</v>
      </c>
      <c r="J67" s="3">
        <v>72383.235515</v>
      </c>
      <c r="K67" s="3">
        <v>72383.235515</v>
      </c>
      <c r="L67" s="3">
        <v>1.823</v>
      </c>
      <c r="M67" s="3">
        <v>40.053</v>
      </c>
      <c r="N67" s="94">
        <f t="shared" si="1"/>
        <v>0</v>
      </c>
      <c r="O67" s="94">
        <f t="shared" si="2"/>
        <v>0</v>
      </c>
      <c r="P67" s="94">
        <f t="shared" si="3"/>
        <v>0</v>
      </c>
      <c r="Q67" s="94">
        <f t="shared" si="4"/>
        <v>0</v>
      </c>
      <c r="R67" s="94">
        <f t="shared" si="5"/>
        <v>0</v>
      </c>
      <c r="S67" s="96">
        <f t="shared" si="6"/>
        <v>0</v>
      </c>
      <c r="U67" s="7">
        <f t="shared" si="7"/>
        <v>1.823</v>
      </c>
    </row>
    <row r="68">
      <c r="A68" s="94">
        <f>Comparacao!F69</f>
        <v>80724.80533</v>
      </c>
      <c r="B68" s="57" t="s">
        <v>149</v>
      </c>
      <c r="C68" s="3" t="s">
        <v>61</v>
      </c>
      <c r="D68" s="3">
        <v>5.0</v>
      </c>
      <c r="E68" s="3">
        <v>80724.805329</v>
      </c>
      <c r="F68" s="3">
        <v>80724.805329</v>
      </c>
      <c r="G68" s="3">
        <v>80724.805329</v>
      </c>
      <c r="H68" s="3">
        <v>80724.805329</v>
      </c>
      <c r="I68" s="3">
        <v>80724.805329</v>
      </c>
      <c r="J68" s="3">
        <v>80724.805329</v>
      </c>
      <c r="K68" s="3">
        <v>80724.805329</v>
      </c>
      <c r="L68" s="3">
        <v>0.286</v>
      </c>
      <c r="M68" s="3">
        <v>40.055</v>
      </c>
      <c r="N68" s="94">
        <f t="shared" si="1"/>
        <v>0</v>
      </c>
      <c r="O68" s="94">
        <f t="shared" si="2"/>
        <v>0</v>
      </c>
      <c r="P68" s="94">
        <f t="shared" si="3"/>
        <v>0</v>
      </c>
      <c r="Q68" s="94">
        <f t="shared" si="4"/>
        <v>0</v>
      </c>
      <c r="R68" s="94">
        <f t="shared" si="5"/>
        <v>0</v>
      </c>
      <c r="S68" s="96">
        <f t="shared" si="6"/>
        <v>0</v>
      </c>
      <c r="U68" s="7">
        <f t="shared" si="7"/>
        <v>0.286</v>
      </c>
    </row>
    <row r="69">
      <c r="A69" s="94">
        <f>Comparacao!F70</f>
        <v>52599.83737</v>
      </c>
      <c r="B69" s="57" t="s">
        <v>150</v>
      </c>
      <c r="C69" s="3" t="s">
        <v>61</v>
      </c>
      <c r="D69" s="3">
        <v>5.0</v>
      </c>
      <c r="E69" s="3">
        <v>52599.83737</v>
      </c>
      <c r="F69" s="3">
        <v>52599.83737</v>
      </c>
      <c r="G69" s="3">
        <v>52599.83737</v>
      </c>
      <c r="H69" s="3">
        <v>52599.83737</v>
      </c>
      <c r="I69" s="3">
        <v>52599.83737</v>
      </c>
      <c r="J69" s="3">
        <v>52599.83737</v>
      </c>
      <c r="K69" s="3">
        <v>52599.83737</v>
      </c>
      <c r="L69" s="3">
        <v>1.941</v>
      </c>
      <c r="M69" s="3">
        <v>40.07</v>
      </c>
      <c r="N69" s="94">
        <f t="shared" si="1"/>
        <v>0</v>
      </c>
      <c r="O69" s="94">
        <f t="shared" si="2"/>
        <v>0</v>
      </c>
      <c r="P69" s="94">
        <f t="shared" si="3"/>
        <v>0</v>
      </c>
      <c r="Q69" s="94">
        <f t="shared" si="4"/>
        <v>0</v>
      </c>
      <c r="R69" s="94">
        <f t="shared" si="5"/>
        <v>0</v>
      </c>
      <c r="S69" s="96">
        <f t="shared" si="6"/>
        <v>0</v>
      </c>
      <c r="U69" s="7">
        <f t="shared" si="7"/>
        <v>1.941</v>
      </c>
    </row>
    <row r="70">
      <c r="A70" s="94">
        <f>Comparacao!F71</f>
        <v>65289.36695</v>
      </c>
      <c r="B70" s="57" t="s">
        <v>151</v>
      </c>
      <c r="C70" s="3" t="s">
        <v>61</v>
      </c>
      <c r="D70" s="3">
        <v>5.0</v>
      </c>
      <c r="E70" s="3">
        <v>66095.236831</v>
      </c>
      <c r="F70" s="3">
        <v>66015.02857</v>
      </c>
      <c r="G70" s="3">
        <v>65499.150617</v>
      </c>
      <c r="H70" s="3">
        <v>66095.236831</v>
      </c>
      <c r="I70" s="3">
        <v>65289.366945</v>
      </c>
      <c r="J70" s="3">
        <v>65289.366945</v>
      </c>
      <c r="K70" s="3">
        <v>65798.803959</v>
      </c>
      <c r="L70" s="3">
        <v>15.735</v>
      </c>
      <c r="M70" s="3">
        <v>40.073</v>
      </c>
      <c r="N70" s="94">
        <f t="shared" si="1"/>
        <v>1.234304947</v>
      </c>
      <c r="O70" s="94">
        <f t="shared" si="2"/>
        <v>1.111454528</v>
      </c>
      <c r="P70" s="94">
        <f t="shared" si="3"/>
        <v>0.3213136868</v>
      </c>
      <c r="Q70" s="94">
        <f t="shared" si="4"/>
        <v>1.234304947</v>
      </c>
      <c r="R70" s="94">
        <f t="shared" si="5"/>
        <v>0</v>
      </c>
      <c r="S70" s="96">
        <f t="shared" si="6"/>
        <v>0.7802756216</v>
      </c>
      <c r="U70" s="7">
        <f t="shared" si="7"/>
        <v>15.735</v>
      </c>
    </row>
    <row r="71">
      <c r="A71" s="94">
        <f>Comparacao!F72</f>
        <v>76385.21727</v>
      </c>
      <c r="B71" s="57" t="s">
        <v>152</v>
      </c>
      <c r="C71" s="3" t="s">
        <v>61</v>
      </c>
      <c r="D71" s="3">
        <v>5.0</v>
      </c>
      <c r="E71" s="3">
        <v>76667.875284</v>
      </c>
      <c r="F71" s="3">
        <v>76385.217271</v>
      </c>
      <c r="G71" s="3">
        <v>76385.217271</v>
      </c>
      <c r="H71" s="3">
        <v>76667.875284</v>
      </c>
      <c r="I71" s="3">
        <v>76702.059765</v>
      </c>
      <c r="J71" s="3">
        <v>76385.217271</v>
      </c>
      <c r="K71" s="3">
        <v>76561.648975</v>
      </c>
      <c r="L71" s="3">
        <v>12.622</v>
      </c>
      <c r="M71" s="3">
        <v>40.073</v>
      </c>
      <c r="N71" s="94">
        <f t="shared" si="1"/>
        <v>0.3700428212</v>
      </c>
      <c r="O71" s="94">
        <f t="shared" si="2"/>
        <v>0</v>
      </c>
      <c r="P71" s="94">
        <f t="shared" si="3"/>
        <v>0</v>
      </c>
      <c r="Q71" s="94">
        <f t="shared" si="4"/>
        <v>0.3700428212</v>
      </c>
      <c r="R71" s="94">
        <f t="shared" si="5"/>
        <v>0.4147955656</v>
      </c>
      <c r="S71" s="96">
        <f t="shared" si="6"/>
        <v>0.2309762416</v>
      </c>
      <c r="U71" s="7">
        <f t="shared" si="7"/>
        <v>12.622</v>
      </c>
    </row>
    <row r="72">
      <c r="A72" s="94">
        <f>Comparacao!F73</f>
        <v>43526.47936</v>
      </c>
      <c r="B72" s="57" t="s">
        <v>153</v>
      </c>
      <c r="C72" s="3" t="s">
        <v>61</v>
      </c>
      <c r="D72" s="3">
        <v>5.0</v>
      </c>
      <c r="E72" s="3">
        <v>43701.099188</v>
      </c>
      <c r="F72" s="3">
        <v>43555.092851</v>
      </c>
      <c r="G72" s="3">
        <v>43526.479363</v>
      </c>
      <c r="H72" s="3">
        <v>43701.099188</v>
      </c>
      <c r="I72" s="3">
        <v>43767.929285</v>
      </c>
      <c r="J72" s="3">
        <v>43526.479363</v>
      </c>
      <c r="K72" s="3">
        <v>43650.339975</v>
      </c>
      <c r="L72" s="3">
        <v>18.979</v>
      </c>
      <c r="M72" s="3">
        <v>40.134</v>
      </c>
      <c r="N72" s="94">
        <f t="shared" si="1"/>
        <v>0.401180678</v>
      </c>
      <c r="O72" s="94">
        <f t="shared" si="2"/>
        <v>0.06573811716</v>
      </c>
      <c r="P72" s="94">
        <f t="shared" si="3"/>
        <v>0</v>
      </c>
      <c r="Q72" s="94">
        <f t="shared" si="4"/>
        <v>0.401180678</v>
      </c>
      <c r="R72" s="94">
        <f t="shared" si="5"/>
        <v>0.5547196225</v>
      </c>
      <c r="S72" s="96">
        <f t="shared" si="6"/>
        <v>0.2845638191</v>
      </c>
      <c r="U72" s="7">
        <f t="shared" si="7"/>
        <v>18.979</v>
      </c>
    </row>
    <row r="73">
      <c r="A73" s="94">
        <f>Comparacao!F74</f>
        <v>58864.8479</v>
      </c>
      <c r="B73" s="57" t="s">
        <v>154</v>
      </c>
      <c r="C73" s="3" t="s">
        <v>61</v>
      </c>
      <c r="D73" s="3">
        <v>5.0</v>
      </c>
      <c r="E73" s="3">
        <v>58864.8479</v>
      </c>
      <c r="F73" s="3">
        <v>58871.41333</v>
      </c>
      <c r="G73" s="3">
        <v>58871.41333</v>
      </c>
      <c r="H73" s="3">
        <v>58909.378523</v>
      </c>
      <c r="I73" s="3">
        <v>59202.848286</v>
      </c>
      <c r="J73" s="3">
        <v>58864.8479</v>
      </c>
      <c r="K73" s="3">
        <v>58943.980274</v>
      </c>
      <c r="L73" s="3">
        <v>12.436</v>
      </c>
      <c r="M73" s="3">
        <v>40.142</v>
      </c>
      <c r="N73" s="94">
        <f t="shared" si="1"/>
        <v>0</v>
      </c>
      <c r="O73" s="94">
        <f t="shared" si="2"/>
        <v>0.01115339669</v>
      </c>
      <c r="P73" s="94">
        <f t="shared" si="3"/>
        <v>0.01115339669</v>
      </c>
      <c r="Q73" s="94">
        <f t="shared" si="4"/>
        <v>0.07564892222</v>
      </c>
      <c r="R73" s="94">
        <f t="shared" si="5"/>
        <v>0.5741973318</v>
      </c>
      <c r="S73" s="96">
        <f t="shared" si="6"/>
        <v>0.1344306095</v>
      </c>
      <c r="U73" s="7">
        <f t="shared" si="7"/>
        <v>12.436</v>
      </c>
    </row>
    <row r="74">
      <c r="A74" s="94">
        <f>Comparacao!F75</f>
        <v>72967.35151</v>
      </c>
      <c r="B74" s="57" t="s">
        <v>155</v>
      </c>
      <c r="C74" s="3" t="s">
        <v>61</v>
      </c>
      <c r="D74" s="3">
        <v>5.0</v>
      </c>
      <c r="E74" s="3">
        <v>72967.351509</v>
      </c>
      <c r="F74" s="3">
        <v>72967.351509</v>
      </c>
      <c r="G74" s="3">
        <v>72967.351509</v>
      </c>
      <c r="H74" s="3">
        <v>72967.351509</v>
      </c>
      <c r="I74" s="3">
        <v>72967.351509</v>
      </c>
      <c r="J74" s="3">
        <v>72967.351509</v>
      </c>
      <c r="K74" s="3">
        <v>72967.351509</v>
      </c>
      <c r="L74" s="3">
        <v>18.552</v>
      </c>
      <c r="M74" s="3">
        <v>40.19</v>
      </c>
      <c r="N74" s="94">
        <f t="shared" si="1"/>
        <v>0</v>
      </c>
      <c r="O74" s="94">
        <f t="shared" si="2"/>
        <v>0</v>
      </c>
      <c r="P74" s="94">
        <f t="shared" si="3"/>
        <v>0</v>
      </c>
      <c r="Q74" s="94">
        <f t="shared" si="4"/>
        <v>0</v>
      </c>
      <c r="R74" s="94">
        <f t="shared" si="5"/>
        <v>0</v>
      </c>
      <c r="S74" s="96">
        <f t="shared" si="6"/>
        <v>0</v>
      </c>
      <c r="U74" s="7">
        <f t="shared" si="7"/>
        <v>18.552</v>
      </c>
    </row>
    <row r="75">
      <c r="A75" s="94">
        <f>Comparacao!F76</f>
        <v>62504.25486</v>
      </c>
      <c r="B75" s="57" t="s">
        <v>156</v>
      </c>
      <c r="C75" s="3" t="s">
        <v>61</v>
      </c>
      <c r="D75" s="3">
        <v>5.0</v>
      </c>
      <c r="E75" s="3">
        <v>62504.254855</v>
      </c>
      <c r="F75" s="3">
        <v>62504.254855</v>
      </c>
      <c r="G75" s="3">
        <v>62504.254855</v>
      </c>
      <c r="H75" s="3">
        <v>62504.254855</v>
      </c>
      <c r="I75" s="3">
        <v>62504.254855</v>
      </c>
      <c r="J75" s="3">
        <v>62504.254855</v>
      </c>
      <c r="K75" s="3">
        <v>62504.254855</v>
      </c>
      <c r="L75" s="3">
        <v>6.188</v>
      </c>
      <c r="M75" s="3">
        <v>50.139</v>
      </c>
      <c r="N75" s="94">
        <f t="shared" si="1"/>
        <v>0</v>
      </c>
      <c r="O75" s="94">
        <f t="shared" si="2"/>
        <v>0</v>
      </c>
      <c r="P75" s="94">
        <f t="shared" si="3"/>
        <v>0</v>
      </c>
      <c r="Q75" s="94">
        <f t="shared" si="4"/>
        <v>0</v>
      </c>
      <c r="R75" s="94">
        <f t="shared" si="5"/>
        <v>0</v>
      </c>
      <c r="S75" s="96">
        <f t="shared" si="6"/>
        <v>0</v>
      </c>
      <c r="U75" s="7">
        <f t="shared" si="7"/>
        <v>6.188</v>
      </c>
    </row>
    <row r="76">
      <c r="A76" s="94">
        <f>Comparacao!F77</f>
        <v>72891.23178</v>
      </c>
      <c r="B76" s="57" t="s">
        <v>157</v>
      </c>
      <c r="C76" s="3" t="s">
        <v>61</v>
      </c>
      <c r="D76" s="3">
        <v>5.0</v>
      </c>
      <c r="E76" s="3">
        <v>72891.231776</v>
      </c>
      <c r="F76" s="3">
        <v>72891.231776</v>
      </c>
      <c r="G76" s="3">
        <v>72891.231776</v>
      </c>
      <c r="H76" s="3">
        <v>72891.231776</v>
      </c>
      <c r="I76" s="3">
        <v>72891.231776</v>
      </c>
      <c r="J76" s="3">
        <v>72891.231776</v>
      </c>
      <c r="K76" s="3">
        <v>72891.231776</v>
      </c>
      <c r="L76" s="3">
        <v>0.923</v>
      </c>
      <c r="M76" s="3">
        <v>50.116</v>
      </c>
      <c r="N76" s="94">
        <f t="shared" si="1"/>
        <v>0</v>
      </c>
      <c r="O76" s="94">
        <f t="shared" si="2"/>
        <v>0</v>
      </c>
      <c r="P76" s="94">
        <f t="shared" si="3"/>
        <v>0</v>
      </c>
      <c r="Q76" s="94">
        <f t="shared" si="4"/>
        <v>0</v>
      </c>
      <c r="R76" s="94">
        <f t="shared" si="5"/>
        <v>0</v>
      </c>
      <c r="S76" s="96">
        <f t="shared" si="6"/>
        <v>0</v>
      </c>
      <c r="U76" s="7">
        <f t="shared" si="7"/>
        <v>0.923</v>
      </c>
    </row>
    <row r="77">
      <c r="A77" s="94">
        <f>Comparacao!F78</f>
        <v>80719.82137</v>
      </c>
      <c r="B77" s="57" t="s">
        <v>158</v>
      </c>
      <c r="C77" s="3" t="s">
        <v>61</v>
      </c>
      <c r="D77" s="3">
        <v>5.0</v>
      </c>
      <c r="E77" s="3">
        <v>80719.821369</v>
      </c>
      <c r="F77" s="3">
        <v>80719.821369</v>
      </c>
      <c r="G77" s="3">
        <v>80719.821369</v>
      </c>
      <c r="H77" s="3">
        <v>80719.821369</v>
      </c>
      <c r="I77" s="3">
        <v>80719.821369</v>
      </c>
      <c r="J77" s="3">
        <v>80719.821369</v>
      </c>
      <c r="K77" s="3">
        <v>80719.821369</v>
      </c>
      <c r="L77" s="3">
        <v>1.11</v>
      </c>
      <c r="M77" s="3">
        <v>50.12</v>
      </c>
      <c r="N77" s="94">
        <f t="shared" si="1"/>
        <v>0</v>
      </c>
      <c r="O77" s="94">
        <f t="shared" si="2"/>
        <v>0</v>
      </c>
      <c r="P77" s="94">
        <f t="shared" si="3"/>
        <v>0</v>
      </c>
      <c r="Q77" s="94">
        <f t="shared" si="4"/>
        <v>0</v>
      </c>
      <c r="R77" s="94">
        <f t="shared" si="5"/>
        <v>0</v>
      </c>
      <c r="S77" s="96">
        <f t="shared" si="6"/>
        <v>0</v>
      </c>
      <c r="U77" s="7">
        <f t="shared" si="7"/>
        <v>1.11</v>
      </c>
    </row>
    <row r="78">
      <c r="A78" s="94">
        <f>Comparacao!F79</f>
        <v>51799.17196</v>
      </c>
      <c r="B78" s="57" t="s">
        <v>159</v>
      </c>
      <c r="C78" s="3" t="s">
        <v>61</v>
      </c>
      <c r="D78" s="3">
        <v>5.0</v>
      </c>
      <c r="E78" s="3">
        <v>51799.171958</v>
      </c>
      <c r="F78" s="3">
        <v>51799.171958</v>
      </c>
      <c r="G78" s="3">
        <v>51799.171958</v>
      </c>
      <c r="H78" s="3">
        <v>51799.171958</v>
      </c>
      <c r="I78" s="3">
        <v>51799.171958</v>
      </c>
      <c r="J78" s="3">
        <v>51799.171958</v>
      </c>
      <c r="K78" s="3">
        <v>51799.171958</v>
      </c>
      <c r="L78" s="3">
        <v>3.713</v>
      </c>
      <c r="M78" s="3">
        <v>50.118</v>
      </c>
      <c r="N78" s="94">
        <f t="shared" si="1"/>
        <v>0</v>
      </c>
      <c r="O78" s="94">
        <f t="shared" si="2"/>
        <v>0</v>
      </c>
      <c r="P78" s="94">
        <f t="shared" si="3"/>
        <v>0</v>
      </c>
      <c r="Q78" s="94">
        <f t="shared" si="4"/>
        <v>0</v>
      </c>
      <c r="R78" s="94">
        <f t="shared" si="5"/>
        <v>0</v>
      </c>
      <c r="S78" s="96">
        <f t="shared" si="6"/>
        <v>0</v>
      </c>
      <c r="U78" s="7">
        <f t="shared" si="7"/>
        <v>3.713</v>
      </c>
    </row>
    <row r="79">
      <c r="A79" s="94">
        <f>Comparacao!F80</f>
        <v>65199.07175</v>
      </c>
      <c r="B79" s="57" t="s">
        <v>160</v>
      </c>
      <c r="C79" s="3" t="s">
        <v>61</v>
      </c>
      <c r="D79" s="3">
        <v>5.0</v>
      </c>
      <c r="E79" s="3">
        <v>65199.071748</v>
      </c>
      <c r="F79" s="3">
        <v>65199.071748</v>
      </c>
      <c r="G79" s="3">
        <v>65765.642893</v>
      </c>
      <c r="H79" s="3">
        <v>65199.071748</v>
      </c>
      <c r="I79" s="3">
        <v>65659.613817</v>
      </c>
      <c r="J79" s="3">
        <v>65199.071748</v>
      </c>
      <c r="K79" s="3">
        <v>65404.494391</v>
      </c>
      <c r="L79" s="3">
        <v>5.582</v>
      </c>
      <c r="M79" s="3">
        <v>50.129</v>
      </c>
      <c r="N79" s="94">
        <f t="shared" si="1"/>
        <v>0</v>
      </c>
      <c r="O79" s="94">
        <f t="shared" si="2"/>
        <v>0</v>
      </c>
      <c r="P79" s="94">
        <f t="shared" si="3"/>
        <v>0.8689865205</v>
      </c>
      <c r="Q79" s="94">
        <f t="shared" si="4"/>
        <v>0</v>
      </c>
      <c r="R79" s="94">
        <f t="shared" si="5"/>
        <v>0.706362923</v>
      </c>
      <c r="S79" s="96">
        <f t="shared" si="6"/>
        <v>0.3150698887</v>
      </c>
      <c r="U79" s="7">
        <f t="shared" si="7"/>
        <v>5.582</v>
      </c>
    </row>
    <row r="80">
      <c r="A80" s="94">
        <f>Comparacao!F81</f>
        <v>76491.33415</v>
      </c>
      <c r="B80" s="57" t="s">
        <v>161</v>
      </c>
      <c r="C80" s="3" t="s">
        <v>61</v>
      </c>
      <c r="D80" s="3">
        <v>5.0</v>
      </c>
      <c r="E80" s="3">
        <v>76491.33415</v>
      </c>
      <c r="F80" s="3">
        <v>76491.33415</v>
      </c>
      <c r="G80" s="3">
        <v>76491.33415</v>
      </c>
      <c r="H80" s="3">
        <v>76491.33415</v>
      </c>
      <c r="I80" s="3">
        <v>76892.383301</v>
      </c>
      <c r="J80" s="3">
        <v>76491.33415</v>
      </c>
      <c r="K80" s="3">
        <v>76571.54398</v>
      </c>
      <c r="L80" s="3">
        <v>5.807</v>
      </c>
      <c r="M80" s="3">
        <v>50.122</v>
      </c>
      <c r="N80" s="94">
        <f t="shared" si="1"/>
        <v>0</v>
      </c>
      <c r="O80" s="94">
        <f t="shared" si="2"/>
        <v>0</v>
      </c>
      <c r="P80" s="94">
        <f t="shared" si="3"/>
        <v>0</v>
      </c>
      <c r="Q80" s="94">
        <f t="shared" si="4"/>
        <v>0</v>
      </c>
      <c r="R80" s="94">
        <f t="shared" si="5"/>
        <v>0.5243066492</v>
      </c>
      <c r="S80" s="96">
        <f t="shared" si="6"/>
        <v>0.1048613298</v>
      </c>
      <c r="U80" s="7">
        <f t="shared" si="7"/>
        <v>5.807</v>
      </c>
    </row>
    <row r="81">
      <c r="A81" s="94">
        <f>Comparacao!F82</f>
        <v>43765.06478</v>
      </c>
      <c r="B81" s="57" t="s">
        <v>162</v>
      </c>
      <c r="C81" s="3" t="s">
        <v>61</v>
      </c>
      <c r="D81" s="3">
        <v>5.0</v>
      </c>
      <c r="E81" s="3">
        <v>43788.200176</v>
      </c>
      <c r="F81" s="3">
        <v>43788.200176</v>
      </c>
      <c r="G81" s="3">
        <v>44098.55978</v>
      </c>
      <c r="H81" s="3">
        <v>43788.200176</v>
      </c>
      <c r="I81" s="3">
        <v>43788.200176</v>
      </c>
      <c r="J81" s="3">
        <v>43788.200176</v>
      </c>
      <c r="K81" s="3">
        <v>43850.272097</v>
      </c>
      <c r="L81" s="3">
        <v>13.809</v>
      </c>
      <c r="M81" s="3">
        <v>50.22</v>
      </c>
      <c r="N81" s="94">
        <f t="shared" si="1"/>
        <v>0.05286269794</v>
      </c>
      <c r="O81" s="94">
        <f t="shared" si="2"/>
        <v>0.05286269794</v>
      </c>
      <c r="P81" s="94">
        <f t="shared" si="3"/>
        <v>0.7620118916</v>
      </c>
      <c r="Q81" s="94">
        <f t="shared" si="4"/>
        <v>0.05286269794</v>
      </c>
      <c r="R81" s="94">
        <f t="shared" si="5"/>
        <v>0.05286269794</v>
      </c>
      <c r="S81" s="96">
        <f t="shared" si="6"/>
        <v>0.1946925367</v>
      </c>
      <c r="U81" s="7">
        <f t="shared" si="7"/>
        <v>13.809</v>
      </c>
    </row>
    <row r="82">
      <c r="A82" s="94">
        <f>Comparacao!F83</f>
        <v>58909.0999</v>
      </c>
      <c r="B82" s="57" t="s">
        <v>163</v>
      </c>
      <c r="C82" s="3" t="s">
        <v>61</v>
      </c>
      <c r="D82" s="3">
        <v>5.0</v>
      </c>
      <c r="E82" s="3">
        <v>58909.0999</v>
      </c>
      <c r="F82" s="3">
        <v>58909.0999</v>
      </c>
      <c r="G82" s="3">
        <v>58909.0999</v>
      </c>
      <c r="H82" s="3">
        <v>58909.0999</v>
      </c>
      <c r="I82" s="3">
        <v>59078.73025</v>
      </c>
      <c r="J82" s="3">
        <v>58909.0999</v>
      </c>
      <c r="K82" s="3">
        <v>58943.02597</v>
      </c>
      <c r="L82" s="3">
        <v>6.509</v>
      </c>
      <c r="M82" s="3">
        <v>50.203</v>
      </c>
      <c r="N82" s="94">
        <f t="shared" si="1"/>
        <v>0</v>
      </c>
      <c r="O82" s="94">
        <f t="shared" si="2"/>
        <v>0</v>
      </c>
      <c r="P82" s="94">
        <f t="shared" si="3"/>
        <v>0</v>
      </c>
      <c r="Q82" s="94">
        <f t="shared" si="4"/>
        <v>0</v>
      </c>
      <c r="R82" s="94">
        <f t="shared" si="5"/>
        <v>0.2879527107</v>
      </c>
      <c r="S82" s="96">
        <f t="shared" si="6"/>
        <v>0.05759054214</v>
      </c>
      <c r="U82" s="7">
        <f t="shared" si="7"/>
        <v>6.509</v>
      </c>
    </row>
    <row r="83">
      <c r="A83" s="94">
        <f>Comparacao!F84</f>
        <v>72972.30247</v>
      </c>
      <c r="B83" s="57" t="s">
        <v>164</v>
      </c>
      <c r="C83" s="3" t="s">
        <v>61</v>
      </c>
      <c r="D83" s="3">
        <v>5.0</v>
      </c>
      <c r="E83" s="3">
        <v>73054.783655</v>
      </c>
      <c r="F83" s="3">
        <v>72972.302469</v>
      </c>
      <c r="G83" s="3">
        <v>73054.783655</v>
      </c>
      <c r="H83" s="3">
        <v>72974.695268</v>
      </c>
      <c r="I83" s="3">
        <v>72974.695268</v>
      </c>
      <c r="J83" s="3">
        <v>72972.302469</v>
      </c>
      <c r="K83" s="3">
        <v>73006.252063</v>
      </c>
      <c r="L83" s="3">
        <v>15.141</v>
      </c>
      <c r="M83" s="3">
        <v>50.207</v>
      </c>
      <c r="N83" s="94">
        <f t="shared" si="1"/>
        <v>0.113030812</v>
      </c>
      <c r="O83" s="94">
        <f t="shared" si="2"/>
        <v>0</v>
      </c>
      <c r="P83" s="94">
        <f t="shared" si="3"/>
        <v>0.113030812</v>
      </c>
      <c r="Q83" s="94">
        <f t="shared" si="4"/>
        <v>0.003279050981</v>
      </c>
      <c r="R83" s="94">
        <f t="shared" si="5"/>
        <v>0.003279050981</v>
      </c>
      <c r="S83" s="96">
        <f t="shared" si="6"/>
        <v>0.04652394518</v>
      </c>
      <c r="U83" s="7">
        <f t="shared" si="7"/>
        <v>15.141</v>
      </c>
    </row>
    <row r="84">
      <c r="A84" s="94">
        <f>Comparacao!F85</f>
        <v>62934.47819</v>
      </c>
      <c r="B84" s="57" t="s">
        <v>165</v>
      </c>
      <c r="C84" s="3" t="s">
        <v>61</v>
      </c>
      <c r="D84" s="3">
        <v>5.0</v>
      </c>
      <c r="E84" s="3">
        <v>62934.478192</v>
      </c>
      <c r="F84" s="3">
        <v>62934.478192</v>
      </c>
      <c r="G84" s="3">
        <v>62934.478192</v>
      </c>
      <c r="H84" s="3">
        <v>62934.478192</v>
      </c>
      <c r="I84" s="3">
        <v>62934.478192</v>
      </c>
      <c r="J84" s="3">
        <v>62934.478192</v>
      </c>
      <c r="K84" s="3">
        <v>62934.478192</v>
      </c>
      <c r="L84" s="3">
        <v>1.526</v>
      </c>
      <c r="M84" s="3">
        <v>60.197</v>
      </c>
      <c r="N84" s="94">
        <f t="shared" si="1"/>
        <v>0</v>
      </c>
      <c r="O84" s="94">
        <f t="shared" si="2"/>
        <v>0</v>
      </c>
      <c r="P84" s="94">
        <f t="shared" si="3"/>
        <v>0</v>
      </c>
      <c r="Q84" s="94">
        <f t="shared" si="4"/>
        <v>0</v>
      </c>
      <c r="R84" s="94">
        <f t="shared" si="5"/>
        <v>0</v>
      </c>
      <c r="S84" s="96">
        <f t="shared" si="6"/>
        <v>0</v>
      </c>
      <c r="U84" s="7">
        <f t="shared" si="7"/>
        <v>1.526</v>
      </c>
    </row>
    <row r="85">
      <c r="A85" s="94">
        <f>Comparacao!F86</f>
        <v>73411.33017</v>
      </c>
      <c r="B85" s="57" t="s">
        <v>166</v>
      </c>
      <c r="C85" s="3" t="s">
        <v>61</v>
      </c>
      <c r="D85" s="3">
        <v>5.0</v>
      </c>
      <c r="E85" s="3">
        <v>73411.330169</v>
      </c>
      <c r="F85" s="3">
        <v>73411.330169</v>
      </c>
      <c r="G85" s="3">
        <v>73411.330169</v>
      </c>
      <c r="H85" s="3">
        <v>73411.330169</v>
      </c>
      <c r="I85" s="3">
        <v>73411.330169</v>
      </c>
      <c r="J85" s="3">
        <v>73411.330169</v>
      </c>
      <c r="K85" s="3">
        <v>73411.330169</v>
      </c>
      <c r="L85" s="3">
        <v>4.884</v>
      </c>
      <c r="M85" s="3">
        <v>60.18</v>
      </c>
      <c r="N85" s="94">
        <f t="shared" si="1"/>
        <v>0</v>
      </c>
      <c r="O85" s="94">
        <f t="shared" si="2"/>
        <v>0</v>
      </c>
      <c r="P85" s="94">
        <f t="shared" si="3"/>
        <v>0</v>
      </c>
      <c r="Q85" s="94">
        <f t="shared" si="4"/>
        <v>0</v>
      </c>
      <c r="R85" s="94">
        <f t="shared" si="5"/>
        <v>0</v>
      </c>
      <c r="S85" s="96">
        <f t="shared" si="6"/>
        <v>0</v>
      </c>
      <c r="U85" s="7">
        <f t="shared" si="7"/>
        <v>4.884</v>
      </c>
    </row>
    <row r="86">
      <c r="A86" s="94">
        <f>Comparacao!F87</f>
        <v>81528.83389</v>
      </c>
      <c r="B86" s="84" t="s">
        <v>167</v>
      </c>
      <c r="C86" s="3" t="s">
        <v>61</v>
      </c>
      <c r="D86" s="3">
        <v>5.0</v>
      </c>
      <c r="E86" s="3">
        <v>81528.833887</v>
      </c>
      <c r="F86" s="3">
        <v>81528.833887</v>
      </c>
      <c r="G86" s="3">
        <v>81528.833887</v>
      </c>
      <c r="H86" s="3">
        <v>81528.833887</v>
      </c>
      <c r="I86" s="3">
        <v>81528.833887</v>
      </c>
      <c r="J86" s="3">
        <v>81528.833887</v>
      </c>
      <c r="K86" s="3">
        <v>81528.833887</v>
      </c>
      <c r="L86" s="3">
        <v>1.699</v>
      </c>
      <c r="M86" s="3">
        <v>60.172</v>
      </c>
      <c r="N86" s="94">
        <f t="shared" si="1"/>
        <v>0</v>
      </c>
      <c r="O86" s="94">
        <f t="shared" si="2"/>
        <v>0</v>
      </c>
      <c r="P86" s="94">
        <f t="shared" si="3"/>
        <v>0</v>
      </c>
      <c r="Q86" s="94">
        <f t="shared" si="4"/>
        <v>0</v>
      </c>
      <c r="R86" s="94">
        <f t="shared" si="5"/>
        <v>0</v>
      </c>
      <c r="S86" s="96">
        <f t="shared" si="6"/>
        <v>0</v>
      </c>
      <c r="U86" s="7">
        <f t="shared" si="7"/>
        <v>1.699</v>
      </c>
    </row>
    <row r="87">
      <c r="A87" s="94">
        <f>Comparacao!F88</f>
        <v>51438.23511</v>
      </c>
      <c r="B87" s="84" t="s">
        <v>168</v>
      </c>
      <c r="C87" s="3" t="s">
        <v>61</v>
      </c>
      <c r="D87" s="3">
        <v>5.0</v>
      </c>
      <c r="E87" s="3">
        <v>51438.235105</v>
      </c>
      <c r="F87" s="3">
        <v>51438.235105</v>
      </c>
      <c r="G87" s="3">
        <v>51438.235105</v>
      </c>
      <c r="H87" s="3">
        <v>51438.235105</v>
      </c>
      <c r="I87" s="3">
        <v>51438.235105</v>
      </c>
      <c r="J87" s="3">
        <v>51438.235105</v>
      </c>
      <c r="K87" s="3">
        <v>51438.235105</v>
      </c>
      <c r="L87" s="3">
        <v>2.948</v>
      </c>
      <c r="M87" s="3">
        <v>60.194</v>
      </c>
      <c r="N87" s="94">
        <f t="shared" si="1"/>
        <v>0</v>
      </c>
      <c r="O87" s="94">
        <f t="shared" si="2"/>
        <v>0</v>
      </c>
      <c r="P87" s="94">
        <f t="shared" si="3"/>
        <v>0</v>
      </c>
      <c r="Q87" s="94">
        <f t="shared" si="4"/>
        <v>0</v>
      </c>
      <c r="R87" s="94">
        <f t="shared" si="5"/>
        <v>0</v>
      </c>
      <c r="S87" s="96">
        <f t="shared" si="6"/>
        <v>0</v>
      </c>
      <c r="U87" s="7">
        <f t="shared" si="7"/>
        <v>2.948</v>
      </c>
    </row>
    <row r="88">
      <c r="A88" s="94">
        <f>Comparacao!F89</f>
        <v>65508.08398</v>
      </c>
      <c r="B88" s="84" t="s">
        <v>169</v>
      </c>
      <c r="C88" s="3" t="s">
        <v>61</v>
      </c>
      <c r="D88" s="3">
        <v>5.0</v>
      </c>
      <c r="E88" s="3">
        <v>65508.083982</v>
      </c>
      <c r="F88" s="3">
        <v>65508.083982</v>
      </c>
      <c r="G88" s="3">
        <v>65508.083982</v>
      </c>
      <c r="H88" s="3">
        <v>66763.612115</v>
      </c>
      <c r="I88" s="3">
        <v>65508.083982</v>
      </c>
      <c r="J88" s="3">
        <v>65508.083982</v>
      </c>
      <c r="K88" s="3">
        <v>65759.189608</v>
      </c>
      <c r="L88" s="3">
        <v>13.818</v>
      </c>
      <c r="M88" s="3">
        <v>60.201</v>
      </c>
      <c r="N88" s="94">
        <f t="shared" si="1"/>
        <v>0</v>
      </c>
      <c r="O88" s="94">
        <f t="shared" si="2"/>
        <v>0</v>
      </c>
      <c r="P88" s="94">
        <f t="shared" si="3"/>
        <v>0</v>
      </c>
      <c r="Q88" s="94">
        <f t="shared" si="4"/>
        <v>1.916600298</v>
      </c>
      <c r="R88" s="94">
        <f t="shared" si="5"/>
        <v>0</v>
      </c>
      <c r="S88" s="96">
        <f t="shared" si="6"/>
        <v>0.3833200597</v>
      </c>
      <c r="U88" s="7">
        <f t="shared" si="7"/>
        <v>13.818</v>
      </c>
    </row>
    <row r="89">
      <c r="A89" s="94">
        <f>Comparacao!F90</f>
        <v>77046.45847</v>
      </c>
      <c r="B89" s="84" t="s">
        <v>170</v>
      </c>
      <c r="C89" s="3" t="s">
        <v>61</v>
      </c>
      <c r="D89" s="3">
        <v>5.0</v>
      </c>
      <c r="E89" s="3">
        <v>77412.360057</v>
      </c>
      <c r="F89" s="3">
        <v>77046.458473</v>
      </c>
      <c r="G89" s="3">
        <v>77412.360057</v>
      </c>
      <c r="H89" s="3">
        <v>77412.360057</v>
      </c>
      <c r="I89" s="3">
        <v>77046.458473</v>
      </c>
      <c r="J89" s="3">
        <v>77046.458473</v>
      </c>
      <c r="K89" s="3">
        <v>77265.999423</v>
      </c>
      <c r="L89" s="3">
        <v>12.933</v>
      </c>
      <c r="M89" s="3">
        <v>60.196</v>
      </c>
      <c r="N89" s="94">
        <f t="shared" si="1"/>
        <v>0.474910322</v>
      </c>
      <c r="O89" s="94">
        <f t="shared" si="2"/>
        <v>0</v>
      </c>
      <c r="P89" s="94">
        <f t="shared" si="3"/>
        <v>0.474910322</v>
      </c>
      <c r="Q89" s="94">
        <f t="shared" si="4"/>
        <v>0.474910322</v>
      </c>
      <c r="R89" s="94">
        <f t="shared" si="5"/>
        <v>0</v>
      </c>
      <c r="S89" s="96">
        <f t="shared" si="6"/>
        <v>0.2849461932</v>
      </c>
      <c r="U89" s="7">
        <f t="shared" si="7"/>
        <v>12.933</v>
      </c>
    </row>
    <row r="90">
      <c r="A90" s="94">
        <f>Comparacao!F91</f>
        <v>43715.69785</v>
      </c>
      <c r="B90" s="84" t="s">
        <v>171</v>
      </c>
      <c r="C90" s="3" t="s">
        <v>61</v>
      </c>
      <c r="D90" s="3">
        <v>5.0</v>
      </c>
      <c r="E90" s="3">
        <v>43719.363636</v>
      </c>
      <c r="F90" s="3">
        <v>43774.706991</v>
      </c>
      <c r="G90" s="3">
        <v>43715.697849</v>
      </c>
      <c r="H90" s="3">
        <v>43719.363636</v>
      </c>
      <c r="I90" s="3">
        <v>43719.363636</v>
      </c>
      <c r="J90" s="3">
        <v>43715.697849</v>
      </c>
      <c r="K90" s="3">
        <v>43729.69915</v>
      </c>
      <c r="L90" s="3">
        <v>16.007</v>
      </c>
      <c r="M90" s="3">
        <v>60.305</v>
      </c>
      <c r="N90" s="94">
        <f t="shared" si="1"/>
        <v>0.008385516371</v>
      </c>
      <c r="O90" s="94">
        <f t="shared" si="2"/>
        <v>0.1349838729</v>
      </c>
      <c r="P90" s="94">
        <f t="shared" si="3"/>
        <v>0</v>
      </c>
      <c r="Q90" s="94">
        <f t="shared" si="4"/>
        <v>0.008385516371</v>
      </c>
      <c r="R90" s="94">
        <f t="shared" si="5"/>
        <v>0.008385516371</v>
      </c>
      <c r="S90" s="96">
        <f t="shared" si="6"/>
        <v>0.03202808439</v>
      </c>
      <c r="U90" s="7">
        <f t="shared" si="7"/>
        <v>16.007</v>
      </c>
    </row>
    <row r="91">
      <c r="A91" s="94">
        <f>Comparacao!F92</f>
        <v>59268.74829</v>
      </c>
      <c r="B91" s="84" t="s">
        <v>172</v>
      </c>
      <c r="C91" s="3" t="s">
        <v>61</v>
      </c>
      <c r="D91" s="3">
        <v>5.0</v>
      </c>
      <c r="E91" s="3">
        <v>59268.748286</v>
      </c>
      <c r="F91" s="3">
        <v>59561.856466</v>
      </c>
      <c r="G91" s="3">
        <v>59268.748286</v>
      </c>
      <c r="H91" s="3">
        <v>59268.748286</v>
      </c>
      <c r="I91" s="3">
        <v>59268.748286</v>
      </c>
      <c r="J91" s="3">
        <v>59268.748286</v>
      </c>
      <c r="K91" s="3">
        <v>59327.369922</v>
      </c>
      <c r="L91" s="3">
        <v>12.3</v>
      </c>
      <c r="M91" s="3">
        <v>60.316</v>
      </c>
      <c r="N91" s="94">
        <f t="shared" si="1"/>
        <v>0</v>
      </c>
      <c r="O91" s="94">
        <f t="shared" si="2"/>
        <v>0.4945408642</v>
      </c>
      <c r="P91" s="94">
        <f t="shared" si="3"/>
        <v>0</v>
      </c>
      <c r="Q91" s="94">
        <f t="shared" si="4"/>
        <v>0</v>
      </c>
      <c r="R91" s="94">
        <f t="shared" si="5"/>
        <v>0</v>
      </c>
      <c r="S91" s="96">
        <f t="shared" si="6"/>
        <v>0.09890817285</v>
      </c>
      <c r="U91" s="7">
        <f t="shared" si="7"/>
        <v>12.3</v>
      </c>
    </row>
    <row r="92">
      <c r="A92" s="94">
        <f>Comparacao!F93</f>
        <v>73196.93742</v>
      </c>
      <c r="B92" s="84" t="s">
        <v>173</v>
      </c>
      <c r="C92" s="3" t="s">
        <v>61</v>
      </c>
      <c r="D92" s="3">
        <v>5.0</v>
      </c>
      <c r="E92" s="3">
        <v>73196.937423</v>
      </c>
      <c r="F92" s="3">
        <v>73457.551904</v>
      </c>
      <c r="G92" s="3">
        <v>73196.937423</v>
      </c>
      <c r="H92" s="3">
        <v>73262.156783</v>
      </c>
      <c r="I92" s="3">
        <v>73196.937423</v>
      </c>
      <c r="J92" s="3">
        <v>73196.937423</v>
      </c>
      <c r="K92" s="3">
        <v>73262.104191</v>
      </c>
      <c r="L92" s="3">
        <v>27.596</v>
      </c>
      <c r="M92" s="3">
        <v>60.293</v>
      </c>
      <c r="N92" s="94">
        <f t="shared" si="1"/>
        <v>0</v>
      </c>
      <c r="O92" s="94">
        <f t="shared" si="2"/>
        <v>0.3560456082</v>
      </c>
      <c r="P92" s="94">
        <f t="shared" si="3"/>
        <v>0</v>
      </c>
      <c r="Q92" s="94">
        <f t="shared" si="4"/>
        <v>0.0891012142</v>
      </c>
      <c r="R92" s="94">
        <f t="shared" si="5"/>
        <v>0</v>
      </c>
      <c r="S92" s="96">
        <f t="shared" si="6"/>
        <v>0.08902936447</v>
      </c>
      <c r="U92" s="7">
        <f t="shared" si="7"/>
        <v>27.596</v>
      </c>
    </row>
    <row r="93">
      <c r="A93" s="94">
        <f>Comparacao!F94</f>
        <v>63341.09987</v>
      </c>
      <c r="B93" s="84" t="s">
        <v>174</v>
      </c>
      <c r="C93" s="3" t="s">
        <v>61</v>
      </c>
      <c r="D93" s="3">
        <v>5.0</v>
      </c>
      <c r="E93" s="3">
        <v>63341.09987</v>
      </c>
      <c r="F93" s="3">
        <v>63341.09987</v>
      </c>
      <c r="G93" s="3">
        <v>63341.09987</v>
      </c>
      <c r="H93" s="3">
        <v>63341.09987</v>
      </c>
      <c r="I93" s="3">
        <v>63341.09987</v>
      </c>
      <c r="J93" s="3">
        <v>63341.09987</v>
      </c>
      <c r="K93" s="3">
        <v>63341.09987</v>
      </c>
      <c r="L93" s="3">
        <v>4.223</v>
      </c>
      <c r="M93" s="3">
        <v>70.23</v>
      </c>
      <c r="N93" s="94">
        <f t="shared" si="1"/>
        <v>0</v>
      </c>
      <c r="O93" s="94">
        <f t="shared" si="2"/>
        <v>0</v>
      </c>
      <c r="P93" s="94">
        <f t="shared" si="3"/>
        <v>0</v>
      </c>
      <c r="Q93" s="94">
        <f t="shared" si="4"/>
        <v>0</v>
      </c>
      <c r="R93" s="94">
        <f t="shared" si="5"/>
        <v>0</v>
      </c>
      <c r="S93" s="96">
        <f t="shared" si="6"/>
        <v>0</v>
      </c>
      <c r="U93" s="7">
        <f t="shared" si="7"/>
        <v>4.223</v>
      </c>
    </row>
    <row r="94">
      <c r="A94" s="94">
        <f>Comparacao!F95</f>
        <v>73497.75771</v>
      </c>
      <c r="B94" s="84" t="s">
        <v>175</v>
      </c>
      <c r="C94" s="3" t="s">
        <v>61</v>
      </c>
      <c r="D94" s="3">
        <v>5.0</v>
      </c>
      <c r="E94" s="3">
        <v>73497.757707</v>
      </c>
      <c r="F94" s="3">
        <v>73497.757707</v>
      </c>
      <c r="G94" s="3">
        <v>73497.757707</v>
      </c>
      <c r="H94" s="3">
        <v>73497.757707</v>
      </c>
      <c r="I94" s="3">
        <v>73497.757707</v>
      </c>
      <c r="J94" s="3">
        <v>73497.757707</v>
      </c>
      <c r="K94" s="3">
        <v>73497.757707</v>
      </c>
      <c r="L94" s="3">
        <v>1.77</v>
      </c>
      <c r="M94" s="3">
        <v>70.252</v>
      </c>
      <c r="N94" s="94">
        <f t="shared" si="1"/>
        <v>0</v>
      </c>
      <c r="O94" s="94">
        <f t="shared" si="2"/>
        <v>0</v>
      </c>
      <c r="P94" s="94">
        <f t="shared" si="3"/>
        <v>0</v>
      </c>
      <c r="Q94" s="94">
        <f t="shared" si="4"/>
        <v>0</v>
      </c>
      <c r="R94" s="94">
        <f t="shared" si="5"/>
        <v>0</v>
      </c>
      <c r="S94" s="96">
        <f t="shared" si="6"/>
        <v>0</v>
      </c>
      <c r="U94" s="7">
        <f t="shared" si="7"/>
        <v>1.77</v>
      </c>
    </row>
    <row r="95">
      <c r="A95" s="94">
        <f>Comparacao!F96</f>
        <v>81681.80993</v>
      </c>
      <c r="B95" s="84" t="s">
        <v>176</v>
      </c>
      <c r="C95" s="3" t="s">
        <v>61</v>
      </c>
      <c r="D95" s="3">
        <v>5.0</v>
      </c>
      <c r="E95" s="3">
        <v>81681.809931</v>
      </c>
      <c r="F95" s="3">
        <v>81681.809931</v>
      </c>
      <c r="G95" s="3">
        <v>81681.809931</v>
      </c>
      <c r="H95" s="3">
        <v>81681.809931</v>
      </c>
      <c r="I95" s="3">
        <v>81681.809931</v>
      </c>
      <c r="J95" s="3">
        <v>81681.809931</v>
      </c>
      <c r="K95" s="3">
        <v>81681.809931</v>
      </c>
      <c r="L95" s="3">
        <v>7.046</v>
      </c>
      <c r="M95" s="3">
        <v>70.279</v>
      </c>
      <c r="N95" s="94">
        <f t="shared" si="1"/>
        <v>0</v>
      </c>
      <c r="O95" s="94">
        <f t="shared" si="2"/>
        <v>0</v>
      </c>
      <c r="P95" s="94">
        <f t="shared" si="3"/>
        <v>0</v>
      </c>
      <c r="Q95" s="94">
        <f t="shared" si="4"/>
        <v>0</v>
      </c>
      <c r="R95" s="94">
        <f t="shared" si="5"/>
        <v>0</v>
      </c>
      <c r="S95" s="96">
        <f t="shared" si="6"/>
        <v>0</v>
      </c>
      <c r="U95" s="7">
        <f t="shared" si="7"/>
        <v>7.046</v>
      </c>
    </row>
    <row r="96">
      <c r="A96" s="94">
        <f>Comparacao!F97</f>
        <v>52978.14225</v>
      </c>
      <c r="B96" s="84" t="s">
        <v>177</v>
      </c>
      <c r="C96" s="3" t="s">
        <v>61</v>
      </c>
      <c r="D96" s="3">
        <v>5.0</v>
      </c>
      <c r="E96" s="3">
        <v>52978.142253</v>
      </c>
      <c r="F96" s="3">
        <v>52978.142253</v>
      </c>
      <c r="G96" s="3">
        <v>52978.142253</v>
      </c>
      <c r="H96" s="3">
        <v>52978.142253</v>
      </c>
      <c r="I96" s="3">
        <v>52978.142253</v>
      </c>
      <c r="J96" s="3">
        <v>52978.142253</v>
      </c>
      <c r="K96" s="3">
        <v>52978.142253</v>
      </c>
      <c r="L96" s="3">
        <v>8.809</v>
      </c>
      <c r="M96" s="3">
        <v>70.374</v>
      </c>
      <c r="N96" s="94">
        <f t="shared" si="1"/>
        <v>0</v>
      </c>
      <c r="O96" s="94">
        <f t="shared" si="2"/>
        <v>0</v>
      </c>
      <c r="P96" s="94">
        <f t="shared" si="3"/>
        <v>0</v>
      </c>
      <c r="Q96" s="94">
        <f t="shared" si="4"/>
        <v>0</v>
      </c>
      <c r="R96" s="94">
        <f t="shared" si="5"/>
        <v>0</v>
      </c>
      <c r="S96" s="96">
        <f t="shared" si="6"/>
        <v>0</v>
      </c>
      <c r="U96" s="7">
        <f t="shared" si="7"/>
        <v>8.809</v>
      </c>
    </row>
    <row r="97">
      <c r="A97" s="94">
        <f>Comparacao!F98</f>
        <v>66159.30138</v>
      </c>
      <c r="B97" s="84" t="s">
        <v>178</v>
      </c>
      <c r="C97" s="3" t="s">
        <v>61</v>
      </c>
      <c r="D97" s="3">
        <v>5.0</v>
      </c>
      <c r="E97" s="3">
        <v>66159.30138</v>
      </c>
      <c r="F97" s="3">
        <v>66159.30138</v>
      </c>
      <c r="G97" s="3">
        <v>67457.787233</v>
      </c>
      <c r="H97" s="3">
        <v>66159.30138</v>
      </c>
      <c r="I97" s="3">
        <v>66159.30138</v>
      </c>
      <c r="J97" s="3">
        <v>66159.30138</v>
      </c>
      <c r="K97" s="3">
        <v>66418.99855</v>
      </c>
      <c r="L97" s="3">
        <v>9.129</v>
      </c>
      <c r="M97" s="3">
        <v>70.272</v>
      </c>
      <c r="N97" s="94">
        <f t="shared" si="1"/>
        <v>0</v>
      </c>
      <c r="O97" s="94">
        <f t="shared" si="2"/>
        <v>0</v>
      </c>
      <c r="P97" s="94">
        <f t="shared" si="3"/>
        <v>1.962665605</v>
      </c>
      <c r="Q97" s="94">
        <f t="shared" si="4"/>
        <v>0</v>
      </c>
      <c r="R97" s="94">
        <f t="shared" si="5"/>
        <v>0</v>
      </c>
      <c r="S97" s="96">
        <f t="shared" si="6"/>
        <v>0.3925331211</v>
      </c>
      <c r="U97" s="7">
        <f t="shared" si="7"/>
        <v>9.129</v>
      </c>
    </row>
    <row r="98">
      <c r="A98" s="94">
        <f>Comparacao!F99</f>
        <v>77450.03782</v>
      </c>
      <c r="B98" s="84" t="s">
        <v>179</v>
      </c>
      <c r="C98" s="3" t="s">
        <v>61</v>
      </c>
      <c r="D98" s="3">
        <v>5.0</v>
      </c>
      <c r="E98" s="3">
        <v>77625.559043</v>
      </c>
      <c r="F98" s="3">
        <v>77625.559043</v>
      </c>
      <c r="G98" s="3">
        <v>77544.455406</v>
      </c>
      <c r="H98" s="3">
        <v>77625.559043</v>
      </c>
      <c r="I98" s="3">
        <v>77544.455406</v>
      </c>
      <c r="J98" s="3">
        <v>77544.455406</v>
      </c>
      <c r="K98" s="3">
        <v>77593.117588</v>
      </c>
      <c r="L98" s="3">
        <v>16.209</v>
      </c>
      <c r="M98" s="3">
        <v>70.276</v>
      </c>
      <c r="N98" s="94">
        <f t="shared" si="1"/>
        <v>0.2266250966</v>
      </c>
      <c r="O98" s="94">
        <f t="shared" si="2"/>
        <v>0.2266250966</v>
      </c>
      <c r="P98" s="94">
        <f t="shared" si="3"/>
        <v>0.1219077339</v>
      </c>
      <c r="Q98" s="94">
        <f t="shared" si="4"/>
        <v>0.2266250966</v>
      </c>
      <c r="R98" s="94">
        <f t="shared" si="5"/>
        <v>0.1219077339</v>
      </c>
      <c r="S98" s="96">
        <f t="shared" si="6"/>
        <v>0.1847381515</v>
      </c>
      <c r="U98" s="7">
        <f t="shared" si="7"/>
        <v>16.209</v>
      </c>
    </row>
    <row r="99">
      <c r="A99" s="94">
        <f>Comparacao!F100</f>
        <v>44569.60616</v>
      </c>
      <c r="B99" s="84" t="s">
        <v>180</v>
      </c>
      <c r="C99" s="3" t="s">
        <v>61</v>
      </c>
      <c r="D99" s="3">
        <v>5.0</v>
      </c>
      <c r="E99" s="3">
        <v>44569.606157</v>
      </c>
      <c r="F99" s="3">
        <v>44569.606157</v>
      </c>
      <c r="G99" s="3">
        <v>44641.876858</v>
      </c>
      <c r="H99" s="3">
        <v>44569.606157</v>
      </c>
      <c r="I99" s="3">
        <v>44569.606157</v>
      </c>
      <c r="J99" s="3">
        <v>44569.606157</v>
      </c>
      <c r="K99" s="3">
        <v>44584.060297</v>
      </c>
      <c r="L99" s="3">
        <v>16.005</v>
      </c>
      <c r="M99" s="3">
        <v>70.44</v>
      </c>
      <c r="N99" s="94">
        <f t="shared" si="1"/>
        <v>0</v>
      </c>
      <c r="O99" s="94">
        <f t="shared" si="2"/>
        <v>0</v>
      </c>
      <c r="P99" s="94">
        <f t="shared" si="3"/>
        <v>0.1621524335</v>
      </c>
      <c r="Q99" s="94">
        <f t="shared" si="4"/>
        <v>0</v>
      </c>
      <c r="R99" s="94">
        <f t="shared" si="5"/>
        <v>0</v>
      </c>
      <c r="S99" s="96">
        <f t="shared" si="6"/>
        <v>0.03243048671</v>
      </c>
      <c r="U99" s="7">
        <f t="shared" si="7"/>
        <v>16.005</v>
      </c>
    </row>
    <row r="100">
      <c r="A100" s="94">
        <f>Comparacao!F101</f>
        <v>59903.0852</v>
      </c>
      <c r="B100" s="84" t="s">
        <v>181</v>
      </c>
      <c r="C100" s="3" t="s">
        <v>61</v>
      </c>
      <c r="D100" s="3">
        <v>5.0</v>
      </c>
      <c r="E100" s="3">
        <v>59986.169612</v>
      </c>
      <c r="F100" s="3">
        <v>59903.085195</v>
      </c>
      <c r="G100" s="3">
        <v>59903.085195</v>
      </c>
      <c r="H100" s="3">
        <v>59903.085195</v>
      </c>
      <c r="I100" s="3">
        <v>59903.085195</v>
      </c>
      <c r="J100" s="3">
        <v>59903.085195</v>
      </c>
      <c r="K100" s="3">
        <v>59919.702078</v>
      </c>
      <c r="L100" s="3">
        <v>23.439</v>
      </c>
      <c r="M100" s="3">
        <v>70.388</v>
      </c>
      <c r="N100" s="94">
        <f t="shared" si="1"/>
        <v>0.1386980599</v>
      </c>
      <c r="O100" s="94">
        <f t="shared" si="2"/>
        <v>0</v>
      </c>
      <c r="P100" s="94">
        <f t="shared" si="3"/>
        <v>0</v>
      </c>
      <c r="Q100" s="94">
        <f t="shared" si="4"/>
        <v>0</v>
      </c>
      <c r="R100" s="94">
        <f t="shared" si="5"/>
        <v>0</v>
      </c>
      <c r="S100" s="96">
        <f t="shared" si="6"/>
        <v>0.02773961198</v>
      </c>
      <c r="U100" s="7">
        <f t="shared" si="7"/>
        <v>23.439</v>
      </c>
    </row>
    <row r="101">
      <c r="A101" s="94">
        <f>Comparacao!F102</f>
        <v>73651.91098</v>
      </c>
      <c r="B101" s="84" t="s">
        <v>182</v>
      </c>
      <c r="C101" s="3" t="s">
        <v>61</v>
      </c>
      <c r="D101" s="3">
        <v>5.0</v>
      </c>
      <c r="E101" s="3">
        <v>73651.91098</v>
      </c>
      <c r="F101" s="3">
        <v>73880.66659</v>
      </c>
      <c r="G101" s="3">
        <v>73814.325828</v>
      </c>
      <c r="H101" s="3">
        <v>73651.91098</v>
      </c>
      <c r="I101" s="3">
        <v>73810.116871</v>
      </c>
      <c r="J101" s="3">
        <v>73651.91098</v>
      </c>
      <c r="K101" s="3">
        <v>73761.786249</v>
      </c>
      <c r="L101" s="3">
        <v>21.528</v>
      </c>
      <c r="M101" s="3">
        <v>70.395</v>
      </c>
      <c r="N101" s="94">
        <f t="shared" si="1"/>
        <v>0</v>
      </c>
      <c r="O101" s="94">
        <f t="shared" si="2"/>
        <v>0.3105901897</v>
      </c>
      <c r="P101" s="94">
        <f t="shared" si="3"/>
        <v>0.2205168146</v>
      </c>
      <c r="Q101" s="94">
        <f t="shared" si="4"/>
        <v>0</v>
      </c>
      <c r="R101" s="94">
        <f t="shared" si="5"/>
        <v>0.2148021537</v>
      </c>
      <c r="S101" s="96">
        <f t="shared" si="6"/>
        <v>0.1491818316</v>
      </c>
      <c r="U101" s="7">
        <f t="shared" si="7"/>
        <v>21.528</v>
      </c>
    </row>
    <row r="102">
      <c r="A102" s="94">
        <f>Comparacao!F103</f>
        <v>63412.27944</v>
      </c>
      <c r="B102" s="84" t="s">
        <v>183</v>
      </c>
      <c r="C102" s="3" t="s">
        <v>61</v>
      </c>
      <c r="D102" s="3">
        <v>5.0</v>
      </c>
      <c r="E102" s="3">
        <v>63412.279436</v>
      </c>
      <c r="F102" s="3">
        <v>63412.279436</v>
      </c>
      <c r="G102" s="3">
        <v>63412.279436</v>
      </c>
      <c r="H102" s="3">
        <v>63412.279436</v>
      </c>
      <c r="I102" s="3">
        <v>63412.279436</v>
      </c>
      <c r="J102" s="3">
        <v>63412.279436</v>
      </c>
      <c r="K102" s="3">
        <v>63412.279436</v>
      </c>
      <c r="L102" s="3">
        <v>3.665</v>
      </c>
      <c r="M102" s="3">
        <v>75.336</v>
      </c>
      <c r="N102" s="94">
        <f t="shared" si="1"/>
        <v>0</v>
      </c>
      <c r="O102" s="94">
        <f t="shared" si="2"/>
        <v>0</v>
      </c>
      <c r="P102" s="94">
        <f t="shared" si="3"/>
        <v>0</v>
      </c>
      <c r="Q102" s="94">
        <f t="shared" si="4"/>
        <v>0</v>
      </c>
      <c r="R102" s="94">
        <f t="shared" si="5"/>
        <v>0</v>
      </c>
      <c r="S102" s="96">
        <f t="shared" si="6"/>
        <v>0</v>
      </c>
      <c r="U102" s="7">
        <f t="shared" si="7"/>
        <v>3.665</v>
      </c>
    </row>
    <row r="103">
      <c r="A103" s="94">
        <f>Comparacao!F104</f>
        <v>73549.66066</v>
      </c>
      <c r="B103" s="84" t="s">
        <v>184</v>
      </c>
      <c r="C103" s="3" t="s">
        <v>61</v>
      </c>
      <c r="D103" s="3">
        <v>5.0</v>
      </c>
      <c r="E103" s="3">
        <v>73549.660663</v>
      </c>
      <c r="F103" s="3">
        <v>73549.660663</v>
      </c>
      <c r="G103" s="3">
        <v>73549.660663</v>
      </c>
      <c r="H103" s="3">
        <v>73549.660663</v>
      </c>
      <c r="I103" s="3">
        <v>73549.660663</v>
      </c>
      <c r="J103" s="3">
        <v>73549.660663</v>
      </c>
      <c r="K103" s="3">
        <v>73549.660663</v>
      </c>
      <c r="L103" s="3">
        <v>4.553</v>
      </c>
      <c r="M103" s="3">
        <v>75.284</v>
      </c>
      <c r="N103" s="94">
        <f t="shared" si="1"/>
        <v>0</v>
      </c>
      <c r="O103" s="94">
        <f t="shared" si="2"/>
        <v>0</v>
      </c>
      <c r="P103" s="94">
        <f t="shared" si="3"/>
        <v>0</v>
      </c>
      <c r="Q103" s="94">
        <f t="shared" si="4"/>
        <v>0</v>
      </c>
      <c r="R103" s="94">
        <f t="shared" si="5"/>
        <v>0</v>
      </c>
      <c r="S103" s="96">
        <f t="shared" si="6"/>
        <v>0</v>
      </c>
      <c r="U103" s="7">
        <f t="shared" si="7"/>
        <v>4.553</v>
      </c>
    </row>
    <row r="104">
      <c r="A104" s="94">
        <f>Comparacao!F105</f>
        <v>81726.18867</v>
      </c>
      <c r="B104" s="84" t="s">
        <v>185</v>
      </c>
      <c r="C104" s="3" t="s">
        <v>61</v>
      </c>
      <c r="D104" s="3">
        <v>5.0</v>
      </c>
      <c r="E104" s="3">
        <v>82141.185593</v>
      </c>
      <c r="F104" s="3">
        <v>81726.188671</v>
      </c>
      <c r="G104" s="3">
        <v>81726.188671</v>
      </c>
      <c r="H104" s="3">
        <v>81726.188671</v>
      </c>
      <c r="I104" s="3">
        <v>81726.188671</v>
      </c>
      <c r="J104" s="3">
        <v>81726.188671</v>
      </c>
      <c r="K104" s="3">
        <v>81809.188056</v>
      </c>
      <c r="L104" s="3">
        <v>10.84</v>
      </c>
      <c r="M104" s="3">
        <v>75.302</v>
      </c>
      <c r="N104" s="94">
        <f t="shared" si="1"/>
        <v>0.5077893987</v>
      </c>
      <c r="O104" s="94">
        <f t="shared" si="2"/>
        <v>0</v>
      </c>
      <c r="P104" s="94">
        <f t="shared" si="3"/>
        <v>0</v>
      </c>
      <c r="Q104" s="94">
        <f t="shared" si="4"/>
        <v>0</v>
      </c>
      <c r="R104" s="94">
        <f t="shared" si="5"/>
        <v>0</v>
      </c>
      <c r="S104" s="96">
        <f t="shared" si="6"/>
        <v>0.1015578797</v>
      </c>
      <c r="U104" s="7">
        <f t="shared" si="7"/>
        <v>10.84</v>
      </c>
    </row>
    <row r="105">
      <c r="A105" s="94">
        <f>Comparacao!F106</f>
        <v>52943.40154</v>
      </c>
      <c r="B105" s="84" t="s">
        <v>186</v>
      </c>
      <c r="C105" s="3" t="s">
        <v>61</v>
      </c>
      <c r="D105" s="3">
        <v>5.0</v>
      </c>
      <c r="E105" s="3">
        <v>52943.401537</v>
      </c>
      <c r="F105" s="3">
        <v>52943.401537</v>
      </c>
      <c r="G105" s="3">
        <v>52943.401537</v>
      </c>
      <c r="H105" s="3">
        <v>52943.401537</v>
      </c>
      <c r="I105" s="3">
        <v>52943.401537</v>
      </c>
      <c r="J105" s="3">
        <v>52943.401537</v>
      </c>
      <c r="K105" s="3">
        <v>52943.401537</v>
      </c>
      <c r="L105" s="3">
        <v>8.82</v>
      </c>
      <c r="M105" s="3">
        <v>75.344</v>
      </c>
      <c r="N105" s="94">
        <f t="shared" si="1"/>
        <v>0</v>
      </c>
      <c r="O105" s="94">
        <f t="shared" si="2"/>
        <v>0</v>
      </c>
      <c r="P105" s="94">
        <f t="shared" si="3"/>
        <v>0</v>
      </c>
      <c r="Q105" s="94">
        <f t="shared" si="4"/>
        <v>0</v>
      </c>
      <c r="R105" s="94">
        <f t="shared" si="5"/>
        <v>0</v>
      </c>
      <c r="S105" s="96">
        <f t="shared" si="6"/>
        <v>0</v>
      </c>
      <c r="U105" s="7">
        <f t="shared" si="7"/>
        <v>8.82</v>
      </c>
    </row>
    <row r="106">
      <c r="A106" s="94">
        <f>Comparacao!F107</f>
        <v>66152.85735</v>
      </c>
      <c r="B106" s="84" t="s">
        <v>187</v>
      </c>
      <c r="C106" s="3" t="s">
        <v>61</v>
      </c>
      <c r="D106" s="3">
        <v>5.0</v>
      </c>
      <c r="E106" s="3">
        <v>66152.857352</v>
      </c>
      <c r="F106" s="3">
        <v>66152.857352</v>
      </c>
      <c r="G106" s="3">
        <v>66733.559877</v>
      </c>
      <c r="H106" s="3">
        <v>66152.857352</v>
      </c>
      <c r="I106" s="3">
        <v>66152.857352</v>
      </c>
      <c r="J106" s="3">
        <v>66152.857352</v>
      </c>
      <c r="K106" s="3">
        <v>66268.997857</v>
      </c>
      <c r="L106" s="3">
        <v>19.0</v>
      </c>
      <c r="M106" s="3">
        <v>75.377</v>
      </c>
      <c r="N106" s="94">
        <f t="shared" si="1"/>
        <v>0</v>
      </c>
      <c r="O106" s="94">
        <f t="shared" si="2"/>
        <v>0</v>
      </c>
      <c r="P106" s="94">
        <f t="shared" si="3"/>
        <v>0.8778192632</v>
      </c>
      <c r="Q106" s="94">
        <f t="shared" si="4"/>
        <v>0</v>
      </c>
      <c r="R106" s="94">
        <f t="shared" si="5"/>
        <v>0</v>
      </c>
      <c r="S106" s="96">
        <f t="shared" si="6"/>
        <v>0.1755638526</v>
      </c>
      <c r="U106" s="7">
        <f t="shared" si="7"/>
        <v>19</v>
      </c>
    </row>
    <row r="107">
      <c r="A107" s="94">
        <f>Comparacao!F108</f>
        <v>77475.83505</v>
      </c>
      <c r="B107" s="84" t="s">
        <v>188</v>
      </c>
      <c r="C107" s="3" t="s">
        <v>61</v>
      </c>
      <c r="D107" s="3">
        <v>5.0</v>
      </c>
      <c r="E107" s="3">
        <v>77538.341582</v>
      </c>
      <c r="F107" s="3">
        <v>77475.835049</v>
      </c>
      <c r="G107" s="3">
        <v>77475.835049</v>
      </c>
      <c r="H107" s="3">
        <v>77538.341582</v>
      </c>
      <c r="I107" s="3">
        <v>77538.341582</v>
      </c>
      <c r="J107" s="3">
        <v>77475.835049</v>
      </c>
      <c r="K107" s="3">
        <v>77513.338969</v>
      </c>
      <c r="L107" s="3">
        <v>17.147</v>
      </c>
      <c r="M107" s="3">
        <v>75.528</v>
      </c>
      <c r="N107" s="94">
        <f t="shared" si="1"/>
        <v>0.08067874707</v>
      </c>
      <c r="O107" s="94">
        <f t="shared" si="2"/>
        <v>0</v>
      </c>
      <c r="P107" s="94">
        <f t="shared" si="3"/>
        <v>0</v>
      </c>
      <c r="Q107" s="94">
        <f t="shared" si="4"/>
        <v>0.08067874707</v>
      </c>
      <c r="R107" s="94">
        <f t="shared" si="5"/>
        <v>0.08067874707</v>
      </c>
      <c r="S107" s="96">
        <f t="shared" si="6"/>
        <v>0.04840724824</v>
      </c>
      <c r="U107" s="7">
        <f t="shared" si="7"/>
        <v>17.147</v>
      </c>
    </row>
    <row r="108">
      <c r="A108" s="94">
        <f>Comparacao!F109</f>
        <v>44983.99854</v>
      </c>
      <c r="B108" s="84" t="s">
        <v>189</v>
      </c>
      <c r="C108" s="3" t="s">
        <v>61</v>
      </c>
      <c r="D108" s="3">
        <v>5.0</v>
      </c>
      <c r="E108" s="3">
        <v>44983.998537</v>
      </c>
      <c r="F108" s="3">
        <v>44983.998537</v>
      </c>
      <c r="G108" s="3">
        <v>44983.998537</v>
      </c>
      <c r="H108" s="3">
        <v>45288.163581</v>
      </c>
      <c r="I108" s="3">
        <v>44983.998537</v>
      </c>
      <c r="J108" s="3">
        <v>44983.998537</v>
      </c>
      <c r="K108" s="3">
        <v>45044.831546</v>
      </c>
      <c r="L108" s="3">
        <v>25.159</v>
      </c>
      <c r="M108" s="3">
        <v>75.527</v>
      </c>
      <c r="N108" s="94">
        <f t="shared" si="1"/>
        <v>0</v>
      </c>
      <c r="O108" s="94">
        <f t="shared" si="2"/>
        <v>0</v>
      </c>
      <c r="P108" s="94">
        <f t="shared" si="3"/>
        <v>0</v>
      </c>
      <c r="Q108" s="94">
        <f t="shared" si="4"/>
        <v>0.6761627554</v>
      </c>
      <c r="R108" s="94">
        <f t="shared" si="5"/>
        <v>0</v>
      </c>
      <c r="S108" s="96">
        <f t="shared" si="6"/>
        <v>0.1352325511</v>
      </c>
      <c r="U108" s="7">
        <f t="shared" si="7"/>
        <v>25.159</v>
      </c>
    </row>
    <row r="109">
      <c r="A109" s="94">
        <f>Comparacao!F110</f>
        <v>60220.6622</v>
      </c>
      <c r="B109" s="84" t="s">
        <v>190</v>
      </c>
      <c r="C109" s="3" t="s">
        <v>61</v>
      </c>
      <c r="D109" s="3">
        <v>5.0</v>
      </c>
      <c r="E109" s="3">
        <v>60220.662196</v>
      </c>
      <c r="F109" s="3">
        <v>60390.859322</v>
      </c>
      <c r="G109" s="3">
        <v>60578.222568</v>
      </c>
      <c r="H109" s="3">
        <v>60220.662196</v>
      </c>
      <c r="I109" s="3">
        <v>60220.662196</v>
      </c>
      <c r="J109" s="3">
        <v>60220.662196</v>
      </c>
      <c r="K109" s="3">
        <v>60326.213695</v>
      </c>
      <c r="L109" s="3">
        <v>36.609</v>
      </c>
      <c r="M109" s="3">
        <v>75.47</v>
      </c>
      <c r="N109" s="94">
        <f t="shared" si="1"/>
        <v>0</v>
      </c>
      <c r="O109" s="94">
        <f t="shared" si="2"/>
        <v>0.2826224751</v>
      </c>
      <c r="P109" s="94">
        <f t="shared" si="3"/>
        <v>0.5937503159</v>
      </c>
      <c r="Q109" s="94">
        <f t="shared" si="4"/>
        <v>0</v>
      </c>
      <c r="R109" s="94">
        <f t="shared" si="5"/>
        <v>0</v>
      </c>
      <c r="S109" s="96">
        <f t="shared" si="6"/>
        <v>0.1752745582</v>
      </c>
      <c r="U109" s="7">
        <f t="shared" si="7"/>
        <v>36.609</v>
      </c>
    </row>
    <row r="110">
      <c r="A110" s="94">
        <f>Comparacao!F111</f>
        <v>73858.29968</v>
      </c>
      <c r="B110" s="84" t="s">
        <v>191</v>
      </c>
      <c r="C110" s="3" t="s">
        <v>61</v>
      </c>
      <c r="D110" s="3">
        <v>5.0</v>
      </c>
      <c r="E110" s="3">
        <v>74056.6214</v>
      </c>
      <c r="F110" s="3">
        <v>73858.299684</v>
      </c>
      <c r="G110" s="3">
        <v>73967.657252</v>
      </c>
      <c r="H110" s="3">
        <v>73967.657252</v>
      </c>
      <c r="I110" s="3">
        <v>73858.299684</v>
      </c>
      <c r="J110" s="3">
        <v>73858.299684</v>
      </c>
      <c r="K110" s="3">
        <v>73941.707055</v>
      </c>
      <c r="L110" s="3">
        <v>30.973</v>
      </c>
      <c r="M110" s="3">
        <v>75.468</v>
      </c>
      <c r="N110" s="94">
        <f t="shared" si="1"/>
        <v>0.2685164929</v>
      </c>
      <c r="O110" s="94">
        <f t="shared" si="2"/>
        <v>0</v>
      </c>
      <c r="P110" s="94">
        <f t="shared" si="3"/>
        <v>0.1480640205</v>
      </c>
      <c r="Q110" s="94">
        <f t="shared" si="4"/>
        <v>0.1480640205</v>
      </c>
      <c r="R110" s="94">
        <f t="shared" si="5"/>
        <v>0</v>
      </c>
      <c r="S110" s="96">
        <f t="shared" si="6"/>
        <v>0.1129289068</v>
      </c>
      <c r="U110" s="7">
        <f t="shared" si="7"/>
        <v>30.973</v>
      </c>
    </row>
    <row r="111">
      <c r="A111" s="94">
        <f>Comparacao!F112</f>
        <v>63270.89322</v>
      </c>
      <c r="B111" s="84" t="s">
        <v>192</v>
      </c>
      <c r="C111" s="3" t="s">
        <v>61</v>
      </c>
      <c r="D111" s="3">
        <v>5.0</v>
      </c>
      <c r="E111" s="3">
        <v>63270.893215</v>
      </c>
      <c r="F111" s="3">
        <v>63270.893215</v>
      </c>
      <c r="G111" s="3">
        <v>63270.893215</v>
      </c>
      <c r="H111" s="3">
        <v>63270.893215</v>
      </c>
      <c r="I111" s="3">
        <v>63270.893215</v>
      </c>
      <c r="J111" s="3">
        <v>63270.893215</v>
      </c>
      <c r="K111" s="3">
        <v>63270.893215</v>
      </c>
      <c r="L111" s="3">
        <v>3.837</v>
      </c>
      <c r="M111" s="3">
        <v>90.594</v>
      </c>
      <c r="N111" s="94">
        <f t="shared" si="1"/>
        <v>0</v>
      </c>
      <c r="O111" s="94">
        <f t="shared" si="2"/>
        <v>0</v>
      </c>
      <c r="P111" s="94">
        <f t="shared" si="3"/>
        <v>0</v>
      </c>
      <c r="Q111" s="94">
        <f t="shared" si="4"/>
        <v>0</v>
      </c>
      <c r="R111" s="94">
        <f t="shared" si="5"/>
        <v>0</v>
      </c>
      <c r="S111" s="96">
        <f t="shared" si="6"/>
        <v>0</v>
      </c>
      <c r="U111" s="7">
        <f t="shared" si="7"/>
        <v>3.837</v>
      </c>
    </row>
    <row r="112">
      <c r="A112" s="94">
        <f>Comparacao!F113</f>
        <v>73259.89414</v>
      </c>
      <c r="B112" s="84" t="s">
        <v>193</v>
      </c>
      <c r="C112" s="3" t="s">
        <v>61</v>
      </c>
      <c r="D112" s="3">
        <v>5.0</v>
      </c>
      <c r="E112" s="3">
        <v>73259.894138</v>
      </c>
      <c r="F112" s="3">
        <v>73259.894138</v>
      </c>
      <c r="G112" s="3">
        <v>73259.894138</v>
      </c>
      <c r="H112" s="3">
        <v>73259.894138</v>
      </c>
      <c r="I112" s="3">
        <v>73259.894138</v>
      </c>
      <c r="J112" s="3">
        <v>73259.894138</v>
      </c>
      <c r="K112" s="3">
        <v>73259.894138</v>
      </c>
      <c r="L112" s="3">
        <v>4.05</v>
      </c>
      <c r="M112" s="3">
        <v>90.587</v>
      </c>
      <c r="N112" s="94">
        <f t="shared" si="1"/>
        <v>0</v>
      </c>
      <c r="O112" s="94">
        <f t="shared" si="2"/>
        <v>0</v>
      </c>
      <c r="P112" s="94">
        <f t="shared" si="3"/>
        <v>0</v>
      </c>
      <c r="Q112" s="94">
        <f t="shared" si="4"/>
        <v>0</v>
      </c>
      <c r="R112" s="94">
        <f t="shared" si="5"/>
        <v>0</v>
      </c>
      <c r="S112" s="96">
        <f t="shared" si="6"/>
        <v>0</v>
      </c>
      <c r="U112" s="7">
        <f t="shared" si="7"/>
        <v>4.05</v>
      </c>
    </row>
    <row r="113">
      <c r="A113" s="94">
        <f>Comparacao!F114</f>
        <v>81404.03489</v>
      </c>
      <c r="B113" s="84" t="s">
        <v>194</v>
      </c>
      <c r="C113" s="3" t="s">
        <v>61</v>
      </c>
      <c r="D113" s="3">
        <v>5.0</v>
      </c>
      <c r="E113" s="3">
        <v>81404.034887</v>
      </c>
      <c r="F113" s="3">
        <v>81404.034887</v>
      </c>
      <c r="G113" s="3">
        <v>81404.034887</v>
      </c>
      <c r="H113" s="3">
        <v>81404.034887</v>
      </c>
      <c r="I113" s="3">
        <v>81404.034887</v>
      </c>
      <c r="J113" s="3">
        <v>81404.034887</v>
      </c>
      <c r="K113" s="3">
        <v>81404.034887</v>
      </c>
      <c r="L113" s="3">
        <v>7.997</v>
      </c>
      <c r="M113" s="3">
        <v>90.617</v>
      </c>
      <c r="N113" s="94">
        <f t="shared" si="1"/>
        <v>0</v>
      </c>
      <c r="O113" s="94">
        <f t="shared" si="2"/>
        <v>0</v>
      </c>
      <c r="P113" s="94">
        <f t="shared" si="3"/>
        <v>0</v>
      </c>
      <c r="Q113" s="94">
        <f t="shared" si="4"/>
        <v>0</v>
      </c>
      <c r="R113" s="94">
        <f t="shared" si="5"/>
        <v>0</v>
      </c>
      <c r="S113" s="96">
        <f t="shared" si="6"/>
        <v>0</v>
      </c>
      <c r="U113" s="7">
        <f t="shared" si="7"/>
        <v>7.997</v>
      </c>
    </row>
    <row r="114">
      <c r="A114" s="94">
        <f>Comparacao!F115</f>
        <v>52883.49737</v>
      </c>
      <c r="B114" s="84" t="s">
        <v>195</v>
      </c>
      <c r="C114" s="3" t="s">
        <v>61</v>
      </c>
      <c r="D114" s="3">
        <v>5.0</v>
      </c>
      <c r="E114" s="3">
        <v>52883.497367</v>
      </c>
      <c r="F114" s="3">
        <v>52883.497367</v>
      </c>
      <c r="G114" s="3">
        <v>52883.497367</v>
      </c>
      <c r="H114" s="3">
        <v>52883.497367</v>
      </c>
      <c r="I114" s="3">
        <v>52883.497367</v>
      </c>
      <c r="J114" s="3">
        <v>52883.497367</v>
      </c>
      <c r="K114" s="3">
        <v>52883.497367</v>
      </c>
      <c r="L114" s="3">
        <v>13.817</v>
      </c>
      <c r="M114" s="3">
        <v>90.635</v>
      </c>
      <c r="N114" s="94">
        <f t="shared" si="1"/>
        <v>0</v>
      </c>
      <c r="O114" s="94">
        <f t="shared" si="2"/>
        <v>0</v>
      </c>
      <c r="P114" s="94">
        <f t="shared" si="3"/>
        <v>0</v>
      </c>
      <c r="Q114" s="94">
        <f t="shared" si="4"/>
        <v>0</v>
      </c>
      <c r="R114" s="94">
        <f t="shared" si="5"/>
        <v>0</v>
      </c>
      <c r="S114" s="96">
        <f t="shared" si="6"/>
        <v>0</v>
      </c>
      <c r="U114" s="7">
        <f t="shared" si="7"/>
        <v>13.817</v>
      </c>
    </row>
    <row r="115">
      <c r="A115" s="94">
        <f>Comparacao!F116</f>
        <v>66170.44605</v>
      </c>
      <c r="B115" s="84" t="s">
        <v>196</v>
      </c>
      <c r="C115" s="3" t="s">
        <v>61</v>
      </c>
      <c r="D115" s="3">
        <v>5.0</v>
      </c>
      <c r="E115" s="3">
        <v>66870.505647</v>
      </c>
      <c r="F115" s="3">
        <v>66170.446052</v>
      </c>
      <c r="G115" s="3">
        <v>66170.446052</v>
      </c>
      <c r="H115" s="3">
        <v>66170.446052</v>
      </c>
      <c r="I115" s="3">
        <v>66455.716858</v>
      </c>
      <c r="J115" s="3">
        <v>66170.446052</v>
      </c>
      <c r="K115" s="3">
        <v>66367.512132</v>
      </c>
      <c r="L115" s="3">
        <v>30.652</v>
      </c>
      <c r="M115" s="3">
        <v>90.582</v>
      </c>
      <c r="N115" s="94">
        <f t="shared" si="1"/>
        <v>1.057964147</v>
      </c>
      <c r="O115" s="94">
        <f t="shared" si="2"/>
        <v>0</v>
      </c>
      <c r="P115" s="94">
        <f t="shared" si="3"/>
        <v>0</v>
      </c>
      <c r="Q115" s="94">
        <f t="shared" si="4"/>
        <v>0</v>
      </c>
      <c r="R115" s="94">
        <f t="shared" si="5"/>
        <v>0.4311151322</v>
      </c>
      <c r="S115" s="96">
        <f t="shared" si="6"/>
        <v>0.2978158558</v>
      </c>
      <c r="U115" s="7">
        <f t="shared" si="7"/>
        <v>30.652</v>
      </c>
    </row>
    <row r="116">
      <c r="A116" s="94">
        <f>Comparacao!F117</f>
        <v>77383.09886</v>
      </c>
      <c r="B116" s="84" t="s">
        <v>197</v>
      </c>
      <c r="C116" s="3" t="s">
        <v>61</v>
      </c>
      <c r="D116" s="3">
        <v>5.0</v>
      </c>
      <c r="E116" s="3">
        <v>77383.098864</v>
      </c>
      <c r="F116" s="3">
        <v>78800.630618</v>
      </c>
      <c r="G116" s="3">
        <v>77383.098864</v>
      </c>
      <c r="H116" s="3">
        <v>77383.098864</v>
      </c>
      <c r="I116" s="3">
        <v>77675.323038</v>
      </c>
      <c r="J116" s="3">
        <v>77383.098864</v>
      </c>
      <c r="K116" s="3">
        <v>77725.05005</v>
      </c>
      <c r="L116" s="3">
        <v>21.886</v>
      </c>
      <c r="M116" s="3">
        <v>90.578</v>
      </c>
      <c r="N116" s="94">
        <f t="shared" si="1"/>
        <v>0</v>
      </c>
      <c r="O116" s="94">
        <f t="shared" si="2"/>
        <v>1.831836376</v>
      </c>
      <c r="P116" s="94">
        <f t="shared" si="3"/>
        <v>0</v>
      </c>
      <c r="Q116" s="94">
        <f t="shared" si="4"/>
        <v>0</v>
      </c>
      <c r="R116" s="94">
        <f t="shared" si="5"/>
        <v>0.3776330727</v>
      </c>
      <c r="S116" s="96">
        <f t="shared" si="6"/>
        <v>0.4418938898</v>
      </c>
      <c r="U116" s="7">
        <f t="shared" si="7"/>
        <v>21.886</v>
      </c>
    </row>
    <row r="117">
      <c r="A117" s="94">
        <f>Comparacao!F118</f>
        <v>44944.49871</v>
      </c>
      <c r="B117" s="84" t="s">
        <v>198</v>
      </c>
      <c r="C117" s="3" t="s">
        <v>61</v>
      </c>
      <c r="D117" s="3">
        <v>5.0</v>
      </c>
      <c r="E117" s="3">
        <v>45027.282661</v>
      </c>
      <c r="F117" s="3">
        <v>45027.282661</v>
      </c>
      <c r="G117" s="3">
        <v>45061.009242</v>
      </c>
      <c r="H117" s="3">
        <v>45011.390752</v>
      </c>
      <c r="I117" s="3">
        <v>45011.390752</v>
      </c>
      <c r="J117" s="3">
        <v>45011.390752</v>
      </c>
      <c r="K117" s="3">
        <v>45027.671214</v>
      </c>
      <c r="L117" s="3">
        <v>41.81</v>
      </c>
      <c r="M117" s="3">
        <v>90.722</v>
      </c>
      <c r="N117" s="94">
        <f t="shared" si="1"/>
        <v>0.1841915148</v>
      </c>
      <c r="O117" s="94">
        <f t="shared" si="2"/>
        <v>0.1841915148</v>
      </c>
      <c r="P117" s="94">
        <f t="shared" si="3"/>
        <v>0.2592320247</v>
      </c>
      <c r="Q117" s="94">
        <f t="shared" si="4"/>
        <v>0.1488325511</v>
      </c>
      <c r="R117" s="94">
        <f t="shared" si="5"/>
        <v>0.1488325511</v>
      </c>
      <c r="S117" s="96">
        <f t="shared" si="6"/>
        <v>0.1850560313</v>
      </c>
      <c r="U117" s="7">
        <f t="shared" si="7"/>
        <v>41.81</v>
      </c>
    </row>
    <row r="118">
      <c r="A118" s="94">
        <f>Comparacao!F119</f>
        <v>60243.61874</v>
      </c>
      <c r="B118" s="84" t="s">
        <v>199</v>
      </c>
      <c r="C118" s="3" t="s">
        <v>61</v>
      </c>
      <c r="D118" s="3">
        <v>5.0</v>
      </c>
      <c r="E118" s="3">
        <v>60243.618738</v>
      </c>
      <c r="F118" s="3">
        <v>60243.618738</v>
      </c>
      <c r="G118" s="3">
        <v>60282.365859</v>
      </c>
      <c r="H118" s="3">
        <v>60529.218962</v>
      </c>
      <c r="I118" s="3">
        <v>60888.899228</v>
      </c>
      <c r="J118" s="3">
        <v>60243.618738</v>
      </c>
      <c r="K118" s="3">
        <v>60437.544305</v>
      </c>
      <c r="L118" s="3">
        <v>53.685</v>
      </c>
      <c r="M118" s="3">
        <v>90.737</v>
      </c>
      <c r="N118" s="94">
        <f t="shared" si="1"/>
        <v>0</v>
      </c>
      <c r="O118" s="94">
        <f t="shared" si="2"/>
        <v>0</v>
      </c>
      <c r="P118" s="94">
        <f t="shared" si="3"/>
        <v>0.06431738633</v>
      </c>
      <c r="Q118" s="94">
        <f t="shared" si="4"/>
        <v>0.4740754788</v>
      </c>
      <c r="R118" s="94">
        <f t="shared" si="5"/>
        <v>1.071118408</v>
      </c>
      <c r="S118" s="96">
        <f t="shared" si="6"/>
        <v>0.3219022546</v>
      </c>
      <c r="U118" s="7">
        <f t="shared" si="7"/>
        <v>53.685</v>
      </c>
    </row>
    <row r="119">
      <c r="A119" s="94">
        <f>Comparacao!F120</f>
        <v>73775.48245</v>
      </c>
      <c r="B119" s="84" t="s">
        <v>200</v>
      </c>
      <c r="C119" s="3" t="s">
        <v>61</v>
      </c>
      <c r="D119" s="3">
        <v>5.0</v>
      </c>
      <c r="E119" s="3">
        <v>74173.453559</v>
      </c>
      <c r="F119" s="3">
        <v>74371.564567</v>
      </c>
      <c r="G119" s="3">
        <v>74075.336163</v>
      </c>
      <c r="H119" s="3">
        <v>73775.482449</v>
      </c>
      <c r="I119" s="3">
        <v>73775.482449</v>
      </c>
      <c r="J119" s="3">
        <v>73775.482449</v>
      </c>
      <c r="K119" s="3">
        <v>74034.263837</v>
      </c>
      <c r="L119" s="3">
        <v>51.321</v>
      </c>
      <c r="M119" s="3">
        <v>90.713</v>
      </c>
      <c r="N119" s="94">
        <f t="shared" si="1"/>
        <v>0.5394354558</v>
      </c>
      <c r="O119" s="94">
        <f t="shared" si="2"/>
        <v>0.8079677668</v>
      </c>
      <c r="P119" s="94">
        <f t="shared" si="3"/>
        <v>0.4064408717</v>
      </c>
      <c r="Q119" s="94">
        <f t="shared" si="4"/>
        <v>0</v>
      </c>
      <c r="R119" s="94">
        <f t="shared" si="5"/>
        <v>0</v>
      </c>
      <c r="S119" s="96">
        <f t="shared" si="6"/>
        <v>0.3507688189</v>
      </c>
      <c r="U119" s="7">
        <f t="shared" si="7"/>
        <v>51.321</v>
      </c>
    </row>
    <row r="120">
      <c r="A120" s="94">
        <f>Comparacao!F121</f>
        <v>63442.50571</v>
      </c>
      <c r="B120" s="84" t="s">
        <v>201</v>
      </c>
      <c r="C120" s="3" t="s">
        <v>61</v>
      </c>
      <c r="D120" s="3">
        <v>5.0</v>
      </c>
      <c r="E120" s="3">
        <v>63442.505707</v>
      </c>
      <c r="F120" s="3">
        <v>63442.505707</v>
      </c>
      <c r="G120" s="3">
        <v>63442.505707</v>
      </c>
      <c r="H120" s="3">
        <v>63442.505707</v>
      </c>
      <c r="I120" s="3">
        <v>63442.505707</v>
      </c>
      <c r="J120" s="3">
        <v>63442.505707</v>
      </c>
      <c r="K120" s="3">
        <v>63442.505707</v>
      </c>
      <c r="L120" s="3">
        <v>6.095</v>
      </c>
      <c r="M120" s="3">
        <v>100.687</v>
      </c>
      <c r="N120" s="94">
        <f t="shared" si="1"/>
        <v>0</v>
      </c>
      <c r="O120" s="94">
        <f t="shared" si="2"/>
        <v>0</v>
      </c>
      <c r="P120" s="94">
        <f t="shared" si="3"/>
        <v>0</v>
      </c>
      <c r="Q120" s="94">
        <f t="shared" si="4"/>
        <v>0</v>
      </c>
      <c r="R120" s="94">
        <f t="shared" si="5"/>
        <v>0</v>
      </c>
      <c r="S120" s="96">
        <f t="shared" si="6"/>
        <v>0</v>
      </c>
      <c r="U120" s="7">
        <f t="shared" si="7"/>
        <v>6.095</v>
      </c>
    </row>
    <row r="121">
      <c r="A121" s="94">
        <f>Comparacao!F122</f>
        <v>73415.91173</v>
      </c>
      <c r="B121" s="84" t="s">
        <v>202</v>
      </c>
      <c r="C121" s="3" t="s">
        <v>61</v>
      </c>
      <c r="D121" s="3">
        <v>5.0</v>
      </c>
      <c r="E121" s="3">
        <v>73415.911731</v>
      </c>
      <c r="F121" s="3">
        <v>73415.911731</v>
      </c>
      <c r="G121" s="3">
        <v>73415.911731</v>
      </c>
      <c r="H121" s="3">
        <v>73415.911731</v>
      </c>
      <c r="I121" s="3">
        <v>73415.911731</v>
      </c>
      <c r="J121" s="3">
        <v>73415.911731</v>
      </c>
      <c r="K121" s="3">
        <v>73415.911731</v>
      </c>
      <c r="L121" s="3">
        <v>7.856</v>
      </c>
      <c r="M121" s="3">
        <v>100.688</v>
      </c>
      <c r="N121" s="94">
        <f t="shared" si="1"/>
        <v>0</v>
      </c>
      <c r="O121" s="94">
        <f t="shared" si="2"/>
        <v>0</v>
      </c>
      <c r="P121" s="94">
        <f t="shared" si="3"/>
        <v>0</v>
      </c>
      <c r="Q121" s="94">
        <f t="shared" si="4"/>
        <v>0</v>
      </c>
      <c r="R121" s="94">
        <f t="shared" si="5"/>
        <v>0</v>
      </c>
      <c r="S121" s="96">
        <f t="shared" si="6"/>
        <v>0</v>
      </c>
      <c r="U121" s="7">
        <f t="shared" si="7"/>
        <v>7.856</v>
      </c>
    </row>
    <row r="122">
      <c r="A122" s="94">
        <f>Comparacao!F123</f>
        <v>81473.21432</v>
      </c>
      <c r="B122" s="84" t="s">
        <v>203</v>
      </c>
      <c r="C122" s="3" t="s">
        <v>61</v>
      </c>
      <c r="D122" s="3">
        <v>5.0</v>
      </c>
      <c r="E122" s="3">
        <v>81473.214321</v>
      </c>
      <c r="F122" s="3">
        <v>81473.214321</v>
      </c>
      <c r="G122" s="3">
        <v>81473.214321</v>
      </c>
      <c r="H122" s="3">
        <v>81473.214321</v>
      </c>
      <c r="I122" s="3">
        <v>81473.214321</v>
      </c>
      <c r="J122" s="3">
        <v>81473.214321</v>
      </c>
      <c r="K122" s="3">
        <v>81473.214321</v>
      </c>
      <c r="L122" s="3">
        <v>18.333</v>
      </c>
      <c r="M122" s="3">
        <v>100.721</v>
      </c>
      <c r="N122" s="94">
        <f t="shared" si="1"/>
        <v>0</v>
      </c>
      <c r="O122" s="94">
        <f t="shared" si="2"/>
        <v>0</v>
      </c>
      <c r="P122" s="94">
        <f t="shared" si="3"/>
        <v>0</v>
      </c>
      <c r="Q122" s="94">
        <f t="shared" si="4"/>
        <v>0</v>
      </c>
      <c r="R122" s="94">
        <f t="shared" si="5"/>
        <v>0</v>
      </c>
      <c r="S122" s="96">
        <f t="shared" si="6"/>
        <v>0</v>
      </c>
      <c r="U122" s="7">
        <f t="shared" si="7"/>
        <v>18.333</v>
      </c>
    </row>
    <row r="123">
      <c r="A123" s="94">
        <f>Comparacao!F124</f>
        <v>53316.5763</v>
      </c>
      <c r="B123" s="84" t="s">
        <v>204</v>
      </c>
      <c r="C123" s="3" t="s">
        <v>61</v>
      </c>
      <c r="D123" s="3">
        <v>5.0</v>
      </c>
      <c r="E123" s="3">
        <v>53316.576303</v>
      </c>
      <c r="F123" s="3">
        <v>53316.576303</v>
      </c>
      <c r="G123" s="3">
        <v>53730.44961</v>
      </c>
      <c r="H123" s="3">
        <v>53316.576303</v>
      </c>
      <c r="I123" s="3">
        <v>53316.576303</v>
      </c>
      <c r="J123" s="3">
        <v>53316.576303</v>
      </c>
      <c r="K123" s="3">
        <v>53399.350965</v>
      </c>
      <c r="L123" s="3">
        <v>33.075</v>
      </c>
      <c r="M123" s="3">
        <v>100.877</v>
      </c>
      <c r="N123" s="94">
        <f t="shared" si="1"/>
        <v>0</v>
      </c>
      <c r="O123" s="94">
        <f t="shared" si="2"/>
        <v>0</v>
      </c>
      <c r="P123" s="94">
        <f t="shared" si="3"/>
        <v>0.776256346</v>
      </c>
      <c r="Q123" s="94">
        <f t="shared" si="4"/>
        <v>0</v>
      </c>
      <c r="R123" s="94">
        <f t="shared" si="5"/>
        <v>0</v>
      </c>
      <c r="S123" s="96">
        <f t="shared" si="6"/>
        <v>0.1552512692</v>
      </c>
      <c r="U123" s="7">
        <f t="shared" si="7"/>
        <v>33.075</v>
      </c>
    </row>
    <row r="124">
      <c r="A124" s="94">
        <f>Comparacao!F125</f>
        <v>66563.13171</v>
      </c>
      <c r="B124" s="84" t="s">
        <v>205</v>
      </c>
      <c r="C124" s="3" t="s">
        <v>61</v>
      </c>
      <c r="D124" s="3">
        <v>5.0</v>
      </c>
      <c r="E124" s="3">
        <v>66563.131708</v>
      </c>
      <c r="F124" s="3">
        <v>66563.131708</v>
      </c>
      <c r="G124" s="3">
        <v>67031.741961</v>
      </c>
      <c r="H124" s="3">
        <v>66811.581147</v>
      </c>
      <c r="I124" s="3">
        <v>66563.131708</v>
      </c>
      <c r="J124" s="3">
        <v>66563.131708</v>
      </c>
      <c r="K124" s="3">
        <v>66706.543647</v>
      </c>
      <c r="L124" s="3">
        <v>38.556</v>
      </c>
      <c r="M124" s="3">
        <v>100.755</v>
      </c>
      <c r="N124" s="94">
        <f t="shared" si="1"/>
        <v>0</v>
      </c>
      <c r="O124" s="94">
        <f t="shared" si="2"/>
        <v>0</v>
      </c>
      <c r="P124" s="94">
        <f t="shared" si="3"/>
        <v>0.7040087222</v>
      </c>
      <c r="Q124" s="94">
        <f t="shared" si="4"/>
        <v>0.3732538308</v>
      </c>
      <c r="R124" s="94">
        <f t="shared" si="5"/>
        <v>0</v>
      </c>
      <c r="S124" s="96">
        <f t="shared" si="6"/>
        <v>0.2154525106</v>
      </c>
      <c r="U124" s="7">
        <f t="shared" si="7"/>
        <v>38.556</v>
      </c>
    </row>
    <row r="125">
      <c r="A125" s="94">
        <f>Comparacao!F126</f>
        <v>77561.11803</v>
      </c>
      <c r="B125" s="84" t="s">
        <v>206</v>
      </c>
      <c r="C125" s="3" t="s">
        <v>61</v>
      </c>
      <c r="D125" s="3">
        <v>5.0</v>
      </c>
      <c r="E125" s="3">
        <v>77561.118025</v>
      </c>
      <c r="F125" s="3">
        <v>77561.118025</v>
      </c>
      <c r="G125" s="3">
        <v>77561.118025</v>
      </c>
      <c r="H125" s="3">
        <v>77561.118025</v>
      </c>
      <c r="I125" s="3">
        <v>77561.118025</v>
      </c>
      <c r="J125" s="3">
        <v>77561.118025</v>
      </c>
      <c r="K125" s="3">
        <v>77561.118025</v>
      </c>
      <c r="L125" s="3">
        <v>30.08</v>
      </c>
      <c r="M125" s="3">
        <v>100.727</v>
      </c>
      <c r="N125" s="94">
        <f t="shared" si="1"/>
        <v>0</v>
      </c>
      <c r="O125" s="94">
        <f t="shared" si="2"/>
        <v>0</v>
      </c>
      <c r="P125" s="94">
        <f t="shared" si="3"/>
        <v>0</v>
      </c>
      <c r="Q125" s="94">
        <f t="shared" si="4"/>
        <v>0</v>
      </c>
      <c r="R125" s="94">
        <f t="shared" si="5"/>
        <v>0</v>
      </c>
      <c r="S125" s="96">
        <f t="shared" si="6"/>
        <v>0</v>
      </c>
      <c r="U125" s="7">
        <f t="shared" si="7"/>
        <v>30.08</v>
      </c>
    </row>
    <row r="126">
      <c r="A126" s="94">
        <f>Comparacao!F127</f>
        <v>45276.75393</v>
      </c>
      <c r="B126" s="84" t="s">
        <v>207</v>
      </c>
      <c r="C126" s="3" t="s">
        <v>61</v>
      </c>
      <c r="D126" s="3">
        <v>5.0</v>
      </c>
      <c r="E126" s="3">
        <v>45276.753931</v>
      </c>
      <c r="F126" s="3">
        <v>45287.002405</v>
      </c>
      <c r="G126" s="3">
        <v>45276.753931</v>
      </c>
      <c r="H126" s="3">
        <v>45387.205465</v>
      </c>
      <c r="I126" s="3">
        <v>45287.002405</v>
      </c>
      <c r="J126" s="3">
        <v>45276.753931</v>
      </c>
      <c r="K126" s="3">
        <v>45302.943628</v>
      </c>
      <c r="L126" s="3">
        <v>37.551</v>
      </c>
      <c r="M126" s="3">
        <v>100.949</v>
      </c>
      <c r="N126" s="94">
        <f t="shared" si="1"/>
        <v>0</v>
      </c>
      <c r="O126" s="94">
        <f t="shared" si="2"/>
        <v>0.02263517834</v>
      </c>
      <c r="P126" s="94">
        <f t="shared" si="3"/>
        <v>0</v>
      </c>
      <c r="Q126" s="94">
        <f t="shared" si="4"/>
        <v>0.2439475546</v>
      </c>
      <c r="R126" s="94">
        <f t="shared" si="5"/>
        <v>0.02263517834</v>
      </c>
      <c r="S126" s="96">
        <f t="shared" si="6"/>
        <v>0.05784358225</v>
      </c>
      <c r="U126" s="7">
        <f t="shared" si="7"/>
        <v>37.551</v>
      </c>
    </row>
    <row r="127">
      <c r="A127" s="94">
        <f>Comparacao!F128</f>
        <v>60563.51934</v>
      </c>
      <c r="B127" s="84" t="s">
        <v>208</v>
      </c>
      <c r="C127" s="3" t="s">
        <v>61</v>
      </c>
      <c r="D127" s="3">
        <v>5.0</v>
      </c>
      <c r="E127" s="3">
        <v>61444.022493</v>
      </c>
      <c r="F127" s="3">
        <v>60599.683924</v>
      </c>
      <c r="G127" s="3">
        <v>60563.519342</v>
      </c>
      <c r="H127" s="3">
        <v>60563.519342</v>
      </c>
      <c r="I127" s="3">
        <v>60584.007418</v>
      </c>
      <c r="J127" s="3">
        <v>60563.519342</v>
      </c>
      <c r="K127" s="3">
        <v>60750.950504</v>
      </c>
      <c r="L127" s="3">
        <v>79.17</v>
      </c>
      <c r="M127" s="3">
        <v>101.162</v>
      </c>
      <c r="N127" s="94">
        <f t="shared" si="1"/>
        <v>1.453850702</v>
      </c>
      <c r="O127" s="94">
        <f t="shared" si="2"/>
        <v>0.05971347503</v>
      </c>
      <c r="P127" s="94">
        <f t="shared" si="3"/>
        <v>0</v>
      </c>
      <c r="Q127" s="94">
        <f t="shared" si="4"/>
        <v>0</v>
      </c>
      <c r="R127" s="94">
        <f t="shared" si="5"/>
        <v>0.03382907107</v>
      </c>
      <c r="S127" s="96">
        <f t="shared" si="6"/>
        <v>0.3094786496</v>
      </c>
      <c r="U127" s="7">
        <f t="shared" si="7"/>
        <v>79.17</v>
      </c>
    </row>
    <row r="128">
      <c r="A128" s="94">
        <f>Comparacao!F129</f>
        <v>74007.85441</v>
      </c>
      <c r="B128" s="84" t="s">
        <v>209</v>
      </c>
      <c r="C128" s="3" t="s">
        <v>61</v>
      </c>
      <c r="D128" s="3">
        <v>5.0</v>
      </c>
      <c r="E128" s="3">
        <v>74007.854413</v>
      </c>
      <c r="F128" s="3">
        <v>74614.006001</v>
      </c>
      <c r="G128" s="3">
        <v>74557.88688</v>
      </c>
      <c r="H128" s="3">
        <v>75039.466005</v>
      </c>
      <c r="I128" s="3">
        <v>74679.546135</v>
      </c>
      <c r="J128" s="3">
        <v>74007.854413</v>
      </c>
      <c r="K128" s="3">
        <v>74579.751887</v>
      </c>
      <c r="L128" s="3">
        <v>72.758</v>
      </c>
      <c r="M128" s="3">
        <v>101.222</v>
      </c>
      <c r="N128" s="94">
        <f t="shared" si="1"/>
        <v>0</v>
      </c>
      <c r="O128" s="94">
        <f t="shared" si="2"/>
        <v>0.8190368344</v>
      </c>
      <c r="P128" s="94">
        <f t="shared" si="3"/>
        <v>0.7432082329</v>
      </c>
      <c r="Q128" s="94">
        <f t="shared" si="4"/>
        <v>1.393921767</v>
      </c>
      <c r="R128" s="94">
        <f t="shared" si="5"/>
        <v>0.9075951834</v>
      </c>
      <c r="S128" s="96">
        <f t="shared" si="6"/>
        <v>0.7727524036</v>
      </c>
      <c r="U128" s="7">
        <f t="shared" si="7"/>
        <v>72.758</v>
      </c>
    </row>
    <row r="129">
      <c r="U129" s="7"/>
    </row>
    <row r="130">
      <c r="U130" s="7"/>
    </row>
    <row r="131">
      <c r="U131" s="7"/>
    </row>
    <row r="132">
      <c r="U132" s="7"/>
    </row>
    <row r="133">
      <c r="U133" s="7"/>
    </row>
    <row r="134">
      <c r="U134" s="7"/>
    </row>
    <row r="135">
      <c r="U135" s="7"/>
    </row>
    <row r="136">
      <c r="U136" s="7"/>
    </row>
    <row r="137">
      <c r="U137" s="7"/>
    </row>
    <row r="138">
      <c r="U138" s="7"/>
    </row>
    <row r="139">
      <c r="U139" s="7"/>
    </row>
    <row r="140">
      <c r="U140" s="7"/>
    </row>
    <row r="141">
      <c r="U141" s="7"/>
    </row>
    <row r="142">
      <c r="U142" s="7"/>
    </row>
    <row r="143">
      <c r="U143" s="7"/>
    </row>
    <row r="144">
      <c r="U144" s="7"/>
    </row>
    <row r="145">
      <c r="U145" s="7"/>
    </row>
    <row r="146">
      <c r="U146" s="7"/>
    </row>
    <row r="147">
      <c r="U147" s="7"/>
    </row>
    <row r="148">
      <c r="U148" s="7"/>
    </row>
    <row r="149">
      <c r="U149" s="7"/>
    </row>
    <row r="150">
      <c r="U150" s="7"/>
    </row>
    <row r="151">
      <c r="U151" s="7"/>
    </row>
    <row r="152">
      <c r="U152" s="7"/>
    </row>
    <row r="153">
      <c r="U153" s="7"/>
    </row>
    <row r="154">
      <c r="U154" s="7"/>
    </row>
    <row r="155">
      <c r="U155" s="7"/>
    </row>
    <row r="156">
      <c r="U156" s="7"/>
    </row>
    <row r="157">
      <c r="U157" s="7"/>
    </row>
    <row r="158">
      <c r="U158" s="7"/>
    </row>
    <row r="159">
      <c r="U159" s="7"/>
    </row>
    <row r="160">
      <c r="U160" s="7"/>
    </row>
    <row r="161">
      <c r="U161" s="7"/>
    </row>
    <row r="162">
      <c r="U162" s="7"/>
    </row>
    <row r="163">
      <c r="U163" s="7"/>
    </row>
    <row r="164">
      <c r="U164" s="7"/>
    </row>
    <row r="165">
      <c r="U165" s="7"/>
    </row>
    <row r="166">
      <c r="U166" s="7"/>
    </row>
    <row r="167">
      <c r="U167" s="7"/>
    </row>
    <row r="168">
      <c r="U168" s="7"/>
    </row>
    <row r="169">
      <c r="U169" s="7"/>
    </row>
    <row r="170">
      <c r="U170" s="7"/>
    </row>
    <row r="171">
      <c r="U171" s="7"/>
    </row>
    <row r="172">
      <c r="U172" s="7"/>
    </row>
    <row r="173">
      <c r="U173" s="7"/>
    </row>
    <row r="174">
      <c r="U174" s="7"/>
    </row>
    <row r="175">
      <c r="U175" s="7"/>
    </row>
    <row r="176">
      <c r="U176" s="7"/>
    </row>
    <row r="177">
      <c r="U177" s="7"/>
    </row>
    <row r="178">
      <c r="U178" s="7"/>
    </row>
    <row r="179">
      <c r="U179" s="7"/>
    </row>
    <row r="180">
      <c r="U180" s="7"/>
    </row>
    <row r="181">
      <c r="U181" s="7"/>
    </row>
    <row r="182">
      <c r="U182" s="7"/>
    </row>
    <row r="183">
      <c r="U183" s="7"/>
    </row>
    <row r="184">
      <c r="U184" s="7"/>
    </row>
    <row r="185">
      <c r="U185" s="7"/>
    </row>
    <row r="186">
      <c r="U186" s="7"/>
    </row>
    <row r="187">
      <c r="U187" s="7"/>
    </row>
    <row r="188">
      <c r="U188" s="7"/>
    </row>
    <row r="189">
      <c r="U189" s="7"/>
    </row>
    <row r="190">
      <c r="U190" s="7"/>
    </row>
    <row r="191">
      <c r="U191" s="7"/>
    </row>
    <row r="192">
      <c r="U192" s="7"/>
    </row>
    <row r="193">
      <c r="U193" s="7"/>
    </row>
    <row r="194">
      <c r="U194" s="7"/>
    </row>
    <row r="195">
      <c r="U195" s="7"/>
    </row>
    <row r="196">
      <c r="U196" s="7"/>
    </row>
    <row r="197">
      <c r="U197" s="7"/>
    </row>
    <row r="198">
      <c r="U198" s="7"/>
    </row>
    <row r="199">
      <c r="U199" s="7"/>
    </row>
    <row r="200">
      <c r="U200" s="7"/>
    </row>
    <row r="201">
      <c r="U201" s="7"/>
    </row>
    <row r="202">
      <c r="U202" s="7"/>
    </row>
    <row r="203">
      <c r="U203" s="7"/>
    </row>
    <row r="204">
      <c r="U204" s="7"/>
    </row>
    <row r="205">
      <c r="U205" s="7"/>
    </row>
    <row r="206">
      <c r="U206" s="7"/>
    </row>
    <row r="207">
      <c r="U207" s="7"/>
    </row>
    <row r="208">
      <c r="U208" s="7"/>
    </row>
    <row r="209">
      <c r="U209" s="7"/>
    </row>
    <row r="210">
      <c r="U210" s="7"/>
    </row>
    <row r="211">
      <c r="U211" s="7"/>
    </row>
    <row r="212">
      <c r="U212" s="7"/>
    </row>
    <row r="213">
      <c r="U213" s="7"/>
    </row>
    <row r="214">
      <c r="U214" s="7"/>
    </row>
    <row r="215">
      <c r="U215" s="7"/>
    </row>
    <row r="216">
      <c r="U216" s="7"/>
    </row>
    <row r="217">
      <c r="U217" s="7"/>
    </row>
    <row r="218">
      <c r="U218" s="7"/>
    </row>
    <row r="219">
      <c r="U219" s="7"/>
    </row>
    <row r="220">
      <c r="U220" s="7"/>
    </row>
    <row r="221">
      <c r="U221" s="7"/>
    </row>
    <row r="222">
      <c r="U222" s="7"/>
    </row>
    <row r="223">
      <c r="U223" s="7"/>
    </row>
    <row r="224">
      <c r="U224" s="7"/>
    </row>
    <row r="225">
      <c r="U225" s="7"/>
    </row>
    <row r="226">
      <c r="U226" s="7"/>
    </row>
    <row r="227">
      <c r="U227" s="7"/>
    </row>
    <row r="228">
      <c r="U228" s="7"/>
    </row>
    <row r="229">
      <c r="U229" s="7"/>
    </row>
    <row r="230">
      <c r="U230" s="7"/>
    </row>
    <row r="231">
      <c r="U231" s="7"/>
    </row>
    <row r="232">
      <c r="U232" s="7"/>
    </row>
    <row r="233">
      <c r="U233" s="7"/>
    </row>
    <row r="234">
      <c r="U234" s="7"/>
    </row>
    <row r="235">
      <c r="U235" s="7"/>
    </row>
    <row r="236">
      <c r="U236" s="7"/>
    </row>
    <row r="237">
      <c r="U237" s="7"/>
    </row>
    <row r="238">
      <c r="U238" s="7"/>
    </row>
    <row r="239">
      <c r="U239" s="7"/>
    </row>
    <row r="240">
      <c r="U240" s="7"/>
    </row>
    <row r="241">
      <c r="U241" s="7"/>
    </row>
    <row r="242">
      <c r="U242" s="7"/>
    </row>
    <row r="243">
      <c r="U243" s="7"/>
    </row>
    <row r="244">
      <c r="U244" s="7"/>
    </row>
    <row r="245">
      <c r="U245" s="7"/>
    </row>
    <row r="246">
      <c r="U246" s="7"/>
    </row>
    <row r="247">
      <c r="U247" s="7"/>
    </row>
    <row r="248">
      <c r="U248" s="7"/>
    </row>
    <row r="249">
      <c r="U249" s="7"/>
    </row>
    <row r="250">
      <c r="U250" s="7"/>
    </row>
    <row r="251">
      <c r="U251" s="7"/>
    </row>
    <row r="252">
      <c r="U252" s="7"/>
    </row>
    <row r="253">
      <c r="U253" s="7"/>
    </row>
    <row r="254">
      <c r="U254" s="7"/>
    </row>
    <row r="255">
      <c r="U255" s="7"/>
    </row>
    <row r="256">
      <c r="U256" s="7"/>
    </row>
    <row r="257">
      <c r="U257" s="7"/>
    </row>
    <row r="258">
      <c r="U258" s="7"/>
    </row>
    <row r="259">
      <c r="U259" s="7"/>
    </row>
    <row r="260">
      <c r="U260" s="7"/>
    </row>
    <row r="261">
      <c r="U261" s="7"/>
    </row>
    <row r="262">
      <c r="U262" s="7"/>
    </row>
    <row r="263">
      <c r="U263" s="7"/>
    </row>
    <row r="264">
      <c r="U264" s="7"/>
    </row>
    <row r="265">
      <c r="U265" s="7"/>
    </row>
    <row r="266">
      <c r="U266" s="7"/>
    </row>
    <row r="267">
      <c r="U267" s="7"/>
    </row>
    <row r="268">
      <c r="U268" s="7"/>
    </row>
    <row r="269">
      <c r="U269" s="7"/>
    </row>
    <row r="270">
      <c r="U270" s="7"/>
    </row>
    <row r="271">
      <c r="U271" s="7"/>
    </row>
    <row r="272">
      <c r="U272" s="7"/>
    </row>
    <row r="273">
      <c r="U273" s="7"/>
    </row>
    <row r="274">
      <c r="U274" s="7"/>
    </row>
    <row r="275">
      <c r="U275" s="7"/>
    </row>
    <row r="276">
      <c r="U276" s="7"/>
    </row>
    <row r="277">
      <c r="U277" s="7"/>
    </row>
    <row r="278">
      <c r="U278" s="7"/>
    </row>
    <row r="279">
      <c r="U279" s="7"/>
    </row>
    <row r="280">
      <c r="U280" s="7"/>
    </row>
    <row r="281">
      <c r="U281" s="7"/>
    </row>
    <row r="282">
      <c r="U282" s="7"/>
    </row>
    <row r="283">
      <c r="U283" s="7"/>
    </row>
    <row r="284">
      <c r="U284" s="7"/>
    </row>
    <row r="285">
      <c r="U285" s="7"/>
    </row>
    <row r="286">
      <c r="U286" s="7"/>
    </row>
    <row r="287">
      <c r="U287" s="7"/>
    </row>
    <row r="288">
      <c r="U288" s="7"/>
    </row>
    <row r="289">
      <c r="U289" s="7"/>
    </row>
    <row r="290">
      <c r="U290" s="7"/>
    </row>
    <row r="291">
      <c r="U291" s="7"/>
    </row>
    <row r="292">
      <c r="U292" s="7"/>
    </row>
    <row r="293">
      <c r="U293" s="7"/>
    </row>
    <row r="294">
      <c r="U294" s="7"/>
    </row>
    <row r="295">
      <c r="U295" s="7"/>
    </row>
    <row r="296">
      <c r="U296" s="7"/>
    </row>
    <row r="297">
      <c r="U297" s="7"/>
    </row>
    <row r="298">
      <c r="U298" s="7"/>
    </row>
    <row r="299">
      <c r="U299" s="7"/>
    </row>
    <row r="300">
      <c r="U300" s="7"/>
    </row>
    <row r="301">
      <c r="U301" s="7"/>
    </row>
    <row r="302">
      <c r="U302" s="7"/>
    </row>
    <row r="303">
      <c r="U303" s="7"/>
    </row>
    <row r="304">
      <c r="U304" s="7"/>
    </row>
    <row r="305">
      <c r="U305" s="7"/>
    </row>
    <row r="306">
      <c r="U306" s="7"/>
    </row>
    <row r="307">
      <c r="U307" s="7"/>
    </row>
    <row r="308">
      <c r="U308" s="7"/>
    </row>
    <row r="309">
      <c r="U309" s="7"/>
    </row>
    <row r="310">
      <c r="U310" s="7"/>
    </row>
    <row r="311">
      <c r="U311" s="7"/>
    </row>
    <row r="312">
      <c r="U312" s="7"/>
    </row>
    <row r="313">
      <c r="U313" s="7"/>
    </row>
    <row r="314">
      <c r="U314" s="7"/>
    </row>
    <row r="315">
      <c r="U315" s="7"/>
    </row>
    <row r="316">
      <c r="U316" s="7"/>
    </row>
    <row r="317">
      <c r="U317" s="7"/>
    </row>
    <row r="318">
      <c r="U318" s="7"/>
    </row>
    <row r="319">
      <c r="U319" s="7"/>
    </row>
    <row r="320">
      <c r="U320" s="7"/>
    </row>
    <row r="321">
      <c r="U321" s="7"/>
    </row>
    <row r="322">
      <c r="U322" s="7"/>
    </row>
    <row r="323">
      <c r="U323" s="7"/>
    </row>
    <row r="324">
      <c r="U324" s="7"/>
    </row>
    <row r="325">
      <c r="U325" s="7"/>
    </row>
    <row r="326">
      <c r="U326" s="7"/>
    </row>
    <row r="327">
      <c r="U327" s="7"/>
    </row>
    <row r="328">
      <c r="U328" s="7"/>
    </row>
    <row r="329">
      <c r="U329" s="7"/>
    </row>
    <row r="330">
      <c r="U330" s="7"/>
    </row>
    <row r="331">
      <c r="U331" s="7"/>
    </row>
    <row r="332">
      <c r="U332" s="7"/>
    </row>
    <row r="333">
      <c r="U333" s="7"/>
    </row>
    <row r="334">
      <c r="U334" s="7"/>
    </row>
    <row r="335">
      <c r="U335" s="7"/>
    </row>
    <row r="336">
      <c r="U336" s="7"/>
    </row>
    <row r="337">
      <c r="U337" s="7"/>
    </row>
    <row r="338">
      <c r="U338" s="7"/>
    </row>
    <row r="339">
      <c r="U339" s="7"/>
    </row>
    <row r="340">
      <c r="U340" s="7"/>
    </row>
    <row r="341">
      <c r="U341" s="7"/>
    </row>
    <row r="342">
      <c r="U342" s="7"/>
    </row>
    <row r="343">
      <c r="U343" s="7"/>
    </row>
    <row r="344">
      <c r="U344" s="7"/>
    </row>
    <row r="345">
      <c r="U345" s="7"/>
    </row>
    <row r="346">
      <c r="U346" s="7"/>
    </row>
    <row r="347">
      <c r="U347" s="7"/>
    </row>
    <row r="348">
      <c r="U348" s="7"/>
    </row>
    <row r="349">
      <c r="U349" s="7"/>
    </row>
    <row r="350">
      <c r="U350" s="7"/>
    </row>
    <row r="351">
      <c r="U351" s="7"/>
    </row>
    <row r="352">
      <c r="U352" s="7"/>
    </row>
    <row r="353">
      <c r="U353" s="7"/>
    </row>
    <row r="354">
      <c r="U354" s="7"/>
    </row>
    <row r="355">
      <c r="U355" s="7"/>
    </row>
    <row r="356">
      <c r="U356" s="7"/>
    </row>
    <row r="357">
      <c r="U357" s="7"/>
    </row>
    <row r="358">
      <c r="U358" s="7"/>
    </row>
    <row r="359">
      <c r="U359" s="7"/>
    </row>
    <row r="360">
      <c r="U360" s="7"/>
    </row>
    <row r="361">
      <c r="U361" s="7"/>
    </row>
    <row r="362">
      <c r="U362" s="7"/>
    </row>
    <row r="363">
      <c r="U363" s="7"/>
    </row>
    <row r="364">
      <c r="U364" s="7"/>
    </row>
    <row r="365">
      <c r="U365" s="7"/>
    </row>
    <row r="366">
      <c r="U366" s="7"/>
    </row>
    <row r="367">
      <c r="U367" s="7"/>
    </row>
    <row r="368">
      <c r="U368" s="7"/>
    </row>
    <row r="369">
      <c r="U369" s="7"/>
    </row>
    <row r="370">
      <c r="U370" s="7"/>
    </row>
    <row r="371">
      <c r="U371" s="7"/>
    </row>
    <row r="372">
      <c r="U372" s="7"/>
    </row>
    <row r="373">
      <c r="U373" s="7"/>
    </row>
    <row r="374">
      <c r="U374" s="7"/>
    </row>
    <row r="375">
      <c r="U375" s="7"/>
    </row>
    <row r="376">
      <c r="U376" s="7"/>
    </row>
    <row r="377">
      <c r="U377" s="7"/>
    </row>
    <row r="378">
      <c r="U378" s="7"/>
    </row>
    <row r="379">
      <c r="U379" s="7"/>
    </row>
    <row r="380">
      <c r="U380" s="7"/>
    </row>
    <row r="381">
      <c r="U381" s="7"/>
    </row>
    <row r="382">
      <c r="U382" s="7"/>
    </row>
    <row r="383">
      <c r="U383" s="7"/>
    </row>
    <row r="384">
      <c r="U384" s="7"/>
    </row>
    <row r="385">
      <c r="U385" s="7"/>
    </row>
    <row r="386">
      <c r="U386" s="7"/>
    </row>
    <row r="387">
      <c r="U387" s="7"/>
    </row>
    <row r="388">
      <c r="U388" s="7"/>
    </row>
    <row r="389">
      <c r="U389" s="7"/>
    </row>
    <row r="390">
      <c r="U390" s="7"/>
    </row>
    <row r="391">
      <c r="U391" s="7"/>
    </row>
    <row r="392">
      <c r="U392" s="7"/>
    </row>
    <row r="393">
      <c r="U393" s="7"/>
    </row>
    <row r="394">
      <c r="U394" s="7"/>
    </row>
    <row r="395">
      <c r="U395" s="7"/>
    </row>
    <row r="396">
      <c r="U396" s="7"/>
    </row>
    <row r="397">
      <c r="U397" s="7"/>
    </row>
    <row r="398">
      <c r="U398" s="7"/>
    </row>
    <row r="399">
      <c r="U399" s="7"/>
    </row>
    <row r="400">
      <c r="U400" s="7"/>
    </row>
    <row r="401">
      <c r="U401" s="7"/>
    </row>
    <row r="402">
      <c r="U402" s="7"/>
    </row>
    <row r="403">
      <c r="U403" s="7"/>
    </row>
    <row r="404">
      <c r="U404" s="7"/>
    </row>
    <row r="405">
      <c r="U405" s="7"/>
    </row>
    <row r="406">
      <c r="U406" s="7"/>
    </row>
    <row r="407">
      <c r="U407" s="7"/>
    </row>
    <row r="408">
      <c r="U408" s="7"/>
    </row>
    <row r="409">
      <c r="U409" s="7"/>
    </row>
    <row r="410">
      <c r="U410" s="7"/>
    </row>
    <row r="411">
      <c r="U411" s="7"/>
    </row>
    <row r="412">
      <c r="U412" s="7"/>
    </row>
    <row r="413">
      <c r="U413" s="7"/>
    </row>
    <row r="414">
      <c r="U414" s="7"/>
    </row>
    <row r="415">
      <c r="U415" s="7"/>
    </row>
    <row r="416">
      <c r="U416" s="7"/>
    </row>
    <row r="417">
      <c r="U417" s="7"/>
    </row>
    <row r="418">
      <c r="U418" s="7"/>
    </row>
    <row r="419">
      <c r="U419" s="7"/>
    </row>
    <row r="420">
      <c r="U420" s="7"/>
    </row>
    <row r="421">
      <c r="U421" s="7"/>
    </row>
    <row r="422">
      <c r="U422" s="7"/>
    </row>
    <row r="423">
      <c r="U423" s="7"/>
    </row>
    <row r="424">
      <c r="U424" s="7"/>
    </row>
    <row r="425">
      <c r="U425" s="7"/>
    </row>
    <row r="426">
      <c r="U426" s="7"/>
    </row>
    <row r="427">
      <c r="U427" s="7"/>
    </row>
    <row r="428">
      <c r="U428" s="7"/>
    </row>
    <row r="429">
      <c r="U429" s="7"/>
    </row>
    <row r="430">
      <c r="U430" s="7"/>
    </row>
    <row r="431">
      <c r="U431" s="7"/>
    </row>
    <row r="432">
      <c r="U432" s="7"/>
    </row>
    <row r="433">
      <c r="U433" s="7"/>
    </row>
    <row r="434">
      <c r="U434" s="7"/>
    </row>
    <row r="435">
      <c r="U435" s="7"/>
    </row>
    <row r="436">
      <c r="U436" s="7"/>
    </row>
    <row r="437">
      <c r="U437" s="7"/>
    </row>
    <row r="438">
      <c r="U438" s="7"/>
    </row>
    <row r="439">
      <c r="U439" s="7"/>
    </row>
    <row r="440">
      <c r="U440" s="7"/>
    </row>
    <row r="441">
      <c r="U441" s="7"/>
    </row>
    <row r="442">
      <c r="U442" s="7"/>
    </row>
    <row r="443">
      <c r="U443" s="7"/>
    </row>
    <row r="444">
      <c r="U444" s="7"/>
    </row>
    <row r="445">
      <c r="U445" s="7"/>
    </row>
    <row r="446">
      <c r="U446" s="7"/>
    </row>
    <row r="447">
      <c r="U447" s="7"/>
    </row>
    <row r="448">
      <c r="U448" s="7"/>
    </row>
    <row r="449">
      <c r="U449" s="7"/>
    </row>
    <row r="450">
      <c r="U450" s="7"/>
    </row>
    <row r="451">
      <c r="U451" s="7"/>
    </row>
    <row r="452">
      <c r="U452" s="7"/>
    </row>
    <row r="453">
      <c r="U453" s="7"/>
    </row>
    <row r="454">
      <c r="U454" s="7"/>
    </row>
    <row r="455">
      <c r="U455" s="7"/>
    </row>
    <row r="456">
      <c r="U456" s="7"/>
    </row>
    <row r="457">
      <c r="U457" s="7"/>
    </row>
    <row r="458">
      <c r="U458" s="7"/>
    </row>
    <row r="459">
      <c r="U459" s="7"/>
    </row>
    <row r="460">
      <c r="U460" s="7"/>
    </row>
    <row r="461">
      <c r="U461" s="7"/>
    </row>
    <row r="462">
      <c r="U462" s="7"/>
    </row>
    <row r="463">
      <c r="U463" s="7"/>
    </row>
    <row r="464">
      <c r="U464" s="7"/>
    </row>
    <row r="465">
      <c r="U465" s="7"/>
    </row>
    <row r="466">
      <c r="U466" s="7"/>
    </row>
    <row r="467">
      <c r="U467" s="7"/>
    </row>
    <row r="468">
      <c r="U468" s="7"/>
    </row>
    <row r="469">
      <c r="U469" s="7"/>
    </row>
    <row r="470">
      <c r="U470" s="7"/>
    </row>
    <row r="471">
      <c r="U471" s="7"/>
    </row>
    <row r="472">
      <c r="U472" s="7"/>
    </row>
    <row r="473">
      <c r="U473" s="7"/>
    </row>
    <row r="474">
      <c r="U474" s="7"/>
    </row>
    <row r="475">
      <c r="U475" s="7"/>
    </row>
    <row r="476">
      <c r="U476" s="7"/>
    </row>
    <row r="477">
      <c r="U477" s="7"/>
    </row>
    <row r="478">
      <c r="U478" s="7"/>
    </row>
    <row r="479">
      <c r="U479" s="7"/>
    </row>
    <row r="480">
      <c r="U480" s="7"/>
    </row>
    <row r="481">
      <c r="U481" s="7"/>
    </row>
    <row r="482">
      <c r="U482" s="7"/>
    </row>
    <row r="483">
      <c r="U483" s="7"/>
    </row>
    <row r="484">
      <c r="U484" s="7"/>
    </row>
    <row r="485">
      <c r="U485" s="7"/>
    </row>
    <row r="486">
      <c r="U486" s="7"/>
    </row>
    <row r="487">
      <c r="U487" s="7"/>
    </row>
    <row r="488">
      <c r="U488" s="7"/>
    </row>
    <row r="489">
      <c r="U489" s="7"/>
    </row>
    <row r="490">
      <c r="U490" s="7"/>
    </row>
    <row r="491">
      <c r="U491" s="7"/>
    </row>
    <row r="492">
      <c r="U492" s="7"/>
    </row>
    <row r="493">
      <c r="U493" s="7"/>
    </row>
    <row r="494">
      <c r="U494" s="7"/>
    </row>
    <row r="495">
      <c r="U495" s="7"/>
    </row>
    <row r="496">
      <c r="U496" s="7"/>
    </row>
    <row r="497">
      <c r="U497" s="7"/>
    </row>
    <row r="498">
      <c r="U498" s="7"/>
    </row>
    <row r="499">
      <c r="U499" s="7"/>
    </row>
    <row r="500">
      <c r="U500" s="7"/>
    </row>
    <row r="501">
      <c r="U501" s="7"/>
    </row>
    <row r="502">
      <c r="U502" s="7"/>
    </row>
    <row r="503">
      <c r="U503" s="7"/>
    </row>
    <row r="504">
      <c r="U504" s="7"/>
    </row>
    <row r="505">
      <c r="U505" s="7"/>
    </row>
    <row r="506">
      <c r="U506" s="7"/>
    </row>
    <row r="507">
      <c r="U507" s="7"/>
    </row>
    <row r="508">
      <c r="U508" s="7"/>
    </row>
    <row r="509">
      <c r="U509" s="7"/>
    </row>
    <row r="510">
      <c r="U510" s="7"/>
    </row>
    <row r="511">
      <c r="U511" s="7"/>
    </row>
    <row r="512">
      <c r="U512" s="7"/>
    </row>
    <row r="513">
      <c r="U513" s="7"/>
    </row>
    <row r="514">
      <c r="U514" s="7"/>
    </row>
    <row r="515">
      <c r="U515" s="7"/>
    </row>
    <row r="516">
      <c r="U516" s="7"/>
    </row>
    <row r="517">
      <c r="U517" s="7"/>
    </row>
    <row r="518">
      <c r="U518" s="7"/>
    </row>
    <row r="519">
      <c r="U519" s="7"/>
    </row>
    <row r="520">
      <c r="U520" s="7"/>
    </row>
    <row r="521">
      <c r="U521" s="7"/>
    </row>
    <row r="522">
      <c r="U522" s="7"/>
    </row>
    <row r="523">
      <c r="U523" s="7"/>
    </row>
    <row r="524">
      <c r="U524" s="7"/>
    </row>
    <row r="525">
      <c r="U525" s="7"/>
    </row>
    <row r="526">
      <c r="U526" s="7"/>
    </row>
    <row r="527">
      <c r="U527" s="7"/>
    </row>
    <row r="528">
      <c r="U528" s="7"/>
    </row>
    <row r="529">
      <c r="U529" s="7"/>
    </row>
    <row r="530">
      <c r="U530" s="7"/>
    </row>
    <row r="531">
      <c r="U531" s="7"/>
    </row>
    <row r="532">
      <c r="U532" s="7"/>
    </row>
    <row r="533">
      <c r="U533" s="7"/>
    </row>
    <row r="534">
      <c r="U534" s="7"/>
    </row>
    <row r="535">
      <c r="U535" s="7"/>
    </row>
    <row r="536">
      <c r="U536" s="7"/>
    </row>
    <row r="537">
      <c r="U537" s="7"/>
    </row>
    <row r="538">
      <c r="U538" s="7"/>
    </row>
    <row r="539">
      <c r="U539" s="7"/>
    </row>
    <row r="540">
      <c r="U540" s="7"/>
    </row>
    <row r="541">
      <c r="U541" s="7"/>
    </row>
    <row r="542">
      <c r="U542" s="7"/>
    </row>
    <row r="543">
      <c r="U543" s="7"/>
    </row>
    <row r="544">
      <c r="U544" s="7"/>
    </row>
    <row r="545">
      <c r="U545" s="7"/>
    </row>
    <row r="546">
      <c r="U546" s="7"/>
    </row>
    <row r="547">
      <c r="U547" s="7"/>
    </row>
    <row r="548">
      <c r="U548" s="7"/>
    </row>
    <row r="549">
      <c r="U549" s="7"/>
    </row>
    <row r="550">
      <c r="U550" s="7"/>
    </row>
    <row r="551">
      <c r="U551" s="7"/>
    </row>
    <row r="552">
      <c r="U552" s="7"/>
    </row>
    <row r="553">
      <c r="U553" s="7"/>
    </row>
    <row r="554">
      <c r="U554" s="7"/>
    </row>
    <row r="555">
      <c r="U555" s="7"/>
    </row>
    <row r="556">
      <c r="U556" s="7"/>
    </row>
    <row r="557">
      <c r="U557" s="7"/>
    </row>
    <row r="558">
      <c r="U558" s="7"/>
    </row>
    <row r="559">
      <c r="U559" s="7"/>
    </row>
    <row r="560">
      <c r="U560" s="7"/>
    </row>
    <row r="561">
      <c r="U561" s="7"/>
    </row>
    <row r="562">
      <c r="U562" s="7"/>
    </row>
    <row r="563">
      <c r="U563" s="7"/>
    </row>
    <row r="564">
      <c r="U564" s="7"/>
    </row>
    <row r="565">
      <c r="U565" s="7"/>
    </row>
    <row r="566">
      <c r="U566" s="7"/>
    </row>
    <row r="567">
      <c r="U567" s="7"/>
    </row>
    <row r="568">
      <c r="U568" s="7"/>
    </row>
    <row r="569">
      <c r="U569" s="7"/>
    </row>
    <row r="570">
      <c r="U570" s="7"/>
    </row>
    <row r="571">
      <c r="U571" s="7"/>
    </row>
    <row r="572">
      <c r="U572" s="7"/>
    </row>
    <row r="573">
      <c r="U573" s="7"/>
    </row>
    <row r="574">
      <c r="U574" s="7"/>
    </row>
    <row r="575">
      <c r="U575" s="7"/>
    </row>
    <row r="576">
      <c r="U576" s="7"/>
    </row>
    <row r="577">
      <c r="U577" s="7"/>
    </row>
    <row r="578">
      <c r="U578" s="7"/>
    </row>
    <row r="579">
      <c r="U579" s="7"/>
    </row>
    <row r="580">
      <c r="U580" s="7"/>
    </row>
    <row r="581">
      <c r="U581" s="7"/>
    </row>
    <row r="582">
      <c r="U582" s="7"/>
    </row>
    <row r="583">
      <c r="U583" s="7"/>
    </row>
    <row r="584">
      <c r="U584" s="7"/>
    </row>
    <row r="585">
      <c r="U585" s="7"/>
    </row>
    <row r="586">
      <c r="U586" s="7"/>
    </row>
    <row r="587">
      <c r="U587" s="7"/>
    </row>
    <row r="588">
      <c r="U588" s="7"/>
    </row>
    <row r="589">
      <c r="U589" s="7"/>
    </row>
    <row r="590">
      <c r="U590" s="7"/>
    </row>
    <row r="591">
      <c r="U591" s="7"/>
    </row>
    <row r="592">
      <c r="U592" s="7"/>
    </row>
    <row r="593">
      <c r="U593" s="7"/>
    </row>
    <row r="594">
      <c r="U594" s="7"/>
    </row>
    <row r="595">
      <c r="U595" s="7"/>
    </row>
    <row r="596">
      <c r="U596" s="7"/>
    </row>
    <row r="597">
      <c r="U597" s="7"/>
    </row>
    <row r="598">
      <c r="U598" s="7"/>
    </row>
    <row r="599">
      <c r="U599" s="7"/>
    </row>
    <row r="600">
      <c r="U600" s="7"/>
    </row>
    <row r="601">
      <c r="U601" s="7"/>
    </row>
    <row r="602">
      <c r="U602" s="7"/>
    </row>
    <row r="603">
      <c r="U603" s="7"/>
    </row>
    <row r="604">
      <c r="U604" s="7"/>
    </row>
    <row r="605">
      <c r="U605" s="7"/>
    </row>
    <row r="606">
      <c r="U606" s="7"/>
    </row>
    <row r="607">
      <c r="U607" s="7"/>
    </row>
    <row r="608">
      <c r="U608" s="7"/>
    </row>
    <row r="609">
      <c r="U609" s="7"/>
    </row>
    <row r="610">
      <c r="U610" s="7"/>
    </row>
    <row r="611">
      <c r="U611" s="7"/>
    </row>
    <row r="612">
      <c r="U612" s="7"/>
    </row>
    <row r="613">
      <c r="U613" s="7"/>
    </row>
    <row r="614">
      <c r="U614" s="7"/>
    </row>
    <row r="615">
      <c r="U615" s="7"/>
    </row>
    <row r="616">
      <c r="U616" s="7"/>
    </row>
    <row r="617">
      <c r="U617" s="7"/>
    </row>
    <row r="618">
      <c r="U618" s="7"/>
    </row>
    <row r="619">
      <c r="U619" s="7"/>
    </row>
    <row r="620">
      <c r="U620" s="7"/>
    </row>
    <row r="621">
      <c r="U621" s="7"/>
    </row>
    <row r="622">
      <c r="U622" s="7"/>
    </row>
    <row r="623">
      <c r="U623" s="7"/>
    </row>
    <row r="624">
      <c r="U624" s="7"/>
    </row>
    <row r="625">
      <c r="U625" s="7"/>
    </row>
    <row r="626">
      <c r="U626" s="7"/>
    </row>
    <row r="627">
      <c r="U627" s="7"/>
    </row>
    <row r="628">
      <c r="U628" s="7"/>
    </row>
    <row r="629">
      <c r="U629" s="7"/>
    </row>
    <row r="630">
      <c r="U630" s="7"/>
    </row>
    <row r="631">
      <c r="U631" s="7"/>
    </row>
    <row r="632">
      <c r="U632" s="7"/>
    </row>
    <row r="633">
      <c r="U633" s="7"/>
    </row>
    <row r="634">
      <c r="U634" s="7"/>
    </row>
    <row r="635">
      <c r="U635" s="7"/>
    </row>
    <row r="636">
      <c r="U636" s="7"/>
    </row>
    <row r="637">
      <c r="U637" s="7"/>
    </row>
    <row r="638">
      <c r="U638" s="7"/>
    </row>
    <row r="639">
      <c r="U639" s="7"/>
    </row>
    <row r="640">
      <c r="U640" s="7"/>
    </row>
    <row r="641">
      <c r="U641" s="7"/>
    </row>
    <row r="642">
      <c r="U642" s="7"/>
    </row>
    <row r="643">
      <c r="U643" s="7"/>
    </row>
    <row r="644">
      <c r="U644" s="7"/>
    </row>
    <row r="645">
      <c r="U645" s="7"/>
    </row>
    <row r="646">
      <c r="U646" s="7"/>
    </row>
    <row r="647">
      <c r="U647" s="7"/>
    </row>
    <row r="648">
      <c r="U648" s="7"/>
    </row>
    <row r="649">
      <c r="U649" s="7"/>
    </row>
    <row r="650">
      <c r="U650" s="7"/>
    </row>
    <row r="651">
      <c r="U651" s="7"/>
    </row>
    <row r="652">
      <c r="U652" s="7"/>
    </row>
    <row r="653">
      <c r="U653" s="7"/>
    </row>
    <row r="654">
      <c r="U654" s="7"/>
    </row>
    <row r="655">
      <c r="U655" s="7"/>
    </row>
    <row r="656">
      <c r="U656" s="7"/>
    </row>
    <row r="657">
      <c r="U657" s="7"/>
    </row>
    <row r="658">
      <c r="U658" s="7"/>
    </row>
    <row r="659">
      <c r="U659" s="7"/>
    </row>
    <row r="660">
      <c r="U660" s="7"/>
    </row>
    <row r="661">
      <c r="U661" s="7"/>
    </row>
    <row r="662">
      <c r="U662" s="7"/>
    </row>
    <row r="663">
      <c r="U663" s="7"/>
    </row>
    <row r="664">
      <c r="U664" s="7"/>
    </row>
    <row r="665">
      <c r="U665" s="7"/>
    </row>
    <row r="666">
      <c r="U666" s="7"/>
    </row>
    <row r="667">
      <c r="U667" s="7"/>
    </row>
    <row r="668">
      <c r="U668" s="7"/>
    </row>
    <row r="669">
      <c r="U669" s="7"/>
    </row>
    <row r="670">
      <c r="U670" s="7"/>
    </row>
    <row r="671">
      <c r="U671" s="7"/>
    </row>
    <row r="672">
      <c r="U672" s="7"/>
    </row>
    <row r="673">
      <c r="U673" s="7"/>
    </row>
    <row r="674">
      <c r="U674" s="7"/>
    </row>
    <row r="675">
      <c r="U675" s="7"/>
    </row>
    <row r="676">
      <c r="U676" s="7"/>
    </row>
    <row r="677">
      <c r="U677" s="7"/>
    </row>
    <row r="678">
      <c r="U678" s="7"/>
    </row>
    <row r="679">
      <c r="U679" s="7"/>
    </row>
    <row r="680">
      <c r="U680" s="7"/>
    </row>
    <row r="681">
      <c r="U681" s="7"/>
    </row>
    <row r="682">
      <c r="U682" s="7"/>
    </row>
    <row r="683">
      <c r="U683" s="7"/>
    </row>
    <row r="684">
      <c r="U684" s="7"/>
    </row>
    <row r="685">
      <c r="U685" s="7"/>
    </row>
    <row r="686">
      <c r="U686" s="7"/>
    </row>
    <row r="687">
      <c r="U687" s="7"/>
    </row>
    <row r="688">
      <c r="U688" s="7"/>
    </row>
    <row r="689">
      <c r="U689" s="7"/>
    </row>
    <row r="690">
      <c r="U690" s="7"/>
    </row>
    <row r="691">
      <c r="U691" s="7"/>
    </row>
    <row r="692">
      <c r="U692" s="7"/>
    </row>
    <row r="693">
      <c r="U693" s="7"/>
    </row>
    <row r="694">
      <c r="U694" s="7"/>
    </row>
    <row r="695">
      <c r="U695" s="7"/>
    </row>
    <row r="696">
      <c r="U696" s="7"/>
    </row>
    <row r="697">
      <c r="U697" s="7"/>
    </row>
    <row r="698">
      <c r="U698" s="7"/>
    </row>
    <row r="699">
      <c r="U699" s="7"/>
    </row>
    <row r="700">
      <c r="U700" s="7"/>
    </row>
    <row r="701">
      <c r="U701" s="7"/>
    </row>
    <row r="702">
      <c r="U702" s="7"/>
    </row>
    <row r="703">
      <c r="U703" s="7"/>
    </row>
    <row r="704">
      <c r="U704" s="7"/>
    </row>
    <row r="705">
      <c r="U705" s="7"/>
    </row>
    <row r="706">
      <c r="U706" s="7"/>
    </row>
    <row r="707">
      <c r="U707" s="7"/>
    </row>
    <row r="708">
      <c r="U708" s="7"/>
    </row>
    <row r="709">
      <c r="U709" s="7"/>
    </row>
    <row r="710">
      <c r="U710" s="7"/>
    </row>
    <row r="711">
      <c r="U711" s="7"/>
    </row>
    <row r="712">
      <c r="U712" s="7"/>
    </row>
    <row r="713">
      <c r="U713" s="7"/>
    </row>
    <row r="714">
      <c r="U714" s="7"/>
    </row>
    <row r="715">
      <c r="U715" s="7"/>
    </row>
    <row r="716">
      <c r="U716" s="7"/>
    </row>
    <row r="717">
      <c r="U717" s="7"/>
    </row>
    <row r="718">
      <c r="U718" s="7"/>
    </row>
    <row r="719">
      <c r="U719" s="7"/>
    </row>
    <row r="720">
      <c r="U720" s="7"/>
    </row>
    <row r="721">
      <c r="U721" s="7"/>
    </row>
    <row r="722">
      <c r="U722" s="7"/>
    </row>
    <row r="723">
      <c r="U723" s="7"/>
    </row>
    <row r="724">
      <c r="U724" s="7"/>
    </row>
    <row r="725">
      <c r="U725" s="7"/>
    </row>
    <row r="726">
      <c r="U726" s="7"/>
    </row>
    <row r="727">
      <c r="U727" s="7"/>
    </row>
    <row r="728">
      <c r="U728" s="7"/>
    </row>
    <row r="729">
      <c r="U729" s="7"/>
    </row>
    <row r="730">
      <c r="U730" s="7"/>
    </row>
    <row r="731">
      <c r="U731" s="7"/>
    </row>
    <row r="732">
      <c r="U732" s="7"/>
    </row>
    <row r="733">
      <c r="U733" s="7"/>
    </row>
    <row r="734">
      <c r="U734" s="7"/>
    </row>
    <row r="735">
      <c r="U735" s="7"/>
    </row>
    <row r="736">
      <c r="U736" s="7"/>
    </row>
    <row r="737">
      <c r="U737" s="7"/>
    </row>
    <row r="738">
      <c r="U738" s="7"/>
    </row>
    <row r="739">
      <c r="U739" s="7"/>
    </row>
    <row r="740">
      <c r="U740" s="7"/>
    </row>
    <row r="741">
      <c r="U741" s="7"/>
    </row>
    <row r="742">
      <c r="U742" s="7"/>
    </row>
    <row r="743">
      <c r="U743" s="7"/>
    </row>
    <row r="744">
      <c r="U744" s="7"/>
    </row>
    <row r="745">
      <c r="U745" s="7"/>
    </row>
    <row r="746">
      <c r="U746" s="7"/>
    </row>
    <row r="747">
      <c r="U747" s="7"/>
    </row>
    <row r="748">
      <c r="U748" s="7"/>
    </row>
    <row r="749">
      <c r="U749" s="7"/>
    </row>
    <row r="750">
      <c r="U750" s="7"/>
    </row>
    <row r="751">
      <c r="U751" s="7"/>
    </row>
    <row r="752">
      <c r="U752" s="7"/>
    </row>
    <row r="753">
      <c r="U753" s="7"/>
    </row>
    <row r="754">
      <c r="U754" s="7"/>
    </row>
    <row r="755">
      <c r="U755" s="7"/>
    </row>
    <row r="756">
      <c r="U756" s="7"/>
    </row>
    <row r="757">
      <c r="U757" s="7"/>
    </row>
    <row r="758">
      <c r="U758" s="7"/>
    </row>
    <row r="759">
      <c r="U759" s="7"/>
    </row>
    <row r="760">
      <c r="U760" s="7"/>
    </row>
    <row r="761">
      <c r="U761" s="7"/>
    </row>
    <row r="762">
      <c r="U762" s="7"/>
    </row>
    <row r="763">
      <c r="U763" s="7"/>
    </row>
    <row r="764">
      <c r="U764" s="7"/>
    </row>
    <row r="765">
      <c r="U765" s="7"/>
    </row>
    <row r="766">
      <c r="U766" s="7"/>
    </row>
    <row r="767">
      <c r="U767" s="7"/>
    </row>
    <row r="768">
      <c r="U768" s="7"/>
    </row>
    <row r="769">
      <c r="U769" s="7"/>
    </row>
    <row r="770">
      <c r="U770" s="7"/>
    </row>
    <row r="771">
      <c r="U771" s="7"/>
    </row>
    <row r="772">
      <c r="U772" s="7"/>
    </row>
    <row r="773">
      <c r="U773" s="7"/>
    </row>
    <row r="774">
      <c r="U774" s="7"/>
    </row>
    <row r="775">
      <c r="U775" s="7"/>
    </row>
    <row r="776">
      <c r="U776" s="7"/>
    </row>
    <row r="777">
      <c r="U777" s="7"/>
    </row>
    <row r="778">
      <c r="U778" s="7"/>
    </row>
    <row r="779">
      <c r="U779" s="7"/>
    </row>
    <row r="780">
      <c r="U780" s="7"/>
    </row>
    <row r="781">
      <c r="U781" s="7"/>
    </row>
    <row r="782">
      <c r="U782" s="7"/>
    </row>
    <row r="783">
      <c r="U783" s="7"/>
    </row>
    <row r="784">
      <c r="U784" s="7"/>
    </row>
    <row r="785">
      <c r="U785" s="7"/>
    </row>
    <row r="786">
      <c r="U786" s="7"/>
    </row>
    <row r="787">
      <c r="U787" s="7"/>
    </row>
    <row r="788">
      <c r="U788" s="7"/>
    </row>
    <row r="789">
      <c r="U789" s="7"/>
    </row>
    <row r="790">
      <c r="U790" s="7"/>
    </row>
    <row r="791">
      <c r="U791" s="7"/>
    </row>
    <row r="792">
      <c r="U792" s="7"/>
    </row>
    <row r="793">
      <c r="U793" s="7"/>
    </row>
    <row r="794">
      <c r="U794" s="7"/>
    </row>
    <row r="795">
      <c r="U795" s="7"/>
    </row>
    <row r="796">
      <c r="U796" s="7"/>
    </row>
    <row r="797">
      <c r="U797" s="7"/>
    </row>
    <row r="798">
      <c r="U798" s="7"/>
    </row>
    <row r="799">
      <c r="U799" s="7"/>
    </row>
    <row r="800">
      <c r="U800" s="7"/>
    </row>
    <row r="801">
      <c r="U801" s="7"/>
    </row>
    <row r="802">
      <c r="U802" s="7"/>
    </row>
    <row r="803">
      <c r="U803" s="7"/>
    </row>
    <row r="804">
      <c r="U804" s="7"/>
    </row>
    <row r="805">
      <c r="U805" s="7"/>
    </row>
    <row r="806">
      <c r="U806" s="7"/>
    </row>
    <row r="807">
      <c r="U807" s="7"/>
    </row>
    <row r="808">
      <c r="U808" s="7"/>
    </row>
    <row r="809">
      <c r="U809" s="7"/>
    </row>
    <row r="810">
      <c r="U810" s="7"/>
    </row>
    <row r="811">
      <c r="U811" s="7"/>
    </row>
    <row r="812">
      <c r="U812" s="7"/>
    </row>
    <row r="813">
      <c r="U813" s="7"/>
    </row>
    <row r="814">
      <c r="U814" s="7"/>
    </row>
    <row r="815">
      <c r="U815" s="7"/>
    </row>
    <row r="816">
      <c r="U816" s="7"/>
    </row>
    <row r="817">
      <c r="U817" s="7"/>
    </row>
    <row r="818">
      <c r="U818" s="7"/>
    </row>
    <row r="819">
      <c r="U819" s="7"/>
    </row>
    <row r="820">
      <c r="U820" s="7"/>
    </row>
    <row r="821">
      <c r="U821" s="7"/>
    </row>
    <row r="822">
      <c r="U822" s="7"/>
    </row>
    <row r="823">
      <c r="U823" s="7"/>
    </row>
    <row r="824">
      <c r="U824" s="7"/>
    </row>
    <row r="825">
      <c r="U825" s="7"/>
    </row>
    <row r="826">
      <c r="U826" s="7"/>
    </row>
    <row r="827">
      <c r="U827" s="7"/>
    </row>
    <row r="828">
      <c r="U828" s="7"/>
    </row>
    <row r="829">
      <c r="U829" s="7"/>
    </row>
    <row r="830">
      <c r="U830" s="7"/>
    </row>
    <row r="831">
      <c r="U831" s="7"/>
    </row>
    <row r="832">
      <c r="U832" s="7"/>
    </row>
    <row r="833">
      <c r="U833" s="7"/>
    </row>
    <row r="834">
      <c r="U834" s="7"/>
    </row>
    <row r="835">
      <c r="U835" s="7"/>
    </row>
    <row r="836">
      <c r="U836" s="7"/>
    </row>
    <row r="837">
      <c r="U837" s="7"/>
    </row>
    <row r="838">
      <c r="U838" s="7"/>
    </row>
    <row r="839">
      <c r="U839" s="7"/>
    </row>
    <row r="840">
      <c r="U840" s="7"/>
    </row>
    <row r="841">
      <c r="U841" s="7"/>
    </row>
    <row r="842">
      <c r="U842" s="7"/>
    </row>
    <row r="843">
      <c r="U843" s="7"/>
    </row>
    <row r="844">
      <c r="U844" s="7"/>
    </row>
    <row r="845">
      <c r="U845" s="7"/>
    </row>
    <row r="846">
      <c r="U846" s="7"/>
    </row>
    <row r="847">
      <c r="U847" s="7"/>
    </row>
    <row r="848">
      <c r="U848" s="7"/>
    </row>
    <row r="849">
      <c r="U849" s="7"/>
    </row>
    <row r="850">
      <c r="U850" s="7"/>
    </row>
    <row r="851">
      <c r="U851" s="7"/>
    </row>
    <row r="852">
      <c r="U852" s="7"/>
    </row>
    <row r="853">
      <c r="U853" s="7"/>
    </row>
    <row r="854">
      <c r="U854" s="7"/>
    </row>
    <row r="855">
      <c r="U855" s="7"/>
    </row>
    <row r="856">
      <c r="U856" s="7"/>
    </row>
    <row r="857">
      <c r="U857" s="7"/>
    </row>
    <row r="858">
      <c r="U858" s="7"/>
    </row>
    <row r="859">
      <c r="U859" s="7"/>
    </row>
    <row r="860">
      <c r="U860" s="7"/>
    </row>
    <row r="861">
      <c r="U861" s="7"/>
    </row>
    <row r="862">
      <c r="U862" s="7"/>
    </row>
    <row r="863">
      <c r="U863" s="7"/>
    </row>
    <row r="864">
      <c r="U864" s="7"/>
    </row>
    <row r="865">
      <c r="U865" s="7"/>
    </row>
    <row r="866">
      <c r="U866" s="7"/>
    </row>
    <row r="867">
      <c r="U867" s="7"/>
    </row>
    <row r="868">
      <c r="U868" s="7"/>
    </row>
    <row r="869">
      <c r="U869" s="7"/>
    </row>
    <row r="870">
      <c r="U870" s="7"/>
    </row>
    <row r="871">
      <c r="U871" s="7"/>
    </row>
    <row r="872">
      <c r="U872" s="7"/>
    </row>
    <row r="873">
      <c r="U873" s="7"/>
    </row>
    <row r="874">
      <c r="U874" s="7"/>
    </row>
    <row r="875">
      <c r="U875" s="7"/>
    </row>
    <row r="876">
      <c r="U876" s="7"/>
    </row>
    <row r="877">
      <c r="U877" s="7"/>
    </row>
    <row r="878">
      <c r="U878" s="7"/>
    </row>
    <row r="879">
      <c r="U879" s="7"/>
    </row>
    <row r="880">
      <c r="U880" s="7"/>
    </row>
    <row r="881">
      <c r="U881" s="7"/>
    </row>
    <row r="882">
      <c r="U882" s="7"/>
    </row>
    <row r="883">
      <c r="U883" s="7"/>
    </row>
    <row r="884">
      <c r="U884" s="7"/>
    </row>
    <row r="885">
      <c r="U885" s="7"/>
    </row>
    <row r="886">
      <c r="U886" s="7"/>
    </row>
    <row r="887">
      <c r="U887" s="7"/>
    </row>
    <row r="888">
      <c r="U888" s="7"/>
    </row>
    <row r="889">
      <c r="U889" s="7"/>
    </row>
    <row r="890">
      <c r="U890" s="7"/>
    </row>
    <row r="891">
      <c r="U891" s="7"/>
    </row>
    <row r="892">
      <c r="U892" s="7"/>
    </row>
    <row r="893">
      <c r="U893" s="7"/>
    </row>
    <row r="894">
      <c r="U894" s="7"/>
    </row>
    <row r="895">
      <c r="U895" s="7"/>
    </row>
    <row r="896">
      <c r="U896" s="7"/>
    </row>
    <row r="897">
      <c r="U897" s="7"/>
    </row>
    <row r="898">
      <c r="U898" s="7"/>
    </row>
    <row r="899">
      <c r="U899" s="7"/>
    </row>
    <row r="900">
      <c r="U900" s="7"/>
    </row>
    <row r="901">
      <c r="U901" s="7"/>
    </row>
    <row r="902">
      <c r="U902" s="7"/>
    </row>
    <row r="903">
      <c r="U903" s="7"/>
    </row>
    <row r="904">
      <c r="U904" s="7"/>
    </row>
    <row r="905">
      <c r="U905" s="7"/>
    </row>
    <row r="906">
      <c r="U906" s="7"/>
    </row>
    <row r="907">
      <c r="U907" s="7"/>
    </row>
    <row r="908">
      <c r="U908" s="7"/>
    </row>
    <row r="909">
      <c r="U909" s="7"/>
    </row>
    <row r="910">
      <c r="U910" s="7"/>
    </row>
    <row r="911">
      <c r="U911" s="7"/>
    </row>
    <row r="912">
      <c r="U912" s="7"/>
    </row>
    <row r="913">
      <c r="U913" s="7"/>
    </row>
    <row r="914">
      <c r="U914" s="7"/>
    </row>
    <row r="915">
      <c r="U915" s="7"/>
    </row>
    <row r="916">
      <c r="U916" s="7"/>
    </row>
    <row r="917">
      <c r="U917" s="7"/>
    </row>
    <row r="918">
      <c r="U918" s="7"/>
    </row>
    <row r="919">
      <c r="U919" s="7"/>
    </row>
    <row r="920">
      <c r="U920" s="7"/>
    </row>
    <row r="921">
      <c r="U921" s="7"/>
    </row>
    <row r="922">
      <c r="U922" s="7"/>
    </row>
    <row r="923">
      <c r="U923" s="7"/>
    </row>
    <row r="924">
      <c r="U924" s="7"/>
    </row>
    <row r="925">
      <c r="U925" s="7"/>
    </row>
    <row r="926">
      <c r="U926" s="7"/>
    </row>
    <row r="927">
      <c r="U927" s="7"/>
    </row>
    <row r="928">
      <c r="U928" s="7"/>
    </row>
    <row r="929">
      <c r="U929" s="7"/>
    </row>
    <row r="930">
      <c r="U930" s="7"/>
    </row>
    <row r="931">
      <c r="U931" s="7"/>
    </row>
    <row r="932">
      <c r="U932" s="7"/>
    </row>
    <row r="933">
      <c r="U933" s="7"/>
    </row>
    <row r="934">
      <c r="U934" s="7"/>
    </row>
    <row r="935">
      <c r="U935" s="7"/>
    </row>
    <row r="936">
      <c r="U936" s="7"/>
    </row>
    <row r="937">
      <c r="U937" s="7"/>
    </row>
    <row r="938">
      <c r="U938" s="7"/>
    </row>
    <row r="939">
      <c r="U939" s="7"/>
    </row>
    <row r="940">
      <c r="U940" s="7"/>
    </row>
    <row r="941">
      <c r="U941" s="7"/>
    </row>
    <row r="942">
      <c r="U942" s="7"/>
    </row>
    <row r="943">
      <c r="U943" s="7"/>
    </row>
    <row r="944">
      <c r="U944" s="7"/>
    </row>
    <row r="945">
      <c r="U945" s="7"/>
    </row>
    <row r="946">
      <c r="U946" s="7"/>
    </row>
    <row r="947">
      <c r="U947" s="7"/>
    </row>
    <row r="948">
      <c r="U948" s="7"/>
    </row>
    <row r="949">
      <c r="U949" s="7"/>
    </row>
    <row r="950">
      <c r="U950" s="7"/>
    </row>
    <row r="951">
      <c r="U951" s="7"/>
    </row>
    <row r="952">
      <c r="U952" s="7"/>
    </row>
    <row r="953">
      <c r="U953" s="7"/>
    </row>
    <row r="954">
      <c r="U954" s="7"/>
    </row>
    <row r="955">
      <c r="U955" s="7"/>
    </row>
    <row r="956">
      <c r="U956" s="7"/>
    </row>
    <row r="957">
      <c r="U957" s="7"/>
    </row>
    <row r="958">
      <c r="U958" s="7"/>
    </row>
    <row r="959">
      <c r="U959" s="7"/>
    </row>
    <row r="960">
      <c r="U960" s="7"/>
    </row>
    <row r="961">
      <c r="U961" s="7"/>
    </row>
    <row r="962">
      <c r="U962" s="7"/>
    </row>
    <row r="963">
      <c r="U963" s="7"/>
    </row>
    <row r="964">
      <c r="U964" s="7"/>
    </row>
    <row r="965">
      <c r="U965" s="7"/>
    </row>
    <row r="966">
      <c r="U966" s="7"/>
    </row>
    <row r="967">
      <c r="U967" s="7"/>
    </row>
    <row r="968">
      <c r="U968" s="7"/>
    </row>
    <row r="969">
      <c r="U969" s="7"/>
    </row>
    <row r="970">
      <c r="U970" s="7"/>
    </row>
    <row r="971">
      <c r="U971" s="7"/>
    </row>
    <row r="972">
      <c r="U972" s="7"/>
    </row>
    <row r="973">
      <c r="U973" s="7"/>
    </row>
    <row r="974">
      <c r="U974" s="7"/>
    </row>
    <row r="975">
      <c r="U975" s="7"/>
    </row>
    <row r="976">
      <c r="U976" s="7"/>
    </row>
    <row r="977">
      <c r="U977" s="7"/>
    </row>
    <row r="978">
      <c r="U978" s="7"/>
    </row>
    <row r="979">
      <c r="U979" s="7"/>
    </row>
    <row r="980">
      <c r="U980" s="7"/>
    </row>
    <row r="981">
      <c r="U981" s="7"/>
    </row>
    <row r="982">
      <c r="U982" s="7"/>
    </row>
    <row r="983">
      <c r="U983" s="7"/>
    </row>
    <row r="984">
      <c r="U984" s="7"/>
    </row>
    <row r="985">
      <c r="U985" s="7"/>
    </row>
    <row r="986">
      <c r="U986" s="7"/>
    </row>
    <row r="987">
      <c r="U987" s="7"/>
    </row>
    <row r="988">
      <c r="U988" s="7"/>
    </row>
    <row r="989">
      <c r="U989" s="7"/>
    </row>
    <row r="990">
      <c r="U990" s="7"/>
    </row>
    <row r="991">
      <c r="U991" s="7"/>
    </row>
    <row r="992">
      <c r="U992" s="7"/>
    </row>
    <row r="993">
      <c r="U993" s="7"/>
    </row>
    <row r="994">
      <c r="U994" s="7"/>
    </row>
    <row r="995">
      <c r="U995" s="7"/>
    </row>
    <row r="996">
      <c r="U996" s="7"/>
    </row>
    <row r="997">
      <c r="U997" s="7"/>
    </row>
    <row r="998">
      <c r="U998" s="7"/>
    </row>
    <row r="999">
      <c r="U999" s="7"/>
    </row>
    <row r="1000">
      <c r="U1000" s="7"/>
    </row>
    <row r="1001">
      <c r="U1001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63"/>
    <col customWidth="1" min="3" max="13" width="8.38"/>
    <col customWidth="1" min="14" max="19" width="6.63"/>
  </cols>
  <sheetData>
    <row r="1">
      <c r="A1" s="91"/>
      <c r="B1" s="92"/>
      <c r="C1" s="92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3"/>
      <c r="U1" s="7"/>
    </row>
    <row r="2">
      <c r="A2" s="91" t="s">
        <v>76</v>
      </c>
      <c r="B2" s="92" t="s">
        <v>72</v>
      </c>
      <c r="C2" s="92" t="s">
        <v>1</v>
      </c>
      <c r="D2" s="91" t="s">
        <v>210</v>
      </c>
      <c r="E2" s="91" t="s">
        <v>211</v>
      </c>
      <c r="F2" s="91" t="s">
        <v>212</v>
      </c>
      <c r="G2" s="91" t="s">
        <v>213</v>
      </c>
      <c r="H2" s="91" t="s">
        <v>214</v>
      </c>
      <c r="I2" s="91" t="s">
        <v>215</v>
      </c>
      <c r="J2" s="91" t="s">
        <v>216</v>
      </c>
      <c r="K2" s="91" t="s">
        <v>217</v>
      </c>
      <c r="L2" s="91" t="s">
        <v>218</v>
      </c>
      <c r="M2" s="91" t="s">
        <v>219</v>
      </c>
      <c r="N2" s="91" t="s">
        <v>220</v>
      </c>
      <c r="O2" s="91" t="s">
        <v>221</v>
      </c>
      <c r="P2" s="91" t="s">
        <v>222</v>
      </c>
      <c r="Q2" s="91" t="s">
        <v>223</v>
      </c>
      <c r="R2" s="91" t="s">
        <v>224</v>
      </c>
      <c r="S2" s="93" t="s">
        <v>4</v>
      </c>
      <c r="U2" s="7" t="s">
        <v>225</v>
      </c>
    </row>
    <row r="3">
      <c r="A3" s="94">
        <f>Comparacao!F3</f>
        <v>494.523628</v>
      </c>
      <c r="B3" s="57" t="s">
        <v>82</v>
      </c>
      <c r="C3" s="40" t="s">
        <v>15</v>
      </c>
      <c r="D3" s="95">
        <v>5.0</v>
      </c>
      <c r="E3" s="95">
        <v>494.523628</v>
      </c>
      <c r="F3" s="95">
        <v>494.523628</v>
      </c>
      <c r="G3" s="95">
        <v>494.523628</v>
      </c>
      <c r="H3" s="95">
        <v>494.523628</v>
      </c>
      <c r="I3" s="95">
        <v>494.523628</v>
      </c>
      <c r="J3" s="95">
        <v>494.523628</v>
      </c>
      <c r="K3" s="95">
        <v>494.523628</v>
      </c>
      <c r="L3" s="95">
        <v>0.025</v>
      </c>
      <c r="M3" s="95">
        <v>10.003</v>
      </c>
      <c r="N3" s="94">
        <f t="shared" ref="N3:N128" si="1">((E3-A3)/A3)*100</f>
        <v>0</v>
      </c>
      <c r="O3" s="94">
        <f t="shared" ref="O3:O128" si="2">((F3-A3)/A3)*100</f>
        <v>0</v>
      </c>
      <c r="P3" s="94">
        <f t="shared" ref="P3:P128" si="3">((G3-A3)/A3)*100</f>
        <v>0</v>
      </c>
      <c r="Q3" s="94">
        <f t="shared" ref="Q3:Q128" si="4">((H3-A3)/A3)*100</f>
        <v>0</v>
      </c>
      <c r="R3" s="94">
        <f t="shared" ref="R3:R128" si="5">((I3-A3)/A3)*100</f>
        <v>0</v>
      </c>
      <c r="S3" s="96">
        <f t="shared" ref="S3:S128" si="6">AVERAGE(N3:R3)</f>
        <v>0</v>
      </c>
      <c r="U3" s="7">
        <f t="shared" ref="U3:U128" si="7">(IF(((J3-A3)/A3)*100 &lt; 1,L3,"INF"))</f>
        <v>0.025</v>
      </c>
    </row>
    <row r="4">
      <c r="A4" s="94">
        <f>Comparacao!F4</f>
        <v>612.982976</v>
      </c>
      <c r="B4" s="57" t="s">
        <v>83</v>
      </c>
      <c r="C4" s="3" t="s">
        <v>15</v>
      </c>
      <c r="D4" s="3">
        <v>5.0</v>
      </c>
      <c r="E4" s="3">
        <v>612.982976</v>
      </c>
      <c r="F4" s="3">
        <v>612.982976</v>
      </c>
      <c r="G4" s="3">
        <v>612.982976</v>
      </c>
      <c r="H4" s="3">
        <v>612.982976</v>
      </c>
      <c r="I4" s="3">
        <v>612.982976</v>
      </c>
      <c r="J4" s="3">
        <v>612.982976</v>
      </c>
      <c r="K4" s="3">
        <v>612.982976</v>
      </c>
      <c r="L4" s="3">
        <v>0.017</v>
      </c>
      <c r="M4" s="3">
        <v>10.004</v>
      </c>
      <c r="N4" s="94">
        <f t="shared" si="1"/>
        <v>0</v>
      </c>
      <c r="O4" s="94">
        <f t="shared" si="2"/>
        <v>0</v>
      </c>
      <c r="P4" s="94">
        <f t="shared" si="3"/>
        <v>0</v>
      </c>
      <c r="Q4" s="94">
        <f t="shared" si="4"/>
        <v>0</v>
      </c>
      <c r="R4" s="94">
        <f t="shared" si="5"/>
        <v>0</v>
      </c>
      <c r="S4" s="96">
        <f t="shared" si="6"/>
        <v>0</v>
      </c>
      <c r="U4" s="7">
        <f t="shared" si="7"/>
        <v>0.017</v>
      </c>
    </row>
    <row r="5">
      <c r="A5" s="94">
        <f>Comparacao!F5</f>
        <v>718.97013</v>
      </c>
      <c r="B5" s="57" t="s">
        <v>84</v>
      </c>
      <c r="C5" s="3" t="s">
        <v>15</v>
      </c>
      <c r="D5" s="3">
        <v>5.0</v>
      </c>
      <c r="E5" s="3">
        <v>718.97013</v>
      </c>
      <c r="F5" s="3">
        <v>718.97013</v>
      </c>
      <c r="G5" s="3">
        <v>718.97013</v>
      </c>
      <c r="H5" s="3">
        <v>718.97013</v>
      </c>
      <c r="I5" s="3">
        <v>718.97013</v>
      </c>
      <c r="J5" s="3">
        <v>718.97013</v>
      </c>
      <c r="K5" s="3">
        <v>718.97013</v>
      </c>
      <c r="L5" s="3">
        <v>0.023</v>
      </c>
      <c r="M5" s="3">
        <v>10.006</v>
      </c>
      <c r="N5" s="94">
        <f t="shared" si="1"/>
        <v>0</v>
      </c>
      <c r="O5" s="94">
        <f t="shared" si="2"/>
        <v>0</v>
      </c>
      <c r="P5" s="94">
        <f t="shared" si="3"/>
        <v>0</v>
      </c>
      <c r="Q5" s="94">
        <f t="shared" si="4"/>
        <v>0</v>
      </c>
      <c r="R5" s="94">
        <f t="shared" si="5"/>
        <v>0</v>
      </c>
      <c r="S5" s="96">
        <f t="shared" si="6"/>
        <v>0</v>
      </c>
      <c r="U5" s="7">
        <f t="shared" si="7"/>
        <v>0.023</v>
      </c>
    </row>
    <row r="6">
      <c r="A6" s="94">
        <f>Comparacao!F6</f>
        <v>322.924184</v>
      </c>
      <c r="B6" s="57" t="s">
        <v>85</v>
      </c>
      <c r="C6" s="3" t="s">
        <v>15</v>
      </c>
      <c r="D6" s="3">
        <v>5.0</v>
      </c>
      <c r="E6" s="3">
        <v>322.924184</v>
      </c>
      <c r="F6" s="3">
        <v>322.924184</v>
      </c>
      <c r="G6" s="3">
        <v>322.924184</v>
      </c>
      <c r="H6" s="3">
        <v>322.924184</v>
      </c>
      <c r="I6" s="3">
        <v>322.924184</v>
      </c>
      <c r="J6" s="3">
        <v>322.924184</v>
      </c>
      <c r="K6" s="3">
        <v>322.924184</v>
      </c>
      <c r="L6" s="3">
        <v>0.36</v>
      </c>
      <c r="M6" s="3">
        <v>10.012</v>
      </c>
      <c r="N6" s="94">
        <f t="shared" si="1"/>
        <v>0</v>
      </c>
      <c r="O6" s="94">
        <f t="shared" si="2"/>
        <v>0</v>
      </c>
      <c r="P6" s="94">
        <f t="shared" si="3"/>
        <v>0</v>
      </c>
      <c r="Q6" s="94">
        <f t="shared" si="4"/>
        <v>0</v>
      </c>
      <c r="R6" s="94">
        <f t="shared" si="5"/>
        <v>0</v>
      </c>
      <c r="S6" s="96">
        <f t="shared" si="6"/>
        <v>0</v>
      </c>
      <c r="U6" s="7">
        <f t="shared" si="7"/>
        <v>0.36</v>
      </c>
    </row>
    <row r="7">
      <c r="A7" s="94">
        <f>Comparacao!F7</f>
        <v>499.377429</v>
      </c>
      <c r="B7" s="57" t="s">
        <v>86</v>
      </c>
      <c r="C7" s="3" t="s">
        <v>15</v>
      </c>
      <c r="D7" s="3">
        <v>5.0</v>
      </c>
      <c r="E7" s="3">
        <v>499.377429</v>
      </c>
      <c r="F7" s="3">
        <v>499.377429</v>
      </c>
      <c r="G7" s="3">
        <v>499.377429</v>
      </c>
      <c r="H7" s="3">
        <v>499.377429</v>
      </c>
      <c r="I7" s="3">
        <v>499.377429</v>
      </c>
      <c r="J7" s="3">
        <v>499.377429</v>
      </c>
      <c r="K7" s="3">
        <v>499.377429</v>
      </c>
      <c r="L7" s="3">
        <v>0.192</v>
      </c>
      <c r="M7" s="3">
        <v>10.012</v>
      </c>
      <c r="N7" s="94">
        <f t="shared" si="1"/>
        <v>0</v>
      </c>
      <c r="O7" s="94">
        <f t="shared" si="2"/>
        <v>0</v>
      </c>
      <c r="P7" s="94">
        <f t="shared" si="3"/>
        <v>0</v>
      </c>
      <c r="Q7" s="94">
        <f t="shared" si="4"/>
        <v>0</v>
      </c>
      <c r="R7" s="94">
        <f t="shared" si="5"/>
        <v>0</v>
      </c>
      <c r="S7" s="96">
        <f t="shared" si="6"/>
        <v>0</v>
      </c>
      <c r="U7" s="7">
        <f t="shared" si="7"/>
        <v>0.192</v>
      </c>
    </row>
    <row r="8">
      <c r="A8" s="94">
        <f>Comparacao!F8</f>
        <v>667.390009</v>
      </c>
      <c r="B8" s="57" t="s">
        <v>87</v>
      </c>
      <c r="C8" s="3" t="s">
        <v>15</v>
      </c>
      <c r="D8" s="3">
        <v>5.0</v>
      </c>
      <c r="E8" s="3">
        <v>667.390009</v>
      </c>
      <c r="F8" s="3">
        <v>667.390009</v>
      </c>
      <c r="G8" s="3">
        <v>667.390009</v>
      </c>
      <c r="H8" s="3">
        <v>667.390009</v>
      </c>
      <c r="I8" s="3">
        <v>667.390009</v>
      </c>
      <c r="J8" s="3">
        <v>667.390009</v>
      </c>
      <c r="K8" s="3">
        <v>667.390009</v>
      </c>
      <c r="L8" s="3">
        <v>0.345</v>
      </c>
      <c r="M8" s="3">
        <v>10.012</v>
      </c>
      <c r="N8" s="94">
        <f t="shared" si="1"/>
        <v>0</v>
      </c>
      <c r="O8" s="94">
        <f t="shared" si="2"/>
        <v>0</v>
      </c>
      <c r="P8" s="94">
        <f t="shared" si="3"/>
        <v>0</v>
      </c>
      <c r="Q8" s="94">
        <f t="shared" si="4"/>
        <v>0</v>
      </c>
      <c r="R8" s="94">
        <f t="shared" si="5"/>
        <v>0</v>
      </c>
      <c r="S8" s="96">
        <f t="shared" si="6"/>
        <v>0</v>
      </c>
      <c r="U8" s="7">
        <f t="shared" si="7"/>
        <v>0.345</v>
      </c>
    </row>
    <row r="9">
      <c r="A9" s="94">
        <f>Comparacao!F9</f>
        <v>190.515089</v>
      </c>
      <c r="B9" s="57" t="s">
        <v>88</v>
      </c>
      <c r="C9" s="3" t="s">
        <v>15</v>
      </c>
      <c r="D9" s="3">
        <v>5.0</v>
      </c>
      <c r="E9" s="3">
        <v>190.515089</v>
      </c>
      <c r="F9" s="3">
        <v>190.515089</v>
      </c>
      <c r="G9" s="3">
        <v>190.515089</v>
      </c>
      <c r="H9" s="3">
        <v>190.515089</v>
      </c>
      <c r="I9" s="3">
        <v>190.515089</v>
      </c>
      <c r="J9" s="3">
        <v>190.515089</v>
      </c>
      <c r="K9" s="3">
        <v>190.515089</v>
      </c>
      <c r="L9" s="3">
        <v>2.104</v>
      </c>
      <c r="M9" s="3">
        <v>10.039</v>
      </c>
      <c r="N9" s="94">
        <f t="shared" si="1"/>
        <v>0</v>
      </c>
      <c r="O9" s="94">
        <f t="shared" si="2"/>
        <v>0</v>
      </c>
      <c r="P9" s="94">
        <f t="shared" si="3"/>
        <v>0</v>
      </c>
      <c r="Q9" s="94">
        <f t="shared" si="4"/>
        <v>0</v>
      </c>
      <c r="R9" s="94">
        <f t="shared" si="5"/>
        <v>0</v>
      </c>
      <c r="S9" s="96">
        <f t="shared" si="6"/>
        <v>0</v>
      </c>
      <c r="U9" s="7">
        <f t="shared" si="7"/>
        <v>2.104</v>
      </c>
    </row>
    <row r="10">
      <c r="A10" s="94">
        <f>Comparacao!F10</f>
        <v>411.828487</v>
      </c>
      <c r="B10" s="57" t="s">
        <v>89</v>
      </c>
      <c r="C10" s="3" t="s">
        <v>15</v>
      </c>
      <c r="D10" s="3">
        <v>5.0</v>
      </c>
      <c r="E10" s="3">
        <v>418.65333</v>
      </c>
      <c r="F10" s="3">
        <v>411.828487</v>
      </c>
      <c r="G10" s="3">
        <v>411.828487</v>
      </c>
      <c r="H10" s="3">
        <v>411.828487</v>
      </c>
      <c r="I10" s="3">
        <v>411.828487</v>
      </c>
      <c r="J10" s="3">
        <v>411.828487</v>
      </c>
      <c r="K10" s="3">
        <v>413.193456</v>
      </c>
      <c r="L10" s="3">
        <v>5.6</v>
      </c>
      <c r="M10" s="3">
        <v>10.039</v>
      </c>
      <c r="N10" s="94">
        <f t="shared" si="1"/>
        <v>1.657205175</v>
      </c>
      <c r="O10" s="94">
        <f t="shared" si="2"/>
        <v>0</v>
      </c>
      <c r="P10" s="94">
        <f t="shared" si="3"/>
        <v>0</v>
      </c>
      <c r="Q10" s="94">
        <f t="shared" si="4"/>
        <v>0</v>
      </c>
      <c r="R10" s="94">
        <f t="shared" si="5"/>
        <v>0</v>
      </c>
      <c r="S10" s="96">
        <f t="shared" si="6"/>
        <v>0.3314410351</v>
      </c>
      <c r="U10" s="7">
        <f t="shared" si="7"/>
        <v>5.6</v>
      </c>
    </row>
    <row r="11">
      <c r="A11" s="94">
        <f>Comparacao!F11</f>
        <v>631.564979</v>
      </c>
      <c r="B11" s="57" t="s">
        <v>90</v>
      </c>
      <c r="C11" s="3" t="s">
        <v>15</v>
      </c>
      <c r="D11" s="3">
        <v>5.0</v>
      </c>
      <c r="E11" s="3">
        <v>631.564979</v>
      </c>
      <c r="F11" s="3">
        <v>631.564979</v>
      </c>
      <c r="G11" s="3">
        <v>631.564979</v>
      </c>
      <c r="H11" s="3">
        <v>631.564979</v>
      </c>
      <c r="I11" s="3">
        <v>631.564979</v>
      </c>
      <c r="J11" s="3">
        <v>631.564979</v>
      </c>
      <c r="K11" s="3">
        <v>631.564979</v>
      </c>
      <c r="L11" s="3">
        <v>4.269</v>
      </c>
      <c r="M11" s="3">
        <v>10.038</v>
      </c>
      <c r="N11" s="94">
        <f t="shared" si="1"/>
        <v>0</v>
      </c>
      <c r="O11" s="94">
        <f t="shared" si="2"/>
        <v>0</v>
      </c>
      <c r="P11" s="94">
        <f t="shared" si="3"/>
        <v>0</v>
      </c>
      <c r="Q11" s="94">
        <f t="shared" si="4"/>
        <v>0</v>
      </c>
      <c r="R11" s="94">
        <f t="shared" si="5"/>
        <v>0</v>
      </c>
      <c r="S11" s="96">
        <f t="shared" si="6"/>
        <v>0</v>
      </c>
      <c r="U11" s="7">
        <f t="shared" si="7"/>
        <v>4.269</v>
      </c>
    </row>
    <row r="12">
      <c r="A12" s="94">
        <f>Comparacao!F12</f>
        <v>1915.210508</v>
      </c>
      <c r="B12" s="57" t="s">
        <v>91</v>
      </c>
      <c r="C12" s="3" t="s">
        <v>15</v>
      </c>
      <c r="D12" s="3">
        <v>5.0</v>
      </c>
      <c r="E12" s="3">
        <v>1915.210508</v>
      </c>
      <c r="F12" s="3">
        <v>1915.210508</v>
      </c>
      <c r="G12" s="3">
        <v>1915.210508</v>
      </c>
      <c r="H12" s="3">
        <v>1915.210508</v>
      </c>
      <c r="I12" s="3">
        <v>1915.210508</v>
      </c>
      <c r="J12" s="3">
        <v>1915.210508</v>
      </c>
      <c r="K12" s="3">
        <v>1915.210508</v>
      </c>
      <c r="L12" s="3">
        <v>0.803</v>
      </c>
      <c r="M12" s="3">
        <v>15.011</v>
      </c>
      <c r="N12" s="94">
        <f t="shared" si="1"/>
        <v>0</v>
      </c>
      <c r="O12" s="94">
        <f t="shared" si="2"/>
        <v>0</v>
      </c>
      <c r="P12" s="94">
        <f t="shared" si="3"/>
        <v>0</v>
      </c>
      <c r="Q12" s="94">
        <f t="shared" si="4"/>
        <v>0</v>
      </c>
      <c r="R12" s="94">
        <f t="shared" si="5"/>
        <v>0</v>
      </c>
      <c r="S12" s="96">
        <f t="shared" si="6"/>
        <v>0</v>
      </c>
      <c r="U12" s="7">
        <f t="shared" si="7"/>
        <v>0.803</v>
      </c>
    </row>
    <row r="13">
      <c r="A13" s="94">
        <f>Comparacao!F13</f>
        <v>2324.397834</v>
      </c>
      <c r="B13" s="57" t="s">
        <v>92</v>
      </c>
      <c r="C13" s="3" t="s">
        <v>15</v>
      </c>
      <c r="D13" s="3">
        <v>5.0</v>
      </c>
      <c r="E13" s="3">
        <v>2324.397834</v>
      </c>
      <c r="F13" s="3">
        <v>2324.397834</v>
      </c>
      <c r="G13" s="3">
        <v>2324.397834</v>
      </c>
      <c r="H13" s="3">
        <v>2324.397834</v>
      </c>
      <c r="I13" s="3">
        <v>2324.397834</v>
      </c>
      <c r="J13" s="3">
        <v>2324.397834</v>
      </c>
      <c r="K13" s="3">
        <v>2324.397834</v>
      </c>
      <c r="L13" s="3">
        <v>4.261</v>
      </c>
      <c r="M13" s="3">
        <v>15.011</v>
      </c>
      <c r="N13" s="94">
        <f t="shared" si="1"/>
        <v>0</v>
      </c>
      <c r="O13" s="94">
        <f t="shared" si="2"/>
        <v>0</v>
      </c>
      <c r="P13" s="94">
        <f t="shared" si="3"/>
        <v>0</v>
      </c>
      <c r="Q13" s="94">
        <f t="shared" si="4"/>
        <v>0</v>
      </c>
      <c r="R13" s="94">
        <f t="shared" si="5"/>
        <v>0</v>
      </c>
      <c r="S13" s="96">
        <f t="shared" si="6"/>
        <v>0</v>
      </c>
      <c r="U13" s="7">
        <f t="shared" si="7"/>
        <v>4.261</v>
      </c>
    </row>
    <row r="14">
      <c r="A14" s="94">
        <f>Comparacao!F14</f>
        <v>2666.094409</v>
      </c>
      <c r="B14" s="57" t="s">
        <v>93</v>
      </c>
      <c r="C14" s="3" t="s">
        <v>15</v>
      </c>
      <c r="D14" s="3">
        <v>5.0</v>
      </c>
      <c r="E14" s="3">
        <v>2666.094409</v>
      </c>
      <c r="F14" s="3">
        <v>2666.094409</v>
      </c>
      <c r="G14" s="3">
        <v>2666.094409</v>
      </c>
      <c r="H14" s="3">
        <v>2666.094409</v>
      </c>
      <c r="I14" s="3">
        <v>2666.094409</v>
      </c>
      <c r="J14" s="3">
        <v>2666.094409</v>
      </c>
      <c r="K14" s="3">
        <v>2666.094409</v>
      </c>
      <c r="L14" s="3">
        <v>1.565</v>
      </c>
      <c r="M14" s="3">
        <v>15.011</v>
      </c>
      <c r="N14" s="94">
        <f t="shared" si="1"/>
        <v>0</v>
      </c>
      <c r="O14" s="94">
        <f t="shared" si="2"/>
        <v>0</v>
      </c>
      <c r="P14" s="94">
        <f t="shared" si="3"/>
        <v>0</v>
      </c>
      <c r="Q14" s="94">
        <f t="shared" si="4"/>
        <v>0</v>
      </c>
      <c r="R14" s="94">
        <f t="shared" si="5"/>
        <v>0</v>
      </c>
      <c r="S14" s="96">
        <f t="shared" si="6"/>
        <v>0</v>
      </c>
      <c r="U14" s="7">
        <f t="shared" si="7"/>
        <v>1.565</v>
      </c>
    </row>
    <row r="15">
      <c r="A15" s="94">
        <f>Comparacao!F15</f>
        <v>1299.636874</v>
      </c>
      <c r="B15" s="57" t="s">
        <v>94</v>
      </c>
      <c r="C15" s="3" t="s">
        <v>15</v>
      </c>
      <c r="D15" s="3">
        <v>5.0</v>
      </c>
      <c r="E15" s="3">
        <v>1299.636874</v>
      </c>
      <c r="F15" s="3">
        <v>1306.392374</v>
      </c>
      <c r="G15" s="3">
        <v>1306.392374</v>
      </c>
      <c r="H15" s="3">
        <v>1306.392374</v>
      </c>
      <c r="I15" s="3">
        <v>1299.636874</v>
      </c>
      <c r="J15" s="3">
        <v>1299.636874</v>
      </c>
      <c r="K15" s="3">
        <v>1303.690174</v>
      </c>
      <c r="L15" s="3">
        <v>3.976</v>
      </c>
      <c r="M15" s="3">
        <v>15.019</v>
      </c>
      <c r="N15" s="94">
        <f t="shared" si="1"/>
        <v>0</v>
      </c>
      <c r="O15" s="94">
        <f t="shared" si="2"/>
        <v>0.5197990404</v>
      </c>
      <c r="P15" s="94">
        <f t="shared" si="3"/>
        <v>0.5197990404</v>
      </c>
      <c r="Q15" s="94">
        <f t="shared" si="4"/>
        <v>0.5197990404</v>
      </c>
      <c r="R15" s="94">
        <f t="shared" si="5"/>
        <v>0</v>
      </c>
      <c r="S15" s="96">
        <f t="shared" si="6"/>
        <v>0.3118794243</v>
      </c>
      <c r="U15" s="7">
        <f t="shared" si="7"/>
        <v>3.976</v>
      </c>
    </row>
    <row r="16">
      <c r="A16" s="94">
        <f>Comparacao!F16</f>
        <v>1935.079566</v>
      </c>
      <c r="B16" s="57" t="s">
        <v>95</v>
      </c>
      <c r="C16" s="3" t="s">
        <v>15</v>
      </c>
      <c r="D16" s="3">
        <v>5.0</v>
      </c>
      <c r="E16" s="3">
        <v>1938.664245</v>
      </c>
      <c r="F16" s="3">
        <v>1935.079566</v>
      </c>
      <c r="G16" s="3">
        <v>1940.428674</v>
      </c>
      <c r="H16" s="3">
        <v>1935.079566</v>
      </c>
      <c r="I16" s="3">
        <v>1940.428674</v>
      </c>
      <c r="J16" s="3">
        <v>1935.079566</v>
      </c>
      <c r="K16" s="3">
        <v>1937.936145</v>
      </c>
      <c r="L16" s="3">
        <v>2.778</v>
      </c>
      <c r="M16" s="3">
        <v>15.019</v>
      </c>
      <c r="N16" s="94">
        <f t="shared" si="1"/>
        <v>0.1852471114</v>
      </c>
      <c r="O16" s="94">
        <f t="shared" si="2"/>
        <v>0</v>
      </c>
      <c r="P16" s="94">
        <f t="shared" si="3"/>
        <v>0.2764283234</v>
      </c>
      <c r="Q16" s="94">
        <f t="shared" si="4"/>
        <v>0</v>
      </c>
      <c r="R16" s="94">
        <f t="shared" si="5"/>
        <v>0.2764283234</v>
      </c>
      <c r="S16" s="96">
        <f t="shared" si="6"/>
        <v>0.1476207516</v>
      </c>
      <c r="U16" s="7">
        <f t="shared" si="7"/>
        <v>2.778</v>
      </c>
    </row>
    <row r="17">
      <c r="A17" s="94">
        <f>Comparacao!F17</f>
        <v>2454.200477</v>
      </c>
      <c r="B17" s="57" t="s">
        <v>96</v>
      </c>
      <c r="C17" s="3" t="s">
        <v>15</v>
      </c>
      <c r="D17" s="3">
        <v>5.0</v>
      </c>
      <c r="E17" s="3">
        <v>2454.947394</v>
      </c>
      <c r="F17" s="3">
        <v>2454.200477</v>
      </c>
      <c r="G17" s="3">
        <v>2493.613476</v>
      </c>
      <c r="H17" s="3">
        <v>2493.613476</v>
      </c>
      <c r="I17" s="3">
        <v>2493.613476</v>
      </c>
      <c r="J17" s="3">
        <v>2454.200477</v>
      </c>
      <c r="K17" s="3">
        <v>2477.99766</v>
      </c>
      <c r="L17" s="3">
        <v>4.625</v>
      </c>
      <c r="M17" s="3">
        <v>15.02</v>
      </c>
      <c r="N17" s="94">
        <f t="shared" si="1"/>
        <v>0.03043422927</v>
      </c>
      <c r="O17" s="94">
        <f t="shared" si="2"/>
        <v>0</v>
      </c>
      <c r="P17" s="94">
        <f t="shared" si="3"/>
        <v>1.605940483</v>
      </c>
      <c r="Q17" s="94">
        <f t="shared" si="4"/>
        <v>1.605940483</v>
      </c>
      <c r="R17" s="94">
        <f t="shared" si="5"/>
        <v>1.605940483</v>
      </c>
      <c r="S17" s="96">
        <f t="shared" si="6"/>
        <v>0.9696511358</v>
      </c>
      <c r="U17" s="7">
        <f t="shared" si="7"/>
        <v>4.625</v>
      </c>
    </row>
    <row r="18">
      <c r="A18" s="94">
        <f>Comparacao!F18</f>
        <v>876.360788</v>
      </c>
      <c r="B18" s="57" t="s">
        <v>97</v>
      </c>
      <c r="C18" s="3" t="s">
        <v>15</v>
      </c>
      <c r="D18" s="3">
        <v>5.0</v>
      </c>
      <c r="E18" s="3">
        <v>876.360788</v>
      </c>
      <c r="F18" s="3">
        <v>876.360788</v>
      </c>
      <c r="G18" s="3">
        <v>876.360788</v>
      </c>
      <c r="H18" s="3">
        <v>876.360788</v>
      </c>
      <c r="I18" s="3">
        <v>876.360788</v>
      </c>
      <c r="J18" s="3">
        <v>876.360788</v>
      </c>
      <c r="K18" s="3">
        <v>876.360788</v>
      </c>
      <c r="L18" s="3">
        <v>2.595</v>
      </c>
      <c r="M18" s="3">
        <v>15.052</v>
      </c>
      <c r="N18" s="94">
        <f t="shared" si="1"/>
        <v>0</v>
      </c>
      <c r="O18" s="94">
        <f t="shared" si="2"/>
        <v>0</v>
      </c>
      <c r="P18" s="94">
        <f t="shared" si="3"/>
        <v>0</v>
      </c>
      <c r="Q18" s="94">
        <f t="shared" si="4"/>
        <v>0</v>
      </c>
      <c r="R18" s="94">
        <f t="shared" si="5"/>
        <v>0</v>
      </c>
      <c r="S18" s="96">
        <f t="shared" si="6"/>
        <v>0</v>
      </c>
      <c r="U18" s="7">
        <f t="shared" si="7"/>
        <v>2.595</v>
      </c>
    </row>
    <row r="19">
      <c r="A19" s="94">
        <f>Comparacao!F19</f>
        <v>1590.303262</v>
      </c>
      <c r="B19" s="57" t="s">
        <v>98</v>
      </c>
      <c r="C19" s="3" t="s">
        <v>15</v>
      </c>
      <c r="D19" s="3">
        <v>5.0</v>
      </c>
      <c r="E19" s="3">
        <v>1613.735318</v>
      </c>
      <c r="F19" s="3">
        <v>1599.888874</v>
      </c>
      <c r="G19" s="3">
        <v>1599.888874</v>
      </c>
      <c r="H19" s="3">
        <v>1599.888874</v>
      </c>
      <c r="I19" s="3">
        <v>1599.888874</v>
      </c>
      <c r="J19" s="3">
        <v>1599.888874</v>
      </c>
      <c r="K19" s="3">
        <v>1602.658163</v>
      </c>
      <c r="L19" s="3">
        <v>2.026</v>
      </c>
      <c r="M19" s="3">
        <v>15.052</v>
      </c>
      <c r="N19" s="94">
        <f t="shared" si="1"/>
        <v>1.473433185</v>
      </c>
      <c r="O19" s="94">
        <f t="shared" si="2"/>
        <v>0.6027537155</v>
      </c>
      <c r="P19" s="94">
        <f t="shared" si="3"/>
        <v>0.6027537155</v>
      </c>
      <c r="Q19" s="94">
        <f t="shared" si="4"/>
        <v>0.6027537155</v>
      </c>
      <c r="R19" s="94">
        <f t="shared" si="5"/>
        <v>0.6027537155</v>
      </c>
      <c r="S19" s="96">
        <f t="shared" si="6"/>
        <v>0.7768896094</v>
      </c>
      <c r="U19" s="7">
        <f t="shared" si="7"/>
        <v>2.026</v>
      </c>
    </row>
    <row r="20">
      <c r="A20" s="94">
        <f>Comparacao!F20</f>
        <v>2250.292347</v>
      </c>
      <c r="B20" s="57" t="s">
        <v>99</v>
      </c>
      <c r="C20" s="3" t="s">
        <v>15</v>
      </c>
      <c r="D20" s="3">
        <v>5.0</v>
      </c>
      <c r="E20" s="3">
        <v>2281.42024</v>
      </c>
      <c r="F20" s="3">
        <v>2312.980598</v>
      </c>
      <c r="G20" s="3">
        <v>2325.384737</v>
      </c>
      <c r="H20" s="3">
        <v>2312.980598</v>
      </c>
      <c r="I20" s="3">
        <v>2308.436885</v>
      </c>
      <c r="J20" s="3">
        <v>2281.42024</v>
      </c>
      <c r="K20" s="3">
        <v>2308.240612</v>
      </c>
      <c r="L20" s="3">
        <v>5.274</v>
      </c>
      <c r="M20" s="3">
        <v>15.058</v>
      </c>
      <c r="N20" s="94">
        <f t="shared" si="1"/>
        <v>1.383282178</v>
      </c>
      <c r="O20" s="94">
        <f t="shared" si="2"/>
        <v>2.785782527</v>
      </c>
      <c r="P20" s="94">
        <f t="shared" si="3"/>
        <v>3.337005972</v>
      </c>
      <c r="Q20" s="94">
        <f t="shared" si="4"/>
        <v>2.785782527</v>
      </c>
      <c r="R20" s="94">
        <f t="shared" si="5"/>
        <v>2.583865962</v>
      </c>
      <c r="S20" s="96">
        <f t="shared" si="6"/>
        <v>2.575143833</v>
      </c>
      <c r="U20" s="7" t="str">
        <f t="shared" si="7"/>
        <v>INF</v>
      </c>
    </row>
    <row r="21">
      <c r="A21" s="94">
        <f>Comparacao!F21</f>
        <v>4170.149331</v>
      </c>
      <c r="B21" s="57" t="s">
        <v>100</v>
      </c>
      <c r="C21" s="3" t="s">
        <v>15</v>
      </c>
      <c r="D21" s="3">
        <v>5.0</v>
      </c>
      <c r="E21" s="3">
        <v>4170.149331</v>
      </c>
      <c r="F21" s="3">
        <v>4170.149331</v>
      </c>
      <c r="G21" s="3">
        <v>4170.149331</v>
      </c>
      <c r="H21" s="3">
        <v>4170.149331</v>
      </c>
      <c r="I21" s="3">
        <v>4170.149331</v>
      </c>
      <c r="J21" s="3">
        <v>4170.149331</v>
      </c>
      <c r="K21" s="3">
        <v>4170.149331</v>
      </c>
      <c r="L21" s="3">
        <v>1.611</v>
      </c>
      <c r="M21" s="3">
        <v>20.025</v>
      </c>
      <c r="N21" s="94">
        <f t="shared" si="1"/>
        <v>0</v>
      </c>
      <c r="O21" s="94">
        <f t="shared" si="2"/>
        <v>0</v>
      </c>
      <c r="P21" s="94">
        <f t="shared" si="3"/>
        <v>0</v>
      </c>
      <c r="Q21" s="94">
        <f t="shared" si="4"/>
        <v>0</v>
      </c>
      <c r="R21" s="94">
        <f t="shared" si="5"/>
        <v>0</v>
      </c>
      <c r="S21" s="96">
        <f t="shared" si="6"/>
        <v>0</v>
      </c>
      <c r="U21" s="7">
        <f t="shared" si="7"/>
        <v>1.611</v>
      </c>
    </row>
    <row r="22">
      <c r="A22" s="94">
        <f>Comparacao!F22</f>
        <v>5234.939466</v>
      </c>
      <c r="B22" s="57" t="s">
        <v>101</v>
      </c>
      <c r="C22" s="3" t="s">
        <v>15</v>
      </c>
      <c r="D22" s="3">
        <v>5.0</v>
      </c>
      <c r="E22" s="3">
        <v>5468.814684</v>
      </c>
      <c r="F22" s="3">
        <v>5468.814684</v>
      </c>
      <c r="G22" s="3">
        <v>5468.814684</v>
      </c>
      <c r="H22" s="3">
        <v>5234.939466</v>
      </c>
      <c r="I22" s="3">
        <v>5234.939466</v>
      </c>
      <c r="J22" s="3">
        <v>5234.939466</v>
      </c>
      <c r="K22" s="3">
        <v>5375.264597</v>
      </c>
      <c r="L22" s="3">
        <v>7.213</v>
      </c>
      <c r="M22" s="3">
        <v>20.026</v>
      </c>
      <c r="N22" s="94">
        <f t="shared" si="1"/>
        <v>4.46758209</v>
      </c>
      <c r="O22" s="94">
        <f t="shared" si="2"/>
        <v>4.46758209</v>
      </c>
      <c r="P22" s="94">
        <f t="shared" si="3"/>
        <v>4.46758209</v>
      </c>
      <c r="Q22" s="94">
        <f t="shared" si="4"/>
        <v>0</v>
      </c>
      <c r="R22" s="94">
        <f t="shared" si="5"/>
        <v>0</v>
      </c>
      <c r="S22" s="96">
        <f t="shared" si="6"/>
        <v>2.680549254</v>
      </c>
      <c r="U22" s="7">
        <f t="shared" si="7"/>
        <v>7.213</v>
      </c>
    </row>
    <row r="23">
      <c r="A23" s="94">
        <f>Comparacao!F23</f>
        <v>6279.350578</v>
      </c>
      <c r="B23" s="57" t="s">
        <v>102</v>
      </c>
      <c r="C23" s="3" t="s">
        <v>15</v>
      </c>
      <c r="D23" s="3">
        <v>5.0</v>
      </c>
      <c r="E23" s="3">
        <v>6329.384303</v>
      </c>
      <c r="F23" s="3">
        <v>6366.609703</v>
      </c>
      <c r="G23" s="3">
        <v>6329.384303</v>
      </c>
      <c r="H23" s="3">
        <v>6366.609703</v>
      </c>
      <c r="I23" s="3">
        <v>6329.384303</v>
      </c>
      <c r="J23" s="3">
        <v>6329.384303</v>
      </c>
      <c r="K23" s="3">
        <v>6344.274463</v>
      </c>
      <c r="L23" s="3">
        <v>8.984</v>
      </c>
      <c r="M23" s="3">
        <v>20.024</v>
      </c>
      <c r="N23" s="94">
        <f t="shared" si="1"/>
        <v>0.796797764</v>
      </c>
      <c r="O23" s="94">
        <f t="shared" si="2"/>
        <v>1.389620215</v>
      </c>
      <c r="P23" s="94">
        <f t="shared" si="3"/>
        <v>0.796797764</v>
      </c>
      <c r="Q23" s="94">
        <f t="shared" si="4"/>
        <v>1.389620215</v>
      </c>
      <c r="R23" s="94">
        <f t="shared" si="5"/>
        <v>0.796797764</v>
      </c>
      <c r="S23" s="96">
        <f t="shared" si="6"/>
        <v>1.033926744</v>
      </c>
      <c r="U23" s="7">
        <f t="shared" si="7"/>
        <v>8.984</v>
      </c>
    </row>
    <row r="24">
      <c r="A24" s="94">
        <f>Comparacao!F24</f>
        <v>2808.683987</v>
      </c>
      <c r="B24" s="57" t="s">
        <v>103</v>
      </c>
      <c r="C24" s="3" t="s">
        <v>15</v>
      </c>
      <c r="D24" s="3">
        <v>5.0</v>
      </c>
      <c r="E24" s="3">
        <v>2808.683987</v>
      </c>
      <c r="F24" s="3">
        <v>2808.683987</v>
      </c>
      <c r="G24" s="3">
        <v>2808.683987</v>
      </c>
      <c r="H24" s="3">
        <v>2808.683987</v>
      </c>
      <c r="I24" s="3">
        <v>2808.683987</v>
      </c>
      <c r="J24" s="3">
        <v>2808.683987</v>
      </c>
      <c r="K24" s="3">
        <v>2808.683987</v>
      </c>
      <c r="L24" s="3">
        <v>6.734</v>
      </c>
      <c r="M24" s="3">
        <v>20.032</v>
      </c>
      <c r="N24" s="94">
        <f t="shared" si="1"/>
        <v>0</v>
      </c>
      <c r="O24" s="94">
        <f t="shared" si="2"/>
        <v>0</v>
      </c>
      <c r="P24" s="94">
        <f t="shared" si="3"/>
        <v>0</v>
      </c>
      <c r="Q24" s="94">
        <f t="shared" si="4"/>
        <v>0</v>
      </c>
      <c r="R24" s="94">
        <f t="shared" si="5"/>
        <v>0</v>
      </c>
      <c r="S24" s="96">
        <f t="shared" si="6"/>
        <v>0</v>
      </c>
      <c r="U24" s="7">
        <f t="shared" si="7"/>
        <v>6.734</v>
      </c>
    </row>
    <row r="25">
      <c r="A25" s="94">
        <f>Comparacao!F25</f>
        <v>4384.30908</v>
      </c>
      <c r="B25" s="57" t="s">
        <v>104</v>
      </c>
      <c r="C25" s="3" t="s">
        <v>15</v>
      </c>
      <c r="D25" s="3">
        <v>5.0</v>
      </c>
      <c r="E25" s="3">
        <v>4427.628112</v>
      </c>
      <c r="F25" s="3">
        <v>4427.628112</v>
      </c>
      <c r="G25" s="3">
        <v>4427.628112</v>
      </c>
      <c r="H25" s="3">
        <v>4427.628112</v>
      </c>
      <c r="I25" s="3">
        <v>4427.628112</v>
      </c>
      <c r="J25" s="3">
        <v>4427.628112</v>
      </c>
      <c r="K25" s="3">
        <v>4427.628112</v>
      </c>
      <c r="L25" s="3">
        <v>1.087</v>
      </c>
      <c r="M25" s="3">
        <v>20.028</v>
      </c>
      <c r="N25" s="94">
        <f t="shared" si="1"/>
        <v>0.9880469467</v>
      </c>
      <c r="O25" s="94">
        <f t="shared" si="2"/>
        <v>0.9880469467</v>
      </c>
      <c r="P25" s="94">
        <f t="shared" si="3"/>
        <v>0.9880469467</v>
      </c>
      <c r="Q25" s="94">
        <f t="shared" si="4"/>
        <v>0.9880469467</v>
      </c>
      <c r="R25" s="94">
        <f t="shared" si="5"/>
        <v>0.9880469467</v>
      </c>
      <c r="S25" s="96">
        <f t="shared" si="6"/>
        <v>0.9880469467</v>
      </c>
      <c r="U25" s="7">
        <f t="shared" si="7"/>
        <v>1.087</v>
      </c>
    </row>
    <row r="26">
      <c r="A26" s="94">
        <f>Comparacao!F26</f>
        <v>5663.540901</v>
      </c>
      <c r="B26" s="57" t="s">
        <v>105</v>
      </c>
      <c r="C26" s="3" t="s">
        <v>15</v>
      </c>
      <c r="D26" s="3">
        <v>5.0</v>
      </c>
      <c r="E26" s="3">
        <v>5809.282936</v>
      </c>
      <c r="F26" s="3">
        <v>5754.901634</v>
      </c>
      <c r="G26" s="3">
        <v>5707.988006</v>
      </c>
      <c r="H26" s="3">
        <v>5841.266262</v>
      </c>
      <c r="I26" s="3">
        <v>5754.901634</v>
      </c>
      <c r="J26" s="3">
        <v>5707.988006</v>
      </c>
      <c r="K26" s="3">
        <v>5773.668094</v>
      </c>
      <c r="L26" s="3">
        <v>7.661</v>
      </c>
      <c r="M26" s="3">
        <v>20.023</v>
      </c>
      <c r="N26" s="94">
        <f t="shared" si="1"/>
        <v>2.573337732</v>
      </c>
      <c r="O26" s="94">
        <f t="shared" si="2"/>
        <v>1.613138046</v>
      </c>
      <c r="P26" s="94">
        <f t="shared" si="3"/>
        <v>0.7847935731</v>
      </c>
      <c r="Q26" s="94">
        <f t="shared" si="4"/>
        <v>3.138060872</v>
      </c>
      <c r="R26" s="94">
        <f t="shared" si="5"/>
        <v>1.613138046</v>
      </c>
      <c r="S26" s="96">
        <f t="shared" si="6"/>
        <v>1.944493654</v>
      </c>
      <c r="U26" s="7">
        <f t="shared" si="7"/>
        <v>7.661</v>
      </c>
    </row>
    <row r="27">
      <c r="A27" s="94">
        <f>Comparacao!F27</f>
        <v>2057.028423</v>
      </c>
      <c r="B27" s="57" t="s">
        <v>106</v>
      </c>
      <c r="C27" s="3" t="s">
        <v>15</v>
      </c>
      <c r="D27" s="3">
        <v>5.0</v>
      </c>
      <c r="E27" s="3">
        <v>2125.69259</v>
      </c>
      <c r="F27" s="3">
        <v>2057.028423</v>
      </c>
      <c r="G27" s="3">
        <v>2115.9049</v>
      </c>
      <c r="H27" s="3">
        <v>2191.339263</v>
      </c>
      <c r="I27" s="3">
        <v>2057.028423</v>
      </c>
      <c r="J27" s="3">
        <v>2057.028423</v>
      </c>
      <c r="K27" s="3">
        <v>2109.39872</v>
      </c>
      <c r="L27" s="3">
        <v>3.94</v>
      </c>
      <c r="M27" s="3">
        <v>20.05</v>
      </c>
      <c r="N27" s="94">
        <f t="shared" si="1"/>
        <v>3.338027138</v>
      </c>
      <c r="O27" s="94">
        <f t="shared" si="2"/>
        <v>0</v>
      </c>
      <c r="P27" s="94">
        <f t="shared" si="3"/>
        <v>2.862210183</v>
      </c>
      <c r="Q27" s="94">
        <f t="shared" si="4"/>
        <v>6.52936238</v>
      </c>
      <c r="R27" s="94">
        <f t="shared" si="5"/>
        <v>0</v>
      </c>
      <c r="S27" s="96">
        <f t="shared" si="6"/>
        <v>2.54591994</v>
      </c>
      <c r="U27" s="7">
        <f t="shared" si="7"/>
        <v>3.94</v>
      </c>
    </row>
    <row r="28">
      <c r="A28" s="94">
        <f>Comparacao!F28</f>
        <v>3700.179852</v>
      </c>
      <c r="B28" s="57" t="s">
        <v>107</v>
      </c>
      <c r="C28" s="3" t="s">
        <v>15</v>
      </c>
      <c r="D28" s="3">
        <v>5.0</v>
      </c>
      <c r="E28" s="3">
        <v>3868.896559</v>
      </c>
      <c r="F28" s="3">
        <v>3890.218876</v>
      </c>
      <c r="G28" s="3">
        <v>3837.301981</v>
      </c>
      <c r="H28" s="3">
        <v>3868.896559</v>
      </c>
      <c r="I28" s="3">
        <v>3756.344449</v>
      </c>
      <c r="J28" s="3">
        <v>3756.344449</v>
      </c>
      <c r="K28" s="3">
        <v>3844.331685</v>
      </c>
      <c r="L28" s="3">
        <v>7.001</v>
      </c>
      <c r="M28" s="3">
        <v>20.052</v>
      </c>
      <c r="N28" s="94">
        <f t="shared" si="1"/>
        <v>4.55968936</v>
      </c>
      <c r="O28" s="94">
        <f t="shared" si="2"/>
        <v>5.135940187</v>
      </c>
      <c r="P28" s="94">
        <f t="shared" si="3"/>
        <v>3.705823351</v>
      </c>
      <c r="Q28" s="94">
        <f t="shared" si="4"/>
        <v>4.55968936</v>
      </c>
      <c r="R28" s="94">
        <f t="shared" si="5"/>
        <v>1.517888299</v>
      </c>
      <c r="S28" s="96">
        <f t="shared" si="6"/>
        <v>3.895806111</v>
      </c>
      <c r="U28" s="7" t="str">
        <f t="shared" si="7"/>
        <v>INF</v>
      </c>
    </row>
    <row r="29">
      <c r="A29" s="94">
        <f>Comparacao!F29</f>
        <v>5269.275543</v>
      </c>
      <c r="B29" s="57" t="s">
        <v>108</v>
      </c>
      <c r="C29" s="3" t="s">
        <v>15</v>
      </c>
      <c r="D29" s="3">
        <v>5.0</v>
      </c>
      <c r="E29" s="3">
        <v>5474.769991</v>
      </c>
      <c r="F29" s="3">
        <v>5636.736108</v>
      </c>
      <c r="G29" s="3">
        <v>5462.793681</v>
      </c>
      <c r="H29" s="3">
        <v>5364.503423</v>
      </c>
      <c r="I29" s="3">
        <v>5444.227953</v>
      </c>
      <c r="J29" s="3">
        <v>5364.503423</v>
      </c>
      <c r="K29" s="3">
        <v>5476.606231</v>
      </c>
      <c r="L29" s="3">
        <v>10.878</v>
      </c>
      <c r="M29" s="3">
        <v>20.05</v>
      </c>
      <c r="N29" s="94">
        <f t="shared" si="1"/>
        <v>3.899861496</v>
      </c>
      <c r="O29" s="94">
        <f t="shared" si="2"/>
        <v>6.973644897</v>
      </c>
      <c r="P29" s="94">
        <f t="shared" si="3"/>
        <v>3.672575792</v>
      </c>
      <c r="Q29" s="94">
        <f t="shared" si="4"/>
        <v>1.807229082</v>
      </c>
      <c r="R29" s="94">
        <f t="shared" si="5"/>
        <v>3.320236503</v>
      </c>
      <c r="S29" s="96">
        <f t="shared" si="6"/>
        <v>3.934709554</v>
      </c>
      <c r="T29" s="3"/>
      <c r="U29" s="7" t="str">
        <f t="shared" si="7"/>
        <v>INF</v>
      </c>
      <c r="V29" s="3"/>
      <c r="W29" s="3"/>
      <c r="X29" s="3"/>
      <c r="Y29" s="3"/>
      <c r="Z29" s="3"/>
      <c r="AA29" s="3"/>
      <c r="AB29" s="3"/>
      <c r="AC29" s="3"/>
    </row>
    <row r="30">
      <c r="A30" s="94">
        <f>Comparacao!F30</f>
        <v>6554.649532</v>
      </c>
      <c r="B30" s="57" t="s">
        <v>110</v>
      </c>
      <c r="C30" s="3" t="s">
        <v>15</v>
      </c>
      <c r="D30" s="3">
        <v>5.0</v>
      </c>
      <c r="E30" s="3">
        <v>6554.649532</v>
      </c>
      <c r="F30" s="3">
        <v>6554.649532</v>
      </c>
      <c r="G30" s="3">
        <v>6554.649532</v>
      </c>
      <c r="H30" s="3">
        <v>6554.649532</v>
      </c>
      <c r="I30" s="3">
        <v>6554.649532</v>
      </c>
      <c r="J30" s="3">
        <v>6554.649532</v>
      </c>
      <c r="K30" s="3">
        <v>6554.649532</v>
      </c>
      <c r="L30" s="3">
        <v>0.278</v>
      </c>
      <c r="M30" s="3">
        <v>25.023</v>
      </c>
      <c r="N30" s="94">
        <f t="shared" si="1"/>
        <v>0</v>
      </c>
      <c r="O30" s="94">
        <f t="shared" si="2"/>
        <v>0</v>
      </c>
      <c r="P30" s="94">
        <f t="shared" si="3"/>
        <v>0</v>
      </c>
      <c r="Q30" s="94">
        <f t="shared" si="4"/>
        <v>0</v>
      </c>
      <c r="R30" s="94">
        <f t="shared" si="5"/>
        <v>0</v>
      </c>
      <c r="S30" s="96">
        <f t="shared" si="6"/>
        <v>0</v>
      </c>
      <c r="U30" s="7">
        <f t="shared" si="7"/>
        <v>0.278</v>
      </c>
    </row>
    <row r="31">
      <c r="A31" s="94">
        <f>Comparacao!F31</f>
        <v>8274.004686</v>
      </c>
      <c r="B31" s="57" t="s">
        <v>111</v>
      </c>
      <c r="C31" s="3" t="s">
        <v>15</v>
      </c>
      <c r="D31" s="3">
        <v>5.0</v>
      </c>
      <c r="E31" s="3">
        <v>8274.004686</v>
      </c>
      <c r="F31" s="3">
        <v>8274.004686</v>
      </c>
      <c r="G31" s="3">
        <v>8274.004686</v>
      </c>
      <c r="H31" s="3">
        <v>8274.004686</v>
      </c>
      <c r="I31" s="3">
        <v>8274.004686</v>
      </c>
      <c r="J31" s="3">
        <v>8274.004686</v>
      </c>
      <c r="K31" s="3">
        <v>8274.004686</v>
      </c>
      <c r="L31" s="3">
        <v>3.474</v>
      </c>
      <c r="M31" s="3">
        <v>25.025</v>
      </c>
      <c r="N31" s="94">
        <f t="shared" si="1"/>
        <v>0</v>
      </c>
      <c r="O31" s="94">
        <f t="shared" si="2"/>
        <v>0</v>
      </c>
      <c r="P31" s="94">
        <f t="shared" si="3"/>
        <v>0</v>
      </c>
      <c r="Q31" s="94">
        <f t="shared" si="4"/>
        <v>0</v>
      </c>
      <c r="R31" s="94">
        <f t="shared" si="5"/>
        <v>0</v>
      </c>
      <c r="S31" s="96">
        <f t="shared" si="6"/>
        <v>0</v>
      </c>
      <c r="U31" s="7">
        <f t="shared" si="7"/>
        <v>3.474</v>
      </c>
    </row>
    <row r="32">
      <c r="A32" s="94">
        <f>Comparacao!F32</f>
        <v>9923.900207</v>
      </c>
      <c r="B32" s="57" t="s">
        <v>112</v>
      </c>
      <c r="C32" s="3" t="s">
        <v>15</v>
      </c>
      <c r="D32" s="3">
        <v>5.0</v>
      </c>
      <c r="E32" s="3">
        <v>9981.179393</v>
      </c>
      <c r="F32" s="3">
        <v>10051.738682</v>
      </c>
      <c r="G32" s="3">
        <v>9973.905442</v>
      </c>
      <c r="H32" s="3">
        <v>10109.017868</v>
      </c>
      <c r="I32" s="3">
        <v>9923.900207</v>
      </c>
      <c r="J32" s="3">
        <v>9923.900207</v>
      </c>
      <c r="K32" s="3">
        <v>10007.948318</v>
      </c>
      <c r="L32" s="3">
        <v>10.179</v>
      </c>
      <c r="M32" s="3">
        <v>25.039</v>
      </c>
      <c r="N32" s="94">
        <f t="shared" si="1"/>
        <v>0.57718422</v>
      </c>
      <c r="O32" s="94">
        <f t="shared" si="2"/>
        <v>1.288187833</v>
      </c>
      <c r="P32" s="94">
        <f t="shared" si="3"/>
        <v>0.503886919</v>
      </c>
      <c r="Q32" s="94">
        <f t="shared" si="4"/>
        <v>1.865372053</v>
      </c>
      <c r="R32" s="94">
        <f t="shared" si="5"/>
        <v>0</v>
      </c>
      <c r="S32" s="96">
        <f t="shared" si="6"/>
        <v>0.8469262049</v>
      </c>
      <c r="U32" s="7">
        <f t="shared" si="7"/>
        <v>10.179</v>
      </c>
    </row>
    <row r="33">
      <c r="A33" s="94">
        <f>Comparacao!F33</f>
        <v>4791.052432</v>
      </c>
      <c r="B33" s="57" t="s">
        <v>113</v>
      </c>
      <c r="C33" s="3" t="s">
        <v>15</v>
      </c>
      <c r="D33" s="3">
        <v>5.0</v>
      </c>
      <c r="E33" s="3">
        <v>5062.261965</v>
      </c>
      <c r="F33" s="3">
        <v>5194.012738</v>
      </c>
      <c r="G33" s="3">
        <v>5177.13457</v>
      </c>
      <c r="H33" s="3">
        <v>5062.261965</v>
      </c>
      <c r="I33" s="3">
        <v>5033.231014</v>
      </c>
      <c r="J33" s="3">
        <v>5033.231014</v>
      </c>
      <c r="K33" s="3">
        <v>5105.78045</v>
      </c>
      <c r="L33" s="3">
        <v>6.62</v>
      </c>
      <c r="M33" s="3">
        <v>25.039</v>
      </c>
      <c r="N33" s="94">
        <f t="shared" si="1"/>
        <v>5.660750677</v>
      </c>
      <c r="O33" s="94">
        <f t="shared" si="2"/>
        <v>8.410684536</v>
      </c>
      <c r="P33" s="94">
        <f t="shared" si="3"/>
        <v>8.058399349</v>
      </c>
      <c r="Q33" s="94">
        <f t="shared" si="4"/>
        <v>5.660750677</v>
      </c>
      <c r="R33" s="94">
        <f t="shared" si="5"/>
        <v>5.054809678</v>
      </c>
      <c r="S33" s="96">
        <f t="shared" si="6"/>
        <v>6.569078984</v>
      </c>
      <c r="U33" s="7" t="str">
        <f t="shared" si="7"/>
        <v>INF</v>
      </c>
    </row>
    <row r="34">
      <c r="A34" s="94">
        <f>Comparacao!F34</f>
        <v>7190.739067</v>
      </c>
      <c r="B34" s="57" t="s">
        <v>114</v>
      </c>
      <c r="C34" s="3" t="s">
        <v>15</v>
      </c>
      <c r="D34" s="3">
        <v>5.0</v>
      </c>
      <c r="E34" s="3">
        <v>7232.658765</v>
      </c>
      <c r="F34" s="3">
        <v>7338.01163</v>
      </c>
      <c r="G34" s="3">
        <v>7232.658765</v>
      </c>
      <c r="H34" s="3">
        <v>7283.501303</v>
      </c>
      <c r="I34" s="3">
        <v>7232.658765</v>
      </c>
      <c r="J34" s="3">
        <v>7232.658765</v>
      </c>
      <c r="K34" s="3">
        <v>7263.897846</v>
      </c>
      <c r="L34" s="3">
        <v>7.949</v>
      </c>
      <c r="M34" s="3">
        <v>25.039</v>
      </c>
      <c r="N34" s="94">
        <f t="shared" si="1"/>
        <v>0.5829678648</v>
      </c>
      <c r="O34" s="94">
        <f t="shared" si="2"/>
        <v>2.048086596</v>
      </c>
      <c r="P34" s="94">
        <f t="shared" si="3"/>
        <v>0.5829678648</v>
      </c>
      <c r="Q34" s="94">
        <f t="shared" si="4"/>
        <v>1.29002367</v>
      </c>
      <c r="R34" s="94">
        <f t="shared" si="5"/>
        <v>0.5829678648</v>
      </c>
      <c r="S34" s="96">
        <f t="shared" si="6"/>
        <v>1.017402772</v>
      </c>
      <c r="U34" s="7">
        <f t="shared" si="7"/>
        <v>7.949</v>
      </c>
    </row>
    <row r="35">
      <c r="A35" s="94">
        <f>Comparacao!F35</f>
        <v>9173.349882</v>
      </c>
      <c r="B35" s="57" t="s">
        <v>115</v>
      </c>
      <c r="C35" s="3" t="s">
        <v>15</v>
      </c>
      <c r="D35" s="3">
        <v>5.0</v>
      </c>
      <c r="E35" s="3">
        <v>9312.662686</v>
      </c>
      <c r="F35" s="3">
        <v>9173.349882</v>
      </c>
      <c r="G35" s="3">
        <v>9372.373103</v>
      </c>
      <c r="H35" s="3">
        <v>9335.188325</v>
      </c>
      <c r="I35" s="3">
        <v>9300.458938</v>
      </c>
      <c r="J35" s="3">
        <v>9173.349882</v>
      </c>
      <c r="K35" s="3">
        <v>9298.806587</v>
      </c>
      <c r="L35" s="3">
        <v>10.296</v>
      </c>
      <c r="M35" s="3">
        <v>25.035</v>
      </c>
      <c r="N35" s="94">
        <f t="shared" si="1"/>
        <v>1.518668816</v>
      </c>
      <c r="O35" s="94">
        <f t="shared" si="2"/>
        <v>0</v>
      </c>
      <c r="P35" s="94">
        <f t="shared" si="3"/>
        <v>2.169580617</v>
      </c>
      <c r="Q35" s="94">
        <f t="shared" si="4"/>
        <v>1.76422403</v>
      </c>
      <c r="R35" s="94">
        <f t="shared" si="5"/>
        <v>1.385634012</v>
      </c>
      <c r="S35" s="96">
        <f t="shared" si="6"/>
        <v>1.367621495</v>
      </c>
      <c r="U35" s="7">
        <f t="shared" si="7"/>
        <v>10.296</v>
      </c>
    </row>
    <row r="36">
      <c r="A36" s="94">
        <f>Comparacao!F36</f>
        <v>3752.853912</v>
      </c>
      <c r="B36" s="57" t="s">
        <v>116</v>
      </c>
      <c r="C36" s="3" t="s">
        <v>15</v>
      </c>
      <c r="D36" s="3">
        <v>5.0</v>
      </c>
      <c r="E36" s="3">
        <v>3820.685842</v>
      </c>
      <c r="F36" s="3">
        <v>3930.387477</v>
      </c>
      <c r="G36" s="3">
        <v>4065.992402</v>
      </c>
      <c r="H36" s="3">
        <v>3893.801452</v>
      </c>
      <c r="I36" s="3">
        <v>3902.753219</v>
      </c>
      <c r="J36" s="3">
        <v>3820.685842</v>
      </c>
      <c r="K36" s="3">
        <v>3922.724078</v>
      </c>
      <c r="L36" s="3">
        <v>9.147</v>
      </c>
      <c r="M36" s="3">
        <v>25.093</v>
      </c>
      <c r="N36" s="94">
        <f t="shared" si="1"/>
        <v>1.807475899</v>
      </c>
      <c r="O36" s="94">
        <f t="shared" si="2"/>
        <v>4.730628188</v>
      </c>
      <c r="P36" s="94">
        <f t="shared" si="3"/>
        <v>8.344009582</v>
      </c>
      <c r="Q36" s="94">
        <f t="shared" si="4"/>
        <v>3.755742784</v>
      </c>
      <c r="R36" s="94">
        <f t="shared" si="5"/>
        <v>3.994275037</v>
      </c>
      <c r="S36" s="96">
        <f t="shared" si="6"/>
        <v>4.526426298</v>
      </c>
      <c r="U36" s="7" t="str">
        <f t="shared" si="7"/>
        <v>INF</v>
      </c>
    </row>
    <row r="37">
      <c r="A37" s="94">
        <f>Comparacao!F37</f>
        <v>6264.086171</v>
      </c>
      <c r="B37" s="57" t="s">
        <v>117</v>
      </c>
      <c r="C37" s="3" t="s">
        <v>15</v>
      </c>
      <c r="D37" s="3">
        <v>5.0</v>
      </c>
      <c r="E37" s="3">
        <v>6536.232398</v>
      </c>
      <c r="F37" s="3">
        <v>6483.862263</v>
      </c>
      <c r="G37" s="3">
        <v>6366.949778</v>
      </c>
      <c r="H37" s="3">
        <v>6531.131767</v>
      </c>
      <c r="I37" s="3">
        <v>6372.252745</v>
      </c>
      <c r="J37" s="3">
        <v>6366.949778</v>
      </c>
      <c r="K37" s="3">
        <v>6458.08579</v>
      </c>
      <c r="L37" s="3">
        <v>8.109</v>
      </c>
      <c r="M37" s="3">
        <v>25.067</v>
      </c>
      <c r="N37" s="94">
        <f t="shared" si="1"/>
        <v>4.344547945</v>
      </c>
      <c r="O37" s="94">
        <f t="shared" si="2"/>
        <v>3.508510036</v>
      </c>
      <c r="P37" s="94">
        <f t="shared" si="3"/>
        <v>1.64211673</v>
      </c>
      <c r="Q37" s="94">
        <f t="shared" si="4"/>
        <v>4.263121367</v>
      </c>
      <c r="R37" s="94">
        <f t="shared" si="5"/>
        <v>1.726773404</v>
      </c>
      <c r="S37" s="96">
        <f t="shared" si="6"/>
        <v>3.097013896</v>
      </c>
      <c r="U37" s="7" t="str">
        <f t="shared" si="7"/>
        <v>INF</v>
      </c>
    </row>
    <row r="38">
      <c r="A38" s="94">
        <f>Comparacao!F38</f>
        <v>8674.684243</v>
      </c>
      <c r="B38" s="57" t="s">
        <v>119</v>
      </c>
      <c r="C38" s="3" t="s">
        <v>15</v>
      </c>
      <c r="D38" s="3">
        <v>5.0</v>
      </c>
      <c r="E38" s="3">
        <v>9101.302893</v>
      </c>
      <c r="F38" s="3">
        <v>9200.266874</v>
      </c>
      <c r="G38" s="3">
        <v>9043.256373</v>
      </c>
      <c r="H38" s="3">
        <v>9170.719741</v>
      </c>
      <c r="I38" s="3">
        <v>9072.768469</v>
      </c>
      <c r="J38" s="3">
        <v>9043.256373</v>
      </c>
      <c r="K38" s="3">
        <v>9117.66287</v>
      </c>
      <c r="L38" s="3">
        <v>7.01</v>
      </c>
      <c r="M38" s="3">
        <v>25.096</v>
      </c>
      <c r="N38" s="94">
        <f t="shared" si="1"/>
        <v>4.917973243</v>
      </c>
      <c r="O38" s="94">
        <f t="shared" si="2"/>
        <v>6.058809938</v>
      </c>
      <c r="P38" s="94">
        <f t="shared" si="3"/>
        <v>4.248824737</v>
      </c>
      <c r="Q38" s="94">
        <f t="shared" si="4"/>
        <v>5.718196583</v>
      </c>
      <c r="R38" s="94">
        <f t="shared" si="5"/>
        <v>4.589034192</v>
      </c>
      <c r="S38" s="96">
        <f t="shared" si="6"/>
        <v>5.106567739</v>
      </c>
      <c r="U38" s="7" t="str">
        <f t="shared" si="7"/>
        <v>INF</v>
      </c>
    </row>
    <row r="39">
      <c r="A39" s="94">
        <f>Comparacao!F39</f>
        <v>52541.03391</v>
      </c>
      <c r="B39" s="57" t="s">
        <v>120</v>
      </c>
      <c r="C39" s="3" t="s">
        <v>15</v>
      </c>
      <c r="D39" s="3">
        <v>5.0</v>
      </c>
      <c r="E39" s="3">
        <v>52541.03391</v>
      </c>
      <c r="F39" s="3">
        <v>52541.03391</v>
      </c>
      <c r="G39" s="3">
        <v>52541.03391</v>
      </c>
      <c r="H39" s="3">
        <v>52541.03391</v>
      </c>
      <c r="I39" s="3">
        <v>52541.03391</v>
      </c>
      <c r="J39" s="3">
        <v>52541.03391</v>
      </c>
      <c r="K39" s="3">
        <v>52541.03391</v>
      </c>
      <c r="L39" s="3">
        <v>0.265</v>
      </c>
      <c r="M39" s="3">
        <v>10.006</v>
      </c>
      <c r="N39" s="94">
        <f t="shared" si="1"/>
        <v>0</v>
      </c>
      <c r="O39" s="94">
        <f t="shared" si="2"/>
        <v>0</v>
      </c>
      <c r="P39" s="94">
        <f t="shared" si="3"/>
        <v>0</v>
      </c>
      <c r="Q39" s="94">
        <f t="shared" si="4"/>
        <v>0</v>
      </c>
      <c r="R39" s="94">
        <f t="shared" si="5"/>
        <v>0</v>
      </c>
      <c r="S39" s="96">
        <f t="shared" si="6"/>
        <v>0</v>
      </c>
      <c r="U39" s="7">
        <f t="shared" si="7"/>
        <v>0.265</v>
      </c>
    </row>
    <row r="40">
      <c r="A40" s="94">
        <f>Comparacao!F40</f>
        <v>63166.88072</v>
      </c>
      <c r="B40" s="57" t="s">
        <v>121</v>
      </c>
      <c r="C40" s="3" t="s">
        <v>15</v>
      </c>
      <c r="D40" s="3">
        <v>5.0</v>
      </c>
      <c r="E40" s="3">
        <v>63166.880717</v>
      </c>
      <c r="F40" s="3">
        <v>63166.880717</v>
      </c>
      <c r="G40" s="3">
        <v>63166.880717</v>
      </c>
      <c r="H40" s="3">
        <v>63166.880717</v>
      </c>
      <c r="I40" s="3">
        <v>63166.880717</v>
      </c>
      <c r="J40" s="3">
        <v>63166.880717</v>
      </c>
      <c r="K40" s="3">
        <v>63166.880717</v>
      </c>
      <c r="L40" s="3">
        <v>0.04</v>
      </c>
      <c r="M40" s="3">
        <v>10.003</v>
      </c>
      <c r="N40" s="94">
        <f t="shared" si="1"/>
        <v>0</v>
      </c>
      <c r="O40" s="94">
        <f t="shared" si="2"/>
        <v>0</v>
      </c>
      <c r="P40" s="94">
        <f t="shared" si="3"/>
        <v>0</v>
      </c>
      <c r="Q40" s="94">
        <f t="shared" si="4"/>
        <v>0</v>
      </c>
      <c r="R40" s="94">
        <f t="shared" si="5"/>
        <v>0</v>
      </c>
      <c r="S40" s="96">
        <f t="shared" si="6"/>
        <v>0</v>
      </c>
      <c r="U40" s="7">
        <f t="shared" si="7"/>
        <v>0.04</v>
      </c>
    </row>
    <row r="41">
      <c r="A41" s="94">
        <f>Comparacao!F41</f>
        <v>72640.83324</v>
      </c>
      <c r="B41" s="57" t="s">
        <v>122</v>
      </c>
      <c r="C41" s="3" t="s">
        <v>15</v>
      </c>
      <c r="D41" s="3">
        <v>5.0</v>
      </c>
      <c r="E41" s="3">
        <v>72640.833236</v>
      </c>
      <c r="F41" s="3">
        <v>72640.833236</v>
      </c>
      <c r="G41" s="3">
        <v>72640.833236</v>
      </c>
      <c r="H41" s="3">
        <v>72640.833236</v>
      </c>
      <c r="I41" s="3">
        <v>72640.833236</v>
      </c>
      <c r="J41" s="3">
        <v>72640.833236</v>
      </c>
      <c r="K41" s="3">
        <v>72640.833236</v>
      </c>
      <c r="L41" s="3">
        <v>0.024</v>
      </c>
      <c r="M41" s="3">
        <v>10.005</v>
      </c>
      <c r="N41" s="94">
        <f t="shared" si="1"/>
        <v>0</v>
      </c>
      <c r="O41" s="94">
        <f t="shared" si="2"/>
        <v>0</v>
      </c>
      <c r="P41" s="94">
        <f t="shared" si="3"/>
        <v>0</v>
      </c>
      <c r="Q41" s="94">
        <f t="shared" si="4"/>
        <v>0</v>
      </c>
      <c r="R41" s="94">
        <f t="shared" si="5"/>
        <v>0</v>
      </c>
      <c r="S41" s="96">
        <f t="shared" si="6"/>
        <v>0</v>
      </c>
      <c r="U41" s="7">
        <f t="shared" si="7"/>
        <v>0.024</v>
      </c>
    </row>
    <row r="42">
      <c r="A42" s="94">
        <f>Comparacao!F42</f>
        <v>34340.0114</v>
      </c>
      <c r="B42" s="57" t="s">
        <v>123</v>
      </c>
      <c r="C42" s="3" t="s">
        <v>15</v>
      </c>
      <c r="D42" s="3">
        <v>5.0</v>
      </c>
      <c r="E42" s="3">
        <v>34340.011402</v>
      </c>
      <c r="F42" s="3">
        <v>34340.011402</v>
      </c>
      <c r="G42" s="3">
        <v>34340.011402</v>
      </c>
      <c r="H42" s="3">
        <v>34340.011402</v>
      </c>
      <c r="I42" s="3">
        <v>34340.011402</v>
      </c>
      <c r="J42" s="3">
        <v>34340.011402</v>
      </c>
      <c r="K42" s="3">
        <v>34340.011402</v>
      </c>
      <c r="L42" s="3">
        <v>0.115</v>
      </c>
      <c r="M42" s="3">
        <v>10.012</v>
      </c>
      <c r="N42" s="94">
        <f t="shared" si="1"/>
        <v>0</v>
      </c>
      <c r="O42" s="94">
        <f t="shared" si="2"/>
        <v>0</v>
      </c>
      <c r="P42" s="94">
        <f t="shared" si="3"/>
        <v>0</v>
      </c>
      <c r="Q42" s="94">
        <f t="shared" si="4"/>
        <v>0</v>
      </c>
      <c r="R42" s="94">
        <f t="shared" si="5"/>
        <v>0</v>
      </c>
      <c r="S42" s="96">
        <f t="shared" si="6"/>
        <v>0</v>
      </c>
      <c r="U42" s="7">
        <f t="shared" si="7"/>
        <v>0.115</v>
      </c>
    </row>
    <row r="43">
      <c r="A43" s="94">
        <f>Comparacao!F43</f>
        <v>49418.78451</v>
      </c>
      <c r="B43" s="57" t="s">
        <v>124</v>
      </c>
      <c r="C43" s="3" t="s">
        <v>15</v>
      </c>
      <c r="D43" s="3">
        <v>5.0</v>
      </c>
      <c r="E43" s="3">
        <v>49418.784512</v>
      </c>
      <c r="F43" s="3">
        <v>49418.784512</v>
      </c>
      <c r="G43" s="3">
        <v>49418.784512</v>
      </c>
      <c r="H43" s="3">
        <v>49418.784512</v>
      </c>
      <c r="I43" s="3">
        <v>49418.784512</v>
      </c>
      <c r="J43" s="3">
        <v>49418.784512</v>
      </c>
      <c r="K43" s="3">
        <v>49418.784512</v>
      </c>
      <c r="L43" s="3">
        <v>0.655</v>
      </c>
      <c r="M43" s="3">
        <v>10.012</v>
      </c>
      <c r="N43" s="94">
        <f t="shared" si="1"/>
        <v>0</v>
      </c>
      <c r="O43" s="94">
        <f t="shared" si="2"/>
        <v>0</v>
      </c>
      <c r="P43" s="94">
        <f t="shared" si="3"/>
        <v>0</v>
      </c>
      <c r="Q43" s="94">
        <f t="shared" si="4"/>
        <v>0</v>
      </c>
      <c r="R43" s="94">
        <f t="shared" si="5"/>
        <v>0</v>
      </c>
      <c r="S43" s="96">
        <f t="shared" si="6"/>
        <v>0</v>
      </c>
      <c r="U43" s="7">
        <f t="shared" si="7"/>
        <v>0.655</v>
      </c>
    </row>
    <row r="44">
      <c r="A44" s="94">
        <f>Comparacao!F44</f>
        <v>64013.26217</v>
      </c>
      <c r="B44" s="57" t="s">
        <v>125</v>
      </c>
      <c r="C44" s="3" t="s">
        <v>15</v>
      </c>
      <c r="D44" s="3">
        <v>5.0</v>
      </c>
      <c r="E44" s="3">
        <v>64013.262167</v>
      </c>
      <c r="F44" s="3">
        <v>64013.262167</v>
      </c>
      <c r="G44" s="3">
        <v>64013.262167</v>
      </c>
      <c r="H44" s="3">
        <v>64013.262167</v>
      </c>
      <c r="I44" s="3">
        <v>64013.262167</v>
      </c>
      <c r="J44" s="3">
        <v>64013.262167</v>
      </c>
      <c r="K44" s="3">
        <v>64013.262167</v>
      </c>
      <c r="L44" s="3">
        <v>0.834</v>
      </c>
      <c r="M44" s="3">
        <v>10.012</v>
      </c>
      <c r="N44" s="94">
        <f t="shared" si="1"/>
        <v>0</v>
      </c>
      <c r="O44" s="94">
        <f t="shared" si="2"/>
        <v>0</v>
      </c>
      <c r="P44" s="94">
        <f t="shared" si="3"/>
        <v>0</v>
      </c>
      <c r="Q44" s="94">
        <f t="shared" si="4"/>
        <v>0</v>
      </c>
      <c r="R44" s="94">
        <f t="shared" si="5"/>
        <v>0</v>
      </c>
      <c r="S44" s="96">
        <f t="shared" si="6"/>
        <v>0</v>
      </c>
      <c r="U44" s="7">
        <f t="shared" si="7"/>
        <v>0.834</v>
      </c>
    </row>
    <row r="45">
      <c r="A45" s="94">
        <f>Comparacao!F45</f>
        <v>20513.40615</v>
      </c>
      <c r="B45" s="57" t="s">
        <v>126</v>
      </c>
      <c r="C45" s="3" t="s">
        <v>15</v>
      </c>
      <c r="D45" s="3">
        <v>5.0</v>
      </c>
      <c r="E45" s="3">
        <v>20513.406145</v>
      </c>
      <c r="F45" s="3">
        <v>20513.406145</v>
      </c>
      <c r="G45" s="3">
        <v>20513.406145</v>
      </c>
      <c r="H45" s="3">
        <v>20513.406145</v>
      </c>
      <c r="I45" s="3">
        <v>20951.740288</v>
      </c>
      <c r="J45" s="3">
        <v>20513.406145</v>
      </c>
      <c r="K45" s="3">
        <v>20601.072974</v>
      </c>
      <c r="L45" s="3">
        <v>1.67</v>
      </c>
      <c r="M45" s="3">
        <v>10.035</v>
      </c>
      <c r="N45" s="94">
        <f t="shared" si="1"/>
        <v>0</v>
      </c>
      <c r="O45" s="94">
        <f t="shared" si="2"/>
        <v>0</v>
      </c>
      <c r="P45" s="94">
        <f t="shared" si="3"/>
        <v>0</v>
      </c>
      <c r="Q45" s="94">
        <f t="shared" si="4"/>
        <v>0</v>
      </c>
      <c r="R45" s="94">
        <f t="shared" si="5"/>
        <v>2.136817942</v>
      </c>
      <c r="S45" s="96">
        <f t="shared" si="6"/>
        <v>0.4273635884</v>
      </c>
      <c r="U45" s="7">
        <f t="shared" si="7"/>
        <v>1.67</v>
      </c>
    </row>
    <row r="46">
      <c r="A46" s="94">
        <f>Comparacao!F46</f>
        <v>39288.18853</v>
      </c>
      <c r="B46" s="57" t="s">
        <v>127</v>
      </c>
      <c r="C46" s="3" t="s">
        <v>15</v>
      </c>
      <c r="D46" s="3">
        <v>5.0</v>
      </c>
      <c r="E46" s="3">
        <v>39288.18853</v>
      </c>
      <c r="F46" s="3">
        <v>39288.18853</v>
      </c>
      <c r="G46" s="3">
        <v>39452.594178</v>
      </c>
      <c r="H46" s="3">
        <v>39452.594178</v>
      </c>
      <c r="I46" s="3">
        <v>39288.18853</v>
      </c>
      <c r="J46" s="3">
        <v>39288.18853</v>
      </c>
      <c r="K46" s="3">
        <v>39353.950789</v>
      </c>
      <c r="L46" s="3">
        <v>2.175</v>
      </c>
      <c r="M46" s="3">
        <v>10.039</v>
      </c>
      <c r="N46" s="94">
        <f t="shared" si="1"/>
        <v>0</v>
      </c>
      <c r="O46" s="94">
        <f t="shared" si="2"/>
        <v>0</v>
      </c>
      <c r="P46" s="94">
        <f t="shared" si="3"/>
        <v>0.418460749</v>
      </c>
      <c r="Q46" s="94">
        <f t="shared" si="4"/>
        <v>0.418460749</v>
      </c>
      <c r="R46" s="94">
        <f t="shared" si="5"/>
        <v>0</v>
      </c>
      <c r="S46" s="96">
        <f t="shared" si="6"/>
        <v>0.1673842996</v>
      </c>
      <c r="U46" s="7">
        <f t="shared" si="7"/>
        <v>2.175</v>
      </c>
    </row>
    <row r="47">
      <c r="A47" s="94">
        <f>Comparacao!F47</f>
        <v>57953.44807</v>
      </c>
      <c r="B47" s="57" t="s">
        <v>128</v>
      </c>
      <c r="C47" s="3" t="s">
        <v>15</v>
      </c>
      <c r="D47" s="3">
        <v>5.0</v>
      </c>
      <c r="E47" s="3">
        <v>57953.448068</v>
      </c>
      <c r="F47" s="3">
        <v>57953.448068</v>
      </c>
      <c r="G47" s="3">
        <v>57953.448068</v>
      </c>
      <c r="H47" s="3">
        <v>57953.448068</v>
      </c>
      <c r="I47" s="3">
        <v>57953.448068</v>
      </c>
      <c r="J47" s="3">
        <v>57953.448068</v>
      </c>
      <c r="K47" s="3">
        <v>57953.448068</v>
      </c>
      <c r="L47" s="3">
        <v>2.348</v>
      </c>
      <c r="M47" s="3">
        <v>10.039</v>
      </c>
      <c r="N47" s="94">
        <f t="shared" si="1"/>
        <v>0</v>
      </c>
      <c r="O47" s="94">
        <f t="shared" si="2"/>
        <v>0</v>
      </c>
      <c r="P47" s="94">
        <f t="shared" si="3"/>
        <v>0</v>
      </c>
      <c r="Q47" s="94">
        <f t="shared" si="4"/>
        <v>0</v>
      </c>
      <c r="R47" s="94">
        <f t="shared" si="5"/>
        <v>0</v>
      </c>
      <c r="S47" s="96">
        <f t="shared" si="6"/>
        <v>0</v>
      </c>
      <c r="U47" s="7">
        <f t="shared" si="7"/>
        <v>2.348</v>
      </c>
    </row>
    <row r="48">
      <c r="A48" s="94">
        <f>Comparacao!F48</f>
        <v>58761.18402</v>
      </c>
      <c r="B48" s="57" t="s">
        <v>129</v>
      </c>
      <c r="C48" s="3" t="s">
        <v>15</v>
      </c>
      <c r="D48" s="3">
        <v>5.0</v>
      </c>
      <c r="E48" s="3">
        <v>58761.184024</v>
      </c>
      <c r="F48" s="3">
        <v>58761.184024</v>
      </c>
      <c r="G48" s="3">
        <v>62221.792897</v>
      </c>
      <c r="H48" s="3">
        <v>59987.491572</v>
      </c>
      <c r="I48" s="3">
        <v>59987.491572</v>
      </c>
      <c r="J48" s="3">
        <v>58761.184024</v>
      </c>
      <c r="K48" s="3">
        <v>59943.828817</v>
      </c>
      <c r="L48" s="3">
        <v>10.028</v>
      </c>
      <c r="M48" s="3">
        <v>20.018</v>
      </c>
      <c r="N48" s="94">
        <f t="shared" si="1"/>
        <v>0</v>
      </c>
      <c r="O48" s="94">
        <f t="shared" si="2"/>
        <v>0</v>
      </c>
      <c r="P48" s="94">
        <f t="shared" si="3"/>
        <v>5.889276961</v>
      </c>
      <c r="Q48" s="94">
        <f t="shared" si="4"/>
        <v>2.086934714</v>
      </c>
      <c r="R48" s="94">
        <f t="shared" si="5"/>
        <v>2.086934714</v>
      </c>
      <c r="S48" s="96">
        <f t="shared" si="6"/>
        <v>2.012629278</v>
      </c>
      <c r="U48" s="7">
        <f t="shared" si="7"/>
        <v>10.028</v>
      </c>
    </row>
    <row r="49">
      <c r="A49" s="94">
        <f>Comparacao!F49</f>
        <v>69515.95302</v>
      </c>
      <c r="B49" s="57" t="s">
        <v>130</v>
      </c>
      <c r="C49" s="3" t="s">
        <v>15</v>
      </c>
      <c r="D49" s="3">
        <v>5.0</v>
      </c>
      <c r="E49" s="3">
        <v>69562.914219</v>
      </c>
      <c r="F49" s="3">
        <v>69515.953022</v>
      </c>
      <c r="G49" s="3">
        <v>70434.59949</v>
      </c>
      <c r="H49" s="3">
        <v>70434.59949</v>
      </c>
      <c r="I49" s="3">
        <v>70434.59949</v>
      </c>
      <c r="J49" s="3">
        <v>69515.953022</v>
      </c>
      <c r="K49" s="3">
        <v>70076.533142</v>
      </c>
      <c r="L49" s="3">
        <v>1.091</v>
      </c>
      <c r="M49" s="3">
        <v>20.018</v>
      </c>
      <c r="N49" s="94">
        <f t="shared" si="1"/>
        <v>0.06755456116</v>
      </c>
      <c r="O49" s="94">
        <f t="shared" si="2"/>
        <v>0</v>
      </c>
      <c r="P49" s="94">
        <f t="shared" si="3"/>
        <v>1.321490144</v>
      </c>
      <c r="Q49" s="94">
        <f t="shared" si="4"/>
        <v>1.321490144</v>
      </c>
      <c r="R49" s="94">
        <f t="shared" si="5"/>
        <v>1.321490144</v>
      </c>
      <c r="S49" s="96">
        <f t="shared" si="6"/>
        <v>0.8064049989</v>
      </c>
      <c r="U49" s="7">
        <f t="shared" si="7"/>
        <v>1.091</v>
      </c>
    </row>
    <row r="50">
      <c r="A50" s="94">
        <f>Comparacao!F50</f>
        <v>78177.62524</v>
      </c>
      <c r="B50" s="57" t="s">
        <v>131</v>
      </c>
      <c r="C50" s="3" t="s">
        <v>15</v>
      </c>
      <c r="D50" s="3">
        <v>5.0</v>
      </c>
      <c r="E50" s="3">
        <v>78647.406084</v>
      </c>
      <c r="F50" s="3">
        <v>78647.406084</v>
      </c>
      <c r="G50" s="3">
        <v>78647.406084</v>
      </c>
      <c r="H50" s="3">
        <v>78177.625239</v>
      </c>
      <c r="I50" s="3">
        <v>78647.406084</v>
      </c>
      <c r="J50" s="3">
        <v>78177.625239</v>
      </c>
      <c r="K50" s="3">
        <v>78553.449915</v>
      </c>
      <c r="L50" s="3">
        <v>2.53</v>
      </c>
      <c r="M50" s="3">
        <v>20.018</v>
      </c>
      <c r="N50" s="94">
        <f t="shared" si="1"/>
        <v>0.6009147036</v>
      </c>
      <c r="O50" s="94">
        <f t="shared" si="2"/>
        <v>0.6009147036</v>
      </c>
      <c r="P50" s="94">
        <f t="shared" si="3"/>
        <v>0.6009147036</v>
      </c>
      <c r="Q50" s="94">
        <f t="shared" si="4"/>
        <v>0</v>
      </c>
      <c r="R50" s="94">
        <f t="shared" si="5"/>
        <v>0.6009147036</v>
      </c>
      <c r="S50" s="96">
        <f t="shared" si="6"/>
        <v>0.4807317629</v>
      </c>
      <c r="U50" s="7">
        <f t="shared" si="7"/>
        <v>2.53</v>
      </c>
    </row>
    <row r="51">
      <c r="A51" s="94">
        <f>Comparacao!F51</f>
        <v>46480.36408</v>
      </c>
      <c r="B51" s="57" t="s">
        <v>132</v>
      </c>
      <c r="C51" s="3" t="s">
        <v>15</v>
      </c>
      <c r="D51" s="3">
        <v>5.0</v>
      </c>
      <c r="E51" s="3">
        <v>49442.267044</v>
      </c>
      <c r="F51" s="3">
        <v>47047.736166</v>
      </c>
      <c r="G51" s="3">
        <v>48309.679838</v>
      </c>
      <c r="H51" s="3">
        <v>51782.588894</v>
      </c>
      <c r="I51" s="3">
        <v>51782.588894</v>
      </c>
      <c r="J51" s="3">
        <v>47047.736166</v>
      </c>
      <c r="K51" s="3">
        <v>49672.972167</v>
      </c>
      <c r="L51" s="3">
        <v>7.332</v>
      </c>
      <c r="M51" s="3">
        <v>20.029</v>
      </c>
      <c r="N51" s="94">
        <f t="shared" si="1"/>
        <v>6.372374709</v>
      </c>
      <c r="O51" s="94">
        <f t="shared" si="2"/>
        <v>1.220670488</v>
      </c>
      <c r="P51" s="94">
        <f t="shared" si="3"/>
        <v>3.935674333</v>
      </c>
      <c r="Q51" s="94">
        <f t="shared" si="4"/>
        <v>11.40745112</v>
      </c>
      <c r="R51" s="94">
        <f t="shared" si="5"/>
        <v>11.40745112</v>
      </c>
      <c r="S51" s="96">
        <f t="shared" si="6"/>
        <v>6.868724356</v>
      </c>
      <c r="U51" s="7" t="str">
        <f t="shared" si="7"/>
        <v>INF</v>
      </c>
    </row>
    <row r="52">
      <c r="A52" s="94">
        <f>Comparacao!F52</f>
        <v>61061.40791</v>
      </c>
      <c r="B52" s="57" t="s">
        <v>133</v>
      </c>
      <c r="C52" s="3" t="s">
        <v>15</v>
      </c>
      <c r="D52" s="3">
        <v>5.0</v>
      </c>
      <c r="E52" s="3">
        <v>61980.054374</v>
      </c>
      <c r="F52" s="3">
        <v>61980.054374</v>
      </c>
      <c r="G52" s="3">
        <v>63738.255939</v>
      </c>
      <c r="H52" s="3">
        <v>61980.054374</v>
      </c>
      <c r="I52" s="3">
        <v>61980.054374</v>
      </c>
      <c r="J52" s="3">
        <v>61980.054374</v>
      </c>
      <c r="K52" s="3">
        <v>62331.694687</v>
      </c>
      <c r="L52" s="3">
        <v>9.916</v>
      </c>
      <c r="M52" s="3">
        <v>20.03</v>
      </c>
      <c r="N52" s="94">
        <f t="shared" si="1"/>
        <v>1.504463294</v>
      </c>
      <c r="O52" s="94">
        <f t="shared" si="2"/>
        <v>1.504463294</v>
      </c>
      <c r="P52" s="94">
        <f t="shared" si="3"/>
        <v>4.383862289</v>
      </c>
      <c r="Q52" s="94">
        <f t="shared" si="4"/>
        <v>1.504463294</v>
      </c>
      <c r="R52" s="94">
        <f t="shared" si="5"/>
        <v>1.504463294</v>
      </c>
      <c r="S52" s="96">
        <f t="shared" si="6"/>
        <v>2.080343093</v>
      </c>
      <c r="U52" s="7" t="str">
        <f t="shared" si="7"/>
        <v>INF</v>
      </c>
    </row>
    <row r="53">
      <c r="A53" s="94">
        <f>Comparacao!F53</f>
        <v>73592.96771</v>
      </c>
      <c r="B53" s="57" t="s">
        <v>134</v>
      </c>
      <c r="C53" s="3" t="s">
        <v>15</v>
      </c>
      <c r="D53" s="3">
        <v>5.0</v>
      </c>
      <c r="E53" s="3">
        <v>73644.911746</v>
      </c>
      <c r="F53" s="3">
        <v>73644.911746</v>
      </c>
      <c r="G53" s="3">
        <v>73644.911746</v>
      </c>
      <c r="H53" s="3">
        <v>74447.47231</v>
      </c>
      <c r="I53" s="3">
        <v>74308.452176</v>
      </c>
      <c r="J53" s="3">
        <v>73644.911746</v>
      </c>
      <c r="K53" s="3">
        <v>73938.131945</v>
      </c>
      <c r="L53" s="3">
        <v>4.326</v>
      </c>
      <c r="M53" s="3">
        <v>20.028</v>
      </c>
      <c r="N53" s="94">
        <f t="shared" si="1"/>
        <v>0.07058287988</v>
      </c>
      <c r="O53" s="94">
        <f t="shared" si="2"/>
        <v>0.07058287988</v>
      </c>
      <c r="P53" s="94">
        <f t="shared" si="3"/>
        <v>0.07058287988</v>
      </c>
      <c r="Q53" s="94">
        <f t="shared" si="4"/>
        <v>1.161122627</v>
      </c>
      <c r="R53" s="94">
        <f t="shared" si="5"/>
        <v>0.9722185261</v>
      </c>
      <c r="S53" s="96">
        <f t="shared" si="6"/>
        <v>0.4690179586</v>
      </c>
      <c r="U53" s="7">
        <f t="shared" si="7"/>
        <v>4.326</v>
      </c>
    </row>
    <row r="54">
      <c r="A54" s="94">
        <f>Comparacao!F54</f>
        <v>35296.98564</v>
      </c>
      <c r="B54" s="57" t="s">
        <v>135</v>
      </c>
      <c r="C54" s="3" t="s">
        <v>15</v>
      </c>
      <c r="D54" s="3">
        <v>5.0</v>
      </c>
      <c r="E54" s="3">
        <v>35296.985641</v>
      </c>
      <c r="F54" s="3">
        <v>35421.065349</v>
      </c>
      <c r="G54" s="3">
        <v>35421.065349</v>
      </c>
      <c r="H54" s="3">
        <v>35296.985641</v>
      </c>
      <c r="I54" s="3">
        <v>35421.065349</v>
      </c>
      <c r="J54" s="3">
        <v>35296.985641</v>
      </c>
      <c r="K54" s="3">
        <v>35371.433465</v>
      </c>
      <c r="L54" s="3">
        <v>6.267</v>
      </c>
      <c r="M54" s="3">
        <v>20.067</v>
      </c>
      <c r="N54" s="94">
        <f t="shared" si="1"/>
        <v>0</v>
      </c>
      <c r="O54" s="94">
        <f t="shared" si="2"/>
        <v>0.3515306073</v>
      </c>
      <c r="P54" s="94">
        <f t="shared" si="3"/>
        <v>0.3515306073</v>
      </c>
      <c r="Q54" s="94">
        <f t="shared" si="4"/>
        <v>0</v>
      </c>
      <c r="R54" s="94">
        <f t="shared" si="5"/>
        <v>0.3515306073</v>
      </c>
      <c r="S54" s="96">
        <f t="shared" si="6"/>
        <v>0.2109183644</v>
      </c>
      <c r="U54" s="7">
        <f t="shared" si="7"/>
        <v>6.267</v>
      </c>
    </row>
    <row r="55">
      <c r="A55" s="94">
        <f>Comparacao!F55</f>
        <v>52294.28417</v>
      </c>
      <c r="B55" s="57" t="s">
        <v>136</v>
      </c>
      <c r="C55" s="3" t="s">
        <v>15</v>
      </c>
      <c r="D55" s="3">
        <v>5.0</v>
      </c>
      <c r="E55" s="3">
        <v>53651.306961</v>
      </c>
      <c r="F55" s="3">
        <v>53118.206242</v>
      </c>
      <c r="G55" s="3">
        <v>54960.56067</v>
      </c>
      <c r="H55" s="3">
        <v>54603.294449</v>
      </c>
      <c r="I55" s="3">
        <v>55427.025972</v>
      </c>
      <c r="J55" s="3">
        <v>53118.206242</v>
      </c>
      <c r="K55" s="3">
        <v>54352.078859</v>
      </c>
      <c r="L55" s="3">
        <v>1.171</v>
      </c>
      <c r="M55" s="3">
        <v>20.07</v>
      </c>
      <c r="N55" s="94">
        <f t="shared" si="1"/>
        <v>2.594973448</v>
      </c>
      <c r="O55" s="94">
        <f t="shared" si="2"/>
        <v>1.575548997</v>
      </c>
      <c r="P55" s="94">
        <f t="shared" si="3"/>
        <v>5.098600239</v>
      </c>
      <c r="Q55" s="94">
        <f t="shared" si="4"/>
        <v>4.415416166</v>
      </c>
      <c r="R55" s="94">
        <f t="shared" si="5"/>
        <v>5.990600789</v>
      </c>
      <c r="S55" s="96">
        <f t="shared" si="6"/>
        <v>3.935027928</v>
      </c>
      <c r="U55" s="7" t="str">
        <f t="shared" si="7"/>
        <v>INF</v>
      </c>
    </row>
    <row r="56">
      <c r="A56" s="94">
        <f>Comparacao!F56</f>
        <v>68272.78251</v>
      </c>
      <c r="B56" s="57" t="s">
        <v>137</v>
      </c>
      <c r="C56" s="3" t="s">
        <v>15</v>
      </c>
      <c r="D56" s="3">
        <v>5.0</v>
      </c>
      <c r="E56" s="3">
        <v>69814.383136</v>
      </c>
      <c r="F56" s="3">
        <v>69845.161698</v>
      </c>
      <c r="G56" s="3">
        <v>69631.59777</v>
      </c>
      <c r="H56" s="3">
        <v>69223.384704</v>
      </c>
      <c r="I56" s="3">
        <v>69411.104764</v>
      </c>
      <c r="J56" s="3">
        <v>69223.384704</v>
      </c>
      <c r="K56" s="3">
        <v>69585.126414</v>
      </c>
      <c r="L56" s="3">
        <v>2.531</v>
      </c>
      <c r="M56" s="3">
        <v>20.067</v>
      </c>
      <c r="N56" s="94">
        <f t="shared" si="1"/>
        <v>2.258001755</v>
      </c>
      <c r="O56" s="94">
        <f t="shared" si="2"/>
        <v>2.3030835</v>
      </c>
      <c r="P56" s="94">
        <f t="shared" si="3"/>
        <v>1.990273739</v>
      </c>
      <c r="Q56" s="94">
        <f t="shared" si="4"/>
        <v>1.392358946</v>
      </c>
      <c r="R56" s="94">
        <f t="shared" si="5"/>
        <v>1.66731487</v>
      </c>
      <c r="S56" s="96">
        <f t="shared" si="6"/>
        <v>1.922206562</v>
      </c>
      <c r="U56" s="7" t="str">
        <f t="shared" si="7"/>
        <v>INF</v>
      </c>
    </row>
    <row r="57">
      <c r="A57" s="94">
        <f>Comparacao!F57</f>
        <v>60602.2938</v>
      </c>
      <c r="B57" s="57" t="s">
        <v>138</v>
      </c>
      <c r="C57" s="3" t="s">
        <v>15</v>
      </c>
      <c r="D57" s="3">
        <v>5.0</v>
      </c>
      <c r="E57" s="3">
        <v>63328.845126</v>
      </c>
      <c r="F57" s="3">
        <v>61315.405223</v>
      </c>
      <c r="G57" s="3">
        <v>61315.405223</v>
      </c>
      <c r="H57" s="3">
        <v>61057.709858</v>
      </c>
      <c r="I57" s="3">
        <v>61315.405223</v>
      </c>
      <c r="J57" s="3">
        <v>61057.709858</v>
      </c>
      <c r="K57" s="3">
        <v>61666.55413</v>
      </c>
      <c r="L57" s="3">
        <v>7.008</v>
      </c>
      <c r="M57" s="3">
        <v>25.027</v>
      </c>
      <c r="N57" s="94">
        <f t="shared" si="1"/>
        <v>4.499089318</v>
      </c>
      <c r="O57" s="94">
        <f t="shared" si="2"/>
        <v>1.176706985</v>
      </c>
      <c r="P57" s="94">
        <f t="shared" si="3"/>
        <v>1.176706985</v>
      </c>
      <c r="Q57" s="94">
        <f t="shared" si="4"/>
        <v>0.7514832038</v>
      </c>
      <c r="R57" s="94">
        <f t="shared" si="5"/>
        <v>1.176706985</v>
      </c>
      <c r="S57" s="96">
        <f t="shared" si="6"/>
        <v>1.756138695</v>
      </c>
      <c r="U57" s="7">
        <f t="shared" si="7"/>
        <v>7.008</v>
      </c>
    </row>
    <row r="58">
      <c r="A58" s="94">
        <f>Comparacao!F58</f>
        <v>70130.92139</v>
      </c>
      <c r="B58" s="57" t="s">
        <v>139</v>
      </c>
      <c r="C58" s="3" t="s">
        <v>15</v>
      </c>
      <c r="D58" s="3">
        <v>5.0</v>
      </c>
      <c r="E58" s="3">
        <v>73178.862354</v>
      </c>
      <c r="F58" s="3">
        <v>71896.534201</v>
      </c>
      <c r="G58" s="3">
        <v>71913.529943</v>
      </c>
      <c r="H58" s="3">
        <v>73178.862354</v>
      </c>
      <c r="I58" s="3">
        <v>73178.862354</v>
      </c>
      <c r="J58" s="3">
        <v>71896.534201</v>
      </c>
      <c r="K58" s="3">
        <v>72669.330241</v>
      </c>
      <c r="L58" s="3">
        <v>1.716</v>
      </c>
      <c r="M58" s="3">
        <v>25.027</v>
      </c>
      <c r="N58" s="94">
        <f t="shared" si="1"/>
        <v>4.346072897</v>
      </c>
      <c r="O58" s="94">
        <f t="shared" si="2"/>
        <v>2.517595348</v>
      </c>
      <c r="P58" s="94">
        <f t="shared" si="3"/>
        <v>2.541829653</v>
      </c>
      <c r="Q58" s="94">
        <f t="shared" si="4"/>
        <v>4.346072897</v>
      </c>
      <c r="R58" s="94">
        <f t="shared" si="5"/>
        <v>4.346072897</v>
      </c>
      <c r="S58" s="96">
        <f t="shared" si="6"/>
        <v>3.619528739</v>
      </c>
      <c r="U58" s="7" t="str">
        <f t="shared" si="7"/>
        <v>INF</v>
      </c>
    </row>
    <row r="59">
      <c r="A59" s="94">
        <f>Comparacao!F59</f>
        <v>79442.48278</v>
      </c>
      <c r="B59" s="57" t="s">
        <v>140</v>
      </c>
      <c r="C59" s="3" t="s">
        <v>15</v>
      </c>
      <c r="D59" s="3">
        <v>5.0</v>
      </c>
      <c r="E59" s="3">
        <v>79887.106911</v>
      </c>
      <c r="F59" s="3">
        <v>80488.094143</v>
      </c>
      <c r="G59" s="3">
        <v>80488.094143</v>
      </c>
      <c r="H59" s="3">
        <v>80488.094143</v>
      </c>
      <c r="I59" s="3">
        <v>80488.094143</v>
      </c>
      <c r="J59" s="3">
        <v>79887.106911</v>
      </c>
      <c r="K59" s="3">
        <v>80367.896697</v>
      </c>
      <c r="L59" s="3">
        <v>0.576</v>
      </c>
      <c r="M59" s="3">
        <v>25.028</v>
      </c>
      <c r="N59" s="94">
        <f t="shared" si="1"/>
        <v>0.5596805594</v>
      </c>
      <c r="O59" s="94">
        <f t="shared" si="2"/>
        <v>1.316186664</v>
      </c>
      <c r="P59" s="94">
        <f t="shared" si="3"/>
        <v>1.316186664</v>
      </c>
      <c r="Q59" s="94">
        <f t="shared" si="4"/>
        <v>1.316186664</v>
      </c>
      <c r="R59" s="94">
        <f t="shared" si="5"/>
        <v>1.316186664</v>
      </c>
      <c r="S59" s="96">
        <f t="shared" si="6"/>
        <v>1.164885443</v>
      </c>
      <c r="U59" s="7">
        <f t="shared" si="7"/>
        <v>0.576</v>
      </c>
    </row>
    <row r="60">
      <c r="A60" s="94">
        <f>Comparacao!F60</f>
        <v>47432.69653</v>
      </c>
      <c r="B60" s="57" t="s">
        <v>141</v>
      </c>
      <c r="C60" s="3" t="s">
        <v>15</v>
      </c>
      <c r="D60" s="3">
        <v>5.0</v>
      </c>
      <c r="E60" s="3">
        <v>50832.280205</v>
      </c>
      <c r="F60" s="3">
        <v>50832.280205</v>
      </c>
      <c r="G60" s="3">
        <v>50832.280205</v>
      </c>
      <c r="H60" s="3">
        <v>52716.841733</v>
      </c>
      <c r="I60" s="3">
        <v>48157.448343</v>
      </c>
      <c r="J60" s="3">
        <v>48157.448343</v>
      </c>
      <c r="K60" s="3">
        <v>50674.226138</v>
      </c>
      <c r="L60" s="3">
        <v>3.889</v>
      </c>
      <c r="M60" s="3">
        <v>25.042</v>
      </c>
      <c r="N60" s="94">
        <f t="shared" si="1"/>
        <v>7.167173531</v>
      </c>
      <c r="O60" s="94">
        <f t="shared" si="2"/>
        <v>7.167173531</v>
      </c>
      <c r="P60" s="94">
        <f t="shared" si="3"/>
        <v>7.167173531</v>
      </c>
      <c r="Q60" s="94">
        <f t="shared" si="4"/>
        <v>11.14030107</v>
      </c>
      <c r="R60" s="94">
        <f t="shared" si="5"/>
        <v>1.527958269</v>
      </c>
      <c r="S60" s="96">
        <f t="shared" si="6"/>
        <v>6.833955986</v>
      </c>
      <c r="U60" s="7" t="str">
        <f t="shared" si="7"/>
        <v>INF</v>
      </c>
    </row>
    <row r="61">
      <c r="A61" s="94">
        <f>Comparacao!F61</f>
        <v>61046.70046</v>
      </c>
      <c r="B61" s="57" t="s">
        <v>142</v>
      </c>
      <c r="C61" s="3" t="s">
        <v>15</v>
      </c>
      <c r="D61" s="3">
        <v>5.0</v>
      </c>
      <c r="E61" s="3">
        <v>62011.973979</v>
      </c>
      <c r="F61" s="3">
        <v>62533.821279</v>
      </c>
      <c r="G61" s="3">
        <v>64655.342391</v>
      </c>
      <c r="H61" s="3">
        <v>66841.355153</v>
      </c>
      <c r="I61" s="3">
        <v>62533.821279</v>
      </c>
      <c r="J61" s="3">
        <v>62011.973979</v>
      </c>
      <c r="K61" s="3">
        <v>63715.262816</v>
      </c>
      <c r="L61" s="3">
        <v>2.181</v>
      </c>
      <c r="M61" s="3">
        <v>25.042</v>
      </c>
      <c r="N61" s="94">
        <f t="shared" si="1"/>
        <v>1.581205057</v>
      </c>
      <c r="O61" s="94">
        <f t="shared" si="2"/>
        <v>2.43603799</v>
      </c>
      <c r="P61" s="94">
        <f t="shared" si="3"/>
        <v>5.911280871</v>
      </c>
      <c r="Q61" s="94">
        <f t="shared" si="4"/>
        <v>9.49216689</v>
      </c>
      <c r="R61" s="94">
        <f t="shared" si="5"/>
        <v>2.43603799</v>
      </c>
      <c r="S61" s="96">
        <f t="shared" si="6"/>
        <v>4.37134576</v>
      </c>
      <c r="U61" s="7" t="str">
        <f t="shared" si="7"/>
        <v>INF</v>
      </c>
    </row>
    <row r="62">
      <c r="A62" s="94">
        <f>Comparacao!F62</f>
        <v>73569.91019</v>
      </c>
      <c r="B62" s="57" t="s">
        <v>143</v>
      </c>
      <c r="C62" s="3" t="s">
        <v>15</v>
      </c>
      <c r="D62" s="3">
        <v>5.0</v>
      </c>
      <c r="E62" s="3">
        <v>75478.145559</v>
      </c>
      <c r="F62" s="3">
        <v>77130.091832</v>
      </c>
      <c r="G62" s="3">
        <v>77130.091832</v>
      </c>
      <c r="H62" s="3">
        <v>77130.091832</v>
      </c>
      <c r="I62" s="3">
        <v>76692.479816</v>
      </c>
      <c r="J62" s="3">
        <v>75478.145559</v>
      </c>
      <c r="K62" s="3">
        <v>76712.180174</v>
      </c>
      <c r="L62" s="3">
        <v>5.329</v>
      </c>
      <c r="M62" s="3">
        <v>25.041</v>
      </c>
      <c r="N62" s="94">
        <f t="shared" si="1"/>
        <v>2.593771504</v>
      </c>
      <c r="O62" s="94">
        <f t="shared" si="2"/>
        <v>4.839181711</v>
      </c>
      <c r="P62" s="94">
        <f t="shared" si="3"/>
        <v>4.839181711</v>
      </c>
      <c r="Q62" s="94">
        <f t="shared" si="4"/>
        <v>4.839181711</v>
      </c>
      <c r="R62" s="94">
        <f t="shared" si="5"/>
        <v>4.244356986</v>
      </c>
      <c r="S62" s="96">
        <f t="shared" si="6"/>
        <v>4.271134725</v>
      </c>
      <c r="U62" s="7" t="str">
        <f t="shared" si="7"/>
        <v>INF</v>
      </c>
    </row>
    <row r="63">
      <c r="A63" s="94">
        <f>Comparacao!F63</f>
        <v>37295.68534</v>
      </c>
      <c r="B63" s="57" t="s">
        <v>144</v>
      </c>
      <c r="C63" s="3" t="s">
        <v>15</v>
      </c>
      <c r="D63" s="3">
        <v>5.0</v>
      </c>
      <c r="E63" s="3">
        <v>38977.40913</v>
      </c>
      <c r="F63" s="3">
        <v>37531.381787</v>
      </c>
      <c r="G63" s="3">
        <v>38977.40913</v>
      </c>
      <c r="H63" s="3">
        <v>41291.246154</v>
      </c>
      <c r="I63" s="3">
        <v>38910.174649</v>
      </c>
      <c r="J63" s="3">
        <v>37531.381787</v>
      </c>
      <c r="K63" s="3">
        <v>39137.52417</v>
      </c>
      <c r="L63" s="3">
        <v>17.859</v>
      </c>
      <c r="M63" s="3">
        <v>25.104</v>
      </c>
      <c r="N63" s="94">
        <f t="shared" si="1"/>
        <v>4.509164456</v>
      </c>
      <c r="O63" s="94">
        <f t="shared" si="2"/>
        <v>0.6319670542</v>
      </c>
      <c r="P63" s="94">
        <f t="shared" si="3"/>
        <v>4.509164456</v>
      </c>
      <c r="Q63" s="94">
        <f t="shared" si="4"/>
        <v>10.71319852</v>
      </c>
      <c r="R63" s="94">
        <f t="shared" si="5"/>
        <v>4.328890302</v>
      </c>
      <c r="S63" s="96">
        <f t="shared" si="6"/>
        <v>4.938476958</v>
      </c>
      <c r="U63" s="7">
        <f t="shared" si="7"/>
        <v>17.859</v>
      </c>
    </row>
    <row r="64">
      <c r="A64" s="94">
        <f>Comparacao!F64</f>
        <v>54043.74332</v>
      </c>
      <c r="B64" s="57" t="s">
        <v>145</v>
      </c>
      <c r="C64" s="3" t="s">
        <v>15</v>
      </c>
      <c r="D64" s="3">
        <v>5.0</v>
      </c>
      <c r="E64" s="3">
        <v>59088.983687</v>
      </c>
      <c r="F64" s="3">
        <v>57881.246691</v>
      </c>
      <c r="G64" s="3">
        <v>58604.305573</v>
      </c>
      <c r="H64" s="3">
        <v>56441.447099</v>
      </c>
      <c r="I64" s="3">
        <v>55710.871102</v>
      </c>
      <c r="J64" s="3">
        <v>55710.871102</v>
      </c>
      <c r="K64" s="3">
        <v>57545.37083</v>
      </c>
      <c r="L64" s="3">
        <v>6.871</v>
      </c>
      <c r="M64" s="3">
        <v>25.1</v>
      </c>
      <c r="N64" s="94">
        <f t="shared" si="1"/>
        <v>9.335475402</v>
      </c>
      <c r="O64" s="94">
        <f t="shared" si="2"/>
        <v>7.100735686</v>
      </c>
      <c r="P64" s="94">
        <f t="shared" si="3"/>
        <v>8.438649823</v>
      </c>
      <c r="Q64" s="94">
        <f t="shared" si="4"/>
        <v>4.43659826</v>
      </c>
      <c r="R64" s="94">
        <f t="shared" si="5"/>
        <v>3.084774807</v>
      </c>
      <c r="S64" s="96">
        <f t="shared" si="6"/>
        <v>6.479246795</v>
      </c>
      <c r="U64" s="7" t="str">
        <f t="shared" si="7"/>
        <v>INF</v>
      </c>
    </row>
    <row r="65">
      <c r="A65" s="94">
        <f>Comparacao!F65</f>
        <v>69429.76978</v>
      </c>
      <c r="B65" s="57" t="s">
        <v>146</v>
      </c>
      <c r="C65" s="3" t="s">
        <v>15</v>
      </c>
      <c r="D65" s="3">
        <v>5.0</v>
      </c>
      <c r="E65" s="3">
        <v>71864.334538</v>
      </c>
      <c r="F65" s="3">
        <v>70487.128201</v>
      </c>
      <c r="G65" s="3">
        <v>71999.391033</v>
      </c>
      <c r="H65" s="3">
        <v>70819.525308</v>
      </c>
      <c r="I65" s="3">
        <v>71497.916875</v>
      </c>
      <c r="J65" s="3">
        <v>70487.128201</v>
      </c>
      <c r="K65" s="3">
        <v>71333.659191</v>
      </c>
      <c r="L65" s="3">
        <v>6.173</v>
      </c>
      <c r="M65" s="3">
        <v>25.092</v>
      </c>
      <c r="N65" s="94">
        <f t="shared" si="1"/>
        <v>3.506514236</v>
      </c>
      <c r="O65" s="94">
        <f t="shared" si="2"/>
        <v>1.522917946</v>
      </c>
      <c r="P65" s="94">
        <f t="shared" si="3"/>
        <v>3.701036694</v>
      </c>
      <c r="Q65" s="94">
        <f t="shared" si="4"/>
        <v>2.001670948</v>
      </c>
      <c r="R65" s="94">
        <f t="shared" si="5"/>
        <v>2.978761279</v>
      </c>
      <c r="S65" s="96">
        <f t="shared" si="6"/>
        <v>2.742180221</v>
      </c>
      <c r="U65" s="7" t="str">
        <f t="shared" si="7"/>
        <v>INF</v>
      </c>
    </row>
    <row r="66">
      <c r="A66" s="94">
        <f>Comparacao!F67</f>
        <v>62543.74248</v>
      </c>
      <c r="B66" s="57" t="s">
        <v>147</v>
      </c>
      <c r="C66" s="3" t="s">
        <v>15</v>
      </c>
      <c r="D66" s="3">
        <v>5.0</v>
      </c>
      <c r="E66" s="3">
        <v>65485.151206</v>
      </c>
      <c r="F66" s="3">
        <v>63676.447733</v>
      </c>
      <c r="G66" s="3">
        <v>63287.677034</v>
      </c>
      <c r="H66" s="3">
        <v>62629.567912</v>
      </c>
      <c r="I66" s="3">
        <v>64136.809796</v>
      </c>
      <c r="J66" s="3">
        <v>62629.567912</v>
      </c>
      <c r="K66" s="3">
        <v>63843.130736</v>
      </c>
      <c r="L66" s="3">
        <v>3.11</v>
      </c>
      <c r="M66" s="3">
        <v>40.114</v>
      </c>
      <c r="N66" s="94">
        <f t="shared" si="1"/>
        <v>4.70296246</v>
      </c>
      <c r="O66" s="94">
        <f t="shared" si="2"/>
        <v>1.811060887</v>
      </c>
      <c r="P66" s="94">
        <f t="shared" si="3"/>
        <v>1.189462812</v>
      </c>
      <c r="Q66" s="94">
        <f t="shared" si="4"/>
        <v>0.1372246569</v>
      </c>
      <c r="R66" s="94">
        <f t="shared" si="5"/>
        <v>2.547125031</v>
      </c>
      <c r="S66" s="96">
        <f t="shared" si="6"/>
        <v>2.077567169</v>
      </c>
      <c r="U66" s="7">
        <f t="shared" si="7"/>
        <v>3.11</v>
      </c>
    </row>
    <row r="67">
      <c r="A67" s="94">
        <f>Comparacao!F68</f>
        <v>72383.23552</v>
      </c>
      <c r="B67" s="57" t="s">
        <v>148</v>
      </c>
      <c r="C67" s="3" t="s">
        <v>15</v>
      </c>
      <c r="D67" s="3">
        <v>5.0</v>
      </c>
      <c r="E67" s="3">
        <v>73139.624002</v>
      </c>
      <c r="F67" s="3">
        <v>74027.596243</v>
      </c>
      <c r="G67" s="3">
        <v>74027.596243</v>
      </c>
      <c r="H67" s="3">
        <v>73927.784339</v>
      </c>
      <c r="I67" s="3">
        <v>74027.596243</v>
      </c>
      <c r="J67" s="3">
        <v>73139.624002</v>
      </c>
      <c r="K67" s="3">
        <v>73830.039414</v>
      </c>
      <c r="L67" s="3">
        <v>8.055</v>
      </c>
      <c r="M67" s="3">
        <v>40.108</v>
      </c>
      <c r="N67" s="94">
        <f t="shared" si="1"/>
        <v>1.044977448</v>
      </c>
      <c r="O67" s="94">
        <f t="shared" si="2"/>
        <v>2.271742505</v>
      </c>
      <c r="P67" s="94">
        <f t="shared" si="3"/>
        <v>2.271742505</v>
      </c>
      <c r="Q67" s="94">
        <f t="shared" si="4"/>
        <v>2.13384883</v>
      </c>
      <c r="R67" s="94">
        <f t="shared" si="5"/>
        <v>2.271742505</v>
      </c>
      <c r="S67" s="96">
        <f t="shared" si="6"/>
        <v>1.998810759</v>
      </c>
      <c r="U67" s="7" t="str">
        <f t="shared" si="7"/>
        <v>INF</v>
      </c>
    </row>
    <row r="68">
      <c r="A68" s="94">
        <f>Comparacao!F69</f>
        <v>80724.80533</v>
      </c>
      <c r="B68" s="57" t="s">
        <v>149</v>
      </c>
      <c r="C68" s="3" t="s">
        <v>15</v>
      </c>
      <c r="D68" s="3">
        <v>5.0</v>
      </c>
      <c r="E68" s="3">
        <v>80724.805329</v>
      </c>
      <c r="F68" s="3">
        <v>84904.878547</v>
      </c>
      <c r="G68" s="3">
        <v>83648.971582</v>
      </c>
      <c r="H68" s="3">
        <v>82325.944958</v>
      </c>
      <c r="I68" s="3">
        <v>82443.737329</v>
      </c>
      <c r="J68" s="3">
        <v>80724.805329</v>
      </c>
      <c r="K68" s="3">
        <v>82809.667549</v>
      </c>
      <c r="L68" s="3">
        <v>0.685</v>
      </c>
      <c r="M68" s="3">
        <v>40.092</v>
      </c>
      <c r="N68" s="94">
        <f t="shared" si="1"/>
        <v>0</v>
      </c>
      <c r="O68" s="94">
        <f t="shared" si="2"/>
        <v>5.178176895</v>
      </c>
      <c r="P68" s="94">
        <f t="shared" si="3"/>
        <v>3.622388733</v>
      </c>
      <c r="Q68" s="94">
        <f t="shared" si="4"/>
        <v>1.983454308</v>
      </c>
      <c r="R68" s="94">
        <f t="shared" si="5"/>
        <v>2.129372741</v>
      </c>
      <c r="S68" s="96">
        <f t="shared" si="6"/>
        <v>2.582678535</v>
      </c>
      <c r="U68" s="7">
        <f t="shared" si="7"/>
        <v>0.685</v>
      </c>
    </row>
    <row r="69">
      <c r="A69" s="94">
        <f>Comparacao!F70</f>
        <v>52599.83737</v>
      </c>
      <c r="B69" s="57" t="s">
        <v>150</v>
      </c>
      <c r="C69" s="3" t="s">
        <v>15</v>
      </c>
      <c r="D69" s="3">
        <v>5.0</v>
      </c>
      <c r="E69" s="3">
        <v>56073.728775</v>
      </c>
      <c r="F69" s="3">
        <v>55934.028927</v>
      </c>
      <c r="G69" s="3">
        <v>54196.966588</v>
      </c>
      <c r="H69" s="3">
        <v>54483.460805</v>
      </c>
      <c r="I69" s="3">
        <v>55108.708732</v>
      </c>
      <c r="J69" s="3">
        <v>54196.966588</v>
      </c>
      <c r="K69" s="3">
        <v>55159.378766</v>
      </c>
      <c r="L69" s="3">
        <v>1.26</v>
      </c>
      <c r="M69" s="3">
        <v>40.065</v>
      </c>
      <c r="N69" s="94">
        <f t="shared" si="1"/>
        <v>6.604376703</v>
      </c>
      <c r="O69" s="94">
        <f t="shared" si="2"/>
        <v>6.338786817</v>
      </c>
      <c r="P69" s="94">
        <f t="shared" si="3"/>
        <v>3.036376723</v>
      </c>
      <c r="Q69" s="94">
        <f t="shared" si="4"/>
        <v>3.581044218</v>
      </c>
      <c r="R69" s="94">
        <f t="shared" si="5"/>
        <v>4.769732165</v>
      </c>
      <c r="S69" s="96">
        <f t="shared" si="6"/>
        <v>4.866063325</v>
      </c>
      <c r="U69" s="7" t="str">
        <f t="shared" si="7"/>
        <v>INF</v>
      </c>
    </row>
    <row r="70">
      <c r="A70" s="94">
        <f>Comparacao!F71</f>
        <v>65289.36695</v>
      </c>
      <c r="B70" s="57" t="s">
        <v>151</v>
      </c>
      <c r="C70" s="3" t="s">
        <v>15</v>
      </c>
      <c r="D70" s="3">
        <v>5.0</v>
      </c>
      <c r="E70" s="3">
        <v>66910.343797</v>
      </c>
      <c r="F70" s="3">
        <v>66629.603436</v>
      </c>
      <c r="G70" s="3">
        <v>67744.013778</v>
      </c>
      <c r="H70" s="3">
        <v>67225.000126</v>
      </c>
      <c r="I70" s="3">
        <v>69586.680579</v>
      </c>
      <c r="J70" s="3">
        <v>66629.603436</v>
      </c>
      <c r="K70" s="3">
        <v>67619.128343</v>
      </c>
      <c r="L70" s="3">
        <v>7.34</v>
      </c>
      <c r="M70" s="3">
        <v>40.065</v>
      </c>
      <c r="N70" s="94">
        <f t="shared" si="1"/>
        <v>2.482757802</v>
      </c>
      <c r="O70" s="94">
        <f t="shared" si="2"/>
        <v>2.052763802</v>
      </c>
      <c r="P70" s="94">
        <f t="shared" si="3"/>
        <v>3.759642569</v>
      </c>
      <c r="Q70" s="94">
        <f t="shared" si="4"/>
        <v>2.964698957</v>
      </c>
      <c r="R70" s="94">
        <f t="shared" si="5"/>
        <v>6.581950224</v>
      </c>
      <c r="S70" s="96">
        <f t="shared" si="6"/>
        <v>3.568362671</v>
      </c>
      <c r="U70" s="7" t="str">
        <f t="shared" si="7"/>
        <v>INF</v>
      </c>
    </row>
    <row r="71">
      <c r="A71" s="94">
        <f>Comparacao!F72</f>
        <v>76385.21727</v>
      </c>
      <c r="B71" s="57" t="s">
        <v>152</v>
      </c>
      <c r="C71" s="3" t="s">
        <v>15</v>
      </c>
      <c r="D71" s="3">
        <v>5.0</v>
      </c>
      <c r="E71" s="3">
        <v>79122.047353</v>
      </c>
      <c r="F71" s="3">
        <v>79122.047353</v>
      </c>
      <c r="G71" s="3">
        <v>79122.047353</v>
      </c>
      <c r="H71" s="3">
        <v>79122.047353</v>
      </c>
      <c r="I71" s="3">
        <v>78940.372271</v>
      </c>
      <c r="J71" s="3">
        <v>78940.372271</v>
      </c>
      <c r="K71" s="3">
        <v>79085.712336</v>
      </c>
      <c r="L71" s="3">
        <v>7.013</v>
      </c>
      <c r="M71" s="3">
        <v>40.065</v>
      </c>
      <c r="N71" s="94">
        <f t="shared" si="1"/>
        <v>3.582931593</v>
      </c>
      <c r="O71" s="94">
        <f t="shared" si="2"/>
        <v>3.582931593</v>
      </c>
      <c r="P71" s="94">
        <f t="shared" si="3"/>
        <v>3.582931593</v>
      </c>
      <c r="Q71" s="94">
        <f t="shared" si="4"/>
        <v>3.582931593</v>
      </c>
      <c r="R71" s="94">
        <f t="shared" si="5"/>
        <v>3.345090963</v>
      </c>
      <c r="S71" s="96">
        <f t="shared" si="6"/>
        <v>3.535363467</v>
      </c>
      <c r="U71" s="7" t="str">
        <f t="shared" si="7"/>
        <v>INF</v>
      </c>
    </row>
    <row r="72">
      <c r="A72" s="94">
        <f>Comparacao!F73</f>
        <v>43526.47936</v>
      </c>
      <c r="B72" s="57" t="s">
        <v>153</v>
      </c>
      <c r="C72" s="3" t="s">
        <v>15</v>
      </c>
      <c r="D72" s="3">
        <v>5.0</v>
      </c>
      <c r="E72" s="3">
        <v>47944.096629</v>
      </c>
      <c r="F72" s="3">
        <v>48679.121506</v>
      </c>
      <c r="G72" s="3">
        <v>46847.505521</v>
      </c>
      <c r="H72" s="3">
        <v>47883.359</v>
      </c>
      <c r="I72" s="3">
        <v>46806.535457</v>
      </c>
      <c r="J72" s="3">
        <v>46806.535457</v>
      </c>
      <c r="K72" s="3">
        <v>47632.123623</v>
      </c>
      <c r="L72" s="3">
        <v>7.135</v>
      </c>
      <c r="M72" s="3">
        <v>40.121</v>
      </c>
      <c r="N72" s="94">
        <f t="shared" si="1"/>
        <v>10.14926392</v>
      </c>
      <c r="O72" s="94">
        <f t="shared" si="2"/>
        <v>11.83794834</v>
      </c>
      <c r="P72" s="94">
        <f t="shared" si="3"/>
        <v>7.629898413</v>
      </c>
      <c r="Q72" s="94">
        <f t="shared" si="4"/>
        <v>10.00972213</v>
      </c>
      <c r="R72" s="94">
        <f t="shared" si="5"/>
        <v>7.535771654</v>
      </c>
      <c r="S72" s="96">
        <f t="shared" si="6"/>
        <v>9.432520892</v>
      </c>
      <c r="U72" s="7" t="str">
        <f t="shared" si="7"/>
        <v>INF</v>
      </c>
    </row>
    <row r="73">
      <c r="A73" s="94">
        <f>Comparacao!F74</f>
        <v>58864.8479</v>
      </c>
      <c r="B73" s="57" t="s">
        <v>154</v>
      </c>
      <c r="C73" s="3" t="s">
        <v>15</v>
      </c>
      <c r="D73" s="3">
        <v>5.0</v>
      </c>
      <c r="E73" s="3">
        <v>64830.289547</v>
      </c>
      <c r="F73" s="3">
        <v>61915.201204</v>
      </c>
      <c r="G73" s="3">
        <v>62711.651195</v>
      </c>
      <c r="H73" s="3">
        <v>63520.022045</v>
      </c>
      <c r="I73" s="3">
        <v>63740.624389</v>
      </c>
      <c r="J73" s="3">
        <v>61915.201204</v>
      </c>
      <c r="K73" s="3">
        <v>63343.557676</v>
      </c>
      <c r="L73" s="3">
        <v>1.832</v>
      </c>
      <c r="M73" s="3">
        <v>40.122</v>
      </c>
      <c r="N73" s="94">
        <f t="shared" si="1"/>
        <v>10.13413244</v>
      </c>
      <c r="O73" s="94">
        <f t="shared" si="2"/>
        <v>5.181960733</v>
      </c>
      <c r="P73" s="94">
        <f t="shared" si="3"/>
        <v>6.534975341</v>
      </c>
      <c r="Q73" s="94">
        <f t="shared" si="4"/>
        <v>7.908241185</v>
      </c>
      <c r="R73" s="94">
        <f t="shared" si="5"/>
        <v>8.283001932</v>
      </c>
      <c r="S73" s="96">
        <f t="shared" si="6"/>
        <v>7.608462326</v>
      </c>
      <c r="U73" s="7" t="str">
        <f t="shared" si="7"/>
        <v>INF</v>
      </c>
    </row>
    <row r="74">
      <c r="A74" s="94">
        <f>Comparacao!F75</f>
        <v>72967.35151</v>
      </c>
      <c r="B74" s="57" t="s">
        <v>155</v>
      </c>
      <c r="C74" s="3" t="s">
        <v>15</v>
      </c>
      <c r="D74" s="3">
        <v>5.0</v>
      </c>
      <c r="E74" s="3">
        <v>76592.598583</v>
      </c>
      <c r="F74" s="3">
        <v>75512.375078</v>
      </c>
      <c r="G74" s="3">
        <v>75235.780887</v>
      </c>
      <c r="H74" s="3">
        <v>74837.212843</v>
      </c>
      <c r="I74" s="3">
        <v>76189.871587</v>
      </c>
      <c r="J74" s="3">
        <v>74837.212843</v>
      </c>
      <c r="K74" s="3">
        <v>75673.567796</v>
      </c>
      <c r="L74" s="3">
        <v>2.11</v>
      </c>
      <c r="M74" s="3">
        <v>40.12</v>
      </c>
      <c r="N74" s="94">
        <f t="shared" si="1"/>
        <v>4.968313909</v>
      </c>
      <c r="O74" s="94">
        <f t="shared" si="2"/>
        <v>3.48789358</v>
      </c>
      <c r="P74" s="94">
        <f t="shared" si="3"/>
        <v>3.108827895</v>
      </c>
      <c r="Q74" s="94">
        <f t="shared" si="4"/>
        <v>2.562599978</v>
      </c>
      <c r="R74" s="94">
        <f t="shared" si="5"/>
        <v>4.416386249</v>
      </c>
      <c r="S74" s="96">
        <f t="shared" si="6"/>
        <v>3.708804322</v>
      </c>
      <c r="U74" s="7" t="str">
        <f t="shared" si="7"/>
        <v>INF</v>
      </c>
    </row>
    <row r="75">
      <c r="A75" s="94">
        <f>Comparacao!F76</f>
        <v>62504.25486</v>
      </c>
      <c r="B75" s="57" t="s">
        <v>156</v>
      </c>
      <c r="C75" s="3" t="s">
        <v>15</v>
      </c>
      <c r="D75" s="3">
        <v>5.0</v>
      </c>
      <c r="E75" s="3">
        <v>63030.053111</v>
      </c>
      <c r="F75" s="3">
        <v>65981.014028</v>
      </c>
      <c r="G75" s="3">
        <v>65981.014028</v>
      </c>
      <c r="H75" s="3">
        <v>66060.424796</v>
      </c>
      <c r="I75" s="3">
        <v>63030.053111</v>
      </c>
      <c r="J75" s="3">
        <v>63030.053111</v>
      </c>
      <c r="K75" s="3">
        <v>64816.511815</v>
      </c>
      <c r="L75" s="3">
        <v>9.958</v>
      </c>
      <c r="M75" s="3">
        <v>50.087</v>
      </c>
      <c r="N75" s="94">
        <f t="shared" si="1"/>
        <v>0.8412199413</v>
      </c>
      <c r="O75" s="94">
        <f t="shared" si="2"/>
        <v>5.562435999</v>
      </c>
      <c r="P75" s="94">
        <f t="shared" si="3"/>
        <v>5.562435999</v>
      </c>
      <c r="Q75" s="94">
        <f t="shared" si="4"/>
        <v>5.689484579</v>
      </c>
      <c r="R75" s="94">
        <f t="shared" si="5"/>
        <v>0.8412199413</v>
      </c>
      <c r="S75" s="96">
        <f t="shared" si="6"/>
        <v>3.699359292</v>
      </c>
      <c r="U75" s="7">
        <f t="shared" si="7"/>
        <v>9.958</v>
      </c>
    </row>
    <row r="76">
      <c r="A76" s="94">
        <f>Comparacao!F77</f>
        <v>72891.23178</v>
      </c>
      <c r="B76" s="57" t="s">
        <v>157</v>
      </c>
      <c r="C76" s="3" t="s">
        <v>15</v>
      </c>
      <c r="D76" s="3">
        <v>5.0</v>
      </c>
      <c r="E76" s="3">
        <v>74158.800094</v>
      </c>
      <c r="F76" s="3">
        <v>74146.613271</v>
      </c>
      <c r="G76" s="3">
        <v>74146.613271</v>
      </c>
      <c r="H76" s="3">
        <v>74158.800094</v>
      </c>
      <c r="I76" s="3">
        <v>74146.613271</v>
      </c>
      <c r="J76" s="3">
        <v>74146.613271</v>
      </c>
      <c r="K76" s="3">
        <v>74151.488</v>
      </c>
      <c r="L76" s="3">
        <v>14.409</v>
      </c>
      <c r="M76" s="3">
        <v>50.088</v>
      </c>
      <c r="N76" s="94">
        <f t="shared" si="1"/>
        <v>1.738986003</v>
      </c>
      <c r="O76" s="94">
        <f t="shared" si="2"/>
        <v>1.722266814</v>
      </c>
      <c r="P76" s="94">
        <f t="shared" si="3"/>
        <v>1.722266814</v>
      </c>
      <c r="Q76" s="94">
        <f t="shared" si="4"/>
        <v>1.738986003</v>
      </c>
      <c r="R76" s="94">
        <f t="shared" si="5"/>
        <v>1.722266814</v>
      </c>
      <c r="S76" s="96">
        <f t="shared" si="6"/>
        <v>1.728954489</v>
      </c>
      <c r="U76" s="7" t="str">
        <f t="shared" si="7"/>
        <v>INF</v>
      </c>
    </row>
    <row r="77">
      <c r="A77" s="94">
        <f>Comparacao!F78</f>
        <v>80719.82137</v>
      </c>
      <c r="B77" s="57" t="s">
        <v>158</v>
      </c>
      <c r="C77" s="3" t="s">
        <v>15</v>
      </c>
      <c r="D77" s="3">
        <v>5.0</v>
      </c>
      <c r="E77" s="3">
        <v>81519.921574</v>
      </c>
      <c r="F77" s="3">
        <v>81519.921574</v>
      </c>
      <c r="G77" s="3">
        <v>81519.921574</v>
      </c>
      <c r="H77" s="3">
        <v>81519.921574</v>
      </c>
      <c r="I77" s="3">
        <v>81519.921574</v>
      </c>
      <c r="J77" s="3">
        <v>81519.921574</v>
      </c>
      <c r="K77" s="3">
        <v>81519.921574</v>
      </c>
      <c r="L77" s="3">
        <v>3.466</v>
      </c>
      <c r="M77" s="3">
        <v>50.087</v>
      </c>
      <c r="N77" s="94">
        <f t="shared" si="1"/>
        <v>0.99120661</v>
      </c>
      <c r="O77" s="94">
        <f t="shared" si="2"/>
        <v>0.99120661</v>
      </c>
      <c r="P77" s="94">
        <f t="shared" si="3"/>
        <v>0.99120661</v>
      </c>
      <c r="Q77" s="94">
        <f t="shared" si="4"/>
        <v>0.99120661</v>
      </c>
      <c r="R77" s="94">
        <f t="shared" si="5"/>
        <v>0.99120661</v>
      </c>
      <c r="S77" s="96">
        <f t="shared" si="6"/>
        <v>0.99120661</v>
      </c>
      <c r="U77" s="7">
        <f t="shared" si="7"/>
        <v>3.466</v>
      </c>
    </row>
    <row r="78">
      <c r="A78" s="94">
        <f>Comparacao!F79</f>
        <v>51799.17196</v>
      </c>
      <c r="B78" s="57" t="s">
        <v>159</v>
      </c>
      <c r="C78" s="3" t="s">
        <v>15</v>
      </c>
      <c r="D78" s="3">
        <v>5.0</v>
      </c>
      <c r="E78" s="3">
        <v>54802.505423</v>
      </c>
      <c r="F78" s="3">
        <v>54816.840979</v>
      </c>
      <c r="G78" s="3">
        <v>54934.04659</v>
      </c>
      <c r="H78" s="3">
        <v>62114.911659</v>
      </c>
      <c r="I78" s="3">
        <v>54251.753998</v>
      </c>
      <c r="J78" s="3">
        <v>54251.753998</v>
      </c>
      <c r="K78" s="3">
        <v>56184.01173</v>
      </c>
      <c r="L78" s="3">
        <v>8.198</v>
      </c>
      <c r="M78" s="3">
        <v>50.156</v>
      </c>
      <c r="N78" s="94">
        <f t="shared" si="1"/>
        <v>5.798033736</v>
      </c>
      <c r="O78" s="94">
        <f t="shared" si="2"/>
        <v>5.825708997</v>
      </c>
      <c r="P78" s="94">
        <f t="shared" si="3"/>
        <v>6.051978272</v>
      </c>
      <c r="Q78" s="94">
        <f t="shared" si="4"/>
        <v>19.91487375</v>
      </c>
      <c r="R78" s="94">
        <f t="shared" si="5"/>
        <v>4.73479005</v>
      </c>
      <c r="S78" s="96">
        <f t="shared" si="6"/>
        <v>8.465076962</v>
      </c>
      <c r="U78" s="7" t="str">
        <f t="shared" si="7"/>
        <v>INF</v>
      </c>
    </row>
    <row r="79">
      <c r="A79" s="94">
        <f>Comparacao!F80</f>
        <v>65199.07175</v>
      </c>
      <c r="B79" s="57" t="s">
        <v>160</v>
      </c>
      <c r="C79" s="3" t="s">
        <v>15</v>
      </c>
      <c r="D79" s="3">
        <v>5.0</v>
      </c>
      <c r="E79" s="3">
        <v>67055.040158</v>
      </c>
      <c r="F79" s="3">
        <v>67518.308338</v>
      </c>
      <c r="G79" s="3">
        <v>65423.694174</v>
      </c>
      <c r="H79" s="3">
        <v>70960.225926</v>
      </c>
      <c r="I79" s="3">
        <v>69488.388088</v>
      </c>
      <c r="J79" s="3">
        <v>65423.694174</v>
      </c>
      <c r="K79" s="3">
        <v>68089.131337</v>
      </c>
      <c r="L79" s="3">
        <v>9.654</v>
      </c>
      <c r="M79" s="3">
        <v>50.205</v>
      </c>
      <c r="N79" s="94">
        <f t="shared" si="1"/>
        <v>2.846617843</v>
      </c>
      <c r="O79" s="94">
        <f t="shared" si="2"/>
        <v>3.557161978</v>
      </c>
      <c r="P79" s="94">
        <f t="shared" si="3"/>
        <v>0.3445178282</v>
      </c>
      <c r="Q79" s="94">
        <f t="shared" si="4"/>
        <v>8.836251842</v>
      </c>
      <c r="R79" s="94">
        <f t="shared" si="5"/>
        <v>6.578799705</v>
      </c>
      <c r="S79" s="96">
        <f t="shared" si="6"/>
        <v>4.432669839</v>
      </c>
      <c r="U79" s="7">
        <f t="shared" si="7"/>
        <v>9.654</v>
      </c>
    </row>
    <row r="80">
      <c r="A80" s="94">
        <f>Comparacao!F81</f>
        <v>76491.33415</v>
      </c>
      <c r="B80" s="57" t="s">
        <v>161</v>
      </c>
      <c r="C80" s="3" t="s">
        <v>15</v>
      </c>
      <c r="D80" s="3">
        <v>5.0</v>
      </c>
      <c r="E80" s="3">
        <v>78598.955317</v>
      </c>
      <c r="F80" s="3">
        <v>80019.402768</v>
      </c>
      <c r="G80" s="3">
        <v>81047.157682</v>
      </c>
      <c r="H80" s="3">
        <v>78872.993359</v>
      </c>
      <c r="I80" s="3">
        <v>79368.997591</v>
      </c>
      <c r="J80" s="3">
        <v>78598.955317</v>
      </c>
      <c r="K80" s="3">
        <v>79581.501343</v>
      </c>
      <c r="L80" s="3">
        <v>4.207</v>
      </c>
      <c r="M80" s="3">
        <v>50.226</v>
      </c>
      <c r="N80" s="94">
        <f t="shared" si="1"/>
        <v>2.755372475</v>
      </c>
      <c r="O80" s="94">
        <f t="shared" si="2"/>
        <v>4.612376888</v>
      </c>
      <c r="P80" s="94">
        <f t="shared" si="3"/>
        <v>5.955999569</v>
      </c>
      <c r="Q80" s="94">
        <f t="shared" si="4"/>
        <v>3.113632721</v>
      </c>
      <c r="R80" s="94">
        <f t="shared" si="5"/>
        <v>3.762077722</v>
      </c>
      <c r="S80" s="96">
        <f t="shared" si="6"/>
        <v>4.039891875</v>
      </c>
      <c r="U80" s="7" t="str">
        <f t="shared" si="7"/>
        <v>INF</v>
      </c>
    </row>
    <row r="81">
      <c r="A81" s="94">
        <f>Comparacao!F82</f>
        <v>43765.06478</v>
      </c>
      <c r="B81" s="57" t="s">
        <v>162</v>
      </c>
      <c r="C81" s="3" t="s">
        <v>15</v>
      </c>
      <c r="D81" s="3">
        <v>5.0</v>
      </c>
      <c r="E81" s="3">
        <v>47351.126209</v>
      </c>
      <c r="F81" s="3">
        <v>50278.550407</v>
      </c>
      <c r="G81" s="3">
        <v>47305.255096</v>
      </c>
      <c r="H81" s="3">
        <v>44459.476561</v>
      </c>
      <c r="I81" s="3">
        <v>50467.373826</v>
      </c>
      <c r="J81" s="3">
        <v>44459.476561</v>
      </c>
      <c r="K81" s="3">
        <v>47972.35642</v>
      </c>
      <c r="L81" s="3">
        <v>10.603</v>
      </c>
      <c r="M81" s="3">
        <v>50.299</v>
      </c>
      <c r="N81" s="94">
        <f t="shared" si="1"/>
        <v>8.193890366</v>
      </c>
      <c r="O81" s="94">
        <f t="shared" si="2"/>
        <v>14.88284242</v>
      </c>
      <c r="P81" s="94">
        <f t="shared" si="3"/>
        <v>8.089078199</v>
      </c>
      <c r="Q81" s="94">
        <f t="shared" si="4"/>
        <v>1.586680569</v>
      </c>
      <c r="R81" s="94">
        <f t="shared" si="5"/>
        <v>15.31429024</v>
      </c>
      <c r="S81" s="96">
        <f t="shared" si="6"/>
        <v>9.613356358</v>
      </c>
      <c r="U81" s="7" t="str">
        <f t="shared" si="7"/>
        <v>INF</v>
      </c>
    </row>
    <row r="82">
      <c r="A82" s="94">
        <f>Comparacao!F83</f>
        <v>58909.0999</v>
      </c>
      <c r="B82" s="57" t="s">
        <v>163</v>
      </c>
      <c r="C82" s="3" t="s">
        <v>15</v>
      </c>
      <c r="D82" s="3">
        <v>5.0</v>
      </c>
      <c r="E82" s="3">
        <v>64983.901186</v>
      </c>
      <c r="F82" s="3">
        <v>64507.812369</v>
      </c>
      <c r="G82" s="3">
        <v>63083.534741</v>
      </c>
      <c r="H82" s="3">
        <v>61122.055079</v>
      </c>
      <c r="I82" s="3">
        <v>62983.389166</v>
      </c>
      <c r="J82" s="3">
        <v>61122.055079</v>
      </c>
      <c r="K82" s="3">
        <v>63336.138508</v>
      </c>
      <c r="L82" s="3">
        <v>22.092</v>
      </c>
      <c r="M82" s="3">
        <v>50.286</v>
      </c>
      <c r="N82" s="94">
        <f t="shared" si="1"/>
        <v>10.3121611</v>
      </c>
      <c r="O82" s="94">
        <f t="shared" si="2"/>
        <v>9.503985765</v>
      </c>
      <c r="P82" s="94">
        <f t="shared" si="3"/>
        <v>7.086230902</v>
      </c>
      <c r="Q82" s="94">
        <f t="shared" si="4"/>
        <v>3.756559144</v>
      </c>
      <c r="R82" s="94">
        <f t="shared" si="5"/>
        <v>6.916230723</v>
      </c>
      <c r="S82" s="96">
        <f t="shared" si="6"/>
        <v>7.515033527</v>
      </c>
      <c r="U82" s="7" t="str">
        <f t="shared" si="7"/>
        <v>INF</v>
      </c>
    </row>
    <row r="83">
      <c r="A83" s="94">
        <f>Comparacao!F84</f>
        <v>72972.30247</v>
      </c>
      <c r="B83" s="57" t="s">
        <v>164</v>
      </c>
      <c r="C83" s="3" t="s">
        <v>15</v>
      </c>
      <c r="D83" s="3">
        <v>5.0</v>
      </c>
      <c r="E83" s="3">
        <v>75338.829403</v>
      </c>
      <c r="F83" s="3">
        <v>72988.670234</v>
      </c>
      <c r="G83" s="3">
        <v>75001.024521</v>
      </c>
      <c r="H83" s="3">
        <v>75759.939321</v>
      </c>
      <c r="I83" s="3">
        <v>75609.906312</v>
      </c>
      <c r="J83" s="3">
        <v>72988.670234</v>
      </c>
      <c r="K83" s="3">
        <v>74939.673958</v>
      </c>
      <c r="L83" s="3">
        <v>2.859</v>
      </c>
      <c r="M83" s="3">
        <v>50.282</v>
      </c>
      <c r="N83" s="94">
        <f t="shared" si="1"/>
        <v>3.243048189</v>
      </c>
      <c r="O83" s="94">
        <f t="shared" si="2"/>
        <v>0.02243010628</v>
      </c>
      <c r="P83" s="94">
        <f t="shared" si="3"/>
        <v>2.780126135</v>
      </c>
      <c r="Q83" s="94">
        <f t="shared" si="4"/>
        <v>3.820130046</v>
      </c>
      <c r="R83" s="94">
        <f t="shared" si="5"/>
        <v>3.614527367</v>
      </c>
      <c r="S83" s="96">
        <f t="shared" si="6"/>
        <v>2.696052369</v>
      </c>
      <c r="U83" s="7">
        <f t="shared" si="7"/>
        <v>2.859</v>
      </c>
    </row>
    <row r="84">
      <c r="A84" s="94">
        <f>Comparacao!F85</f>
        <v>62934.47819</v>
      </c>
      <c r="B84" s="57" t="s">
        <v>165</v>
      </c>
      <c r="C84" s="3" t="s">
        <v>15</v>
      </c>
      <c r="D84" s="3">
        <v>5.0</v>
      </c>
      <c r="E84" s="3">
        <v>65877.83137</v>
      </c>
      <c r="F84" s="3">
        <v>65877.83137</v>
      </c>
      <c r="G84" s="3">
        <v>65877.83137</v>
      </c>
      <c r="H84" s="3">
        <v>68065.430089</v>
      </c>
      <c r="I84" s="3">
        <v>65045.595236</v>
      </c>
      <c r="J84" s="3">
        <v>65045.595236</v>
      </c>
      <c r="K84" s="3">
        <v>66148.903887</v>
      </c>
      <c r="L84" s="3">
        <v>13.464</v>
      </c>
      <c r="M84" s="3">
        <v>60.286</v>
      </c>
      <c r="N84" s="94">
        <f t="shared" si="1"/>
        <v>4.676853233</v>
      </c>
      <c r="O84" s="94">
        <f t="shared" si="2"/>
        <v>4.676853233</v>
      </c>
      <c r="P84" s="94">
        <f t="shared" si="3"/>
        <v>4.676853233</v>
      </c>
      <c r="Q84" s="94">
        <f t="shared" si="4"/>
        <v>8.152847286</v>
      </c>
      <c r="R84" s="94">
        <f t="shared" si="5"/>
        <v>3.354468178</v>
      </c>
      <c r="S84" s="96">
        <f t="shared" si="6"/>
        <v>5.107575033</v>
      </c>
      <c r="U84" s="7" t="str">
        <f t="shared" si="7"/>
        <v>INF</v>
      </c>
    </row>
    <row r="85">
      <c r="A85" s="94">
        <f>Comparacao!F86</f>
        <v>73411.33017</v>
      </c>
      <c r="B85" s="57" t="s">
        <v>166</v>
      </c>
      <c r="C85" s="3" t="s">
        <v>15</v>
      </c>
      <c r="D85" s="3">
        <v>5.0</v>
      </c>
      <c r="E85" s="3">
        <v>74515.00925</v>
      </c>
      <c r="F85" s="3">
        <v>75744.972944</v>
      </c>
      <c r="G85" s="3">
        <v>75744.972944</v>
      </c>
      <c r="H85" s="3">
        <v>73665.054286</v>
      </c>
      <c r="I85" s="3">
        <v>75746.871901</v>
      </c>
      <c r="J85" s="3">
        <v>73665.054286</v>
      </c>
      <c r="K85" s="3">
        <v>75083.376265</v>
      </c>
      <c r="L85" s="3">
        <v>6.381</v>
      </c>
      <c r="M85" s="3">
        <v>60.235</v>
      </c>
      <c r="N85" s="94">
        <f t="shared" si="1"/>
        <v>1.503417904</v>
      </c>
      <c r="O85" s="94">
        <f t="shared" si="2"/>
        <v>3.178859135</v>
      </c>
      <c r="P85" s="94">
        <f t="shared" si="3"/>
        <v>3.178859135</v>
      </c>
      <c r="Q85" s="94">
        <f t="shared" si="4"/>
        <v>0.3456198334</v>
      </c>
      <c r="R85" s="94">
        <f t="shared" si="5"/>
        <v>3.18144587</v>
      </c>
      <c r="S85" s="96">
        <f t="shared" si="6"/>
        <v>2.277640375</v>
      </c>
      <c r="U85" s="7">
        <f t="shared" si="7"/>
        <v>6.381</v>
      </c>
    </row>
    <row r="86">
      <c r="A86" s="94">
        <f>Comparacao!F87</f>
        <v>81528.83389</v>
      </c>
      <c r="B86" s="84" t="s">
        <v>167</v>
      </c>
      <c r="C86" s="3" t="s">
        <v>15</v>
      </c>
      <c r="D86" s="3">
        <v>5.0</v>
      </c>
      <c r="E86" s="3">
        <v>84176.916035</v>
      </c>
      <c r="F86" s="3">
        <v>82704.620425</v>
      </c>
      <c r="G86" s="3">
        <v>82064.959733</v>
      </c>
      <c r="H86" s="3">
        <v>82064.959733</v>
      </c>
      <c r="I86" s="3">
        <v>82064.959733</v>
      </c>
      <c r="J86" s="3">
        <v>82064.959733</v>
      </c>
      <c r="K86" s="3">
        <v>82615.283131</v>
      </c>
      <c r="L86" s="3">
        <v>4.124</v>
      </c>
      <c r="M86" s="3">
        <v>60.233</v>
      </c>
      <c r="N86" s="94">
        <f t="shared" si="1"/>
        <v>3.248031429</v>
      </c>
      <c r="O86" s="94">
        <f t="shared" si="2"/>
        <v>1.442172642</v>
      </c>
      <c r="P86" s="94">
        <f t="shared" si="3"/>
        <v>0.657590475</v>
      </c>
      <c r="Q86" s="94">
        <f t="shared" si="4"/>
        <v>0.657590475</v>
      </c>
      <c r="R86" s="94">
        <f t="shared" si="5"/>
        <v>0.657590475</v>
      </c>
      <c r="S86" s="96">
        <f t="shared" si="6"/>
        <v>1.332595099</v>
      </c>
      <c r="U86" s="7">
        <f t="shared" si="7"/>
        <v>4.124</v>
      </c>
    </row>
    <row r="87">
      <c r="A87" s="94">
        <f>Comparacao!F88</f>
        <v>51438.23511</v>
      </c>
      <c r="B87" s="84" t="s">
        <v>168</v>
      </c>
      <c r="C87" s="3" t="s">
        <v>15</v>
      </c>
      <c r="D87" s="3">
        <v>5.0</v>
      </c>
      <c r="E87" s="3">
        <v>54449.202059</v>
      </c>
      <c r="F87" s="3">
        <v>54438.811424</v>
      </c>
      <c r="G87" s="3">
        <v>54438.811424</v>
      </c>
      <c r="H87" s="3">
        <v>55244.198513</v>
      </c>
      <c r="I87" s="3">
        <v>54983.926375</v>
      </c>
      <c r="J87" s="3">
        <v>54438.811424</v>
      </c>
      <c r="K87" s="3">
        <v>54710.989959</v>
      </c>
      <c r="L87" s="3">
        <v>5.768</v>
      </c>
      <c r="M87" s="3">
        <v>60.272</v>
      </c>
      <c r="N87" s="94">
        <f t="shared" si="1"/>
        <v>5.853558054</v>
      </c>
      <c r="O87" s="94">
        <f t="shared" si="2"/>
        <v>5.833357838</v>
      </c>
      <c r="P87" s="94">
        <f t="shared" si="3"/>
        <v>5.833357838</v>
      </c>
      <c r="Q87" s="94">
        <f t="shared" si="4"/>
        <v>7.399094079</v>
      </c>
      <c r="R87" s="94">
        <f t="shared" si="5"/>
        <v>6.893104444</v>
      </c>
      <c r="S87" s="96">
        <f t="shared" si="6"/>
        <v>6.362494451</v>
      </c>
      <c r="U87" s="7" t="str">
        <f t="shared" si="7"/>
        <v>INF</v>
      </c>
    </row>
    <row r="88">
      <c r="A88" s="94">
        <f>Comparacao!F89</f>
        <v>65508.08398</v>
      </c>
      <c r="B88" s="84" t="s">
        <v>169</v>
      </c>
      <c r="C88" s="3" t="s">
        <v>15</v>
      </c>
      <c r="D88" s="3">
        <v>5.0</v>
      </c>
      <c r="E88" s="3">
        <v>67746.437728</v>
      </c>
      <c r="F88" s="3">
        <v>70834.929995</v>
      </c>
      <c r="G88" s="3">
        <v>70330.906636</v>
      </c>
      <c r="H88" s="3">
        <v>67182.41914</v>
      </c>
      <c r="I88" s="3">
        <v>70879.664007</v>
      </c>
      <c r="J88" s="3">
        <v>67182.41914</v>
      </c>
      <c r="K88" s="3">
        <v>69394.871501</v>
      </c>
      <c r="L88" s="3">
        <v>4.516</v>
      </c>
      <c r="M88" s="3">
        <v>60.282</v>
      </c>
      <c r="N88" s="94">
        <f t="shared" si="1"/>
        <v>3.41691225</v>
      </c>
      <c r="O88" s="94">
        <f t="shared" si="2"/>
        <v>8.131585736</v>
      </c>
      <c r="P88" s="94">
        <f t="shared" si="3"/>
        <v>7.362179384</v>
      </c>
      <c r="Q88" s="94">
        <f t="shared" si="4"/>
        <v>2.555921432</v>
      </c>
      <c r="R88" s="94">
        <f t="shared" si="5"/>
        <v>8.199873509</v>
      </c>
      <c r="S88" s="96">
        <f t="shared" si="6"/>
        <v>5.933294462</v>
      </c>
      <c r="U88" s="7" t="str">
        <f t="shared" si="7"/>
        <v>INF</v>
      </c>
    </row>
    <row r="89">
      <c r="A89" s="94">
        <f>Comparacao!F90</f>
        <v>77046.45847</v>
      </c>
      <c r="B89" s="84" t="s">
        <v>170</v>
      </c>
      <c r="C89" s="3" t="s">
        <v>15</v>
      </c>
      <c r="D89" s="3">
        <v>5.0</v>
      </c>
      <c r="E89" s="3">
        <v>85067.914047</v>
      </c>
      <c r="F89" s="3">
        <v>79681.704732</v>
      </c>
      <c r="G89" s="3">
        <v>80690.423885</v>
      </c>
      <c r="H89" s="3">
        <v>80866.887192</v>
      </c>
      <c r="I89" s="3">
        <v>79031.019068</v>
      </c>
      <c r="J89" s="3">
        <v>79031.019068</v>
      </c>
      <c r="K89" s="3">
        <v>81067.589785</v>
      </c>
      <c r="L89" s="3">
        <v>5.73</v>
      </c>
      <c r="M89" s="3">
        <v>60.315</v>
      </c>
      <c r="N89" s="94">
        <f t="shared" si="1"/>
        <v>10.41119311</v>
      </c>
      <c r="O89" s="94">
        <f t="shared" si="2"/>
        <v>3.420334057</v>
      </c>
      <c r="P89" s="94">
        <f t="shared" si="3"/>
        <v>4.729568995</v>
      </c>
      <c r="Q89" s="94">
        <f t="shared" si="4"/>
        <v>4.958603932</v>
      </c>
      <c r="R89" s="94">
        <f t="shared" si="5"/>
        <v>2.575797297</v>
      </c>
      <c r="S89" s="96">
        <f t="shared" si="6"/>
        <v>5.219099478</v>
      </c>
      <c r="U89" s="7" t="str">
        <f t="shared" si="7"/>
        <v>INF</v>
      </c>
    </row>
    <row r="90">
      <c r="A90" s="94">
        <f>Comparacao!F91</f>
        <v>43715.69785</v>
      </c>
      <c r="B90" s="84" t="s">
        <v>171</v>
      </c>
      <c r="C90" s="3" t="s">
        <v>15</v>
      </c>
      <c r="D90" s="3">
        <v>5.0</v>
      </c>
      <c r="E90" s="3">
        <v>54366.20706</v>
      </c>
      <c r="F90" s="3">
        <v>48908.059383</v>
      </c>
      <c r="G90" s="3">
        <v>54408.212947</v>
      </c>
      <c r="H90" s="3">
        <v>48282.153872</v>
      </c>
      <c r="I90" s="3">
        <v>46015.510805</v>
      </c>
      <c r="J90" s="3">
        <v>46015.510805</v>
      </c>
      <c r="K90" s="3">
        <v>50396.028813</v>
      </c>
      <c r="L90" s="3">
        <v>5.46</v>
      </c>
      <c r="M90" s="3">
        <v>60.399</v>
      </c>
      <c r="N90" s="94">
        <f t="shared" si="1"/>
        <v>24.36312294</v>
      </c>
      <c r="O90" s="94">
        <f t="shared" si="2"/>
        <v>11.87756753</v>
      </c>
      <c r="P90" s="94">
        <f t="shared" si="3"/>
        <v>24.45921173</v>
      </c>
      <c r="Q90" s="94">
        <f t="shared" si="4"/>
        <v>10.44580379</v>
      </c>
      <c r="R90" s="94">
        <f t="shared" si="5"/>
        <v>5.260840085</v>
      </c>
      <c r="S90" s="96">
        <f t="shared" si="6"/>
        <v>15.28130922</v>
      </c>
      <c r="U90" s="7" t="str">
        <f t="shared" si="7"/>
        <v>INF</v>
      </c>
    </row>
    <row r="91">
      <c r="A91" s="94">
        <f>Comparacao!F92</f>
        <v>59268.74829</v>
      </c>
      <c r="B91" s="84" t="s">
        <v>172</v>
      </c>
      <c r="C91" s="3" t="s">
        <v>15</v>
      </c>
      <c r="D91" s="3">
        <v>5.0</v>
      </c>
      <c r="E91" s="3">
        <v>64437.039495</v>
      </c>
      <c r="F91" s="3">
        <v>65471.142134</v>
      </c>
      <c r="G91" s="3">
        <v>64604.157763</v>
      </c>
      <c r="H91" s="3">
        <v>64302.553517</v>
      </c>
      <c r="I91" s="3">
        <v>65457.384011</v>
      </c>
      <c r="J91" s="3">
        <v>64302.553517</v>
      </c>
      <c r="K91" s="3">
        <v>64854.455384</v>
      </c>
      <c r="L91" s="3">
        <v>5.994</v>
      </c>
      <c r="M91" s="3">
        <v>60.427</v>
      </c>
      <c r="N91" s="94">
        <f t="shared" si="1"/>
        <v>8.72009509</v>
      </c>
      <c r="O91" s="94">
        <f t="shared" si="2"/>
        <v>10.46486391</v>
      </c>
      <c r="P91" s="94">
        <f t="shared" si="3"/>
        <v>9.002062016</v>
      </c>
      <c r="Q91" s="94">
        <f t="shared" si="4"/>
        <v>8.493186336</v>
      </c>
      <c r="R91" s="94">
        <f t="shared" si="5"/>
        <v>10.44165079</v>
      </c>
      <c r="S91" s="96">
        <f t="shared" si="6"/>
        <v>9.424371628</v>
      </c>
      <c r="U91" s="7" t="str">
        <f t="shared" si="7"/>
        <v>INF</v>
      </c>
    </row>
    <row r="92">
      <c r="A92" s="94">
        <f>Comparacao!F93</f>
        <v>73196.93742</v>
      </c>
      <c r="B92" s="84" t="s">
        <v>173</v>
      </c>
      <c r="C92" s="3" t="s">
        <v>15</v>
      </c>
      <c r="D92" s="3">
        <v>5.0</v>
      </c>
      <c r="E92" s="3">
        <v>78269.891809</v>
      </c>
      <c r="F92" s="3">
        <v>74562.808882</v>
      </c>
      <c r="G92" s="3">
        <v>75745.007783</v>
      </c>
      <c r="H92" s="3">
        <v>78639.352515</v>
      </c>
      <c r="I92" s="3">
        <v>74767.56938</v>
      </c>
      <c r="J92" s="3">
        <v>74562.808882</v>
      </c>
      <c r="K92" s="3">
        <v>76396.926074</v>
      </c>
      <c r="L92" s="3">
        <v>4.727</v>
      </c>
      <c r="M92" s="3">
        <v>60.307</v>
      </c>
      <c r="N92" s="94">
        <f t="shared" si="1"/>
        <v>6.930555519</v>
      </c>
      <c r="O92" s="94">
        <f t="shared" si="2"/>
        <v>1.866022688</v>
      </c>
      <c r="P92" s="94">
        <f t="shared" si="3"/>
        <v>3.481116082</v>
      </c>
      <c r="Q92" s="94">
        <f t="shared" si="4"/>
        <v>7.435304377</v>
      </c>
      <c r="R92" s="94">
        <f t="shared" si="5"/>
        <v>2.145761848</v>
      </c>
      <c r="S92" s="96">
        <f t="shared" si="6"/>
        <v>4.371752103</v>
      </c>
      <c r="U92" s="7" t="str">
        <f t="shared" si="7"/>
        <v>INF</v>
      </c>
    </row>
    <row r="93">
      <c r="A93" s="94">
        <f>Comparacao!F94</f>
        <v>63341.09987</v>
      </c>
      <c r="B93" s="84" t="s">
        <v>174</v>
      </c>
      <c r="C93" s="3" t="s">
        <v>15</v>
      </c>
      <c r="D93" s="3">
        <v>5.0</v>
      </c>
      <c r="E93" s="3">
        <v>65795.732783</v>
      </c>
      <c r="F93" s="3">
        <v>67489.634793</v>
      </c>
      <c r="G93" s="3">
        <v>67489.634793</v>
      </c>
      <c r="H93" s="3">
        <v>65795.732783</v>
      </c>
      <c r="I93" s="3">
        <v>67489.634793</v>
      </c>
      <c r="J93" s="3">
        <v>65795.732783</v>
      </c>
      <c r="K93" s="3">
        <v>66812.073989</v>
      </c>
      <c r="L93" s="3">
        <v>5.047</v>
      </c>
      <c r="M93" s="3">
        <v>70.195</v>
      </c>
      <c r="N93" s="94">
        <f t="shared" si="1"/>
        <v>3.875260957</v>
      </c>
      <c r="O93" s="94">
        <f t="shared" si="2"/>
        <v>6.549515136</v>
      </c>
      <c r="P93" s="94">
        <f t="shared" si="3"/>
        <v>6.549515136</v>
      </c>
      <c r="Q93" s="94">
        <f t="shared" si="4"/>
        <v>3.875260957</v>
      </c>
      <c r="R93" s="94">
        <f t="shared" si="5"/>
        <v>6.549515136</v>
      </c>
      <c r="S93" s="96">
        <f t="shared" si="6"/>
        <v>5.479813464</v>
      </c>
      <c r="U93" s="7" t="str">
        <f t="shared" si="7"/>
        <v>INF</v>
      </c>
    </row>
    <row r="94">
      <c r="A94" s="94">
        <f>Comparacao!F95</f>
        <v>73497.75771</v>
      </c>
      <c r="B94" s="84" t="s">
        <v>175</v>
      </c>
      <c r="C94" s="3" t="s">
        <v>15</v>
      </c>
      <c r="D94" s="3">
        <v>5.0</v>
      </c>
      <c r="E94" s="3">
        <v>74675.242452</v>
      </c>
      <c r="F94" s="3">
        <v>74675.242452</v>
      </c>
      <c r="G94" s="3">
        <v>74675.242452</v>
      </c>
      <c r="H94" s="3">
        <v>73998.682897</v>
      </c>
      <c r="I94" s="3">
        <v>74675.242452</v>
      </c>
      <c r="J94" s="3">
        <v>73998.682897</v>
      </c>
      <c r="K94" s="3">
        <v>74539.930541</v>
      </c>
      <c r="L94" s="3">
        <v>3.238</v>
      </c>
      <c r="M94" s="3">
        <v>70.195</v>
      </c>
      <c r="N94" s="94">
        <f t="shared" si="1"/>
        <v>1.602068936</v>
      </c>
      <c r="O94" s="94">
        <f t="shared" si="2"/>
        <v>1.602068936</v>
      </c>
      <c r="P94" s="94">
        <f t="shared" si="3"/>
        <v>1.602068936</v>
      </c>
      <c r="Q94" s="94">
        <f t="shared" si="4"/>
        <v>0.6815516631</v>
      </c>
      <c r="R94" s="94">
        <f t="shared" si="5"/>
        <v>1.602068936</v>
      </c>
      <c r="S94" s="96">
        <f t="shared" si="6"/>
        <v>1.417965482</v>
      </c>
      <c r="U94" s="7">
        <f t="shared" si="7"/>
        <v>3.238</v>
      </c>
    </row>
    <row r="95">
      <c r="A95" s="94">
        <f>Comparacao!F96</f>
        <v>81681.80993</v>
      </c>
      <c r="B95" s="84" t="s">
        <v>176</v>
      </c>
      <c r="C95" s="3" t="s">
        <v>15</v>
      </c>
      <c r="D95" s="3">
        <v>5.0</v>
      </c>
      <c r="E95" s="3">
        <v>82147.299416</v>
      </c>
      <c r="F95" s="3">
        <v>82997.158345</v>
      </c>
      <c r="G95" s="3">
        <v>82147.299416</v>
      </c>
      <c r="H95" s="3">
        <v>85201.88673</v>
      </c>
      <c r="I95" s="3">
        <v>82147.299416</v>
      </c>
      <c r="J95" s="3">
        <v>82147.299416</v>
      </c>
      <c r="K95" s="3">
        <v>82928.188665</v>
      </c>
      <c r="L95" s="3">
        <v>18.884</v>
      </c>
      <c r="M95" s="3">
        <v>70.195</v>
      </c>
      <c r="N95" s="94">
        <f t="shared" si="1"/>
        <v>0.5698814527</v>
      </c>
      <c r="O95" s="94">
        <f t="shared" si="2"/>
        <v>1.610332111</v>
      </c>
      <c r="P95" s="94">
        <f t="shared" si="3"/>
        <v>0.5698814527</v>
      </c>
      <c r="Q95" s="94">
        <f t="shared" si="4"/>
        <v>4.309499021</v>
      </c>
      <c r="R95" s="94">
        <f t="shared" si="5"/>
        <v>0.5698814527</v>
      </c>
      <c r="S95" s="96">
        <f t="shared" si="6"/>
        <v>1.525895098</v>
      </c>
      <c r="U95" s="7">
        <f t="shared" si="7"/>
        <v>18.884</v>
      </c>
    </row>
    <row r="96">
      <c r="A96" s="94">
        <f>Comparacao!F97</f>
        <v>52978.14225</v>
      </c>
      <c r="B96" s="84" t="s">
        <v>177</v>
      </c>
      <c r="C96" s="3" t="s">
        <v>15</v>
      </c>
      <c r="D96" s="3">
        <v>5.0</v>
      </c>
      <c r="E96" s="3">
        <v>55319.755057</v>
      </c>
      <c r="F96" s="3">
        <v>54913.501972</v>
      </c>
      <c r="G96" s="3">
        <v>55323.496186</v>
      </c>
      <c r="H96" s="3">
        <v>58500.700663</v>
      </c>
      <c r="I96" s="3">
        <v>54791.050412</v>
      </c>
      <c r="J96" s="3">
        <v>54791.050412</v>
      </c>
      <c r="K96" s="3">
        <v>55769.700858</v>
      </c>
      <c r="L96" s="3">
        <v>24.353</v>
      </c>
      <c r="M96" s="3">
        <v>70.303</v>
      </c>
      <c r="N96" s="94">
        <f t="shared" si="1"/>
        <v>4.419960203</v>
      </c>
      <c r="O96" s="94">
        <f t="shared" si="2"/>
        <v>3.653128699</v>
      </c>
      <c r="P96" s="94">
        <f t="shared" si="3"/>
        <v>4.42702185</v>
      </c>
      <c r="Q96" s="94">
        <f t="shared" si="4"/>
        <v>10.42422058</v>
      </c>
      <c r="R96" s="94">
        <f t="shared" si="5"/>
        <v>3.421992697</v>
      </c>
      <c r="S96" s="96">
        <f t="shared" si="6"/>
        <v>5.269264807</v>
      </c>
      <c r="U96" s="7" t="str">
        <f t="shared" si="7"/>
        <v>INF</v>
      </c>
    </row>
    <row r="97">
      <c r="A97" s="94">
        <f>Comparacao!F98</f>
        <v>66159.30138</v>
      </c>
      <c r="B97" s="84" t="s">
        <v>178</v>
      </c>
      <c r="C97" s="3" t="s">
        <v>15</v>
      </c>
      <c r="D97" s="3">
        <v>5.0</v>
      </c>
      <c r="E97" s="3">
        <v>67508.657085</v>
      </c>
      <c r="F97" s="3">
        <v>67248.331673</v>
      </c>
      <c r="G97" s="3">
        <v>67508.657085</v>
      </c>
      <c r="H97" s="3">
        <v>71404.389015</v>
      </c>
      <c r="I97" s="3">
        <v>70336.464972</v>
      </c>
      <c r="J97" s="3">
        <v>67248.331673</v>
      </c>
      <c r="K97" s="3">
        <v>68801.299966</v>
      </c>
      <c r="L97" s="3">
        <v>5.209</v>
      </c>
      <c r="M97" s="3">
        <v>70.27</v>
      </c>
      <c r="N97" s="94">
        <f t="shared" si="1"/>
        <v>2.039555553</v>
      </c>
      <c r="O97" s="94">
        <f t="shared" si="2"/>
        <v>1.646072843</v>
      </c>
      <c r="P97" s="94">
        <f t="shared" si="3"/>
        <v>2.039555553</v>
      </c>
      <c r="Q97" s="94">
        <f t="shared" si="4"/>
        <v>7.927967082</v>
      </c>
      <c r="R97" s="94">
        <f t="shared" si="5"/>
        <v>6.313796405</v>
      </c>
      <c r="S97" s="96">
        <f t="shared" si="6"/>
        <v>3.993389487</v>
      </c>
      <c r="U97" s="7" t="str">
        <f t="shared" si="7"/>
        <v>INF</v>
      </c>
    </row>
    <row r="98">
      <c r="A98" s="94">
        <f>Comparacao!F99</f>
        <v>77450.03782</v>
      </c>
      <c r="B98" s="84" t="s">
        <v>179</v>
      </c>
      <c r="C98" s="3" t="s">
        <v>15</v>
      </c>
      <c r="D98" s="3">
        <v>5.0</v>
      </c>
      <c r="E98" s="3">
        <v>81263.718829</v>
      </c>
      <c r="F98" s="3">
        <v>81480.145664</v>
      </c>
      <c r="G98" s="3">
        <v>79938.243733</v>
      </c>
      <c r="H98" s="3">
        <v>81845.08267</v>
      </c>
      <c r="I98" s="3">
        <v>80173.301538</v>
      </c>
      <c r="J98" s="3">
        <v>79938.243733</v>
      </c>
      <c r="K98" s="3">
        <v>80940.098487</v>
      </c>
      <c r="L98" s="3">
        <v>1.761</v>
      </c>
      <c r="M98" s="3">
        <v>70.228</v>
      </c>
      <c r="N98" s="94">
        <f t="shared" si="1"/>
        <v>4.924053127</v>
      </c>
      <c r="O98" s="94">
        <f t="shared" si="2"/>
        <v>5.203493707</v>
      </c>
      <c r="P98" s="94">
        <f t="shared" si="3"/>
        <v>3.212659391</v>
      </c>
      <c r="Q98" s="94">
        <f t="shared" si="4"/>
        <v>5.67468393</v>
      </c>
      <c r="R98" s="94">
        <f t="shared" si="5"/>
        <v>3.51615544</v>
      </c>
      <c r="S98" s="96">
        <f t="shared" si="6"/>
        <v>4.506209119</v>
      </c>
      <c r="U98" s="7" t="str">
        <f t="shared" si="7"/>
        <v>INF</v>
      </c>
    </row>
    <row r="99">
      <c r="A99" s="94">
        <f>Comparacao!F100</f>
        <v>44569.60616</v>
      </c>
      <c r="B99" s="84" t="s">
        <v>180</v>
      </c>
      <c r="C99" s="3" t="s">
        <v>15</v>
      </c>
      <c r="D99" s="3">
        <v>5.0</v>
      </c>
      <c r="E99" s="3">
        <v>49674.741144</v>
      </c>
      <c r="F99" s="3">
        <v>46914.507928</v>
      </c>
      <c r="G99" s="3">
        <v>47129.322824</v>
      </c>
      <c r="H99" s="3">
        <v>46371.854369</v>
      </c>
      <c r="I99" s="3">
        <v>52244.045555</v>
      </c>
      <c r="J99" s="3">
        <v>46371.854369</v>
      </c>
      <c r="K99" s="3">
        <v>48466.894364</v>
      </c>
      <c r="L99" s="3">
        <v>7.351</v>
      </c>
      <c r="M99" s="3">
        <v>70.313</v>
      </c>
      <c r="N99" s="94">
        <f t="shared" si="1"/>
        <v>11.45429683</v>
      </c>
      <c r="O99" s="94">
        <f t="shared" si="2"/>
        <v>5.261212681</v>
      </c>
      <c r="P99" s="94">
        <f t="shared" si="3"/>
        <v>5.743188885</v>
      </c>
      <c r="Q99" s="94">
        <f t="shared" si="4"/>
        <v>4.043670939</v>
      </c>
      <c r="R99" s="94">
        <f t="shared" si="5"/>
        <v>17.21899756</v>
      </c>
      <c r="S99" s="96">
        <f t="shared" si="6"/>
        <v>8.744273381</v>
      </c>
      <c r="U99" s="7" t="str">
        <f t="shared" si="7"/>
        <v>INF</v>
      </c>
    </row>
    <row r="100">
      <c r="A100" s="94">
        <f>Comparacao!F101</f>
        <v>59903.0852</v>
      </c>
      <c r="B100" s="84" t="s">
        <v>181</v>
      </c>
      <c r="C100" s="3" t="s">
        <v>15</v>
      </c>
      <c r="D100" s="3">
        <v>5.0</v>
      </c>
      <c r="E100" s="3">
        <v>62176.504973</v>
      </c>
      <c r="F100" s="3">
        <v>66361.121126</v>
      </c>
      <c r="G100" s="3">
        <v>64245.48694</v>
      </c>
      <c r="H100" s="3">
        <v>62273.408832</v>
      </c>
      <c r="I100" s="3">
        <v>64078.577994</v>
      </c>
      <c r="J100" s="3">
        <v>62176.504973</v>
      </c>
      <c r="K100" s="3">
        <v>63827.019973</v>
      </c>
      <c r="L100" s="3">
        <v>2.832</v>
      </c>
      <c r="M100" s="3">
        <v>70.314</v>
      </c>
      <c r="N100" s="94">
        <f t="shared" si="1"/>
        <v>3.795163088</v>
      </c>
      <c r="O100" s="94">
        <f t="shared" si="2"/>
        <v>10.78080688</v>
      </c>
      <c r="P100" s="94">
        <f t="shared" si="3"/>
        <v>7.249045238</v>
      </c>
      <c r="Q100" s="94">
        <f t="shared" si="4"/>
        <v>3.956930815</v>
      </c>
      <c r="R100" s="94">
        <f t="shared" si="5"/>
        <v>6.970413603</v>
      </c>
      <c r="S100" s="96">
        <f t="shared" si="6"/>
        <v>6.550471925</v>
      </c>
      <c r="U100" s="7" t="str">
        <f t="shared" si="7"/>
        <v>INF</v>
      </c>
    </row>
    <row r="101">
      <c r="A101" s="94">
        <f>Comparacao!F102</f>
        <v>73651.91098</v>
      </c>
      <c r="B101" s="84" t="s">
        <v>182</v>
      </c>
      <c r="C101" s="3" t="s">
        <v>15</v>
      </c>
      <c r="D101" s="3">
        <v>5.0</v>
      </c>
      <c r="E101" s="3">
        <v>76616.471465</v>
      </c>
      <c r="F101" s="3">
        <v>75875.542005</v>
      </c>
      <c r="G101" s="3">
        <v>76297.790175</v>
      </c>
      <c r="H101" s="3">
        <v>76705.101406</v>
      </c>
      <c r="I101" s="3">
        <v>76855.503479</v>
      </c>
      <c r="J101" s="3">
        <v>75875.542005</v>
      </c>
      <c r="K101" s="3">
        <v>76470.081706</v>
      </c>
      <c r="L101" s="3">
        <v>7.348</v>
      </c>
      <c r="M101" s="3">
        <v>70.359</v>
      </c>
      <c r="N101" s="94">
        <f t="shared" si="1"/>
        <v>4.025096492</v>
      </c>
      <c r="O101" s="94">
        <f t="shared" si="2"/>
        <v>3.019108392</v>
      </c>
      <c r="P101" s="94">
        <f t="shared" si="3"/>
        <v>3.592410787</v>
      </c>
      <c r="Q101" s="94">
        <f t="shared" si="4"/>
        <v>4.145432733</v>
      </c>
      <c r="R101" s="94">
        <f t="shared" si="5"/>
        <v>4.349639346</v>
      </c>
      <c r="S101" s="96">
        <f t="shared" si="6"/>
        <v>3.82633755</v>
      </c>
      <c r="U101" s="7" t="str">
        <f t="shared" si="7"/>
        <v>INF</v>
      </c>
    </row>
    <row r="102">
      <c r="A102" s="94">
        <f>Comparacao!F103</f>
        <v>63412.27944</v>
      </c>
      <c r="B102" s="84" t="s">
        <v>183</v>
      </c>
      <c r="C102" s="3" t="s">
        <v>15</v>
      </c>
      <c r="D102" s="3">
        <v>5.0</v>
      </c>
      <c r="E102" s="3">
        <v>63583.708638</v>
      </c>
      <c r="F102" s="3">
        <v>66307.517396</v>
      </c>
      <c r="G102" s="3">
        <v>63583.708638</v>
      </c>
      <c r="H102" s="3">
        <v>63543.953107</v>
      </c>
      <c r="I102" s="3">
        <v>65128.436051</v>
      </c>
      <c r="J102" s="3">
        <v>63543.953107</v>
      </c>
      <c r="K102" s="3">
        <v>64429.464766</v>
      </c>
      <c r="L102" s="3">
        <v>7.937</v>
      </c>
      <c r="M102" s="3">
        <v>75.247</v>
      </c>
      <c r="N102" s="94">
        <f t="shared" si="1"/>
        <v>0.270340703</v>
      </c>
      <c r="O102" s="94">
        <f t="shared" si="2"/>
        <v>4.565737087</v>
      </c>
      <c r="P102" s="94">
        <f t="shared" si="3"/>
        <v>0.270340703</v>
      </c>
      <c r="Q102" s="94">
        <f t="shared" si="4"/>
        <v>0.2076469608</v>
      </c>
      <c r="R102" s="94">
        <f t="shared" si="5"/>
        <v>2.706347462</v>
      </c>
      <c r="S102" s="96">
        <f t="shared" si="6"/>
        <v>1.604082583</v>
      </c>
      <c r="U102" s="7">
        <f t="shared" si="7"/>
        <v>7.937</v>
      </c>
    </row>
    <row r="103">
      <c r="A103" s="94">
        <f>Comparacao!F104</f>
        <v>73549.66066</v>
      </c>
      <c r="B103" s="84" t="s">
        <v>184</v>
      </c>
      <c r="C103" s="3" t="s">
        <v>15</v>
      </c>
      <c r="D103" s="3">
        <v>5.0</v>
      </c>
      <c r="E103" s="3">
        <v>74662.865182</v>
      </c>
      <c r="F103" s="3">
        <v>74662.865182</v>
      </c>
      <c r="G103" s="3">
        <v>74662.865182</v>
      </c>
      <c r="H103" s="3">
        <v>74662.865182</v>
      </c>
      <c r="I103" s="3">
        <v>74662.865182</v>
      </c>
      <c r="J103" s="3">
        <v>74662.865182</v>
      </c>
      <c r="K103" s="3">
        <v>74662.865182</v>
      </c>
      <c r="L103" s="3">
        <v>2.823</v>
      </c>
      <c r="M103" s="3">
        <v>75.274</v>
      </c>
      <c r="N103" s="94">
        <f t="shared" si="1"/>
        <v>1.513541339</v>
      </c>
      <c r="O103" s="94">
        <f t="shared" si="2"/>
        <v>1.513541339</v>
      </c>
      <c r="P103" s="94">
        <f t="shared" si="3"/>
        <v>1.513541339</v>
      </c>
      <c r="Q103" s="94">
        <f t="shared" si="4"/>
        <v>1.513541339</v>
      </c>
      <c r="R103" s="94">
        <f t="shared" si="5"/>
        <v>1.513541339</v>
      </c>
      <c r="S103" s="96">
        <f t="shared" si="6"/>
        <v>1.513541339</v>
      </c>
      <c r="U103" s="7" t="str">
        <f t="shared" si="7"/>
        <v>INF</v>
      </c>
    </row>
    <row r="104">
      <c r="A104" s="94">
        <f>Comparacao!F105</f>
        <v>81726.18867</v>
      </c>
      <c r="B104" s="84" t="s">
        <v>185</v>
      </c>
      <c r="C104" s="3" t="s">
        <v>15</v>
      </c>
      <c r="D104" s="3">
        <v>5.0</v>
      </c>
      <c r="E104" s="3">
        <v>82141.185593</v>
      </c>
      <c r="F104" s="3">
        <v>82141.185593</v>
      </c>
      <c r="G104" s="3">
        <v>82141.185593</v>
      </c>
      <c r="H104" s="3">
        <v>82141.185593</v>
      </c>
      <c r="I104" s="3">
        <v>82141.185593</v>
      </c>
      <c r="J104" s="3">
        <v>82141.185593</v>
      </c>
      <c r="K104" s="3">
        <v>82141.185593</v>
      </c>
      <c r="L104" s="3">
        <v>10.913</v>
      </c>
      <c r="M104" s="3">
        <v>75.431</v>
      </c>
      <c r="N104" s="94">
        <f t="shared" si="1"/>
        <v>0.5077893987</v>
      </c>
      <c r="O104" s="94">
        <f t="shared" si="2"/>
        <v>0.5077893987</v>
      </c>
      <c r="P104" s="94">
        <f t="shared" si="3"/>
        <v>0.5077893987</v>
      </c>
      <c r="Q104" s="94">
        <f t="shared" si="4"/>
        <v>0.5077893987</v>
      </c>
      <c r="R104" s="94">
        <f t="shared" si="5"/>
        <v>0.5077893987</v>
      </c>
      <c r="S104" s="96">
        <f t="shared" si="6"/>
        <v>0.5077893987</v>
      </c>
      <c r="U104" s="7">
        <f t="shared" si="7"/>
        <v>10.913</v>
      </c>
    </row>
    <row r="105">
      <c r="A105" s="94">
        <f>Comparacao!F106</f>
        <v>52943.40154</v>
      </c>
      <c r="B105" s="84" t="s">
        <v>186</v>
      </c>
      <c r="C105" s="3" t="s">
        <v>15</v>
      </c>
      <c r="D105" s="3">
        <v>5.0</v>
      </c>
      <c r="E105" s="3">
        <v>57045.553639</v>
      </c>
      <c r="F105" s="3">
        <v>55828.088796</v>
      </c>
      <c r="G105" s="3">
        <v>56198.427144</v>
      </c>
      <c r="H105" s="3">
        <v>55477.252148</v>
      </c>
      <c r="I105" s="3">
        <v>56198.427144</v>
      </c>
      <c r="J105" s="3">
        <v>55477.252148</v>
      </c>
      <c r="K105" s="3">
        <v>56149.549774</v>
      </c>
      <c r="L105" s="3">
        <v>9.812</v>
      </c>
      <c r="M105" s="3">
        <v>75.543</v>
      </c>
      <c r="N105" s="94">
        <f t="shared" si="1"/>
        <v>7.748183877</v>
      </c>
      <c r="O105" s="94">
        <f t="shared" si="2"/>
        <v>5.448624711</v>
      </c>
      <c r="P105" s="94">
        <f t="shared" si="3"/>
        <v>6.148123302</v>
      </c>
      <c r="Q105" s="94">
        <f t="shared" si="4"/>
        <v>4.785961116</v>
      </c>
      <c r="R105" s="94">
        <f t="shared" si="5"/>
        <v>6.148123302</v>
      </c>
      <c r="S105" s="96">
        <f t="shared" si="6"/>
        <v>6.055803262</v>
      </c>
      <c r="U105" s="7" t="str">
        <f t="shared" si="7"/>
        <v>INF</v>
      </c>
    </row>
    <row r="106">
      <c r="A106" s="94">
        <f>Comparacao!F107</f>
        <v>66152.85735</v>
      </c>
      <c r="B106" s="84" t="s">
        <v>187</v>
      </c>
      <c r="C106" s="3" t="s">
        <v>15</v>
      </c>
      <c r="D106" s="3">
        <v>5.0</v>
      </c>
      <c r="E106" s="3">
        <v>73149.278069</v>
      </c>
      <c r="F106" s="3">
        <v>71834.866882</v>
      </c>
      <c r="G106" s="3">
        <v>67565.094857</v>
      </c>
      <c r="H106" s="3">
        <v>69211.924506</v>
      </c>
      <c r="I106" s="3">
        <v>69564.138938</v>
      </c>
      <c r="J106" s="3">
        <v>67565.094857</v>
      </c>
      <c r="K106" s="3">
        <v>70265.060651</v>
      </c>
      <c r="L106" s="3">
        <v>6.404</v>
      </c>
      <c r="M106" s="3">
        <v>75.45</v>
      </c>
      <c r="N106" s="94">
        <f t="shared" si="1"/>
        <v>10.57614289</v>
      </c>
      <c r="O106" s="94">
        <f t="shared" si="2"/>
        <v>8.589212556</v>
      </c>
      <c r="P106" s="94">
        <f t="shared" si="3"/>
        <v>2.134809533</v>
      </c>
      <c r="Q106" s="94">
        <f t="shared" si="4"/>
        <v>4.624240398</v>
      </c>
      <c r="R106" s="94">
        <f t="shared" si="5"/>
        <v>5.156665521</v>
      </c>
      <c r="S106" s="96">
        <f t="shared" si="6"/>
        <v>6.216214179</v>
      </c>
      <c r="U106" s="7" t="str">
        <f t="shared" si="7"/>
        <v>INF</v>
      </c>
    </row>
    <row r="107">
      <c r="A107" s="94">
        <f>Comparacao!F108</f>
        <v>77475.83505</v>
      </c>
      <c r="B107" s="84" t="s">
        <v>188</v>
      </c>
      <c r="C107" s="3" t="s">
        <v>15</v>
      </c>
      <c r="D107" s="3">
        <v>5.0</v>
      </c>
      <c r="E107" s="3">
        <v>81771.139544</v>
      </c>
      <c r="F107" s="3">
        <v>81549.087034</v>
      </c>
      <c r="G107" s="3">
        <v>79218.411668</v>
      </c>
      <c r="H107" s="3">
        <v>81772.851321</v>
      </c>
      <c r="I107" s="3">
        <v>81905.226072</v>
      </c>
      <c r="J107" s="3">
        <v>79218.411668</v>
      </c>
      <c r="K107" s="3">
        <v>81243.343128</v>
      </c>
      <c r="L107" s="3">
        <v>14.971</v>
      </c>
      <c r="M107" s="3">
        <v>75.498</v>
      </c>
      <c r="N107" s="94">
        <f t="shared" si="1"/>
        <v>5.54405705</v>
      </c>
      <c r="O107" s="94">
        <f t="shared" si="2"/>
        <v>5.257448316</v>
      </c>
      <c r="P107" s="94">
        <f t="shared" si="3"/>
        <v>2.24918727</v>
      </c>
      <c r="Q107" s="94">
        <f t="shared" si="4"/>
        <v>5.546266483</v>
      </c>
      <c r="R107" s="94">
        <f t="shared" si="5"/>
        <v>5.717125889</v>
      </c>
      <c r="S107" s="96">
        <f t="shared" si="6"/>
        <v>4.862817001</v>
      </c>
      <c r="U107" s="7" t="str">
        <f t="shared" si="7"/>
        <v>INF</v>
      </c>
    </row>
    <row r="108">
      <c r="A108" s="94">
        <f>Comparacao!F109</f>
        <v>44983.99854</v>
      </c>
      <c r="B108" s="84" t="s">
        <v>189</v>
      </c>
      <c r="C108" s="3" t="s">
        <v>15</v>
      </c>
      <c r="D108" s="3">
        <v>5.0</v>
      </c>
      <c r="E108" s="3">
        <v>49102.668487</v>
      </c>
      <c r="F108" s="3">
        <v>51461.766936</v>
      </c>
      <c r="G108" s="3">
        <v>48047.123966</v>
      </c>
      <c r="H108" s="3">
        <v>49829.91119</v>
      </c>
      <c r="I108" s="3">
        <v>56257.719612</v>
      </c>
      <c r="J108" s="3">
        <v>48047.123966</v>
      </c>
      <c r="K108" s="3">
        <v>50939.838038</v>
      </c>
      <c r="L108" s="3">
        <v>13.275</v>
      </c>
      <c r="M108" s="3">
        <v>75.536</v>
      </c>
      <c r="N108" s="94">
        <f t="shared" si="1"/>
        <v>9.155855602</v>
      </c>
      <c r="O108" s="94">
        <f t="shared" si="2"/>
        <v>14.40016141</v>
      </c>
      <c r="P108" s="94">
        <f t="shared" si="3"/>
        <v>6.809366727</v>
      </c>
      <c r="Q108" s="94">
        <f t="shared" si="4"/>
        <v>10.77252537</v>
      </c>
      <c r="R108" s="94">
        <f t="shared" si="5"/>
        <v>25.06162511</v>
      </c>
      <c r="S108" s="96">
        <f t="shared" si="6"/>
        <v>13.23990684</v>
      </c>
      <c r="U108" s="7" t="str">
        <f t="shared" si="7"/>
        <v>INF</v>
      </c>
    </row>
    <row r="109">
      <c r="A109" s="94">
        <f>Comparacao!F110</f>
        <v>60220.6622</v>
      </c>
      <c r="B109" s="84" t="s">
        <v>190</v>
      </c>
      <c r="C109" s="3" t="s">
        <v>15</v>
      </c>
      <c r="D109" s="3">
        <v>5.0</v>
      </c>
      <c r="E109" s="3">
        <v>64089.122325</v>
      </c>
      <c r="F109" s="3">
        <v>63123.494406</v>
      </c>
      <c r="G109" s="3">
        <v>65731.329744</v>
      </c>
      <c r="H109" s="3">
        <v>65170.662766</v>
      </c>
      <c r="I109" s="3">
        <v>62816.545737</v>
      </c>
      <c r="J109" s="3">
        <v>62816.545737</v>
      </c>
      <c r="K109" s="3">
        <v>64186.230995</v>
      </c>
      <c r="L109" s="3">
        <v>12.075</v>
      </c>
      <c r="M109" s="3">
        <v>75.695</v>
      </c>
      <c r="N109" s="94">
        <f t="shared" si="1"/>
        <v>6.423808686</v>
      </c>
      <c r="O109" s="94">
        <f t="shared" si="2"/>
        <v>4.820325955</v>
      </c>
      <c r="P109" s="94">
        <f t="shared" si="3"/>
        <v>9.150792016</v>
      </c>
      <c r="Q109" s="94">
        <f t="shared" si="4"/>
        <v>8.219771071</v>
      </c>
      <c r="R109" s="94">
        <f t="shared" si="5"/>
        <v>4.310619389</v>
      </c>
      <c r="S109" s="96">
        <f t="shared" si="6"/>
        <v>6.585063423</v>
      </c>
      <c r="U109" s="7" t="str">
        <f t="shared" si="7"/>
        <v>INF</v>
      </c>
    </row>
    <row r="110">
      <c r="A110" s="94">
        <f>Comparacao!F111</f>
        <v>73858.29968</v>
      </c>
      <c r="B110" s="84" t="s">
        <v>191</v>
      </c>
      <c r="C110" s="3" t="s">
        <v>15</v>
      </c>
      <c r="D110" s="3">
        <v>5.0</v>
      </c>
      <c r="E110" s="3">
        <v>77723.289366</v>
      </c>
      <c r="F110" s="3">
        <v>78277.135585</v>
      </c>
      <c r="G110" s="3">
        <v>76158.584276</v>
      </c>
      <c r="H110" s="3">
        <v>76427.820494</v>
      </c>
      <c r="I110" s="3">
        <v>76813.931172</v>
      </c>
      <c r="J110" s="3">
        <v>76158.584276</v>
      </c>
      <c r="K110" s="3">
        <v>77080.152178</v>
      </c>
      <c r="L110" s="3">
        <v>6.031</v>
      </c>
      <c r="M110" s="3">
        <v>75.363</v>
      </c>
      <c r="N110" s="94">
        <f t="shared" si="1"/>
        <v>5.232979501</v>
      </c>
      <c r="O110" s="94">
        <f t="shared" si="2"/>
        <v>5.982856253</v>
      </c>
      <c r="P110" s="94">
        <f t="shared" si="3"/>
        <v>3.114456468</v>
      </c>
      <c r="Q110" s="94">
        <f t="shared" si="4"/>
        <v>3.478987224</v>
      </c>
      <c r="R110" s="94">
        <f t="shared" si="5"/>
        <v>4.001759451</v>
      </c>
      <c r="S110" s="96">
        <f t="shared" si="6"/>
        <v>4.362207779</v>
      </c>
      <c r="U110" s="7" t="str">
        <f t="shared" si="7"/>
        <v>INF</v>
      </c>
    </row>
    <row r="111">
      <c r="A111" s="94">
        <f>Comparacao!F112</f>
        <v>63270.89322</v>
      </c>
      <c r="B111" s="84" t="s">
        <v>192</v>
      </c>
      <c r="C111" s="3" t="s">
        <v>15</v>
      </c>
      <c r="D111" s="3">
        <v>5.0</v>
      </c>
      <c r="E111" s="3">
        <v>66052.340209</v>
      </c>
      <c r="F111" s="3">
        <v>66052.340209</v>
      </c>
      <c r="G111" s="3">
        <v>64971.210314</v>
      </c>
      <c r="H111" s="3">
        <v>67897.593388</v>
      </c>
      <c r="I111" s="3">
        <v>66053.068388</v>
      </c>
      <c r="J111" s="3">
        <v>64971.210314</v>
      </c>
      <c r="K111" s="3">
        <v>66205.310501</v>
      </c>
      <c r="L111" s="3">
        <v>6.347</v>
      </c>
      <c r="M111" s="3">
        <v>90.395</v>
      </c>
      <c r="N111" s="94">
        <f t="shared" si="1"/>
        <v>4.396092504</v>
      </c>
      <c r="O111" s="94">
        <f t="shared" si="2"/>
        <v>4.396092504</v>
      </c>
      <c r="P111" s="94">
        <f t="shared" si="3"/>
        <v>2.687360669</v>
      </c>
      <c r="Q111" s="94">
        <f t="shared" si="4"/>
        <v>7.312525457</v>
      </c>
      <c r="R111" s="94">
        <f t="shared" si="5"/>
        <v>4.397243395</v>
      </c>
      <c r="S111" s="96">
        <f t="shared" si="6"/>
        <v>4.637862906</v>
      </c>
      <c r="U111" s="7" t="str">
        <f t="shared" si="7"/>
        <v>INF</v>
      </c>
    </row>
    <row r="112">
      <c r="A112" s="94">
        <f>Comparacao!F113</f>
        <v>73259.89414</v>
      </c>
      <c r="B112" s="84" t="s">
        <v>193</v>
      </c>
      <c r="C112" s="3" t="s">
        <v>15</v>
      </c>
      <c r="D112" s="3">
        <v>5.0</v>
      </c>
      <c r="E112" s="3">
        <v>74225.373298</v>
      </c>
      <c r="F112" s="3">
        <v>75706.740711</v>
      </c>
      <c r="G112" s="3">
        <v>75706.740711</v>
      </c>
      <c r="H112" s="3">
        <v>74603.01878</v>
      </c>
      <c r="I112" s="3">
        <v>74603.01878</v>
      </c>
      <c r="J112" s="3">
        <v>74225.373298</v>
      </c>
      <c r="K112" s="3">
        <v>74968.978456</v>
      </c>
      <c r="L112" s="3">
        <v>6.962</v>
      </c>
      <c r="M112" s="3">
        <v>90.451</v>
      </c>
      <c r="N112" s="94">
        <f t="shared" si="1"/>
        <v>1.317882276</v>
      </c>
      <c r="O112" s="94">
        <f t="shared" si="2"/>
        <v>3.339953738</v>
      </c>
      <c r="P112" s="94">
        <f t="shared" si="3"/>
        <v>3.339953738</v>
      </c>
      <c r="Q112" s="94">
        <f t="shared" si="4"/>
        <v>1.833369619</v>
      </c>
      <c r="R112" s="94">
        <f t="shared" si="5"/>
        <v>1.833369619</v>
      </c>
      <c r="S112" s="96">
        <f t="shared" si="6"/>
        <v>2.332905798</v>
      </c>
      <c r="U112" s="7" t="str">
        <f t="shared" si="7"/>
        <v>INF</v>
      </c>
    </row>
    <row r="113">
      <c r="A113" s="94">
        <f>Comparacao!F114</f>
        <v>81404.03489</v>
      </c>
      <c r="B113" s="84" t="s">
        <v>194</v>
      </c>
      <c r="C113" s="3" t="s">
        <v>15</v>
      </c>
      <c r="D113" s="3">
        <v>5.0</v>
      </c>
      <c r="E113" s="3">
        <v>82365.53769</v>
      </c>
      <c r="F113" s="3">
        <v>82365.53769</v>
      </c>
      <c r="G113" s="3">
        <v>82365.53769</v>
      </c>
      <c r="H113" s="3">
        <v>82365.53769</v>
      </c>
      <c r="I113" s="3">
        <v>82365.53769</v>
      </c>
      <c r="J113" s="3">
        <v>82365.53769</v>
      </c>
      <c r="K113" s="3">
        <v>82365.53769</v>
      </c>
      <c r="L113" s="3">
        <v>15.914</v>
      </c>
      <c r="M113" s="3">
        <v>90.398</v>
      </c>
      <c r="N113" s="94">
        <f t="shared" si="1"/>
        <v>1.181148827</v>
      </c>
      <c r="O113" s="94">
        <f t="shared" si="2"/>
        <v>1.181148827</v>
      </c>
      <c r="P113" s="94">
        <f t="shared" si="3"/>
        <v>1.181148827</v>
      </c>
      <c r="Q113" s="94">
        <f t="shared" si="4"/>
        <v>1.181148827</v>
      </c>
      <c r="R113" s="94">
        <f t="shared" si="5"/>
        <v>1.181148827</v>
      </c>
      <c r="S113" s="96">
        <f t="shared" si="6"/>
        <v>1.181148827</v>
      </c>
      <c r="U113" s="7" t="str">
        <f t="shared" si="7"/>
        <v>INF</v>
      </c>
    </row>
    <row r="114">
      <c r="A114" s="94">
        <f>Comparacao!F115</f>
        <v>52883.49737</v>
      </c>
      <c r="B114" s="84" t="s">
        <v>195</v>
      </c>
      <c r="C114" s="3" t="s">
        <v>15</v>
      </c>
      <c r="D114" s="3">
        <v>5.0</v>
      </c>
      <c r="E114" s="3">
        <v>54796.859242</v>
      </c>
      <c r="F114" s="3">
        <v>54933.537416</v>
      </c>
      <c r="G114" s="3">
        <v>55210.224072</v>
      </c>
      <c r="H114" s="3">
        <v>59576.196502</v>
      </c>
      <c r="I114" s="3">
        <v>56033.658311</v>
      </c>
      <c r="J114" s="3">
        <v>54796.859242</v>
      </c>
      <c r="K114" s="3">
        <v>56110.095108</v>
      </c>
      <c r="L114" s="3">
        <v>5.701</v>
      </c>
      <c r="M114" s="3">
        <v>90.445</v>
      </c>
      <c r="N114" s="94">
        <f t="shared" si="1"/>
        <v>3.618069852</v>
      </c>
      <c r="O114" s="94">
        <f t="shared" si="2"/>
        <v>3.876521318</v>
      </c>
      <c r="P114" s="94">
        <f t="shared" si="3"/>
        <v>4.399721692</v>
      </c>
      <c r="Q114" s="94">
        <f t="shared" si="4"/>
        <v>12.65555318</v>
      </c>
      <c r="R114" s="94">
        <f t="shared" si="5"/>
        <v>5.956793898</v>
      </c>
      <c r="S114" s="96">
        <f t="shared" si="6"/>
        <v>6.101331989</v>
      </c>
      <c r="U114" s="7" t="str">
        <f t="shared" si="7"/>
        <v>INF</v>
      </c>
    </row>
    <row r="115">
      <c r="A115" s="94">
        <f>Comparacao!F116</f>
        <v>66170.44605</v>
      </c>
      <c r="B115" s="84" t="s">
        <v>196</v>
      </c>
      <c r="C115" s="3" t="s">
        <v>15</v>
      </c>
      <c r="D115" s="3">
        <v>5.0</v>
      </c>
      <c r="E115" s="3">
        <v>69758.25193</v>
      </c>
      <c r="F115" s="3">
        <v>68147.03795</v>
      </c>
      <c r="G115" s="3">
        <v>70546.507172</v>
      </c>
      <c r="H115" s="3">
        <v>69484.39114</v>
      </c>
      <c r="I115" s="3">
        <v>72313.579954</v>
      </c>
      <c r="J115" s="3">
        <v>68147.03795</v>
      </c>
      <c r="K115" s="3">
        <v>70049.953629</v>
      </c>
      <c r="L115" s="3">
        <v>7.97</v>
      </c>
      <c r="M115" s="3">
        <v>90.48</v>
      </c>
      <c r="N115" s="94">
        <f t="shared" si="1"/>
        <v>5.422066938</v>
      </c>
      <c r="O115" s="94">
        <f t="shared" si="2"/>
        <v>2.987121919</v>
      </c>
      <c r="P115" s="94">
        <f t="shared" si="3"/>
        <v>6.613316641</v>
      </c>
      <c r="Q115" s="94">
        <f t="shared" si="4"/>
        <v>5.008195177</v>
      </c>
      <c r="R115" s="94">
        <f t="shared" si="5"/>
        <v>9.28380307</v>
      </c>
      <c r="S115" s="96">
        <f t="shared" si="6"/>
        <v>5.862900749</v>
      </c>
      <c r="U115" s="7" t="str">
        <f t="shared" si="7"/>
        <v>INF</v>
      </c>
    </row>
    <row r="116">
      <c r="A116" s="94">
        <f>Comparacao!F117</f>
        <v>77383.09886</v>
      </c>
      <c r="B116" s="84" t="s">
        <v>197</v>
      </c>
      <c r="C116" s="3" t="s">
        <v>15</v>
      </c>
      <c r="D116" s="3">
        <v>5.0</v>
      </c>
      <c r="E116" s="3">
        <v>81347.015225</v>
      </c>
      <c r="F116" s="3">
        <v>80402.387237</v>
      </c>
      <c r="G116" s="3">
        <v>82060.846008</v>
      </c>
      <c r="H116" s="3">
        <v>77408.3574</v>
      </c>
      <c r="I116" s="3">
        <v>79762.918996</v>
      </c>
      <c r="J116" s="3">
        <v>77408.3574</v>
      </c>
      <c r="K116" s="3">
        <v>80196.304973</v>
      </c>
      <c r="L116" s="3">
        <v>4.501</v>
      </c>
      <c r="M116" s="3">
        <v>90.439</v>
      </c>
      <c r="N116" s="94">
        <f t="shared" si="1"/>
        <v>5.122457512</v>
      </c>
      <c r="O116" s="94">
        <f t="shared" si="2"/>
        <v>3.901741359</v>
      </c>
      <c r="P116" s="94">
        <f t="shared" si="3"/>
        <v>6.044920936</v>
      </c>
      <c r="Q116" s="94">
        <f t="shared" si="4"/>
        <v>0.03264089494</v>
      </c>
      <c r="R116" s="94">
        <f t="shared" si="5"/>
        <v>3.075374555</v>
      </c>
      <c r="S116" s="96">
        <f t="shared" si="6"/>
        <v>3.635427051</v>
      </c>
      <c r="U116" s="7">
        <f t="shared" si="7"/>
        <v>4.501</v>
      </c>
    </row>
    <row r="117">
      <c r="A117" s="94">
        <f>Comparacao!F118</f>
        <v>44944.49871</v>
      </c>
      <c r="B117" s="84" t="s">
        <v>198</v>
      </c>
      <c r="C117" s="3" t="s">
        <v>15</v>
      </c>
      <c r="D117" s="3">
        <v>5.0</v>
      </c>
      <c r="E117" s="3">
        <v>51149.286265</v>
      </c>
      <c r="F117" s="3">
        <v>49248.677532</v>
      </c>
      <c r="G117" s="3">
        <v>47401.921785</v>
      </c>
      <c r="H117" s="3">
        <v>56056.393445</v>
      </c>
      <c r="I117" s="3">
        <v>49599.029671</v>
      </c>
      <c r="J117" s="3">
        <v>47401.921785</v>
      </c>
      <c r="K117" s="3">
        <v>50691.06174</v>
      </c>
      <c r="L117" s="3">
        <v>10.928</v>
      </c>
      <c r="M117" s="3">
        <v>90.598</v>
      </c>
      <c r="N117" s="94">
        <f t="shared" si="1"/>
        <v>13.8054439</v>
      </c>
      <c r="O117" s="94">
        <f t="shared" si="2"/>
        <v>9.576653312</v>
      </c>
      <c r="P117" s="94">
        <f t="shared" si="3"/>
        <v>5.467683805</v>
      </c>
      <c r="Q117" s="94">
        <f t="shared" si="4"/>
        <v>24.72359256</v>
      </c>
      <c r="R117" s="94">
        <f t="shared" si="5"/>
        <v>10.35617505</v>
      </c>
      <c r="S117" s="96">
        <f t="shared" si="6"/>
        <v>12.78590973</v>
      </c>
      <c r="U117" s="7" t="str">
        <f t="shared" si="7"/>
        <v>INF</v>
      </c>
    </row>
    <row r="118">
      <c r="A118" s="94">
        <f>Comparacao!F119</f>
        <v>60243.61874</v>
      </c>
      <c r="B118" s="84" t="s">
        <v>199</v>
      </c>
      <c r="C118" s="3" t="s">
        <v>15</v>
      </c>
      <c r="D118" s="3">
        <v>5.0</v>
      </c>
      <c r="E118" s="3">
        <v>63606.039158</v>
      </c>
      <c r="F118" s="3">
        <v>66969.923344</v>
      </c>
      <c r="G118" s="3">
        <v>66193.905538</v>
      </c>
      <c r="H118" s="3">
        <v>63733.038927</v>
      </c>
      <c r="I118" s="3">
        <v>63399.968113</v>
      </c>
      <c r="J118" s="3">
        <v>63399.968113</v>
      </c>
      <c r="K118" s="3">
        <v>64780.575016</v>
      </c>
      <c r="L118" s="3">
        <v>9.744</v>
      </c>
      <c r="M118" s="3">
        <v>90.555</v>
      </c>
      <c r="N118" s="94">
        <f t="shared" si="1"/>
        <v>5.58137192</v>
      </c>
      <c r="O118" s="94">
        <f t="shared" si="2"/>
        <v>11.16517359</v>
      </c>
      <c r="P118" s="94">
        <f t="shared" si="3"/>
        <v>9.877040796</v>
      </c>
      <c r="Q118" s="94">
        <f t="shared" si="4"/>
        <v>5.792182246</v>
      </c>
      <c r="R118" s="94">
        <f t="shared" si="5"/>
        <v>5.239309061</v>
      </c>
      <c r="S118" s="96">
        <f t="shared" si="6"/>
        <v>7.531015522</v>
      </c>
      <c r="U118" s="7" t="str">
        <f t="shared" si="7"/>
        <v>INF</v>
      </c>
    </row>
    <row r="119">
      <c r="A119" s="94">
        <f>Comparacao!F120</f>
        <v>73775.48245</v>
      </c>
      <c r="B119" s="84" t="s">
        <v>200</v>
      </c>
      <c r="C119" s="3" t="s">
        <v>15</v>
      </c>
      <c r="D119" s="3">
        <v>5.0</v>
      </c>
      <c r="E119" s="3">
        <v>75508.818675</v>
      </c>
      <c r="F119" s="3">
        <v>79579.79347</v>
      </c>
      <c r="G119" s="3">
        <v>76740.002747</v>
      </c>
      <c r="H119" s="3">
        <v>78239.552813</v>
      </c>
      <c r="I119" s="3">
        <v>80886.483585</v>
      </c>
      <c r="J119" s="3">
        <v>75508.818675</v>
      </c>
      <c r="K119" s="3">
        <v>78190.930258</v>
      </c>
      <c r="L119" s="3">
        <v>8.683</v>
      </c>
      <c r="M119" s="3">
        <v>90.604</v>
      </c>
      <c r="N119" s="94">
        <f t="shared" si="1"/>
        <v>2.349474607</v>
      </c>
      <c r="O119" s="94">
        <f t="shared" si="2"/>
        <v>7.867533804</v>
      </c>
      <c r="P119" s="94">
        <f t="shared" si="3"/>
        <v>4.018300118</v>
      </c>
      <c r="Q119" s="94">
        <f t="shared" si="4"/>
        <v>6.050886034</v>
      </c>
      <c r="R119" s="94">
        <f t="shared" si="5"/>
        <v>9.638705028</v>
      </c>
      <c r="S119" s="96">
        <f t="shared" si="6"/>
        <v>5.984979918</v>
      </c>
      <c r="U119" s="7" t="str">
        <f t="shared" si="7"/>
        <v>INF</v>
      </c>
    </row>
    <row r="120">
      <c r="A120" s="94">
        <f>Comparacao!F121</f>
        <v>63442.50571</v>
      </c>
      <c r="B120" s="84" t="s">
        <v>201</v>
      </c>
      <c r="C120" s="3" t="s">
        <v>15</v>
      </c>
      <c r="D120" s="3">
        <v>5.0</v>
      </c>
      <c r="E120" s="3">
        <v>66208.796059</v>
      </c>
      <c r="F120" s="3">
        <v>68036.514878</v>
      </c>
      <c r="G120" s="3">
        <v>66618.820232</v>
      </c>
      <c r="H120" s="3">
        <v>66208.796059</v>
      </c>
      <c r="I120" s="3">
        <v>68036.514878</v>
      </c>
      <c r="J120" s="3">
        <v>66208.796059</v>
      </c>
      <c r="K120" s="3">
        <v>67021.888422</v>
      </c>
      <c r="L120" s="3">
        <v>4.627</v>
      </c>
      <c r="M120" s="3">
        <v>100.594</v>
      </c>
      <c r="N120" s="94">
        <f t="shared" si="1"/>
        <v>4.36031068</v>
      </c>
      <c r="O120" s="94">
        <f t="shared" si="2"/>
        <v>7.241216468</v>
      </c>
      <c r="P120" s="94">
        <f t="shared" si="3"/>
        <v>5.006603206</v>
      </c>
      <c r="Q120" s="94">
        <f t="shared" si="4"/>
        <v>4.36031068</v>
      </c>
      <c r="R120" s="94">
        <f t="shared" si="5"/>
        <v>7.241216468</v>
      </c>
      <c r="S120" s="96">
        <f t="shared" si="6"/>
        <v>5.641931501</v>
      </c>
      <c r="U120" s="7" t="str">
        <f t="shared" si="7"/>
        <v>INF</v>
      </c>
    </row>
    <row r="121">
      <c r="A121" s="94">
        <f>Comparacao!F122</f>
        <v>73415.91173</v>
      </c>
      <c r="B121" s="84" t="s">
        <v>202</v>
      </c>
      <c r="C121" s="3" t="s">
        <v>15</v>
      </c>
      <c r="D121" s="3">
        <v>5.0</v>
      </c>
      <c r="E121" s="3">
        <v>74731.106114</v>
      </c>
      <c r="F121" s="3">
        <v>74731.106114</v>
      </c>
      <c r="G121" s="3">
        <v>74731.106114</v>
      </c>
      <c r="H121" s="3">
        <v>74731.106114</v>
      </c>
      <c r="I121" s="3">
        <v>75798.266149</v>
      </c>
      <c r="J121" s="3">
        <v>74731.106114</v>
      </c>
      <c r="K121" s="3">
        <v>74944.538121</v>
      </c>
      <c r="L121" s="3">
        <v>20.076</v>
      </c>
      <c r="M121" s="3">
        <v>100.645</v>
      </c>
      <c r="N121" s="94">
        <f t="shared" si="1"/>
        <v>1.791429612</v>
      </c>
      <c r="O121" s="94">
        <f t="shared" si="2"/>
        <v>1.791429612</v>
      </c>
      <c r="P121" s="94">
        <f t="shared" si="3"/>
        <v>1.791429612</v>
      </c>
      <c r="Q121" s="94">
        <f t="shared" si="4"/>
        <v>1.791429612</v>
      </c>
      <c r="R121" s="94">
        <f t="shared" si="5"/>
        <v>3.245011009</v>
      </c>
      <c r="S121" s="96">
        <f t="shared" si="6"/>
        <v>2.082145892</v>
      </c>
      <c r="U121" s="7" t="str">
        <f t="shared" si="7"/>
        <v>INF</v>
      </c>
    </row>
    <row r="122">
      <c r="A122" s="94">
        <f>Comparacao!F123</f>
        <v>81473.21432</v>
      </c>
      <c r="B122" s="84" t="s">
        <v>203</v>
      </c>
      <c r="C122" s="3" t="s">
        <v>15</v>
      </c>
      <c r="D122" s="3">
        <v>5.0</v>
      </c>
      <c r="E122" s="3">
        <v>82546.640294</v>
      </c>
      <c r="F122" s="3">
        <v>82546.640294</v>
      </c>
      <c r="G122" s="3">
        <v>82452.160227</v>
      </c>
      <c r="H122" s="3">
        <v>82546.640294</v>
      </c>
      <c r="I122" s="3">
        <v>82546.640294</v>
      </c>
      <c r="J122" s="3">
        <v>82452.160227</v>
      </c>
      <c r="K122" s="3">
        <v>82527.74428</v>
      </c>
      <c r="L122" s="3">
        <v>6.529</v>
      </c>
      <c r="M122" s="3">
        <v>100.601</v>
      </c>
      <c r="N122" s="94">
        <f t="shared" si="1"/>
        <v>1.317520098</v>
      </c>
      <c r="O122" s="94">
        <f t="shared" si="2"/>
        <v>1.317520098</v>
      </c>
      <c r="P122" s="94">
        <f t="shared" si="3"/>
        <v>1.201555522</v>
      </c>
      <c r="Q122" s="94">
        <f t="shared" si="4"/>
        <v>1.317520098</v>
      </c>
      <c r="R122" s="94">
        <f t="shared" si="5"/>
        <v>1.317520098</v>
      </c>
      <c r="S122" s="96">
        <f t="shared" si="6"/>
        <v>1.294327183</v>
      </c>
      <c r="U122" s="7" t="str">
        <f t="shared" si="7"/>
        <v>INF</v>
      </c>
    </row>
    <row r="123">
      <c r="A123" s="94">
        <f>Comparacao!F124</f>
        <v>53316.5763</v>
      </c>
      <c r="B123" s="84" t="s">
        <v>204</v>
      </c>
      <c r="C123" s="3" t="s">
        <v>15</v>
      </c>
      <c r="D123" s="3">
        <v>5.0</v>
      </c>
      <c r="E123" s="3">
        <v>54391.732401</v>
      </c>
      <c r="F123" s="3">
        <v>55042.357927</v>
      </c>
      <c r="G123" s="3">
        <v>55199.664787</v>
      </c>
      <c r="H123" s="3">
        <v>55803.139083</v>
      </c>
      <c r="I123" s="3">
        <v>55606.085394</v>
      </c>
      <c r="J123" s="3">
        <v>54391.732401</v>
      </c>
      <c r="K123" s="3">
        <v>55208.595918</v>
      </c>
      <c r="L123" s="3">
        <v>23.993</v>
      </c>
      <c r="M123" s="3">
        <v>100.789</v>
      </c>
      <c r="N123" s="94">
        <f t="shared" si="1"/>
        <v>2.016551273</v>
      </c>
      <c r="O123" s="94">
        <f t="shared" si="2"/>
        <v>3.236857547</v>
      </c>
      <c r="P123" s="94">
        <f t="shared" si="3"/>
        <v>3.531900611</v>
      </c>
      <c r="Q123" s="94">
        <f t="shared" si="4"/>
        <v>4.663770543</v>
      </c>
      <c r="R123" s="94">
        <f t="shared" si="5"/>
        <v>4.294178752</v>
      </c>
      <c r="S123" s="96">
        <f t="shared" si="6"/>
        <v>3.548651745</v>
      </c>
      <c r="U123" s="7" t="str">
        <f t="shared" si="7"/>
        <v>INF</v>
      </c>
    </row>
    <row r="124">
      <c r="A124" s="94">
        <f>Comparacao!F125</f>
        <v>66563.13171</v>
      </c>
      <c r="B124" s="84" t="s">
        <v>205</v>
      </c>
      <c r="C124" s="3" t="s">
        <v>15</v>
      </c>
      <c r="D124" s="3">
        <v>5.0</v>
      </c>
      <c r="E124" s="3">
        <v>67031.741961</v>
      </c>
      <c r="F124" s="3">
        <v>67496.011764</v>
      </c>
      <c r="G124" s="3">
        <v>69574.068687</v>
      </c>
      <c r="H124" s="3">
        <v>72425.082565</v>
      </c>
      <c r="I124" s="3">
        <v>67496.011764</v>
      </c>
      <c r="J124" s="3">
        <v>67031.741961</v>
      </c>
      <c r="K124" s="3">
        <v>68804.583348</v>
      </c>
      <c r="L124" s="3">
        <v>26.898</v>
      </c>
      <c r="M124" s="3">
        <v>100.569</v>
      </c>
      <c r="N124" s="94">
        <f t="shared" si="1"/>
        <v>0.7040087222</v>
      </c>
      <c r="O124" s="94">
        <f t="shared" si="2"/>
        <v>1.401496642</v>
      </c>
      <c r="P124" s="94">
        <f t="shared" si="3"/>
        <v>4.523430466</v>
      </c>
      <c r="Q124" s="94">
        <f t="shared" si="4"/>
        <v>8.806603155</v>
      </c>
      <c r="R124" s="94">
        <f t="shared" si="5"/>
        <v>1.401496642</v>
      </c>
      <c r="S124" s="96">
        <f t="shared" si="6"/>
        <v>3.367407126</v>
      </c>
      <c r="U124" s="7">
        <f t="shared" si="7"/>
        <v>26.898</v>
      </c>
    </row>
    <row r="125">
      <c r="A125" s="94">
        <f>Comparacao!F126</f>
        <v>77561.11803</v>
      </c>
      <c r="B125" s="84" t="s">
        <v>206</v>
      </c>
      <c r="C125" s="3" t="s">
        <v>15</v>
      </c>
      <c r="D125" s="3">
        <v>5.0</v>
      </c>
      <c r="E125" s="3">
        <v>82157.252154</v>
      </c>
      <c r="F125" s="3">
        <v>82157.252154</v>
      </c>
      <c r="G125" s="3">
        <v>79860.453579</v>
      </c>
      <c r="H125" s="3">
        <v>82157.252154</v>
      </c>
      <c r="I125" s="3">
        <v>81980.577854</v>
      </c>
      <c r="J125" s="3">
        <v>79860.453579</v>
      </c>
      <c r="K125" s="3">
        <v>81662.557579</v>
      </c>
      <c r="L125" s="3">
        <v>41.148</v>
      </c>
      <c r="M125" s="3">
        <v>100.772</v>
      </c>
      <c r="N125" s="94">
        <f t="shared" si="1"/>
        <v>5.92582243</v>
      </c>
      <c r="O125" s="94">
        <f t="shared" si="2"/>
        <v>5.92582243</v>
      </c>
      <c r="P125" s="94">
        <f t="shared" si="3"/>
        <v>2.964546686</v>
      </c>
      <c r="Q125" s="94">
        <f t="shared" si="4"/>
        <v>5.92582243</v>
      </c>
      <c r="R125" s="94">
        <f t="shared" si="5"/>
        <v>5.698035229</v>
      </c>
      <c r="S125" s="96">
        <f t="shared" si="6"/>
        <v>5.288009841</v>
      </c>
      <c r="U125" s="7" t="str">
        <f t="shared" si="7"/>
        <v>INF</v>
      </c>
    </row>
    <row r="126">
      <c r="A126" s="94">
        <f>Comparacao!F127</f>
        <v>45276.75393</v>
      </c>
      <c r="B126" s="84" t="s">
        <v>207</v>
      </c>
      <c r="C126" s="3" t="s">
        <v>15</v>
      </c>
      <c r="D126" s="3">
        <v>5.0</v>
      </c>
      <c r="E126" s="3">
        <v>45945.299249</v>
      </c>
      <c r="F126" s="3">
        <v>50940.995346</v>
      </c>
      <c r="G126" s="3">
        <v>52631.43984</v>
      </c>
      <c r="H126" s="3">
        <v>52087.79755</v>
      </c>
      <c r="I126" s="3">
        <v>52445.361467</v>
      </c>
      <c r="J126" s="3">
        <v>45945.299249</v>
      </c>
      <c r="K126" s="3">
        <v>50810.17869</v>
      </c>
      <c r="L126" s="3">
        <v>35.809</v>
      </c>
      <c r="M126" s="3">
        <v>100.732</v>
      </c>
      <c r="N126" s="94">
        <f t="shared" si="1"/>
        <v>1.476575196</v>
      </c>
      <c r="O126" s="94">
        <f t="shared" si="2"/>
        <v>12.51026393</v>
      </c>
      <c r="P126" s="94">
        <f t="shared" si="3"/>
        <v>16.2438454</v>
      </c>
      <c r="Q126" s="94">
        <f t="shared" si="4"/>
        <v>15.04313589</v>
      </c>
      <c r="R126" s="94">
        <f t="shared" si="5"/>
        <v>15.83286546</v>
      </c>
      <c r="S126" s="96">
        <f t="shared" si="6"/>
        <v>12.22133717</v>
      </c>
      <c r="U126" s="7" t="str">
        <f t="shared" si="7"/>
        <v>INF</v>
      </c>
    </row>
    <row r="127">
      <c r="A127" s="94">
        <f>Comparacao!F128</f>
        <v>60563.51934</v>
      </c>
      <c r="B127" s="84" t="s">
        <v>208</v>
      </c>
      <c r="C127" s="3" t="s">
        <v>15</v>
      </c>
      <c r="D127" s="3">
        <v>5.0</v>
      </c>
      <c r="E127" s="3">
        <v>64029.026247</v>
      </c>
      <c r="F127" s="3">
        <v>64648.886365</v>
      </c>
      <c r="G127" s="3">
        <v>66040.033756</v>
      </c>
      <c r="H127" s="3">
        <v>68505.63092</v>
      </c>
      <c r="I127" s="3">
        <v>64341.890148</v>
      </c>
      <c r="J127" s="3">
        <v>64029.026247</v>
      </c>
      <c r="K127" s="3">
        <v>65513.093487</v>
      </c>
      <c r="L127" s="3">
        <v>14.279</v>
      </c>
      <c r="M127" s="3">
        <v>100.697</v>
      </c>
      <c r="N127" s="94">
        <f t="shared" si="1"/>
        <v>5.722102914</v>
      </c>
      <c r="O127" s="94">
        <f t="shared" si="2"/>
        <v>6.745590526</v>
      </c>
      <c r="P127" s="94">
        <f t="shared" si="3"/>
        <v>9.04259606</v>
      </c>
      <c r="Q127" s="94">
        <f t="shared" si="4"/>
        <v>13.11368901</v>
      </c>
      <c r="R127" s="94">
        <f t="shared" si="5"/>
        <v>6.23869096</v>
      </c>
      <c r="S127" s="96">
        <f t="shared" si="6"/>
        <v>8.172533893</v>
      </c>
      <c r="U127" s="7" t="str">
        <f t="shared" si="7"/>
        <v>INF</v>
      </c>
    </row>
    <row r="128">
      <c r="A128" s="94">
        <f>Comparacao!F129</f>
        <v>74007.85441</v>
      </c>
      <c r="B128" s="84" t="s">
        <v>209</v>
      </c>
      <c r="C128" s="3" t="s">
        <v>15</v>
      </c>
      <c r="D128" s="3">
        <v>5.0</v>
      </c>
      <c r="E128" s="3">
        <v>79570.103121</v>
      </c>
      <c r="F128" s="3">
        <v>78684.262243</v>
      </c>
      <c r="G128" s="3">
        <v>77110.601239</v>
      </c>
      <c r="H128" s="3">
        <v>76195.932525</v>
      </c>
      <c r="I128" s="3">
        <v>77925.200323</v>
      </c>
      <c r="J128" s="3">
        <v>76195.932525</v>
      </c>
      <c r="K128" s="3">
        <v>77897.21989</v>
      </c>
      <c r="L128" s="3">
        <v>15.807</v>
      </c>
      <c r="M128" s="3">
        <v>100.951</v>
      </c>
      <c r="N128" s="94">
        <f t="shared" si="1"/>
        <v>7.515754581</v>
      </c>
      <c r="O128" s="94">
        <f t="shared" si="2"/>
        <v>6.318799359</v>
      </c>
      <c r="P128" s="94">
        <f t="shared" si="3"/>
        <v>4.192456126</v>
      </c>
      <c r="Q128" s="94">
        <f t="shared" si="4"/>
        <v>2.956548503</v>
      </c>
      <c r="R128" s="94">
        <f t="shared" si="5"/>
        <v>5.293148871</v>
      </c>
      <c r="S128" s="96">
        <f t="shared" si="6"/>
        <v>5.255341488</v>
      </c>
      <c r="U128" s="7" t="str">
        <f t="shared" si="7"/>
        <v>INF</v>
      </c>
    </row>
    <row r="129">
      <c r="U129" s="7"/>
    </row>
    <row r="130">
      <c r="U130" s="7"/>
    </row>
    <row r="131">
      <c r="U131" s="7"/>
    </row>
    <row r="132">
      <c r="U132" s="7"/>
    </row>
    <row r="133">
      <c r="U133" s="7"/>
    </row>
    <row r="134">
      <c r="U134" s="7"/>
    </row>
    <row r="135">
      <c r="U135" s="7"/>
    </row>
    <row r="136">
      <c r="U136" s="7"/>
    </row>
    <row r="137">
      <c r="U137" s="7"/>
    </row>
    <row r="138">
      <c r="U138" s="7"/>
    </row>
    <row r="139">
      <c r="U139" s="7"/>
    </row>
    <row r="140">
      <c r="U140" s="7"/>
    </row>
    <row r="141">
      <c r="U141" s="7"/>
    </row>
    <row r="142">
      <c r="U142" s="7"/>
    </row>
    <row r="143">
      <c r="U143" s="7"/>
    </row>
    <row r="144">
      <c r="U144" s="7"/>
    </row>
    <row r="145">
      <c r="U145" s="7"/>
    </row>
    <row r="146">
      <c r="U146" s="7"/>
    </row>
    <row r="147">
      <c r="U147" s="7"/>
    </row>
    <row r="148">
      <c r="U148" s="7"/>
    </row>
    <row r="149">
      <c r="U149" s="7"/>
    </row>
    <row r="150">
      <c r="U150" s="7"/>
    </row>
    <row r="151">
      <c r="U151" s="7"/>
    </row>
    <row r="152">
      <c r="U152" s="7"/>
    </row>
    <row r="153">
      <c r="U153" s="7"/>
    </row>
    <row r="154">
      <c r="U154" s="7"/>
    </row>
    <row r="155">
      <c r="U155" s="7"/>
    </row>
    <row r="156">
      <c r="U156" s="7"/>
    </row>
    <row r="157">
      <c r="U157" s="7"/>
    </row>
    <row r="158">
      <c r="U158" s="7"/>
    </row>
    <row r="159">
      <c r="U159" s="7"/>
    </row>
    <row r="160">
      <c r="U160" s="7"/>
    </row>
    <row r="161">
      <c r="U161" s="7"/>
    </row>
    <row r="162">
      <c r="U162" s="7"/>
    </row>
    <row r="163">
      <c r="U163" s="7"/>
    </row>
    <row r="164">
      <c r="U164" s="7"/>
    </row>
    <row r="165">
      <c r="U165" s="7"/>
    </row>
    <row r="166">
      <c r="U166" s="7"/>
    </row>
    <row r="167">
      <c r="U167" s="7"/>
    </row>
    <row r="168">
      <c r="U168" s="7"/>
    </row>
    <row r="169">
      <c r="U169" s="7"/>
    </row>
    <row r="170">
      <c r="U170" s="7"/>
    </row>
    <row r="171">
      <c r="U171" s="7"/>
    </row>
    <row r="172">
      <c r="U172" s="7"/>
    </row>
    <row r="173">
      <c r="U173" s="7"/>
    </row>
    <row r="174">
      <c r="U174" s="7"/>
    </row>
    <row r="175">
      <c r="U175" s="7"/>
    </row>
    <row r="176">
      <c r="U176" s="7"/>
    </row>
    <row r="177">
      <c r="U177" s="7"/>
    </row>
    <row r="178">
      <c r="U178" s="7"/>
    </row>
    <row r="179">
      <c r="U179" s="7"/>
    </row>
    <row r="180">
      <c r="U180" s="7"/>
    </row>
    <row r="181">
      <c r="U181" s="7"/>
    </row>
    <row r="182">
      <c r="U182" s="7"/>
    </row>
    <row r="183">
      <c r="U183" s="7"/>
    </row>
    <row r="184">
      <c r="U184" s="7"/>
    </row>
    <row r="185">
      <c r="U185" s="7"/>
    </row>
    <row r="186">
      <c r="U186" s="7"/>
    </row>
    <row r="187">
      <c r="U187" s="7"/>
    </row>
    <row r="188">
      <c r="U188" s="7"/>
    </row>
    <row r="189">
      <c r="U189" s="7"/>
    </row>
    <row r="190">
      <c r="U190" s="7"/>
    </row>
    <row r="191">
      <c r="U191" s="7"/>
    </row>
    <row r="192">
      <c r="U192" s="7"/>
    </row>
    <row r="193">
      <c r="U193" s="7"/>
    </row>
    <row r="194">
      <c r="U194" s="7"/>
    </row>
    <row r="195">
      <c r="U195" s="7"/>
    </row>
    <row r="196">
      <c r="U196" s="7"/>
    </row>
    <row r="197">
      <c r="U197" s="7"/>
    </row>
    <row r="198">
      <c r="U198" s="7"/>
    </row>
    <row r="199">
      <c r="U199" s="7"/>
    </row>
    <row r="200">
      <c r="U200" s="7"/>
    </row>
    <row r="201">
      <c r="U201" s="7"/>
    </row>
    <row r="202">
      <c r="U202" s="7"/>
    </row>
    <row r="203">
      <c r="U203" s="7"/>
    </row>
    <row r="204">
      <c r="U204" s="7"/>
    </row>
    <row r="205">
      <c r="U205" s="7"/>
    </row>
    <row r="206">
      <c r="U206" s="7"/>
    </row>
    <row r="207">
      <c r="U207" s="7"/>
    </row>
    <row r="208">
      <c r="U208" s="7"/>
    </row>
    <row r="209">
      <c r="U209" s="7"/>
    </row>
    <row r="210">
      <c r="U210" s="7"/>
    </row>
    <row r="211">
      <c r="U211" s="7"/>
    </row>
    <row r="212">
      <c r="U212" s="7"/>
    </row>
    <row r="213">
      <c r="U213" s="7"/>
    </row>
    <row r="214">
      <c r="U214" s="7"/>
    </row>
    <row r="215">
      <c r="U215" s="7"/>
    </row>
    <row r="216">
      <c r="U216" s="7"/>
    </row>
    <row r="217">
      <c r="U217" s="7"/>
    </row>
    <row r="218">
      <c r="U218" s="7"/>
    </row>
    <row r="219">
      <c r="U219" s="7"/>
    </row>
    <row r="220">
      <c r="U220" s="7"/>
    </row>
    <row r="221">
      <c r="U221" s="7"/>
    </row>
    <row r="222">
      <c r="U222" s="7"/>
    </row>
    <row r="223">
      <c r="U223" s="7"/>
    </row>
    <row r="224">
      <c r="U224" s="7"/>
    </row>
    <row r="225">
      <c r="U225" s="7"/>
    </row>
    <row r="226">
      <c r="U226" s="7"/>
    </row>
    <row r="227">
      <c r="U227" s="7"/>
    </row>
    <row r="228">
      <c r="U228" s="7"/>
    </row>
    <row r="229">
      <c r="U229" s="7"/>
    </row>
    <row r="230">
      <c r="U230" s="7"/>
    </row>
    <row r="231">
      <c r="U231" s="7"/>
    </row>
    <row r="232">
      <c r="U232" s="7"/>
    </row>
    <row r="233">
      <c r="U233" s="7"/>
    </row>
    <row r="234">
      <c r="U234" s="7"/>
    </row>
    <row r="235">
      <c r="U235" s="7"/>
    </row>
    <row r="236">
      <c r="U236" s="7"/>
    </row>
    <row r="237">
      <c r="U237" s="7"/>
    </row>
    <row r="238">
      <c r="U238" s="7"/>
    </row>
    <row r="239">
      <c r="U239" s="7"/>
    </row>
    <row r="240">
      <c r="U240" s="7"/>
    </row>
    <row r="241">
      <c r="U241" s="7"/>
    </row>
    <row r="242">
      <c r="U242" s="7"/>
    </row>
    <row r="243">
      <c r="U243" s="7"/>
    </row>
    <row r="244">
      <c r="U244" s="7"/>
    </row>
    <row r="245">
      <c r="U245" s="7"/>
    </row>
    <row r="246">
      <c r="U246" s="7"/>
    </row>
    <row r="247">
      <c r="U247" s="7"/>
    </row>
    <row r="248">
      <c r="U248" s="7"/>
    </row>
    <row r="249">
      <c r="U249" s="7"/>
    </row>
    <row r="250">
      <c r="U250" s="7"/>
    </row>
    <row r="251">
      <c r="U251" s="7"/>
    </row>
    <row r="252">
      <c r="U252" s="7"/>
    </row>
    <row r="253">
      <c r="U253" s="7"/>
    </row>
    <row r="254">
      <c r="U254" s="7"/>
    </row>
    <row r="255">
      <c r="U255" s="7"/>
    </row>
    <row r="256">
      <c r="U256" s="7"/>
    </row>
    <row r="257">
      <c r="U257" s="7"/>
    </row>
    <row r="258">
      <c r="U258" s="7"/>
    </row>
    <row r="259">
      <c r="U259" s="7"/>
    </row>
    <row r="260">
      <c r="U260" s="7"/>
    </row>
    <row r="261">
      <c r="U261" s="7"/>
    </row>
    <row r="262">
      <c r="U262" s="7"/>
    </row>
    <row r="263">
      <c r="U263" s="7"/>
    </row>
    <row r="264">
      <c r="U264" s="7"/>
    </row>
    <row r="265">
      <c r="U265" s="7"/>
    </row>
    <row r="266">
      <c r="U266" s="7"/>
    </row>
    <row r="267">
      <c r="U267" s="7"/>
    </row>
    <row r="268">
      <c r="U268" s="7"/>
    </row>
    <row r="269">
      <c r="U269" s="7"/>
    </row>
    <row r="270">
      <c r="U270" s="7"/>
    </row>
    <row r="271">
      <c r="U271" s="7"/>
    </row>
    <row r="272">
      <c r="U272" s="7"/>
    </row>
    <row r="273">
      <c r="U273" s="7"/>
    </row>
    <row r="274">
      <c r="U274" s="7"/>
    </row>
    <row r="275">
      <c r="U275" s="7"/>
    </row>
    <row r="276">
      <c r="U276" s="7"/>
    </row>
    <row r="277">
      <c r="U277" s="7"/>
    </row>
    <row r="278">
      <c r="U278" s="7"/>
    </row>
    <row r="279">
      <c r="U279" s="7"/>
    </row>
    <row r="280">
      <c r="U280" s="7"/>
    </row>
    <row r="281">
      <c r="U281" s="7"/>
    </row>
    <row r="282">
      <c r="U282" s="7"/>
    </row>
    <row r="283">
      <c r="U283" s="7"/>
    </row>
    <row r="284">
      <c r="U284" s="7"/>
    </row>
    <row r="285">
      <c r="U285" s="7"/>
    </row>
    <row r="286">
      <c r="U286" s="7"/>
    </row>
    <row r="287">
      <c r="U287" s="7"/>
    </row>
    <row r="288">
      <c r="U288" s="7"/>
    </row>
    <row r="289">
      <c r="U289" s="7"/>
    </row>
    <row r="290">
      <c r="U290" s="7"/>
    </row>
    <row r="291">
      <c r="U291" s="7"/>
    </row>
    <row r="292">
      <c r="U292" s="7"/>
    </row>
    <row r="293">
      <c r="U293" s="7"/>
    </row>
    <row r="294">
      <c r="U294" s="7"/>
    </row>
    <row r="295">
      <c r="U295" s="7"/>
    </row>
    <row r="296">
      <c r="U296" s="7"/>
    </row>
    <row r="297">
      <c r="U297" s="7"/>
    </row>
    <row r="298">
      <c r="U298" s="7"/>
    </row>
    <row r="299">
      <c r="U299" s="7"/>
    </row>
    <row r="300">
      <c r="U300" s="7"/>
    </row>
    <row r="301">
      <c r="U301" s="7"/>
    </row>
    <row r="302">
      <c r="U302" s="7"/>
    </row>
    <row r="303">
      <c r="U303" s="7"/>
    </row>
    <row r="304">
      <c r="U304" s="7"/>
    </row>
    <row r="305">
      <c r="U305" s="7"/>
    </row>
    <row r="306">
      <c r="U306" s="7"/>
    </row>
    <row r="307">
      <c r="U307" s="7"/>
    </row>
    <row r="308">
      <c r="U308" s="7"/>
    </row>
    <row r="309">
      <c r="U309" s="7"/>
    </row>
    <row r="310">
      <c r="U310" s="7"/>
    </row>
    <row r="311">
      <c r="U311" s="7"/>
    </row>
    <row r="312">
      <c r="U312" s="7"/>
    </row>
    <row r="313">
      <c r="U313" s="7"/>
    </row>
    <row r="314">
      <c r="U314" s="7"/>
    </row>
    <row r="315">
      <c r="U315" s="7"/>
    </row>
    <row r="316">
      <c r="U316" s="7"/>
    </row>
    <row r="317">
      <c r="U317" s="7"/>
    </row>
    <row r="318">
      <c r="U318" s="7"/>
    </row>
    <row r="319">
      <c r="U319" s="7"/>
    </row>
    <row r="320">
      <c r="U320" s="7"/>
    </row>
    <row r="321">
      <c r="U321" s="7"/>
    </row>
    <row r="322">
      <c r="U322" s="7"/>
    </row>
    <row r="323">
      <c r="U323" s="7"/>
    </row>
    <row r="324">
      <c r="U324" s="7"/>
    </row>
    <row r="325">
      <c r="U325" s="7"/>
    </row>
    <row r="326">
      <c r="U326" s="7"/>
    </row>
    <row r="327">
      <c r="U327" s="7"/>
    </row>
    <row r="328">
      <c r="U328" s="7"/>
    </row>
    <row r="329">
      <c r="U329" s="7"/>
    </row>
    <row r="330">
      <c r="U330" s="7"/>
    </row>
    <row r="331">
      <c r="U331" s="7"/>
    </row>
    <row r="332">
      <c r="U332" s="7"/>
    </row>
    <row r="333">
      <c r="U333" s="7"/>
    </row>
    <row r="334">
      <c r="U334" s="7"/>
    </row>
    <row r="335">
      <c r="U335" s="7"/>
    </row>
    <row r="336">
      <c r="U336" s="7"/>
    </row>
    <row r="337">
      <c r="U337" s="7"/>
    </row>
    <row r="338">
      <c r="U338" s="7"/>
    </row>
    <row r="339">
      <c r="U339" s="7"/>
    </row>
    <row r="340">
      <c r="U340" s="7"/>
    </row>
    <row r="341">
      <c r="U341" s="7"/>
    </row>
    <row r="342">
      <c r="U342" s="7"/>
    </row>
    <row r="343">
      <c r="U343" s="7"/>
    </row>
    <row r="344">
      <c r="U344" s="7"/>
    </row>
    <row r="345">
      <c r="U345" s="7"/>
    </row>
    <row r="346">
      <c r="U346" s="7"/>
    </row>
    <row r="347">
      <c r="U347" s="7"/>
    </row>
    <row r="348">
      <c r="U348" s="7"/>
    </row>
    <row r="349">
      <c r="U349" s="7"/>
    </row>
    <row r="350">
      <c r="U350" s="7"/>
    </row>
    <row r="351">
      <c r="U351" s="7"/>
    </row>
    <row r="352">
      <c r="U352" s="7"/>
    </row>
    <row r="353">
      <c r="U353" s="7"/>
    </row>
    <row r="354">
      <c r="U354" s="7"/>
    </row>
    <row r="355">
      <c r="U355" s="7"/>
    </row>
    <row r="356">
      <c r="U356" s="7"/>
    </row>
    <row r="357">
      <c r="U357" s="7"/>
    </row>
    <row r="358">
      <c r="U358" s="7"/>
    </row>
    <row r="359">
      <c r="U359" s="7"/>
    </row>
    <row r="360">
      <c r="U360" s="7"/>
    </row>
    <row r="361">
      <c r="U361" s="7"/>
    </row>
    <row r="362">
      <c r="U362" s="7"/>
    </row>
    <row r="363">
      <c r="U363" s="7"/>
    </row>
    <row r="364">
      <c r="U364" s="7"/>
    </row>
    <row r="365">
      <c r="U365" s="7"/>
    </row>
    <row r="366">
      <c r="U366" s="7"/>
    </row>
    <row r="367">
      <c r="U367" s="7"/>
    </row>
    <row r="368">
      <c r="U368" s="7"/>
    </row>
    <row r="369">
      <c r="U369" s="7"/>
    </row>
    <row r="370">
      <c r="U370" s="7"/>
    </row>
    <row r="371">
      <c r="U371" s="7"/>
    </row>
    <row r="372">
      <c r="U372" s="7"/>
    </row>
    <row r="373">
      <c r="U373" s="7"/>
    </row>
    <row r="374">
      <c r="U374" s="7"/>
    </row>
    <row r="375">
      <c r="U375" s="7"/>
    </row>
    <row r="376">
      <c r="U376" s="7"/>
    </row>
    <row r="377">
      <c r="U377" s="7"/>
    </row>
    <row r="378">
      <c r="U378" s="7"/>
    </row>
    <row r="379">
      <c r="U379" s="7"/>
    </row>
    <row r="380">
      <c r="U380" s="7"/>
    </row>
    <row r="381">
      <c r="U381" s="7"/>
    </row>
    <row r="382">
      <c r="U382" s="7"/>
    </row>
    <row r="383">
      <c r="U383" s="7"/>
    </row>
    <row r="384">
      <c r="U384" s="7"/>
    </row>
    <row r="385">
      <c r="U385" s="7"/>
    </row>
    <row r="386">
      <c r="U386" s="7"/>
    </row>
    <row r="387">
      <c r="U387" s="7"/>
    </row>
    <row r="388">
      <c r="U388" s="7"/>
    </row>
    <row r="389">
      <c r="U389" s="7"/>
    </row>
    <row r="390">
      <c r="U390" s="7"/>
    </row>
    <row r="391">
      <c r="U391" s="7"/>
    </row>
    <row r="392">
      <c r="U392" s="7"/>
    </row>
    <row r="393">
      <c r="U393" s="7"/>
    </row>
    <row r="394">
      <c r="U394" s="7"/>
    </row>
    <row r="395">
      <c r="U395" s="7"/>
    </row>
    <row r="396">
      <c r="U396" s="7"/>
    </row>
    <row r="397">
      <c r="U397" s="7"/>
    </row>
    <row r="398">
      <c r="U398" s="7"/>
    </row>
    <row r="399">
      <c r="U399" s="7"/>
    </row>
    <row r="400">
      <c r="U400" s="7"/>
    </row>
    <row r="401">
      <c r="U401" s="7"/>
    </row>
    <row r="402">
      <c r="U402" s="7"/>
    </row>
    <row r="403">
      <c r="U403" s="7"/>
    </row>
    <row r="404">
      <c r="U404" s="7"/>
    </row>
    <row r="405">
      <c r="U405" s="7"/>
    </row>
    <row r="406">
      <c r="U406" s="7"/>
    </row>
    <row r="407">
      <c r="U407" s="7"/>
    </row>
    <row r="408">
      <c r="U408" s="7"/>
    </row>
    <row r="409">
      <c r="U409" s="7"/>
    </row>
    <row r="410">
      <c r="U410" s="7"/>
    </row>
    <row r="411">
      <c r="U411" s="7"/>
    </row>
    <row r="412">
      <c r="U412" s="7"/>
    </row>
    <row r="413">
      <c r="U413" s="7"/>
    </row>
    <row r="414">
      <c r="U414" s="7"/>
    </row>
    <row r="415">
      <c r="U415" s="7"/>
    </row>
    <row r="416">
      <c r="U416" s="7"/>
    </row>
    <row r="417">
      <c r="U417" s="7"/>
    </row>
    <row r="418">
      <c r="U418" s="7"/>
    </row>
    <row r="419">
      <c r="U419" s="7"/>
    </row>
    <row r="420">
      <c r="U420" s="7"/>
    </row>
    <row r="421">
      <c r="U421" s="7"/>
    </row>
    <row r="422">
      <c r="U422" s="7"/>
    </row>
    <row r="423">
      <c r="U423" s="7"/>
    </row>
    <row r="424">
      <c r="U424" s="7"/>
    </row>
    <row r="425">
      <c r="U425" s="7"/>
    </row>
    <row r="426">
      <c r="U426" s="7"/>
    </row>
    <row r="427">
      <c r="U427" s="7"/>
    </row>
    <row r="428">
      <c r="U428" s="7"/>
    </row>
    <row r="429">
      <c r="U429" s="7"/>
    </row>
    <row r="430">
      <c r="U430" s="7"/>
    </row>
    <row r="431">
      <c r="U431" s="7"/>
    </row>
    <row r="432">
      <c r="U432" s="7"/>
    </row>
    <row r="433">
      <c r="U433" s="7"/>
    </row>
    <row r="434">
      <c r="U434" s="7"/>
    </row>
    <row r="435">
      <c r="U435" s="7"/>
    </row>
    <row r="436">
      <c r="U436" s="7"/>
    </row>
    <row r="437">
      <c r="U437" s="7"/>
    </row>
    <row r="438">
      <c r="U438" s="7"/>
    </row>
    <row r="439">
      <c r="U439" s="7"/>
    </row>
    <row r="440">
      <c r="U440" s="7"/>
    </row>
    <row r="441">
      <c r="U441" s="7"/>
    </row>
    <row r="442">
      <c r="U442" s="7"/>
    </row>
    <row r="443">
      <c r="U443" s="7"/>
    </row>
    <row r="444">
      <c r="U444" s="7"/>
    </row>
    <row r="445">
      <c r="U445" s="7"/>
    </row>
    <row r="446">
      <c r="U446" s="7"/>
    </row>
    <row r="447">
      <c r="U447" s="7"/>
    </row>
    <row r="448">
      <c r="U448" s="7"/>
    </row>
    <row r="449">
      <c r="U449" s="7"/>
    </row>
    <row r="450">
      <c r="U450" s="7"/>
    </row>
    <row r="451">
      <c r="U451" s="7"/>
    </row>
    <row r="452">
      <c r="U452" s="7"/>
    </row>
    <row r="453">
      <c r="U453" s="7"/>
    </row>
    <row r="454">
      <c r="U454" s="7"/>
    </row>
    <row r="455">
      <c r="U455" s="7"/>
    </row>
    <row r="456">
      <c r="U456" s="7"/>
    </row>
    <row r="457">
      <c r="U457" s="7"/>
    </row>
    <row r="458">
      <c r="U458" s="7"/>
    </row>
    <row r="459">
      <c r="U459" s="7"/>
    </row>
    <row r="460">
      <c r="U460" s="7"/>
    </row>
    <row r="461">
      <c r="U461" s="7"/>
    </row>
    <row r="462">
      <c r="U462" s="7"/>
    </row>
    <row r="463">
      <c r="U463" s="7"/>
    </row>
    <row r="464">
      <c r="U464" s="7"/>
    </row>
    <row r="465">
      <c r="U465" s="7"/>
    </row>
    <row r="466">
      <c r="U466" s="7"/>
    </row>
    <row r="467">
      <c r="U467" s="7"/>
    </row>
    <row r="468">
      <c r="U468" s="7"/>
    </row>
    <row r="469">
      <c r="U469" s="7"/>
    </row>
    <row r="470">
      <c r="U470" s="7"/>
    </row>
    <row r="471">
      <c r="U471" s="7"/>
    </row>
    <row r="472">
      <c r="U472" s="7"/>
    </row>
    <row r="473">
      <c r="U473" s="7"/>
    </row>
    <row r="474">
      <c r="U474" s="7"/>
    </row>
    <row r="475">
      <c r="U475" s="7"/>
    </row>
    <row r="476">
      <c r="U476" s="7"/>
    </row>
    <row r="477">
      <c r="U477" s="7"/>
    </row>
    <row r="478">
      <c r="U478" s="7"/>
    </row>
    <row r="479">
      <c r="U479" s="7"/>
    </row>
    <row r="480">
      <c r="U480" s="7"/>
    </row>
    <row r="481">
      <c r="U481" s="7"/>
    </row>
    <row r="482">
      <c r="U482" s="7"/>
    </row>
    <row r="483">
      <c r="U483" s="7"/>
    </row>
    <row r="484">
      <c r="U484" s="7"/>
    </row>
    <row r="485">
      <c r="U485" s="7"/>
    </row>
    <row r="486">
      <c r="U486" s="7"/>
    </row>
    <row r="487">
      <c r="U487" s="7"/>
    </row>
    <row r="488">
      <c r="U488" s="7"/>
    </row>
    <row r="489">
      <c r="U489" s="7"/>
    </row>
    <row r="490">
      <c r="U490" s="7"/>
    </row>
    <row r="491">
      <c r="U491" s="7"/>
    </row>
    <row r="492">
      <c r="U492" s="7"/>
    </row>
    <row r="493">
      <c r="U493" s="7"/>
    </row>
    <row r="494">
      <c r="U494" s="7"/>
    </row>
    <row r="495">
      <c r="U495" s="7"/>
    </row>
    <row r="496">
      <c r="U496" s="7"/>
    </row>
    <row r="497">
      <c r="U497" s="7"/>
    </row>
    <row r="498">
      <c r="U498" s="7"/>
    </row>
    <row r="499">
      <c r="U499" s="7"/>
    </row>
    <row r="500">
      <c r="U500" s="7"/>
    </row>
    <row r="501">
      <c r="U501" s="7"/>
    </row>
    <row r="502">
      <c r="U502" s="7"/>
    </row>
    <row r="503">
      <c r="U503" s="7"/>
    </row>
    <row r="504">
      <c r="U504" s="7"/>
    </row>
    <row r="505">
      <c r="U505" s="7"/>
    </row>
    <row r="506">
      <c r="U506" s="7"/>
    </row>
    <row r="507">
      <c r="U507" s="7"/>
    </row>
    <row r="508">
      <c r="U508" s="7"/>
    </row>
    <row r="509">
      <c r="U509" s="7"/>
    </row>
    <row r="510">
      <c r="U510" s="7"/>
    </row>
    <row r="511">
      <c r="U511" s="7"/>
    </row>
    <row r="512">
      <c r="U512" s="7"/>
    </row>
    <row r="513">
      <c r="U513" s="7"/>
    </row>
    <row r="514">
      <c r="U514" s="7"/>
    </row>
    <row r="515">
      <c r="U515" s="7"/>
    </row>
    <row r="516">
      <c r="U516" s="7"/>
    </row>
    <row r="517">
      <c r="U517" s="7"/>
    </row>
    <row r="518">
      <c r="U518" s="7"/>
    </row>
    <row r="519">
      <c r="U519" s="7"/>
    </row>
    <row r="520">
      <c r="U520" s="7"/>
    </row>
    <row r="521">
      <c r="U521" s="7"/>
    </row>
    <row r="522">
      <c r="U522" s="7"/>
    </row>
    <row r="523">
      <c r="U523" s="7"/>
    </row>
    <row r="524">
      <c r="U524" s="7"/>
    </row>
    <row r="525">
      <c r="U525" s="7"/>
    </row>
    <row r="526">
      <c r="U526" s="7"/>
    </row>
    <row r="527">
      <c r="U527" s="7"/>
    </row>
    <row r="528">
      <c r="U528" s="7"/>
    </row>
    <row r="529">
      <c r="U529" s="7"/>
    </row>
    <row r="530">
      <c r="U530" s="7"/>
    </row>
    <row r="531">
      <c r="U531" s="7"/>
    </row>
    <row r="532">
      <c r="U532" s="7"/>
    </row>
    <row r="533">
      <c r="U533" s="7"/>
    </row>
    <row r="534">
      <c r="U534" s="7"/>
    </row>
    <row r="535">
      <c r="U535" s="7"/>
    </row>
    <row r="536">
      <c r="U536" s="7"/>
    </row>
    <row r="537">
      <c r="U537" s="7"/>
    </row>
    <row r="538">
      <c r="U538" s="7"/>
    </row>
    <row r="539">
      <c r="U539" s="7"/>
    </row>
    <row r="540">
      <c r="U540" s="7"/>
    </row>
    <row r="541">
      <c r="U541" s="7"/>
    </row>
    <row r="542">
      <c r="U542" s="7"/>
    </row>
    <row r="543">
      <c r="U543" s="7"/>
    </row>
    <row r="544">
      <c r="U544" s="7"/>
    </row>
    <row r="545">
      <c r="U545" s="7"/>
    </row>
    <row r="546">
      <c r="U546" s="7"/>
    </row>
    <row r="547">
      <c r="U547" s="7"/>
    </row>
    <row r="548">
      <c r="U548" s="7"/>
    </row>
    <row r="549">
      <c r="U549" s="7"/>
    </row>
    <row r="550">
      <c r="U550" s="7"/>
    </row>
    <row r="551">
      <c r="U551" s="7"/>
    </row>
    <row r="552">
      <c r="U552" s="7"/>
    </row>
    <row r="553">
      <c r="U553" s="7"/>
    </row>
    <row r="554">
      <c r="U554" s="7"/>
    </row>
    <row r="555">
      <c r="U555" s="7"/>
    </row>
    <row r="556">
      <c r="U556" s="7"/>
    </row>
    <row r="557">
      <c r="U557" s="7"/>
    </row>
    <row r="558">
      <c r="U558" s="7"/>
    </row>
    <row r="559">
      <c r="U559" s="7"/>
    </row>
    <row r="560">
      <c r="U560" s="7"/>
    </row>
    <row r="561">
      <c r="U561" s="7"/>
    </row>
    <row r="562">
      <c r="U562" s="7"/>
    </row>
    <row r="563">
      <c r="U563" s="7"/>
    </row>
    <row r="564">
      <c r="U564" s="7"/>
    </row>
    <row r="565">
      <c r="U565" s="7"/>
    </row>
    <row r="566">
      <c r="U566" s="7"/>
    </row>
    <row r="567">
      <c r="U567" s="7"/>
    </row>
    <row r="568">
      <c r="U568" s="7"/>
    </row>
    <row r="569">
      <c r="U569" s="7"/>
    </row>
    <row r="570">
      <c r="U570" s="7"/>
    </row>
    <row r="571">
      <c r="U571" s="7"/>
    </row>
    <row r="572">
      <c r="U572" s="7"/>
    </row>
    <row r="573">
      <c r="U573" s="7"/>
    </row>
    <row r="574">
      <c r="U574" s="7"/>
    </row>
    <row r="575">
      <c r="U575" s="7"/>
    </row>
    <row r="576">
      <c r="U576" s="7"/>
    </row>
    <row r="577">
      <c r="U577" s="7"/>
    </row>
    <row r="578">
      <c r="U578" s="7"/>
    </row>
    <row r="579">
      <c r="U579" s="7"/>
    </row>
    <row r="580">
      <c r="U580" s="7"/>
    </row>
    <row r="581">
      <c r="U581" s="7"/>
    </row>
    <row r="582">
      <c r="U582" s="7"/>
    </row>
    <row r="583">
      <c r="U583" s="7"/>
    </row>
    <row r="584">
      <c r="U584" s="7"/>
    </row>
    <row r="585">
      <c r="U585" s="7"/>
    </row>
    <row r="586">
      <c r="U586" s="7"/>
    </row>
    <row r="587">
      <c r="U587" s="7"/>
    </row>
    <row r="588">
      <c r="U588" s="7"/>
    </row>
    <row r="589">
      <c r="U589" s="7"/>
    </row>
    <row r="590">
      <c r="U590" s="7"/>
    </row>
    <row r="591">
      <c r="U591" s="7"/>
    </row>
    <row r="592">
      <c r="U592" s="7"/>
    </row>
    <row r="593">
      <c r="U593" s="7"/>
    </row>
    <row r="594">
      <c r="U594" s="7"/>
    </row>
    <row r="595">
      <c r="U595" s="7"/>
    </row>
    <row r="596">
      <c r="U596" s="7"/>
    </row>
    <row r="597">
      <c r="U597" s="7"/>
    </row>
    <row r="598">
      <c r="U598" s="7"/>
    </row>
    <row r="599">
      <c r="U599" s="7"/>
    </row>
    <row r="600">
      <c r="U600" s="7"/>
    </row>
    <row r="601">
      <c r="U601" s="7"/>
    </row>
    <row r="602">
      <c r="U602" s="7"/>
    </row>
    <row r="603">
      <c r="U603" s="7"/>
    </row>
    <row r="604">
      <c r="U604" s="7"/>
    </row>
    <row r="605">
      <c r="U605" s="7"/>
    </row>
    <row r="606">
      <c r="U606" s="7"/>
    </row>
    <row r="607">
      <c r="U607" s="7"/>
    </row>
    <row r="608">
      <c r="U608" s="7"/>
    </row>
    <row r="609">
      <c r="U609" s="7"/>
    </row>
    <row r="610">
      <c r="U610" s="7"/>
    </row>
    <row r="611">
      <c r="U611" s="7"/>
    </row>
    <row r="612">
      <c r="U612" s="7"/>
    </row>
    <row r="613">
      <c r="U613" s="7"/>
    </row>
    <row r="614">
      <c r="U614" s="7"/>
    </row>
    <row r="615">
      <c r="U615" s="7"/>
    </row>
    <row r="616">
      <c r="U616" s="7"/>
    </row>
    <row r="617">
      <c r="U617" s="7"/>
    </row>
    <row r="618">
      <c r="U618" s="7"/>
    </row>
    <row r="619">
      <c r="U619" s="7"/>
    </row>
    <row r="620">
      <c r="U620" s="7"/>
    </row>
    <row r="621">
      <c r="U621" s="7"/>
    </row>
    <row r="622">
      <c r="U622" s="7"/>
    </row>
    <row r="623">
      <c r="U623" s="7"/>
    </row>
    <row r="624">
      <c r="U624" s="7"/>
    </row>
    <row r="625">
      <c r="U625" s="7"/>
    </row>
    <row r="626">
      <c r="U626" s="7"/>
    </row>
    <row r="627">
      <c r="U627" s="7"/>
    </row>
    <row r="628">
      <c r="U628" s="7"/>
    </row>
    <row r="629">
      <c r="U629" s="7"/>
    </row>
    <row r="630">
      <c r="U630" s="7"/>
    </row>
    <row r="631">
      <c r="U631" s="7"/>
    </row>
    <row r="632">
      <c r="U632" s="7"/>
    </row>
    <row r="633">
      <c r="U633" s="7"/>
    </row>
    <row r="634">
      <c r="U634" s="7"/>
    </row>
    <row r="635">
      <c r="U635" s="7"/>
    </row>
    <row r="636">
      <c r="U636" s="7"/>
    </row>
    <row r="637">
      <c r="U637" s="7"/>
    </row>
    <row r="638">
      <c r="U638" s="7"/>
    </row>
    <row r="639">
      <c r="U639" s="7"/>
    </row>
    <row r="640">
      <c r="U640" s="7"/>
    </row>
    <row r="641">
      <c r="U641" s="7"/>
    </row>
    <row r="642">
      <c r="U642" s="7"/>
    </row>
    <row r="643">
      <c r="U643" s="7"/>
    </row>
    <row r="644">
      <c r="U644" s="7"/>
    </row>
    <row r="645">
      <c r="U645" s="7"/>
    </row>
    <row r="646">
      <c r="U646" s="7"/>
    </row>
    <row r="647">
      <c r="U647" s="7"/>
    </row>
    <row r="648">
      <c r="U648" s="7"/>
    </row>
    <row r="649">
      <c r="U649" s="7"/>
    </row>
    <row r="650">
      <c r="U650" s="7"/>
    </row>
    <row r="651">
      <c r="U651" s="7"/>
    </row>
    <row r="652">
      <c r="U652" s="7"/>
    </row>
    <row r="653">
      <c r="U653" s="7"/>
    </row>
    <row r="654">
      <c r="U654" s="7"/>
    </row>
    <row r="655">
      <c r="U655" s="7"/>
    </row>
    <row r="656">
      <c r="U656" s="7"/>
    </row>
    <row r="657">
      <c r="U657" s="7"/>
    </row>
    <row r="658">
      <c r="U658" s="7"/>
    </row>
    <row r="659">
      <c r="U659" s="7"/>
    </row>
    <row r="660">
      <c r="U660" s="7"/>
    </row>
    <row r="661">
      <c r="U661" s="7"/>
    </row>
    <row r="662">
      <c r="U662" s="7"/>
    </row>
    <row r="663">
      <c r="U663" s="7"/>
    </row>
    <row r="664">
      <c r="U664" s="7"/>
    </row>
    <row r="665">
      <c r="U665" s="7"/>
    </row>
    <row r="666">
      <c r="U666" s="7"/>
    </row>
    <row r="667">
      <c r="U667" s="7"/>
    </row>
    <row r="668">
      <c r="U668" s="7"/>
    </row>
    <row r="669">
      <c r="U669" s="7"/>
    </row>
    <row r="670">
      <c r="U670" s="7"/>
    </row>
    <row r="671">
      <c r="U671" s="7"/>
    </row>
    <row r="672">
      <c r="U672" s="7"/>
    </row>
    <row r="673">
      <c r="U673" s="7"/>
    </row>
    <row r="674">
      <c r="U674" s="7"/>
    </row>
    <row r="675">
      <c r="U675" s="7"/>
    </row>
    <row r="676">
      <c r="U676" s="7"/>
    </row>
    <row r="677">
      <c r="U677" s="7"/>
    </row>
    <row r="678">
      <c r="U678" s="7"/>
    </row>
    <row r="679">
      <c r="U679" s="7"/>
    </row>
    <row r="680">
      <c r="U680" s="7"/>
    </row>
    <row r="681">
      <c r="U681" s="7"/>
    </row>
    <row r="682">
      <c r="U682" s="7"/>
    </row>
    <row r="683">
      <c r="U683" s="7"/>
    </row>
    <row r="684">
      <c r="U684" s="7"/>
    </row>
    <row r="685">
      <c r="U685" s="7"/>
    </row>
    <row r="686">
      <c r="U686" s="7"/>
    </row>
    <row r="687">
      <c r="U687" s="7"/>
    </row>
    <row r="688">
      <c r="U688" s="7"/>
    </row>
    <row r="689">
      <c r="U689" s="7"/>
    </row>
    <row r="690">
      <c r="U690" s="7"/>
    </row>
    <row r="691">
      <c r="U691" s="7"/>
    </row>
    <row r="692">
      <c r="U692" s="7"/>
    </row>
    <row r="693">
      <c r="U693" s="7"/>
    </row>
    <row r="694">
      <c r="U694" s="7"/>
    </row>
    <row r="695">
      <c r="U695" s="7"/>
    </row>
    <row r="696">
      <c r="U696" s="7"/>
    </row>
    <row r="697">
      <c r="U697" s="7"/>
    </row>
    <row r="698">
      <c r="U698" s="7"/>
    </row>
    <row r="699">
      <c r="U699" s="7"/>
    </row>
    <row r="700">
      <c r="U700" s="7"/>
    </row>
    <row r="701">
      <c r="U701" s="7"/>
    </row>
    <row r="702">
      <c r="U702" s="7"/>
    </row>
    <row r="703">
      <c r="U703" s="7"/>
    </row>
    <row r="704">
      <c r="U704" s="7"/>
    </row>
    <row r="705">
      <c r="U705" s="7"/>
    </row>
    <row r="706">
      <c r="U706" s="7"/>
    </row>
    <row r="707">
      <c r="U707" s="7"/>
    </row>
    <row r="708">
      <c r="U708" s="7"/>
    </row>
    <row r="709">
      <c r="U709" s="7"/>
    </row>
    <row r="710">
      <c r="U710" s="7"/>
    </row>
    <row r="711">
      <c r="U711" s="7"/>
    </row>
    <row r="712">
      <c r="U712" s="7"/>
    </row>
    <row r="713">
      <c r="U713" s="7"/>
    </row>
    <row r="714">
      <c r="U714" s="7"/>
    </row>
    <row r="715">
      <c r="U715" s="7"/>
    </row>
    <row r="716">
      <c r="U716" s="7"/>
    </row>
    <row r="717">
      <c r="U717" s="7"/>
    </row>
    <row r="718">
      <c r="U718" s="7"/>
    </row>
    <row r="719">
      <c r="U719" s="7"/>
    </row>
    <row r="720">
      <c r="U720" s="7"/>
    </row>
    <row r="721">
      <c r="U721" s="7"/>
    </row>
    <row r="722">
      <c r="U722" s="7"/>
    </row>
    <row r="723">
      <c r="U723" s="7"/>
    </row>
    <row r="724">
      <c r="U724" s="7"/>
    </row>
    <row r="725">
      <c r="U725" s="7"/>
    </row>
    <row r="726">
      <c r="U726" s="7"/>
    </row>
    <row r="727">
      <c r="U727" s="7"/>
    </row>
    <row r="728">
      <c r="U728" s="7"/>
    </row>
    <row r="729">
      <c r="U729" s="7"/>
    </row>
    <row r="730">
      <c r="U730" s="7"/>
    </row>
    <row r="731">
      <c r="U731" s="7"/>
    </row>
    <row r="732">
      <c r="U732" s="7"/>
    </row>
    <row r="733">
      <c r="U733" s="7"/>
    </row>
    <row r="734">
      <c r="U734" s="7"/>
    </row>
    <row r="735">
      <c r="U735" s="7"/>
    </row>
    <row r="736">
      <c r="U736" s="7"/>
    </row>
    <row r="737">
      <c r="U737" s="7"/>
    </row>
    <row r="738">
      <c r="U738" s="7"/>
    </row>
    <row r="739">
      <c r="U739" s="7"/>
    </row>
    <row r="740">
      <c r="U740" s="7"/>
    </row>
    <row r="741">
      <c r="U741" s="7"/>
    </row>
    <row r="742">
      <c r="U742" s="7"/>
    </row>
    <row r="743">
      <c r="U743" s="7"/>
    </row>
    <row r="744">
      <c r="U744" s="7"/>
    </row>
    <row r="745">
      <c r="U745" s="7"/>
    </row>
    <row r="746">
      <c r="U746" s="7"/>
    </row>
    <row r="747">
      <c r="U747" s="7"/>
    </row>
    <row r="748">
      <c r="U748" s="7"/>
    </row>
    <row r="749">
      <c r="U749" s="7"/>
    </row>
    <row r="750">
      <c r="U750" s="7"/>
    </row>
    <row r="751">
      <c r="U751" s="7"/>
    </row>
    <row r="752">
      <c r="U752" s="7"/>
    </row>
    <row r="753">
      <c r="U753" s="7"/>
    </row>
    <row r="754">
      <c r="U754" s="7"/>
    </row>
    <row r="755">
      <c r="U755" s="7"/>
    </row>
    <row r="756">
      <c r="U756" s="7"/>
    </row>
    <row r="757">
      <c r="U757" s="7"/>
    </row>
    <row r="758">
      <c r="U758" s="7"/>
    </row>
    <row r="759">
      <c r="U759" s="7"/>
    </row>
    <row r="760">
      <c r="U760" s="7"/>
    </row>
    <row r="761">
      <c r="U761" s="7"/>
    </row>
    <row r="762">
      <c r="U762" s="7"/>
    </row>
    <row r="763">
      <c r="U763" s="7"/>
    </row>
    <row r="764">
      <c r="U764" s="7"/>
    </row>
    <row r="765">
      <c r="U765" s="7"/>
    </row>
    <row r="766">
      <c r="U766" s="7"/>
    </row>
    <row r="767">
      <c r="U767" s="7"/>
    </row>
    <row r="768">
      <c r="U768" s="7"/>
    </row>
    <row r="769">
      <c r="U769" s="7"/>
    </row>
    <row r="770">
      <c r="U770" s="7"/>
    </row>
    <row r="771">
      <c r="U771" s="7"/>
    </row>
    <row r="772">
      <c r="U772" s="7"/>
    </row>
    <row r="773">
      <c r="U773" s="7"/>
    </row>
    <row r="774">
      <c r="U774" s="7"/>
    </row>
    <row r="775">
      <c r="U775" s="7"/>
    </row>
    <row r="776">
      <c r="U776" s="7"/>
    </row>
    <row r="777">
      <c r="U777" s="7"/>
    </row>
    <row r="778">
      <c r="U778" s="7"/>
    </row>
    <row r="779">
      <c r="U779" s="7"/>
    </row>
    <row r="780">
      <c r="U780" s="7"/>
    </row>
    <row r="781">
      <c r="U781" s="7"/>
    </row>
    <row r="782">
      <c r="U782" s="7"/>
    </row>
    <row r="783">
      <c r="U783" s="7"/>
    </row>
    <row r="784">
      <c r="U784" s="7"/>
    </row>
    <row r="785">
      <c r="U785" s="7"/>
    </row>
    <row r="786">
      <c r="U786" s="7"/>
    </row>
    <row r="787">
      <c r="U787" s="7"/>
    </row>
    <row r="788">
      <c r="U788" s="7"/>
    </row>
    <row r="789">
      <c r="U789" s="7"/>
    </row>
    <row r="790">
      <c r="U790" s="7"/>
    </row>
    <row r="791">
      <c r="U791" s="7"/>
    </row>
    <row r="792">
      <c r="U792" s="7"/>
    </row>
    <row r="793">
      <c r="U793" s="7"/>
    </row>
    <row r="794">
      <c r="U794" s="7"/>
    </row>
    <row r="795">
      <c r="U795" s="7"/>
    </row>
    <row r="796">
      <c r="U796" s="7"/>
    </row>
    <row r="797">
      <c r="U797" s="7"/>
    </row>
    <row r="798">
      <c r="U798" s="7"/>
    </row>
    <row r="799">
      <c r="U799" s="7"/>
    </row>
    <row r="800">
      <c r="U800" s="7"/>
    </row>
    <row r="801">
      <c r="U801" s="7"/>
    </row>
    <row r="802">
      <c r="U802" s="7"/>
    </row>
    <row r="803">
      <c r="U803" s="7"/>
    </row>
    <row r="804">
      <c r="U804" s="7"/>
    </row>
    <row r="805">
      <c r="U805" s="7"/>
    </row>
    <row r="806">
      <c r="U806" s="7"/>
    </row>
    <row r="807">
      <c r="U807" s="7"/>
    </row>
    <row r="808">
      <c r="U808" s="7"/>
    </row>
    <row r="809">
      <c r="U809" s="7"/>
    </row>
    <row r="810">
      <c r="U810" s="7"/>
    </row>
    <row r="811">
      <c r="U811" s="7"/>
    </row>
    <row r="812">
      <c r="U812" s="7"/>
    </row>
    <row r="813">
      <c r="U813" s="7"/>
    </row>
    <row r="814">
      <c r="U814" s="7"/>
    </row>
    <row r="815">
      <c r="U815" s="7"/>
    </row>
    <row r="816">
      <c r="U816" s="7"/>
    </row>
    <row r="817">
      <c r="U817" s="7"/>
    </row>
    <row r="818">
      <c r="U818" s="7"/>
    </row>
    <row r="819">
      <c r="U819" s="7"/>
    </row>
    <row r="820">
      <c r="U820" s="7"/>
    </row>
    <row r="821">
      <c r="U821" s="7"/>
    </row>
    <row r="822">
      <c r="U822" s="7"/>
    </row>
    <row r="823">
      <c r="U823" s="7"/>
    </row>
    <row r="824">
      <c r="U824" s="7"/>
    </row>
    <row r="825">
      <c r="U825" s="7"/>
    </row>
    <row r="826">
      <c r="U826" s="7"/>
    </row>
    <row r="827">
      <c r="U827" s="7"/>
    </row>
    <row r="828">
      <c r="U828" s="7"/>
    </row>
    <row r="829">
      <c r="U829" s="7"/>
    </row>
    <row r="830">
      <c r="U830" s="7"/>
    </row>
    <row r="831">
      <c r="U831" s="7"/>
    </row>
    <row r="832">
      <c r="U832" s="7"/>
    </row>
    <row r="833">
      <c r="U833" s="7"/>
    </row>
    <row r="834">
      <c r="U834" s="7"/>
    </row>
    <row r="835">
      <c r="U835" s="7"/>
    </row>
    <row r="836">
      <c r="U836" s="7"/>
    </row>
    <row r="837">
      <c r="U837" s="7"/>
    </row>
    <row r="838">
      <c r="U838" s="7"/>
    </row>
    <row r="839">
      <c r="U839" s="7"/>
    </row>
    <row r="840">
      <c r="U840" s="7"/>
    </row>
    <row r="841">
      <c r="U841" s="7"/>
    </row>
    <row r="842">
      <c r="U842" s="7"/>
    </row>
    <row r="843">
      <c r="U843" s="7"/>
    </row>
    <row r="844">
      <c r="U844" s="7"/>
    </row>
    <row r="845">
      <c r="U845" s="7"/>
    </row>
    <row r="846">
      <c r="U846" s="7"/>
    </row>
    <row r="847">
      <c r="U847" s="7"/>
    </row>
    <row r="848">
      <c r="U848" s="7"/>
    </row>
    <row r="849">
      <c r="U849" s="7"/>
    </row>
    <row r="850">
      <c r="U850" s="7"/>
    </row>
    <row r="851">
      <c r="U851" s="7"/>
    </row>
    <row r="852">
      <c r="U852" s="7"/>
    </row>
    <row r="853">
      <c r="U853" s="7"/>
    </row>
    <row r="854">
      <c r="U854" s="7"/>
    </row>
    <row r="855">
      <c r="U855" s="7"/>
    </row>
    <row r="856">
      <c r="U856" s="7"/>
    </row>
    <row r="857">
      <c r="U857" s="7"/>
    </row>
    <row r="858">
      <c r="U858" s="7"/>
    </row>
    <row r="859">
      <c r="U859" s="7"/>
    </row>
    <row r="860">
      <c r="U860" s="7"/>
    </row>
    <row r="861">
      <c r="U861" s="7"/>
    </row>
    <row r="862">
      <c r="U862" s="7"/>
    </row>
    <row r="863">
      <c r="U863" s="7"/>
    </row>
    <row r="864">
      <c r="U864" s="7"/>
    </row>
    <row r="865">
      <c r="U865" s="7"/>
    </row>
    <row r="866">
      <c r="U866" s="7"/>
    </row>
    <row r="867">
      <c r="U867" s="7"/>
    </row>
    <row r="868">
      <c r="U868" s="7"/>
    </row>
    <row r="869">
      <c r="U869" s="7"/>
    </row>
    <row r="870">
      <c r="U870" s="7"/>
    </row>
    <row r="871">
      <c r="U871" s="7"/>
    </row>
    <row r="872">
      <c r="U872" s="7"/>
    </row>
    <row r="873">
      <c r="U873" s="7"/>
    </row>
    <row r="874">
      <c r="U874" s="7"/>
    </row>
    <row r="875">
      <c r="U875" s="7"/>
    </row>
    <row r="876">
      <c r="U876" s="7"/>
    </row>
    <row r="877">
      <c r="U877" s="7"/>
    </row>
    <row r="878">
      <c r="U878" s="7"/>
    </row>
    <row r="879">
      <c r="U879" s="7"/>
    </row>
    <row r="880">
      <c r="U880" s="7"/>
    </row>
    <row r="881">
      <c r="U881" s="7"/>
    </row>
    <row r="882">
      <c r="U882" s="7"/>
    </row>
    <row r="883">
      <c r="U883" s="7"/>
    </row>
    <row r="884">
      <c r="U884" s="7"/>
    </row>
    <row r="885">
      <c r="U885" s="7"/>
    </row>
    <row r="886">
      <c r="U886" s="7"/>
    </row>
    <row r="887">
      <c r="U887" s="7"/>
    </row>
    <row r="888">
      <c r="U888" s="7"/>
    </row>
    <row r="889">
      <c r="U889" s="7"/>
    </row>
    <row r="890">
      <c r="U890" s="7"/>
    </row>
    <row r="891">
      <c r="U891" s="7"/>
    </row>
    <row r="892">
      <c r="U892" s="7"/>
    </row>
    <row r="893">
      <c r="U893" s="7"/>
    </row>
    <row r="894">
      <c r="U894" s="7"/>
    </row>
    <row r="895">
      <c r="U895" s="7"/>
    </row>
    <row r="896">
      <c r="U896" s="7"/>
    </row>
    <row r="897">
      <c r="U897" s="7"/>
    </row>
    <row r="898">
      <c r="U898" s="7"/>
    </row>
    <row r="899">
      <c r="U899" s="7"/>
    </row>
    <row r="900">
      <c r="U900" s="7"/>
    </row>
    <row r="901">
      <c r="U901" s="7"/>
    </row>
    <row r="902">
      <c r="U902" s="7"/>
    </row>
    <row r="903">
      <c r="U903" s="7"/>
    </row>
    <row r="904">
      <c r="U904" s="7"/>
    </row>
    <row r="905">
      <c r="U905" s="7"/>
    </row>
    <row r="906">
      <c r="U906" s="7"/>
    </row>
    <row r="907">
      <c r="U907" s="7"/>
    </row>
    <row r="908">
      <c r="U908" s="7"/>
    </row>
    <row r="909">
      <c r="U909" s="7"/>
    </row>
    <row r="910">
      <c r="U910" s="7"/>
    </row>
    <row r="911">
      <c r="U911" s="7"/>
    </row>
    <row r="912">
      <c r="U912" s="7"/>
    </row>
    <row r="913">
      <c r="U913" s="7"/>
    </row>
    <row r="914">
      <c r="U914" s="7"/>
    </row>
    <row r="915">
      <c r="U915" s="7"/>
    </row>
    <row r="916">
      <c r="U916" s="7"/>
    </row>
    <row r="917">
      <c r="U917" s="7"/>
    </row>
    <row r="918">
      <c r="U918" s="7"/>
    </row>
    <row r="919">
      <c r="U919" s="7"/>
    </row>
    <row r="920">
      <c r="U920" s="7"/>
    </row>
    <row r="921">
      <c r="U921" s="7"/>
    </row>
    <row r="922">
      <c r="U922" s="7"/>
    </row>
    <row r="923">
      <c r="U923" s="7"/>
    </row>
    <row r="924">
      <c r="U924" s="7"/>
    </row>
    <row r="925">
      <c r="U925" s="7"/>
    </row>
    <row r="926">
      <c r="U926" s="7"/>
    </row>
    <row r="927">
      <c r="U927" s="7"/>
    </row>
    <row r="928">
      <c r="U928" s="7"/>
    </row>
    <row r="929">
      <c r="U929" s="7"/>
    </row>
    <row r="930">
      <c r="U930" s="7"/>
    </row>
    <row r="931">
      <c r="U931" s="7"/>
    </row>
    <row r="932">
      <c r="U932" s="7"/>
    </row>
    <row r="933">
      <c r="U933" s="7"/>
    </row>
    <row r="934">
      <c r="U934" s="7"/>
    </row>
    <row r="935">
      <c r="U935" s="7"/>
    </row>
    <row r="936">
      <c r="U936" s="7"/>
    </row>
    <row r="937">
      <c r="U937" s="7"/>
    </row>
    <row r="938">
      <c r="U938" s="7"/>
    </row>
    <row r="939">
      <c r="U939" s="7"/>
    </row>
    <row r="940">
      <c r="U940" s="7"/>
    </row>
    <row r="941">
      <c r="U941" s="7"/>
    </row>
    <row r="942">
      <c r="U942" s="7"/>
    </row>
    <row r="943">
      <c r="U943" s="7"/>
    </row>
    <row r="944">
      <c r="U944" s="7"/>
    </row>
    <row r="945">
      <c r="U945" s="7"/>
    </row>
    <row r="946">
      <c r="U946" s="7"/>
    </row>
    <row r="947">
      <c r="U947" s="7"/>
    </row>
    <row r="948">
      <c r="U948" s="7"/>
    </row>
    <row r="949">
      <c r="U949" s="7"/>
    </row>
    <row r="950">
      <c r="U950" s="7"/>
    </row>
    <row r="951">
      <c r="U951" s="7"/>
    </row>
    <row r="952">
      <c r="U952" s="7"/>
    </row>
    <row r="953">
      <c r="U953" s="7"/>
    </row>
    <row r="954">
      <c r="U954" s="7"/>
    </row>
    <row r="955">
      <c r="U955" s="7"/>
    </row>
    <row r="956">
      <c r="U956" s="7"/>
    </row>
    <row r="957">
      <c r="U957" s="7"/>
    </row>
    <row r="958">
      <c r="U958" s="7"/>
    </row>
    <row r="959">
      <c r="U959" s="7"/>
    </row>
    <row r="960">
      <c r="U960" s="7"/>
    </row>
    <row r="961">
      <c r="U961" s="7"/>
    </row>
    <row r="962">
      <c r="U962" s="7"/>
    </row>
    <row r="963">
      <c r="U963" s="7"/>
    </row>
    <row r="964">
      <c r="U964" s="7"/>
    </row>
    <row r="965">
      <c r="U965" s="7"/>
    </row>
    <row r="966">
      <c r="U966" s="7"/>
    </row>
    <row r="967">
      <c r="U967" s="7"/>
    </row>
    <row r="968">
      <c r="U968" s="7"/>
    </row>
    <row r="969">
      <c r="U969" s="7"/>
    </row>
    <row r="970">
      <c r="U970" s="7"/>
    </row>
    <row r="971">
      <c r="U971" s="7"/>
    </row>
    <row r="972">
      <c r="U972" s="7"/>
    </row>
    <row r="973">
      <c r="U973" s="7"/>
    </row>
    <row r="974">
      <c r="U974" s="7"/>
    </row>
    <row r="975">
      <c r="U975" s="7"/>
    </row>
    <row r="976">
      <c r="U976" s="7"/>
    </row>
    <row r="977">
      <c r="U977" s="7"/>
    </row>
    <row r="978">
      <c r="U978" s="7"/>
    </row>
    <row r="979">
      <c r="U979" s="7"/>
    </row>
    <row r="980">
      <c r="U980" s="7"/>
    </row>
    <row r="981">
      <c r="U981" s="7"/>
    </row>
    <row r="982">
      <c r="U982" s="7"/>
    </row>
    <row r="983">
      <c r="U983" s="7"/>
    </row>
    <row r="984">
      <c r="U984" s="7"/>
    </row>
    <row r="985">
      <c r="U985" s="7"/>
    </row>
    <row r="986">
      <c r="U986" s="7"/>
    </row>
    <row r="987">
      <c r="U987" s="7"/>
    </row>
    <row r="988">
      <c r="U988" s="7"/>
    </row>
    <row r="989">
      <c r="U989" s="7"/>
    </row>
    <row r="990">
      <c r="U990" s="7"/>
    </row>
    <row r="991">
      <c r="U991" s="7"/>
    </row>
    <row r="992">
      <c r="U992" s="7"/>
    </row>
    <row r="993">
      <c r="U993" s="7"/>
    </row>
    <row r="994">
      <c r="U994" s="7"/>
    </row>
    <row r="995">
      <c r="U995" s="7"/>
    </row>
    <row r="996">
      <c r="U996" s="7"/>
    </row>
    <row r="997">
      <c r="U997" s="7"/>
    </row>
    <row r="998">
      <c r="U998" s="7"/>
    </row>
    <row r="999">
      <c r="U999" s="7"/>
    </row>
    <row r="1000">
      <c r="U1000" s="7"/>
    </row>
    <row r="1001">
      <c r="U1001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63"/>
    <col customWidth="1" min="3" max="13" width="8.38"/>
    <col customWidth="1" min="14" max="19" width="6.63"/>
  </cols>
  <sheetData>
    <row r="1">
      <c r="A1" s="91"/>
      <c r="B1" s="92"/>
      <c r="C1" s="92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3"/>
      <c r="U1" s="7"/>
    </row>
    <row r="2">
      <c r="A2" s="91" t="s">
        <v>76</v>
      </c>
      <c r="B2" s="92" t="s">
        <v>72</v>
      </c>
      <c r="C2" s="92" t="s">
        <v>1</v>
      </c>
      <c r="D2" s="91" t="s">
        <v>210</v>
      </c>
      <c r="E2" s="91" t="s">
        <v>211</v>
      </c>
      <c r="F2" s="91" t="s">
        <v>212</v>
      </c>
      <c r="G2" s="91" t="s">
        <v>213</v>
      </c>
      <c r="H2" s="91" t="s">
        <v>214</v>
      </c>
      <c r="I2" s="91" t="s">
        <v>215</v>
      </c>
      <c r="J2" s="91" t="s">
        <v>216</v>
      </c>
      <c r="K2" s="91" t="s">
        <v>217</v>
      </c>
      <c r="L2" s="91" t="s">
        <v>218</v>
      </c>
      <c r="M2" s="91" t="s">
        <v>219</v>
      </c>
      <c r="N2" s="91" t="s">
        <v>220</v>
      </c>
      <c r="O2" s="91" t="s">
        <v>221</v>
      </c>
      <c r="P2" s="91" t="s">
        <v>222</v>
      </c>
      <c r="Q2" s="91" t="s">
        <v>223</v>
      </c>
      <c r="R2" s="91" t="s">
        <v>224</v>
      </c>
      <c r="S2" s="93" t="s">
        <v>4</v>
      </c>
      <c r="U2" s="7" t="s">
        <v>225</v>
      </c>
    </row>
    <row r="3">
      <c r="A3" s="94">
        <f>Comparacao!F3</f>
        <v>494.523628</v>
      </c>
      <c r="B3" s="57" t="s">
        <v>82</v>
      </c>
      <c r="C3" s="40" t="s">
        <v>17</v>
      </c>
      <c r="D3" s="95">
        <v>5.0</v>
      </c>
      <c r="E3" s="95">
        <v>494.523628</v>
      </c>
      <c r="F3" s="95">
        <v>494.523628</v>
      </c>
      <c r="G3" s="95">
        <v>494.523628</v>
      </c>
      <c r="H3" s="95">
        <v>494.523628</v>
      </c>
      <c r="I3" s="95">
        <v>494.523628</v>
      </c>
      <c r="J3" s="95">
        <v>494.523628</v>
      </c>
      <c r="K3" s="95">
        <v>494.523628</v>
      </c>
      <c r="L3" s="95">
        <v>0.274</v>
      </c>
      <c r="M3" s="95">
        <v>10.004</v>
      </c>
      <c r="N3" s="94">
        <f t="shared" ref="N3:N128" si="1">((E3-A3)/A3)*100</f>
        <v>0</v>
      </c>
      <c r="O3" s="94">
        <f t="shared" ref="O3:O128" si="2">((F3-A3)/A3)*100</f>
        <v>0</v>
      </c>
      <c r="P3" s="94">
        <f t="shared" ref="P3:P128" si="3">((G3-A3)/A3)*100</f>
        <v>0</v>
      </c>
      <c r="Q3" s="94">
        <f t="shared" ref="Q3:Q128" si="4">((H3-A3)/A3)*100</f>
        <v>0</v>
      </c>
      <c r="R3" s="94">
        <f t="shared" ref="R3:R128" si="5">((I3-A3)/A3)*100</f>
        <v>0</v>
      </c>
      <c r="S3" s="96">
        <f t="shared" ref="S3:S128" si="6">AVERAGE(N3:R3)</f>
        <v>0</v>
      </c>
      <c r="U3" s="7">
        <f t="shared" ref="U3:U128" si="7">(IF(((J3-A3)/A3)*100 &lt; 1,L3,"INF"))</f>
        <v>0.274</v>
      </c>
    </row>
    <row r="4">
      <c r="A4" s="94">
        <f>Comparacao!F4</f>
        <v>612.982976</v>
      </c>
      <c r="B4" s="57" t="s">
        <v>83</v>
      </c>
      <c r="C4" s="3" t="s">
        <v>17</v>
      </c>
      <c r="D4" s="3">
        <v>5.0</v>
      </c>
      <c r="E4" s="3">
        <v>612.982976</v>
      </c>
      <c r="F4" s="3">
        <v>612.982976</v>
      </c>
      <c r="G4" s="3">
        <v>612.982976</v>
      </c>
      <c r="H4" s="3">
        <v>612.982976</v>
      </c>
      <c r="I4" s="3">
        <v>612.982976</v>
      </c>
      <c r="J4" s="3">
        <v>612.982976</v>
      </c>
      <c r="K4" s="3">
        <v>612.982976</v>
      </c>
      <c r="L4" s="3">
        <v>0.188</v>
      </c>
      <c r="M4" s="3">
        <v>10.004</v>
      </c>
      <c r="N4" s="94">
        <f t="shared" si="1"/>
        <v>0</v>
      </c>
      <c r="O4" s="94">
        <f t="shared" si="2"/>
        <v>0</v>
      </c>
      <c r="P4" s="94">
        <f t="shared" si="3"/>
        <v>0</v>
      </c>
      <c r="Q4" s="94">
        <f t="shared" si="4"/>
        <v>0</v>
      </c>
      <c r="R4" s="94">
        <f t="shared" si="5"/>
        <v>0</v>
      </c>
      <c r="S4" s="96">
        <f t="shared" si="6"/>
        <v>0</v>
      </c>
      <c r="U4" s="7">
        <f t="shared" si="7"/>
        <v>0.188</v>
      </c>
    </row>
    <row r="5">
      <c r="A5" s="94">
        <f>Comparacao!F5</f>
        <v>718.97013</v>
      </c>
      <c r="B5" s="57" t="s">
        <v>84</v>
      </c>
      <c r="C5" s="3" t="s">
        <v>17</v>
      </c>
      <c r="D5" s="3">
        <v>5.0</v>
      </c>
      <c r="E5" s="3">
        <v>718.97013</v>
      </c>
      <c r="F5" s="3">
        <v>718.97013</v>
      </c>
      <c r="G5" s="3">
        <v>718.97013</v>
      </c>
      <c r="H5" s="3">
        <v>718.97013</v>
      </c>
      <c r="I5" s="3">
        <v>718.97013</v>
      </c>
      <c r="J5" s="3">
        <v>718.97013</v>
      </c>
      <c r="K5" s="3">
        <v>718.97013</v>
      </c>
      <c r="L5" s="3">
        <v>0.228</v>
      </c>
      <c r="M5" s="3">
        <v>10.004</v>
      </c>
      <c r="N5" s="94">
        <f t="shared" si="1"/>
        <v>0</v>
      </c>
      <c r="O5" s="94">
        <f t="shared" si="2"/>
        <v>0</v>
      </c>
      <c r="P5" s="94">
        <f t="shared" si="3"/>
        <v>0</v>
      </c>
      <c r="Q5" s="94">
        <f t="shared" si="4"/>
        <v>0</v>
      </c>
      <c r="R5" s="94">
        <f t="shared" si="5"/>
        <v>0</v>
      </c>
      <c r="S5" s="96">
        <f t="shared" si="6"/>
        <v>0</v>
      </c>
      <c r="U5" s="7">
        <f t="shared" si="7"/>
        <v>0.228</v>
      </c>
    </row>
    <row r="6">
      <c r="A6" s="94">
        <f>Comparacao!F6</f>
        <v>322.924184</v>
      </c>
      <c r="B6" s="57" t="s">
        <v>85</v>
      </c>
      <c r="C6" s="3" t="s">
        <v>17</v>
      </c>
      <c r="D6" s="3">
        <v>5.0</v>
      </c>
      <c r="E6" s="3">
        <v>322.924184</v>
      </c>
      <c r="F6" s="3">
        <v>322.924184</v>
      </c>
      <c r="G6" s="3">
        <v>322.924184</v>
      </c>
      <c r="H6" s="3">
        <v>322.924184</v>
      </c>
      <c r="I6" s="3">
        <v>322.924184</v>
      </c>
      <c r="J6" s="3">
        <v>322.924184</v>
      </c>
      <c r="K6" s="3">
        <v>322.924184</v>
      </c>
      <c r="L6" s="3">
        <v>0.904</v>
      </c>
      <c r="M6" s="3">
        <v>10.007</v>
      </c>
      <c r="N6" s="94">
        <f t="shared" si="1"/>
        <v>0</v>
      </c>
      <c r="O6" s="94">
        <f t="shared" si="2"/>
        <v>0</v>
      </c>
      <c r="P6" s="94">
        <f t="shared" si="3"/>
        <v>0</v>
      </c>
      <c r="Q6" s="94">
        <f t="shared" si="4"/>
        <v>0</v>
      </c>
      <c r="R6" s="94">
        <f t="shared" si="5"/>
        <v>0</v>
      </c>
      <c r="S6" s="96">
        <f t="shared" si="6"/>
        <v>0</v>
      </c>
      <c r="U6" s="7">
        <f t="shared" si="7"/>
        <v>0.904</v>
      </c>
    </row>
    <row r="7">
      <c r="A7" s="94">
        <f>Comparacao!F7</f>
        <v>499.377429</v>
      </c>
      <c r="B7" s="57" t="s">
        <v>86</v>
      </c>
      <c r="C7" s="3" t="s">
        <v>17</v>
      </c>
      <c r="D7" s="3">
        <v>5.0</v>
      </c>
      <c r="E7" s="3">
        <v>499.377429</v>
      </c>
      <c r="F7" s="3">
        <v>499.377429</v>
      </c>
      <c r="G7" s="3">
        <v>499.377429</v>
      </c>
      <c r="H7" s="3">
        <v>499.377429</v>
      </c>
      <c r="I7" s="3">
        <v>499.377429</v>
      </c>
      <c r="J7" s="3">
        <v>499.377429</v>
      </c>
      <c r="K7" s="3">
        <v>499.377429</v>
      </c>
      <c r="L7" s="3">
        <v>0.901</v>
      </c>
      <c r="M7" s="3">
        <v>10.008</v>
      </c>
      <c r="N7" s="94">
        <f t="shared" si="1"/>
        <v>0</v>
      </c>
      <c r="O7" s="94">
        <f t="shared" si="2"/>
        <v>0</v>
      </c>
      <c r="P7" s="94">
        <f t="shared" si="3"/>
        <v>0</v>
      </c>
      <c r="Q7" s="94">
        <f t="shared" si="4"/>
        <v>0</v>
      </c>
      <c r="R7" s="94">
        <f t="shared" si="5"/>
        <v>0</v>
      </c>
      <c r="S7" s="96">
        <f t="shared" si="6"/>
        <v>0</v>
      </c>
      <c r="U7" s="7">
        <f t="shared" si="7"/>
        <v>0.901</v>
      </c>
    </row>
    <row r="8">
      <c r="A8" s="94">
        <f>Comparacao!F8</f>
        <v>667.390009</v>
      </c>
      <c r="B8" s="57" t="s">
        <v>87</v>
      </c>
      <c r="C8" s="3" t="s">
        <v>17</v>
      </c>
      <c r="D8" s="3">
        <v>5.0</v>
      </c>
      <c r="E8" s="3">
        <v>667.390009</v>
      </c>
      <c r="F8" s="3">
        <v>667.390009</v>
      </c>
      <c r="G8" s="3">
        <v>667.390009</v>
      </c>
      <c r="H8" s="3">
        <v>667.390009</v>
      </c>
      <c r="I8" s="3">
        <v>667.390009</v>
      </c>
      <c r="J8" s="3">
        <v>667.390009</v>
      </c>
      <c r="K8" s="3">
        <v>667.390009</v>
      </c>
      <c r="L8" s="3">
        <v>0.926</v>
      </c>
      <c r="M8" s="3">
        <v>10.007</v>
      </c>
      <c r="N8" s="94">
        <f t="shared" si="1"/>
        <v>0</v>
      </c>
      <c r="O8" s="94">
        <f t="shared" si="2"/>
        <v>0</v>
      </c>
      <c r="P8" s="94">
        <f t="shared" si="3"/>
        <v>0</v>
      </c>
      <c r="Q8" s="94">
        <f t="shared" si="4"/>
        <v>0</v>
      </c>
      <c r="R8" s="94">
        <f t="shared" si="5"/>
        <v>0</v>
      </c>
      <c r="S8" s="96">
        <f t="shared" si="6"/>
        <v>0</v>
      </c>
      <c r="U8" s="7">
        <f t="shared" si="7"/>
        <v>0.926</v>
      </c>
    </row>
    <row r="9">
      <c r="A9" s="94">
        <f>Comparacao!F9</f>
        <v>190.515089</v>
      </c>
      <c r="B9" s="57" t="s">
        <v>88</v>
      </c>
      <c r="C9" s="3" t="s">
        <v>17</v>
      </c>
      <c r="D9" s="3">
        <v>5.0</v>
      </c>
      <c r="E9" s="3">
        <v>190.515089</v>
      </c>
      <c r="F9" s="3">
        <v>190.515089</v>
      </c>
      <c r="G9" s="3">
        <v>190.515089</v>
      </c>
      <c r="H9" s="3">
        <v>190.515089</v>
      </c>
      <c r="I9" s="3">
        <v>190.515089</v>
      </c>
      <c r="J9" s="3">
        <v>190.515089</v>
      </c>
      <c r="K9" s="3">
        <v>190.515089</v>
      </c>
      <c r="L9" s="3">
        <v>2.548</v>
      </c>
      <c r="M9" s="3">
        <v>10.024</v>
      </c>
      <c r="N9" s="94">
        <f t="shared" si="1"/>
        <v>0</v>
      </c>
      <c r="O9" s="94">
        <f t="shared" si="2"/>
        <v>0</v>
      </c>
      <c r="P9" s="94">
        <f t="shared" si="3"/>
        <v>0</v>
      </c>
      <c r="Q9" s="94">
        <f t="shared" si="4"/>
        <v>0</v>
      </c>
      <c r="R9" s="94">
        <f t="shared" si="5"/>
        <v>0</v>
      </c>
      <c r="S9" s="96">
        <f t="shared" si="6"/>
        <v>0</v>
      </c>
      <c r="U9" s="7">
        <f t="shared" si="7"/>
        <v>2.548</v>
      </c>
    </row>
    <row r="10">
      <c r="A10" s="94">
        <f>Comparacao!F10</f>
        <v>411.828487</v>
      </c>
      <c r="B10" s="57" t="s">
        <v>89</v>
      </c>
      <c r="C10" s="3" t="s">
        <v>17</v>
      </c>
      <c r="D10" s="3">
        <v>5.0</v>
      </c>
      <c r="E10" s="3">
        <v>411.828487</v>
      </c>
      <c r="F10" s="3">
        <v>411.828487</v>
      </c>
      <c r="G10" s="3">
        <v>411.828487</v>
      </c>
      <c r="H10" s="3">
        <v>411.828487</v>
      </c>
      <c r="I10" s="3">
        <v>411.828487</v>
      </c>
      <c r="J10" s="3">
        <v>411.828487</v>
      </c>
      <c r="K10" s="3">
        <v>411.828487</v>
      </c>
      <c r="L10" s="3">
        <v>2.52</v>
      </c>
      <c r="M10" s="3">
        <v>10.024</v>
      </c>
      <c r="N10" s="94">
        <f t="shared" si="1"/>
        <v>0</v>
      </c>
      <c r="O10" s="94">
        <f t="shared" si="2"/>
        <v>0</v>
      </c>
      <c r="P10" s="94">
        <f t="shared" si="3"/>
        <v>0</v>
      </c>
      <c r="Q10" s="94">
        <f t="shared" si="4"/>
        <v>0</v>
      </c>
      <c r="R10" s="94">
        <f t="shared" si="5"/>
        <v>0</v>
      </c>
      <c r="S10" s="96">
        <f t="shared" si="6"/>
        <v>0</v>
      </c>
      <c r="U10" s="7">
        <f t="shared" si="7"/>
        <v>2.52</v>
      </c>
    </row>
    <row r="11">
      <c r="A11" s="94">
        <f>Comparacao!F11</f>
        <v>631.564979</v>
      </c>
      <c r="B11" s="57" t="s">
        <v>90</v>
      </c>
      <c r="C11" s="3" t="s">
        <v>17</v>
      </c>
      <c r="D11" s="3">
        <v>5.0</v>
      </c>
      <c r="E11" s="3">
        <v>631.564979</v>
      </c>
      <c r="F11" s="3">
        <v>631.564979</v>
      </c>
      <c r="G11" s="3">
        <v>631.564979</v>
      </c>
      <c r="H11" s="3">
        <v>631.564979</v>
      </c>
      <c r="I11" s="3">
        <v>631.564979</v>
      </c>
      <c r="J11" s="3">
        <v>631.564979</v>
      </c>
      <c r="K11" s="3">
        <v>631.564979</v>
      </c>
      <c r="L11" s="3">
        <v>2.428</v>
      </c>
      <c r="M11" s="3">
        <v>10.023</v>
      </c>
      <c r="N11" s="94">
        <f t="shared" si="1"/>
        <v>0</v>
      </c>
      <c r="O11" s="94">
        <f t="shared" si="2"/>
        <v>0</v>
      </c>
      <c r="P11" s="94">
        <f t="shared" si="3"/>
        <v>0</v>
      </c>
      <c r="Q11" s="94">
        <f t="shared" si="4"/>
        <v>0</v>
      </c>
      <c r="R11" s="94">
        <f t="shared" si="5"/>
        <v>0</v>
      </c>
      <c r="S11" s="96">
        <f t="shared" si="6"/>
        <v>0</v>
      </c>
      <c r="U11" s="7">
        <f t="shared" si="7"/>
        <v>2.428</v>
      </c>
    </row>
    <row r="12">
      <c r="A12" s="94">
        <f>Comparacao!F12</f>
        <v>1915.210508</v>
      </c>
      <c r="B12" s="57" t="s">
        <v>91</v>
      </c>
      <c r="C12" s="3" t="s">
        <v>17</v>
      </c>
      <c r="D12" s="3">
        <v>5.0</v>
      </c>
      <c r="E12" s="3">
        <v>1915.210508</v>
      </c>
      <c r="F12" s="3">
        <v>1915.210508</v>
      </c>
      <c r="G12" s="3">
        <v>1915.210508</v>
      </c>
      <c r="H12" s="3">
        <v>1915.210508</v>
      </c>
      <c r="I12" s="3">
        <v>1915.210508</v>
      </c>
      <c r="J12" s="3">
        <v>1915.210508</v>
      </c>
      <c r="K12" s="3">
        <v>1915.210508</v>
      </c>
      <c r="L12" s="3">
        <v>0.622</v>
      </c>
      <c r="M12" s="3">
        <v>15.007</v>
      </c>
      <c r="N12" s="94">
        <f t="shared" si="1"/>
        <v>0</v>
      </c>
      <c r="O12" s="94">
        <f t="shared" si="2"/>
        <v>0</v>
      </c>
      <c r="P12" s="94">
        <f t="shared" si="3"/>
        <v>0</v>
      </c>
      <c r="Q12" s="94">
        <f t="shared" si="4"/>
        <v>0</v>
      </c>
      <c r="R12" s="94">
        <f t="shared" si="5"/>
        <v>0</v>
      </c>
      <c r="S12" s="96">
        <f t="shared" si="6"/>
        <v>0</v>
      </c>
      <c r="U12" s="7">
        <f t="shared" si="7"/>
        <v>0.622</v>
      </c>
    </row>
    <row r="13">
      <c r="A13" s="94">
        <f>Comparacao!F13</f>
        <v>2324.397834</v>
      </c>
      <c r="B13" s="57" t="s">
        <v>92</v>
      </c>
      <c r="C13" s="3" t="s">
        <v>17</v>
      </c>
      <c r="D13" s="3">
        <v>5.0</v>
      </c>
      <c r="E13" s="3">
        <v>2324.397834</v>
      </c>
      <c r="F13" s="3">
        <v>2324.397834</v>
      </c>
      <c r="G13" s="3">
        <v>2324.397834</v>
      </c>
      <c r="H13" s="3">
        <v>2324.397834</v>
      </c>
      <c r="I13" s="3">
        <v>2324.397834</v>
      </c>
      <c r="J13" s="3">
        <v>2324.397834</v>
      </c>
      <c r="K13" s="3">
        <v>2324.397834</v>
      </c>
      <c r="L13" s="3">
        <v>0.638</v>
      </c>
      <c r="M13" s="3">
        <v>15.007</v>
      </c>
      <c r="N13" s="94">
        <f t="shared" si="1"/>
        <v>0</v>
      </c>
      <c r="O13" s="94">
        <f t="shared" si="2"/>
        <v>0</v>
      </c>
      <c r="P13" s="94">
        <f t="shared" si="3"/>
        <v>0</v>
      </c>
      <c r="Q13" s="94">
        <f t="shared" si="4"/>
        <v>0</v>
      </c>
      <c r="R13" s="94">
        <f t="shared" si="5"/>
        <v>0</v>
      </c>
      <c r="S13" s="96">
        <f t="shared" si="6"/>
        <v>0</v>
      </c>
      <c r="U13" s="7">
        <f t="shared" si="7"/>
        <v>0.638</v>
      </c>
    </row>
    <row r="14">
      <c r="A14" s="94">
        <f>Comparacao!F14</f>
        <v>2666.094409</v>
      </c>
      <c r="B14" s="57" t="s">
        <v>93</v>
      </c>
      <c r="C14" s="3" t="s">
        <v>17</v>
      </c>
      <c r="D14" s="3">
        <v>5.0</v>
      </c>
      <c r="E14" s="3">
        <v>2666.094409</v>
      </c>
      <c r="F14" s="3">
        <v>2666.094409</v>
      </c>
      <c r="G14" s="3">
        <v>2666.094409</v>
      </c>
      <c r="H14" s="3">
        <v>2666.094409</v>
      </c>
      <c r="I14" s="3">
        <v>2666.094409</v>
      </c>
      <c r="J14" s="3">
        <v>2666.094409</v>
      </c>
      <c r="K14" s="3">
        <v>2666.094409</v>
      </c>
      <c r="L14" s="3">
        <v>0.54</v>
      </c>
      <c r="M14" s="3">
        <v>15.007</v>
      </c>
      <c r="N14" s="94">
        <f t="shared" si="1"/>
        <v>0</v>
      </c>
      <c r="O14" s="94">
        <f t="shared" si="2"/>
        <v>0</v>
      </c>
      <c r="P14" s="94">
        <f t="shared" si="3"/>
        <v>0</v>
      </c>
      <c r="Q14" s="94">
        <f t="shared" si="4"/>
        <v>0</v>
      </c>
      <c r="R14" s="94">
        <f t="shared" si="5"/>
        <v>0</v>
      </c>
      <c r="S14" s="96">
        <f t="shared" si="6"/>
        <v>0</v>
      </c>
      <c r="U14" s="7">
        <f t="shared" si="7"/>
        <v>0.54</v>
      </c>
    </row>
    <row r="15">
      <c r="A15" s="94">
        <f>Comparacao!F15</f>
        <v>1299.636874</v>
      </c>
      <c r="B15" s="57" t="s">
        <v>94</v>
      </c>
      <c r="C15" s="3" t="s">
        <v>17</v>
      </c>
      <c r="D15" s="3">
        <v>5.0</v>
      </c>
      <c r="E15" s="3">
        <v>1299.636874</v>
      </c>
      <c r="F15" s="3">
        <v>1299.636874</v>
      </c>
      <c r="G15" s="3">
        <v>1299.636874</v>
      </c>
      <c r="H15" s="3">
        <v>1299.636874</v>
      </c>
      <c r="I15" s="3">
        <v>1299.636874</v>
      </c>
      <c r="J15" s="3">
        <v>1299.636874</v>
      </c>
      <c r="K15" s="3">
        <v>1299.636874</v>
      </c>
      <c r="L15" s="3">
        <v>1.158</v>
      </c>
      <c r="M15" s="3">
        <v>15.012</v>
      </c>
      <c r="N15" s="94">
        <f t="shared" si="1"/>
        <v>0</v>
      </c>
      <c r="O15" s="94">
        <f t="shared" si="2"/>
        <v>0</v>
      </c>
      <c r="P15" s="94">
        <f t="shared" si="3"/>
        <v>0</v>
      </c>
      <c r="Q15" s="94">
        <f t="shared" si="4"/>
        <v>0</v>
      </c>
      <c r="R15" s="94">
        <f t="shared" si="5"/>
        <v>0</v>
      </c>
      <c r="S15" s="96">
        <f t="shared" si="6"/>
        <v>0</v>
      </c>
      <c r="U15" s="7">
        <f t="shared" si="7"/>
        <v>1.158</v>
      </c>
    </row>
    <row r="16">
      <c r="A16" s="94">
        <f>Comparacao!F16</f>
        <v>1935.079566</v>
      </c>
      <c r="B16" s="57" t="s">
        <v>95</v>
      </c>
      <c r="C16" s="3" t="s">
        <v>17</v>
      </c>
      <c r="D16" s="3">
        <v>5.0</v>
      </c>
      <c r="E16" s="3">
        <v>1935.079566</v>
      </c>
      <c r="F16" s="3">
        <v>1935.079566</v>
      </c>
      <c r="G16" s="3">
        <v>1935.079566</v>
      </c>
      <c r="H16" s="3">
        <v>1935.079566</v>
      </c>
      <c r="I16" s="3">
        <v>1935.079566</v>
      </c>
      <c r="J16" s="3">
        <v>1935.079566</v>
      </c>
      <c r="K16" s="3">
        <v>1935.079566</v>
      </c>
      <c r="L16" s="3">
        <v>1.155</v>
      </c>
      <c r="M16" s="3">
        <v>15.013</v>
      </c>
      <c r="N16" s="94">
        <f t="shared" si="1"/>
        <v>0</v>
      </c>
      <c r="O16" s="94">
        <f t="shared" si="2"/>
        <v>0</v>
      </c>
      <c r="P16" s="94">
        <f t="shared" si="3"/>
        <v>0</v>
      </c>
      <c r="Q16" s="94">
        <f t="shared" si="4"/>
        <v>0</v>
      </c>
      <c r="R16" s="94">
        <f t="shared" si="5"/>
        <v>0</v>
      </c>
      <c r="S16" s="96">
        <f t="shared" si="6"/>
        <v>0</v>
      </c>
      <c r="U16" s="7">
        <f t="shared" si="7"/>
        <v>1.155</v>
      </c>
    </row>
    <row r="17">
      <c r="A17" s="94">
        <f>Comparacao!F17</f>
        <v>2454.200477</v>
      </c>
      <c r="B17" s="57" t="s">
        <v>96</v>
      </c>
      <c r="C17" s="3" t="s">
        <v>17</v>
      </c>
      <c r="D17" s="3">
        <v>5.0</v>
      </c>
      <c r="E17" s="3">
        <v>2454.200477</v>
      </c>
      <c r="F17" s="3">
        <v>2454.200477</v>
      </c>
      <c r="G17" s="3">
        <v>2454.200477</v>
      </c>
      <c r="H17" s="3">
        <v>2454.200477</v>
      </c>
      <c r="I17" s="3">
        <v>2454.200477</v>
      </c>
      <c r="J17" s="3">
        <v>2454.200477</v>
      </c>
      <c r="K17" s="3">
        <v>2454.200477</v>
      </c>
      <c r="L17" s="3">
        <v>1.603</v>
      </c>
      <c r="M17" s="3">
        <v>15.012</v>
      </c>
      <c r="N17" s="94">
        <f t="shared" si="1"/>
        <v>0</v>
      </c>
      <c r="O17" s="94">
        <f t="shared" si="2"/>
        <v>0</v>
      </c>
      <c r="P17" s="94">
        <f t="shared" si="3"/>
        <v>0</v>
      </c>
      <c r="Q17" s="94">
        <f t="shared" si="4"/>
        <v>0</v>
      </c>
      <c r="R17" s="94">
        <f t="shared" si="5"/>
        <v>0</v>
      </c>
      <c r="S17" s="96">
        <f t="shared" si="6"/>
        <v>0</v>
      </c>
      <c r="U17" s="7">
        <f t="shared" si="7"/>
        <v>1.603</v>
      </c>
    </row>
    <row r="18">
      <c r="A18" s="94">
        <f>Comparacao!F18</f>
        <v>876.360788</v>
      </c>
      <c r="B18" s="57" t="s">
        <v>97</v>
      </c>
      <c r="C18" s="3" t="s">
        <v>17</v>
      </c>
      <c r="D18" s="3">
        <v>5.0</v>
      </c>
      <c r="E18" s="3">
        <v>876.360788</v>
      </c>
      <c r="F18" s="3">
        <v>876.360788</v>
      </c>
      <c r="G18" s="3">
        <v>876.360788</v>
      </c>
      <c r="H18" s="3">
        <v>876.360788</v>
      </c>
      <c r="I18" s="3">
        <v>876.360788</v>
      </c>
      <c r="J18" s="3">
        <v>876.360788</v>
      </c>
      <c r="K18" s="3">
        <v>876.360788</v>
      </c>
      <c r="L18" s="3">
        <v>2.619</v>
      </c>
      <c r="M18" s="3">
        <v>15.032</v>
      </c>
      <c r="N18" s="94">
        <f t="shared" si="1"/>
        <v>0</v>
      </c>
      <c r="O18" s="94">
        <f t="shared" si="2"/>
        <v>0</v>
      </c>
      <c r="P18" s="94">
        <f t="shared" si="3"/>
        <v>0</v>
      </c>
      <c r="Q18" s="94">
        <f t="shared" si="4"/>
        <v>0</v>
      </c>
      <c r="R18" s="94">
        <f t="shared" si="5"/>
        <v>0</v>
      </c>
      <c r="S18" s="96">
        <f t="shared" si="6"/>
        <v>0</v>
      </c>
      <c r="U18" s="7">
        <f t="shared" si="7"/>
        <v>2.619</v>
      </c>
    </row>
    <row r="19">
      <c r="A19" s="94">
        <f>Comparacao!F19</f>
        <v>1590.303262</v>
      </c>
      <c r="B19" s="57" t="s">
        <v>98</v>
      </c>
      <c r="C19" s="3" t="s">
        <v>17</v>
      </c>
      <c r="D19" s="3">
        <v>5.0</v>
      </c>
      <c r="E19" s="3">
        <v>1590.303262</v>
      </c>
      <c r="F19" s="3">
        <v>1590.303262</v>
      </c>
      <c r="G19" s="3">
        <v>1590.303262</v>
      </c>
      <c r="H19" s="3">
        <v>1590.303262</v>
      </c>
      <c r="I19" s="3">
        <v>1590.303262</v>
      </c>
      <c r="J19" s="3">
        <v>1590.303262</v>
      </c>
      <c r="K19" s="3">
        <v>1590.303262</v>
      </c>
      <c r="L19" s="3">
        <v>3.49</v>
      </c>
      <c r="M19" s="3">
        <v>15.032</v>
      </c>
      <c r="N19" s="94">
        <f t="shared" si="1"/>
        <v>0</v>
      </c>
      <c r="O19" s="94">
        <f t="shared" si="2"/>
        <v>0</v>
      </c>
      <c r="P19" s="94">
        <f t="shared" si="3"/>
        <v>0</v>
      </c>
      <c r="Q19" s="94">
        <f t="shared" si="4"/>
        <v>0</v>
      </c>
      <c r="R19" s="94">
        <f t="shared" si="5"/>
        <v>0</v>
      </c>
      <c r="S19" s="96">
        <f t="shared" si="6"/>
        <v>0</v>
      </c>
      <c r="U19" s="7">
        <f t="shared" si="7"/>
        <v>3.49</v>
      </c>
    </row>
    <row r="20">
      <c r="A20" s="94">
        <f>Comparacao!F20</f>
        <v>2250.292347</v>
      </c>
      <c r="B20" s="57" t="s">
        <v>99</v>
      </c>
      <c r="C20" s="3" t="s">
        <v>17</v>
      </c>
      <c r="D20" s="3">
        <v>5.0</v>
      </c>
      <c r="E20" s="3">
        <v>2254.853559</v>
      </c>
      <c r="F20" s="3">
        <v>2250.292347</v>
      </c>
      <c r="G20" s="3">
        <v>2250.292347</v>
      </c>
      <c r="H20" s="3">
        <v>2250.292347</v>
      </c>
      <c r="I20" s="3">
        <v>2250.292347</v>
      </c>
      <c r="J20" s="3">
        <v>2250.292347</v>
      </c>
      <c r="K20" s="3">
        <v>2251.204589</v>
      </c>
      <c r="L20" s="3">
        <v>6.277</v>
      </c>
      <c r="M20" s="3">
        <v>15.032</v>
      </c>
      <c r="N20" s="94">
        <f t="shared" si="1"/>
        <v>0.2026941969</v>
      </c>
      <c r="O20" s="94">
        <f t="shared" si="2"/>
        <v>0</v>
      </c>
      <c r="P20" s="94">
        <f t="shared" si="3"/>
        <v>0</v>
      </c>
      <c r="Q20" s="94">
        <f t="shared" si="4"/>
        <v>0</v>
      </c>
      <c r="R20" s="94">
        <f t="shared" si="5"/>
        <v>0</v>
      </c>
      <c r="S20" s="96">
        <f t="shared" si="6"/>
        <v>0.04053883937</v>
      </c>
      <c r="U20" s="7">
        <f t="shared" si="7"/>
        <v>6.277</v>
      </c>
    </row>
    <row r="21">
      <c r="A21" s="94">
        <f>Comparacao!F21</f>
        <v>4170.149331</v>
      </c>
      <c r="B21" s="57" t="s">
        <v>100</v>
      </c>
      <c r="C21" s="3" t="s">
        <v>17</v>
      </c>
      <c r="D21" s="3">
        <v>5.0</v>
      </c>
      <c r="E21" s="3">
        <v>4170.149331</v>
      </c>
      <c r="F21" s="3">
        <v>4170.149331</v>
      </c>
      <c r="G21" s="3">
        <v>4170.149331</v>
      </c>
      <c r="H21" s="3">
        <v>4170.149331</v>
      </c>
      <c r="I21" s="3">
        <v>4170.149331</v>
      </c>
      <c r="J21" s="3">
        <v>4170.149331</v>
      </c>
      <c r="K21" s="3">
        <v>4170.149331</v>
      </c>
      <c r="L21" s="3">
        <v>0.835</v>
      </c>
      <c r="M21" s="3">
        <v>20.011</v>
      </c>
      <c r="N21" s="94">
        <f t="shared" si="1"/>
        <v>0</v>
      </c>
      <c r="O21" s="94">
        <f t="shared" si="2"/>
        <v>0</v>
      </c>
      <c r="P21" s="94">
        <f t="shared" si="3"/>
        <v>0</v>
      </c>
      <c r="Q21" s="94">
        <f t="shared" si="4"/>
        <v>0</v>
      </c>
      <c r="R21" s="94">
        <f t="shared" si="5"/>
        <v>0</v>
      </c>
      <c r="S21" s="96">
        <f t="shared" si="6"/>
        <v>0</v>
      </c>
      <c r="U21" s="7">
        <f t="shared" si="7"/>
        <v>0.835</v>
      </c>
    </row>
    <row r="22">
      <c r="A22" s="94">
        <f>Comparacao!F22</f>
        <v>5234.939466</v>
      </c>
      <c r="B22" s="57" t="s">
        <v>101</v>
      </c>
      <c r="C22" s="3" t="s">
        <v>17</v>
      </c>
      <c r="D22" s="3">
        <v>5.0</v>
      </c>
      <c r="E22" s="3">
        <v>5234.939466</v>
      </c>
      <c r="F22" s="3">
        <v>5234.939466</v>
      </c>
      <c r="G22" s="3">
        <v>5234.939466</v>
      </c>
      <c r="H22" s="3">
        <v>5234.939466</v>
      </c>
      <c r="I22" s="3">
        <v>5234.939466</v>
      </c>
      <c r="J22" s="3">
        <v>5234.939466</v>
      </c>
      <c r="K22" s="3">
        <v>5234.939466</v>
      </c>
      <c r="L22" s="3">
        <v>0.844</v>
      </c>
      <c r="M22" s="3">
        <v>20.011</v>
      </c>
      <c r="N22" s="94">
        <f t="shared" si="1"/>
        <v>0</v>
      </c>
      <c r="O22" s="94">
        <f t="shared" si="2"/>
        <v>0</v>
      </c>
      <c r="P22" s="94">
        <f t="shared" si="3"/>
        <v>0</v>
      </c>
      <c r="Q22" s="94">
        <f t="shared" si="4"/>
        <v>0</v>
      </c>
      <c r="R22" s="94">
        <f t="shared" si="5"/>
        <v>0</v>
      </c>
      <c r="S22" s="96">
        <f t="shared" si="6"/>
        <v>0</v>
      </c>
      <c r="U22" s="7">
        <f t="shared" si="7"/>
        <v>0.844</v>
      </c>
    </row>
    <row r="23">
      <c r="A23" s="94">
        <f>Comparacao!F23</f>
        <v>6279.350578</v>
      </c>
      <c r="B23" s="57" t="s">
        <v>102</v>
      </c>
      <c r="C23" s="3" t="s">
        <v>17</v>
      </c>
      <c r="D23" s="3">
        <v>5.0</v>
      </c>
      <c r="E23" s="3">
        <v>6279.350578</v>
      </c>
      <c r="F23" s="3">
        <v>6279.350578</v>
      </c>
      <c r="G23" s="3">
        <v>6279.350578</v>
      </c>
      <c r="H23" s="3">
        <v>6279.350578</v>
      </c>
      <c r="I23" s="3">
        <v>6279.350578</v>
      </c>
      <c r="J23" s="3">
        <v>6279.350578</v>
      </c>
      <c r="K23" s="3">
        <v>6279.350578</v>
      </c>
      <c r="L23" s="3">
        <v>0.92</v>
      </c>
      <c r="M23" s="3">
        <v>20.011</v>
      </c>
      <c r="N23" s="94">
        <f t="shared" si="1"/>
        <v>0</v>
      </c>
      <c r="O23" s="94">
        <f t="shared" si="2"/>
        <v>0</v>
      </c>
      <c r="P23" s="94">
        <f t="shared" si="3"/>
        <v>0</v>
      </c>
      <c r="Q23" s="94">
        <f t="shared" si="4"/>
        <v>0</v>
      </c>
      <c r="R23" s="94">
        <f t="shared" si="5"/>
        <v>0</v>
      </c>
      <c r="S23" s="96">
        <f t="shared" si="6"/>
        <v>0</v>
      </c>
      <c r="U23" s="7">
        <f t="shared" si="7"/>
        <v>0.92</v>
      </c>
    </row>
    <row r="24">
      <c r="A24" s="94">
        <f>Comparacao!F24</f>
        <v>2808.683987</v>
      </c>
      <c r="B24" s="57" t="s">
        <v>103</v>
      </c>
      <c r="C24" s="3" t="s">
        <v>17</v>
      </c>
      <c r="D24" s="3">
        <v>5.0</v>
      </c>
      <c r="E24" s="3">
        <v>2808.683987</v>
      </c>
      <c r="F24" s="3">
        <v>2808.683987</v>
      </c>
      <c r="G24" s="3">
        <v>2808.683987</v>
      </c>
      <c r="H24" s="3">
        <v>2808.683987</v>
      </c>
      <c r="I24" s="3">
        <v>2808.683987</v>
      </c>
      <c r="J24" s="3">
        <v>2808.683987</v>
      </c>
      <c r="K24" s="3">
        <v>2808.683987</v>
      </c>
      <c r="L24" s="3">
        <v>1.386</v>
      </c>
      <c r="M24" s="3">
        <v>20.017</v>
      </c>
      <c r="N24" s="94">
        <f t="shared" si="1"/>
        <v>0</v>
      </c>
      <c r="O24" s="94">
        <f t="shared" si="2"/>
        <v>0</v>
      </c>
      <c r="P24" s="94">
        <f t="shared" si="3"/>
        <v>0</v>
      </c>
      <c r="Q24" s="94">
        <f t="shared" si="4"/>
        <v>0</v>
      </c>
      <c r="R24" s="94">
        <f t="shared" si="5"/>
        <v>0</v>
      </c>
      <c r="S24" s="96">
        <f t="shared" si="6"/>
        <v>0</v>
      </c>
      <c r="U24" s="7">
        <f t="shared" si="7"/>
        <v>1.386</v>
      </c>
    </row>
    <row r="25">
      <c r="A25" s="94">
        <f>Comparacao!F25</f>
        <v>4384.30908</v>
      </c>
      <c r="B25" s="57" t="s">
        <v>104</v>
      </c>
      <c r="C25" s="3" t="s">
        <v>17</v>
      </c>
      <c r="D25" s="3">
        <v>5.0</v>
      </c>
      <c r="E25" s="3">
        <v>4384.30908</v>
      </c>
      <c r="F25" s="3">
        <v>4384.30908</v>
      </c>
      <c r="G25" s="3">
        <v>4384.30908</v>
      </c>
      <c r="H25" s="3">
        <v>4384.30908</v>
      </c>
      <c r="I25" s="3">
        <v>4384.30908</v>
      </c>
      <c r="J25" s="3">
        <v>4384.30908</v>
      </c>
      <c r="K25" s="3">
        <v>4384.30908</v>
      </c>
      <c r="L25" s="3">
        <v>7.153</v>
      </c>
      <c r="M25" s="3">
        <v>20.019</v>
      </c>
      <c r="N25" s="94">
        <f t="shared" si="1"/>
        <v>0</v>
      </c>
      <c r="O25" s="94">
        <f t="shared" si="2"/>
        <v>0</v>
      </c>
      <c r="P25" s="94">
        <f t="shared" si="3"/>
        <v>0</v>
      </c>
      <c r="Q25" s="94">
        <f t="shared" si="4"/>
        <v>0</v>
      </c>
      <c r="R25" s="94">
        <f t="shared" si="5"/>
        <v>0</v>
      </c>
      <c r="S25" s="96">
        <f t="shared" si="6"/>
        <v>0</v>
      </c>
      <c r="U25" s="7">
        <f t="shared" si="7"/>
        <v>7.153</v>
      </c>
    </row>
    <row r="26">
      <c r="A26" s="94">
        <f>Comparacao!F26</f>
        <v>5663.540901</v>
      </c>
      <c r="B26" s="57" t="s">
        <v>105</v>
      </c>
      <c r="C26" s="3" t="s">
        <v>17</v>
      </c>
      <c r="D26" s="3">
        <v>5.0</v>
      </c>
      <c r="E26" s="3">
        <v>5663.540901</v>
      </c>
      <c r="F26" s="3">
        <v>5663.540901</v>
      </c>
      <c r="G26" s="3">
        <v>5663.540901</v>
      </c>
      <c r="H26" s="3">
        <v>5663.540901</v>
      </c>
      <c r="I26" s="3">
        <v>5663.540901</v>
      </c>
      <c r="J26" s="3">
        <v>5663.540901</v>
      </c>
      <c r="K26" s="3">
        <v>5663.540901</v>
      </c>
      <c r="L26" s="3">
        <v>1.449</v>
      </c>
      <c r="M26" s="3">
        <v>20.019</v>
      </c>
      <c r="N26" s="94">
        <f t="shared" si="1"/>
        <v>0</v>
      </c>
      <c r="O26" s="94">
        <f t="shared" si="2"/>
        <v>0</v>
      </c>
      <c r="P26" s="94">
        <f t="shared" si="3"/>
        <v>0</v>
      </c>
      <c r="Q26" s="94">
        <f t="shared" si="4"/>
        <v>0</v>
      </c>
      <c r="R26" s="94">
        <f t="shared" si="5"/>
        <v>0</v>
      </c>
      <c r="S26" s="96">
        <f t="shared" si="6"/>
        <v>0</v>
      </c>
      <c r="U26" s="7">
        <f t="shared" si="7"/>
        <v>1.449</v>
      </c>
    </row>
    <row r="27">
      <c r="A27" s="94">
        <f>Comparacao!F27</f>
        <v>2057.028423</v>
      </c>
      <c r="B27" s="57" t="s">
        <v>106</v>
      </c>
      <c r="C27" s="3" t="s">
        <v>17</v>
      </c>
      <c r="D27" s="3">
        <v>5.0</v>
      </c>
      <c r="E27" s="3">
        <v>2057.028423</v>
      </c>
      <c r="F27" s="3">
        <v>2057.028423</v>
      </c>
      <c r="G27" s="3">
        <v>2057.028423</v>
      </c>
      <c r="H27" s="3">
        <v>2057.028423</v>
      </c>
      <c r="I27" s="3">
        <v>2057.028423</v>
      </c>
      <c r="J27" s="3">
        <v>2057.028423</v>
      </c>
      <c r="K27" s="3">
        <v>2057.028423</v>
      </c>
      <c r="L27" s="3">
        <v>3.689</v>
      </c>
      <c r="M27" s="3">
        <v>20.06</v>
      </c>
      <c r="N27" s="94">
        <f t="shared" si="1"/>
        <v>0</v>
      </c>
      <c r="O27" s="94">
        <f t="shared" si="2"/>
        <v>0</v>
      </c>
      <c r="P27" s="94">
        <f t="shared" si="3"/>
        <v>0</v>
      </c>
      <c r="Q27" s="94">
        <f t="shared" si="4"/>
        <v>0</v>
      </c>
      <c r="R27" s="94">
        <f t="shared" si="5"/>
        <v>0</v>
      </c>
      <c r="S27" s="96">
        <f t="shared" si="6"/>
        <v>0</v>
      </c>
      <c r="U27" s="7">
        <f t="shared" si="7"/>
        <v>3.689</v>
      </c>
    </row>
    <row r="28">
      <c r="A28" s="94">
        <f>Comparacao!F28</f>
        <v>3700.179852</v>
      </c>
      <c r="B28" s="57" t="s">
        <v>107</v>
      </c>
      <c r="C28" s="3" t="s">
        <v>17</v>
      </c>
      <c r="D28" s="3">
        <v>5.0</v>
      </c>
      <c r="E28" s="3">
        <v>3701.31167</v>
      </c>
      <c r="F28" s="3">
        <v>3700.179852</v>
      </c>
      <c r="G28" s="3">
        <v>3700.179852</v>
      </c>
      <c r="H28" s="3">
        <v>3700.179852</v>
      </c>
      <c r="I28" s="3">
        <v>3700.179852</v>
      </c>
      <c r="J28" s="3">
        <v>3700.179852</v>
      </c>
      <c r="K28" s="3">
        <v>3700.406215</v>
      </c>
      <c r="L28" s="3">
        <v>5.753</v>
      </c>
      <c r="M28" s="3">
        <v>20.075</v>
      </c>
      <c r="N28" s="94">
        <f t="shared" si="1"/>
        <v>0.03058818883</v>
      </c>
      <c r="O28" s="94">
        <f t="shared" si="2"/>
        <v>0</v>
      </c>
      <c r="P28" s="94">
        <f t="shared" si="3"/>
        <v>0</v>
      </c>
      <c r="Q28" s="94">
        <f t="shared" si="4"/>
        <v>0</v>
      </c>
      <c r="R28" s="94">
        <f t="shared" si="5"/>
        <v>0</v>
      </c>
      <c r="S28" s="96">
        <f t="shared" si="6"/>
        <v>0.006117637765</v>
      </c>
      <c r="U28" s="7">
        <f t="shared" si="7"/>
        <v>5.753</v>
      </c>
    </row>
    <row r="29">
      <c r="A29" s="94">
        <f>Comparacao!F29</f>
        <v>5269.275543</v>
      </c>
      <c r="B29" s="57" t="s">
        <v>108</v>
      </c>
      <c r="C29" s="3" t="s">
        <v>17</v>
      </c>
      <c r="D29" s="3">
        <v>5.0</v>
      </c>
      <c r="E29" s="3">
        <v>5291.635364</v>
      </c>
      <c r="F29" s="3">
        <v>5291.635364</v>
      </c>
      <c r="G29" s="3">
        <v>5291.635364</v>
      </c>
      <c r="H29" s="3">
        <v>5269.275543</v>
      </c>
      <c r="I29" s="3">
        <v>5291.635364</v>
      </c>
      <c r="J29" s="3">
        <v>5269.275543</v>
      </c>
      <c r="K29" s="3">
        <v>5287.163399</v>
      </c>
      <c r="L29" s="3">
        <v>7.555</v>
      </c>
      <c r="M29" s="3">
        <v>20.082</v>
      </c>
      <c r="N29" s="94">
        <f t="shared" si="1"/>
        <v>0.4243433621</v>
      </c>
      <c r="O29" s="94">
        <f t="shared" si="2"/>
        <v>0.4243433621</v>
      </c>
      <c r="P29" s="94">
        <f t="shared" si="3"/>
        <v>0.4243433621</v>
      </c>
      <c r="Q29" s="94">
        <f t="shared" si="4"/>
        <v>0</v>
      </c>
      <c r="R29" s="94">
        <f t="shared" si="5"/>
        <v>0.4243433621</v>
      </c>
      <c r="S29" s="96">
        <f t="shared" si="6"/>
        <v>0.3394746897</v>
      </c>
      <c r="T29" s="3"/>
      <c r="U29" s="7">
        <f t="shared" si="7"/>
        <v>7.555</v>
      </c>
      <c r="V29" s="3"/>
      <c r="W29" s="3"/>
      <c r="X29" s="3"/>
      <c r="Y29" s="3"/>
      <c r="Z29" s="3"/>
      <c r="AA29" s="3"/>
      <c r="AB29" s="3"/>
      <c r="AC29" s="3"/>
    </row>
    <row r="30">
      <c r="A30" s="94">
        <f>Comparacao!F30</f>
        <v>6554.649532</v>
      </c>
      <c r="B30" s="57" t="s">
        <v>110</v>
      </c>
      <c r="C30" s="3" t="s">
        <v>17</v>
      </c>
      <c r="D30" s="3">
        <v>5.0</v>
      </c>
      <c r="E30" s="3">
        <v>6554.649532</v>
      </c>
      <c r="F30" s="3">
        <v>6554.649532</v>
      </c>
      <c r="G30" s="3">
        <v>6554.649532</v>
      </c>
      <c r="H30" s="3">
        <v>6554.649532</v>
      </c>
      <c r="I30" s="3">
        <v>6554.649532</v>
      </c>
      <c r="J30" s="3">
        <v>6554.649532</v>
      </c>
      <c r="K30" s="3">
        <v>6554.649532</v>
      </c>
      <c r="L30" s="3">
        <v>1.917</v>
      </c>
      <c r="M30" s="3">
        <v>25.037</v>
      </c>
      <c r="N30" s="94">
        <f t="shared" si="1"/>
        <v>0</v>
      </c>
      <c r="O30" s="94">
        <f t="shared" si="2"/>
        <v>0</v>
      </c>
      <c r="P30" s="94">
        <f t="shared" si="3"/>
        <v>0</v>
      </c>
      <c r="Q30" s="94">
        <f t="shared" si="4"/>
        <v>0</v>
      </c>
      <c r="R30" s="94">
        <f t="shared" si="5"/>
        <v>0</v>
      </c>
      <c r="S30" s="96">
        <f t="shared" si="6"/>
        <v>0</v>
      </c>
      <c r="U30" s="7">
        <f t="shared" si="7"/>
        <v>1.917</v>
      </c>
    </row>
    <row r="31">
      <c r="A31" s="94">
        <f>Comparacao!F31</f>
        <v>8274.004686</v>
      </c>
      <c r="B31" s="57" t="s">
        <v>111</v>
      </c>
      <c r="C31" s="3" t="s">
        <v>17</v>
      </c>
      <c r="D31" s="3">
        <v>5.0</v>
      </c>
      <c r="E31" s="3">
        <v>8274.004686</v>
      </c>
      <c r="F31" s="3">
        <v>8274.004686</v>
      </c>
      <c r="G31" s="3">
        <v>8274.004686</v>
      </c>
      <c r="H31" s="3">
        <v>8274.004686</v>
      </c>
      <c r="I31" s="3">
        <v>8274.004686</v>
      </c>
      <c r="J31" s="3">
        <v>8274.004686</v>
      </c>
      <c r="K31" s="3">
        <v>8274.004686</v>
      </c>
      <c r="L31" s="3">
        <v>1.91</v>
      </c>
      <c r="M31" s="3">
        <v>25.036</v>
      </c>
      <c r="N31" s="94">
        <f t="shared" si="1"/>
        <v>0</v>
      </c>
      <c r="O31" s="94">
        <f t="shared" si="2"/>
        <v>0</v>
      </c>
      <c r="P31" s="94">
        <f t="shared" si="3"/>
        <v>0</v>
      </c>
      <c r="Q31" s="94">
        <f t="shared" si="4"/>
        <v>0</v>
      </c>
      <c r="R31" s="94">
        <f t="shared" si="5"/>
        <v>0</v>
      </c>
      <c r="S31" s="96">
        <f t="shared" si="6"/>
        <v>0</v>
      </c>
      <c r="U31" s="7">
        <f t="shared" si="7"/>
        <v>1.91</v>
      </c>
    </row>
    <row r="32">
      <c r="A32" s="94">
        <f>Comparacao!F32</f>
        <v>9923.900207</v>
      </c>
      <c r="B32" s="57" t="s">
        <v>112</v>
      </c>
      <c r="C32" s="3" t="s">
        <v>17</v>
      </c>
      <c r="D32" s="3">
        <v>5.0</v>
      </c>
      <c r="E32" s="3">
        <v>9923.900207</v>
      </c>
      <c r="F32" s="3">
        <v>9923.900207</v>
      </c>
      <c r="G32" s="3">
        <v>9923.900207</v>
      </c>
      <c r="H32" s="3">
        <v>9923.900207</v>
      </c>
      <c r="I32" s="3">
        <v>9923.900207</v>
      </c>
      <c r="J32" s="3">
        <v>9923.900207</v>
      </c>
      <c r="K32" s="3">
        <v>9923.900207</v>
      </c>
      <c r="L32" s="3">
        <v>1.748</v>
      </c>
      <c r="M32" s="3">
        <v>25.033</v>
      </c>
      <c r="N32" s="94">
        <f t="shared" si="1"/>
        <v>0</v>
      </c>
      <c r="O32" s="94">
        <f t="shared" si="2"/>
        <v>0</v>
      </c>
      <c r="P32" s="94">
        <f t="shared" si="3"/>
        <v>0</v>
      </c>
      <c r="Q32" s="94">
        <f t="shared" si="4"/>
        <v>0</v>
      </c>
      <c r="R32" s="94">
        <f t="shared" si="5"/>
        <v>0</v>
      </c>
      <c r="S32" s="96">
        <f t="shared" si="6"/>
        <v>0</v>
      </c>
      <c r="U32" s="7">
        <f t="shared" si="7"/>
        <v>1.748</v>
      </c>
    </row>
    <row r="33">
      <c r="A33" s="94">
        <f>Comparacao!F33</f>
        <v>4791.052432</v>
      </c>
      <c r="B33" s="57" t="s">
        <v>113</v>
      </c>
      <c r="C33" s="3" t="s">
        <v>17</v>
      </c>
      <c r="D33" s="3">
        <v>5.0</v>
      </c>
      <c r="E33" s="3">
        <v>4791.052432</v>
      </c>
      <c r="F33" s="3">
        <v>4791.052432</v>
      </c>
      <c r="G33" s="3">
        <v>4791.052432</v>
      </c>
      <c r="H33" s="3">
        <v>4791.052432</v>
      </c>
      <c r="I33" s="3">
        <v>4791.052432</v>
      </c>
      <c r="J33" s="3">
        <v>4791.052432</v>
      </c>
      <c r="K33" s="3">
        <v>4791.052432</v>
      </c>
      <c r="L33" s="3">
        <v>2.109</v>
      </c>
      <c r="M33" s="3">
        <v>25.043</v>
      </c>
      <c r="N33" s="94">
        <f t="shared" si="1"/>
        <v>0</v>
      </c>
      <c r="O33" s="94">
        <f t="shared" si="2"/>
        <v>0</v>
      </c>
      <c r="P33" s="94">
        <f t="shared" si="3"/>
        <v>0</v>
      </c>
      <c r="Q33" s="94">
        <f t="shared" si="4"/>
        <v>0</v>
      </c>
      <c r="R33" s="94">
        <f t="shared" si="5"/>
        <v>0</v>
      </c>
      <c r="S33" s="96">
        <f t="shared" si="6"/>
        <v>0</v>
      </c>
      <c r="U33" s="7">
        <f t="shared" si="7"/>
        <v>2.109</v>
      </c>
    </row>
    <row r="34">
      <c r="A34" s="94">
        <f>Comparacao!F34</f>
        <v>7190.739067</v>
      </c>
      <c r="B34" s="57" t="s">
        <v>114</v>
      </c>
      <c r="C34" s="3" t="s">
        <v>17</v>
      </c>
      <c r="D34" s="3">
        <v>5.0</v>
      </c>
      <c r="E34" s="3">
        <v>7190.739067</v>
      </c>
      <c r="F34" s="3">
        <v>7190.739067</v>
      </c>
      <c r="G34" s="3">
        <v>7190.739067</v>
      </c>
      <c r="H34" s="3">
        <v>7190.739067</v>
      </c>
      <c r="I34" s="3">
        <v>7190.739067</v>
      </c>
      <c r="J34" s="3">
        <v>7190.739067</v>
      </c>
      <c r="K34" s="3">
        <v>7190.739067</v>
      </c>
      <c r="L34" s="3">
        <v>6.349</v>
      </c>
      <c r="M34" s="3">
        <v>25.03</v>
      </c>
      <c r="N34" s="94">
        <f t="shared" si="1"/>
        <v>0</v>
      </c>
      <c r="O34" s="94">
        <f t="shared" si="2"/>
        <v>0</v>
      </c>
      <c r="P34" s="94">
        <f t="shared" si="3"/>
        <v>0</v>
      </c>
      <c r="Q34" s="94">
        <f t="shared" si="4"/>
        <v>0</v>
      </c>
      <c r="R34" s="94">
        <f t="shared" si="5"/>
        <v>0</v>
      </c>
      <c r="S34" s="96">
        <f t="shared" si="6"/>
        <v>0</v>
      </c>
      <c r="U34" s="7">
        <f t="shared" si="7"/>
        <v>6.349</v>
      </c>
    </row>
    <row r="35">
      <c r="A35" s="94">
        <f>Comparacao!F35</f>
        <v>9173.349882</v>
      </c>
      <c r="B35" s="57" t="s">
        <v>115</v>
      </c>
      <c r="C35" s="3" t="s">
        <v>17</v>
      </c>
      <c r="D35" s="3">
        <v>5.0</v>
      </c>
      <c r="E35" s="3">
        <v>9173.349882</v>
      </c>
      <c r="F35" s="3">
        <v>9173.349882</v>
      </c>
      <c r="G35" s="3">
        <v>9173.349882</v>
      </c>
      <c r="H35" s="3">
        <v>9173.349882</v>
      </c>
      <c r="I35" s="3">
        <v>9173.349882</v>
      </c>
      <c r="J35" s="3">
        <v>9173.349882</v>
      </c>
      <c r="K35" s="3">
        <v>9173.349882</v>
      </c>
      <c r="L35" s="3">
        <v>2.147</v>
      </c>
      <c r="M35" s="3">
        <v>25.029</v>
      </c>
      <c r="N35" s="94">
        <f t="shared" si="1"/>
        <v>0</v>
      </c>
      <c r="O35" s="94">
        <f t="shared" si="2"/>
        <v>0</v>
      </c>
      <c r="P35" s="94">
        <f t="shared" si="3"/>
        <v>0</v>
      </c>
      <c r="Q35" s="94">
        <f t="shared" si="4"/>
        <v>0</v>
      </c>
      <c r="R35" s="94">
        <f t="shared" si="5"/>
        <v>0</v>
      </c>
      <c r="S35" s="96">
        <f t="shared" si="6"/>
        <v>0</v>
      </c>
      <c r="U35" s="7">
        <f t="shared" si="7"/>
        <v>2.147</v>
      </c>
    </row>
    <row r="36">
      <c r="A36" s="94">
        <f>Comparacao!F36</f>
        <v>3752.853912</v>
      </c>
      <c r="B36" s="57" t="s">
        <v>116</v>
      </c>
      <c r="C36" s="3" t="s">
        <v>17</v>
      </c>
      <c r="D36" s="3">
        <v>5.0</v>
      </c>
      <c r="E36" s="3">
        <v>3814.82269</v>
      </c>
      <c r="F36" s="3">
        <v>3752.853912</v>
      </c>
      <c r="G36" s="3">
        <v>3814.82269</v>
      </c>
      <c r="H36" s="3">
        <v>3848.533336</v>
      </c>
      <c r="I36" s="3">
        <v>3785.432738</v>
      </c>
      <c r="J36" s="3">
        <v>3752.853912</v>
      </c>
      <c r="K36" s="3">
        <v>3803.293073</v>
      </c>
      <c r="L36" s="3">
        <v>7.915</v>
      </c>
      <c r="M36" s="3">
        <v>25.094</v>
      </c>
      <c r="N36" s="94">
        <f t="shared" si="1"/>
        <v>1.651244079</v>
      </c>
      <c r="O36" s="94">
        <f t="shared" si="2"/>
        <v>0</v>
      </c>
      <c r="P36" s="94">
        <f t="shared" si="3"/>
        <v>1.651244079</v>
      </c>
      <c r="Q36" s="94">
        <f t="shared" si="4"/>
        <v>2.549511019</v>
      </c>
      <c r="R36" s="94">
        <f t="shared" si="5"/>
        <v>0.8681080256</v>
      </c>
      <c r="S36" s="96">
        <f t="shared" si="6"/>
        <v>1.34402144</v>
      </c>
      <c r="U36" s="7">
        <f t="shared" si="7"/>
        <v>7.915</v>
      </c>
    </row>
    <row r="37">
      <c r="A37" s="94">
        <f>Comparacao!F37</f>
        <v>6264.086171</v>
      </c>
      <c r="B37" s="57" t="s">
        <v>117</v>
      </c>
      <c r="C37" s="3" t="s">
        <v>17</v>
      </c>
      <c r="D37" s="3">
        <v>5.0</v>
      </c>
      <c r="E37" s="3">
        <v>6298.517192</v>
      </c>
      <c r="F37" s="3">
        <v>6281.152408</v>
      </c>
      <c r="G37" s="3">
        <v>6281.152408</v>
      </c>
      <c r="H37" s="3">
        <v>6281.152408</v>
      </c>
      <c r="I37" s="3">
        <v>6298.517192</v>
      </c>
      <c r="J37" s="3">
        <v>6281.152408</v>
      </c>
      <c r="K37" s="3">
        <v>6288.098322</v>
      </c>
      <c r="L37" s="3">
        <v>10.814</v>
      </c>
      <c r="M37" s="3">
        <v>25.114</v>
      </c>
      <c r="N37" s="94">
        <f t="shared" si="1"/>
        <v>0.5496575248</v>
      </c>
      <c r="O37" s="94">
        <f t="shared" si="2"/>
        <v>0.2724457572</v>
      </c>
      <c r="P37" s="94">
        <f t="shared" si="3"/>
        <v>0.2724457572</v>
      </c>
      <c r="Q37" s="94">
        <f t="shared" si="4"/>
        <v>0.2724457572</v>
      </c>
      <c r="R37" s="94">
        <f t="shared" si="5"/>
        <v>0.5496575248</v>
      </c>
      <c r="S37" s="96">
        <f t="shared" si="6"/>
        <v>0.3833304642</v>
      </c>
      <c r="U37" s="7">
        <f t="shared" si="7"/>
        <v>10.814</v>
      </c>
    </row>
    <row r="38">
      <c r="A38" s="94">
        <f>Comparacao!F38</f>
        <v>8674.684243</v>
      </c>
      <c r="B38" s="57" t="s">
        <v>119</v>
      </c>
      <c r="C38" s="3" t="s">
        <v>17</v>
      </c>
      <c r="D38" s="3">
        <v>5.0</v>
      </c>
      <c r="E38" s="3">
        <v>8674.684243</v>
      </c>
      <c r="F38" s="3">
        <v>8682.962174</v>
      </c>
      <c r="G38" s="3">
        <v>8674.684243</v>
      </c>
      <c r="H38" s="3">
        <v>8690.326512</v>
      </c>
      <c r="I38" s="3">
        <v>8674.684243</v>
      </c>
      <c r="J38" s="3">
        <v>8674.684243</v>
      </c>
      <c r="K38" s="3">
        <v>8679.468283</v>
      </c>
      <c r="L38" s="3">
        <v>13.673</v>
      </c>
      <c r="M38" s="3">
        <v>25.064</v>
      </c>
      <c r="N38" s="94">
        <f t="shared" si="1"/>
        <v>0</v>
      </c>
      <c r="O38" s="94">
        <f t="shared" si="2"/>
        <v>0.09542630911</v>
      </c>
      <c r="P38" s="94">
        <f t="shared" si="3"/>
        <v>0</v>
      </c>
      <c r="Q38" s="94">
        <f t="shared" si="4"/>
        <v>0.1803209035</v>
      </c>
      <c r="R38" s="94">
        <f t="shared" si="5"/>
        <v>0</v>
      </c>
      <c r="S38" s="96">
        <f t="shared" si="6"/>
        <v>0.05514944252</v>
      </c>
      <c r="U38" s="7">
        <f t="shared" si="7"/>
        <v>13.673</v>
      </c>
    </row>
    <row r="39">
      <c r="A39" s="94">
        <f>Comparacao!F39</f>
        <v>52541.03391</v>
      </c>
      <c r="B39" s="57" t="s">
        <v>120</v>
      </c>
      <c r="C39" s="3" t="s">
        <v>17</v>
      </c>
      <c r="D39" s="3">
        <v>5.0</v>
      </c>
      <c r="E39" s="3">
        <v>52541.03391</v>
      </c>
      <c r="F39" s="3">
        <v>52541.03391</v>
      </c>
      <c r="G39" s="3">
        <v>52541.03391</v>
      </c>
      <c r="H39" s="3">
        <v>52541.03391</v>
      </c>
      <c r="I39" s="3">
        <v>52541.03391</v>
      </c>
      <c r="J39" s="3">
        <v>52541.03391</v>
      </c>
      <c r="K39" s="3">
        <v>52541.03391</v>
      </c>
      <c r="L39" s="3">
        <v>0.198</v>
      </c>
      <c r="M39" s="3">
        <v>10.004</v>
      </c>
      <c r="N39" s="94">
        <f t="shared" si="1"/>
        <v>0</v>
      </c>
      <c r="O39" s="94">
        <f t="shared" si="2"/>
        <v>0</v>
      </c>
      <c r="P39" s="94">
        <f t="shared" si="3"/>
        <v>0</v>
      </c>
      <c r="Q39" s="94">
        <f t="shared" si="4"/>
        <v>0</v>
      </c>
      <c r="R39" s="94">
        <f t="shared" si="5"/>
        <v>0</v>
      </c>
      <c r="S39" s="96">
        <f t="shared" si="6"/>
        <v>0</v>
      </c>
      <c r="U39" s="7">
        <f t="shared" si="7"/>
        <v>0.198</v>
      </c>
    </row>
    <row r="40">
      <c r="A40" s="94">
        <f>Comparacao!F40</f>
        <v>63166.88072</v>
      </c>
      <c r="B40" s="57" t="s">
        <v>121</v>
      </c>
      <c r="C40" s="3" t="s">
        <v>17</v>
      </c>
      <c r="D40" s="3">
        <v>5.0</v>
      </c>
      <c r="E40" s="3">
        <v>63166.880717</v>
      </c>
      <c r="F40" s="3">
        <v>63166.880717</v>
      </c>
      <c r="G40" s="3">
        <v>63166.880717</v>
      </c>
      <c r="H40" s="3">
        <v>63166.880717</v>
      </c>
      <c r="I40" s="3">
        <v>63166.880717</v>
      </c>
      <c r="J40" s="3">
        <v>63166.880717</v>
      </c>
      <c r="K40" s="3">
        <v>63166.880717</v>
      </c>
      <c r="L40" s="3">
        <v>0.154</v>
      </c>
      <c r="M40" s="3">
        <v>10.003</v>
      </c>
      <c r="N40" s="94">
        <f t="shared" si="1"/>
        <v>0</v>
      </c>
      <c r="O40" s="94">
        <f t="shared" si="2"/>
        <v>0</v>
      </c>
      <c r="P40" s="94">
        <f t="shared" si="3"/>
        <v>0</v>
      </c>
      <c r="Q40" s="94">
        <f t="shared" si="4"/>
        <v>0</v>
      </c>
      <c r="R40" s="94">
        <f t="shared" si="5"/>
        <v>0</v>
      </c>
      <c r="S40" s="96">
        <f t="shared" si="6"/>
        <v>0</v>
      </c>
      <c r="U40" s="7">
        <f t="shared" si="7"/>
        <v>0.154</v>
      </c>
    </row>
    <row r="41">
      <c r="A41" s="94">
        <f>Comparacao!F41</f>
        <v>72640.83324</v>
      </c>
      <c r="B41" s="57" t="s">
        <v>122</v>
      </c>
      <c r="C41" s="3" t="s">
        <v>17</v>
      </c>
      <c r="D41" s="3">
        <v>5.0</v>
      </c>
      <c r="E41" s="3">
        <v>72640.833236</v>
      </c>
      <c r="F41" s="3">
        <v>72640.833236</v>
      </c>
      <c r="G41" s="3">
        <v>72640.833236</v>
      </c>
      <c r="H41" s="3">
        <v>72640.833236</v>
      </c>
      <c r="I41" s="3">
        <v>72640.833236</v>
      </c>
      <c r="J41" s="3">
        <v>72640.833236</v>
      </c>
      <c r="K41" s="3">
        <v>72640.833236</v>
      </c>
      <c r="L41" s="3">
        <v>0.127</v>
      </c>
      <c r="M41" s="3">
        <v>10.004</v>
      </c>
      <c r="N41" s="94">
        <f t="shared" si="1"/>
        <v>0</v>
      </c>
      <c r="O41" s="94">
        <f t="shared" si="2"/>
        <v>0</v>
      </c>
      <c r="P41" s="94">
        <f t="shared" si="3"/>
        <v>0</v>
      </c>
      <c r="Q41" s="94">
        <f t="shared" si="4"/>
        <v>0</v>
      </c>
      <c r="R41" s="94">
        <f t="shared" si="5"/>
        <v>0</v>
      </c>
      <c r="S41" s="96">
        <f t="shared" si="6"/>
        <v>0</v>
      </c>
      <c r="U41" s="7">
        <f t="shared" si="7"/>
        <v>0.127</v>
      </c>
    </row>
    <row r="42">
      <c r="A42" s="94">
        <f>Comparacao!F42</f>
        <v>34340.0114</v>
      </c>
      <c r="B42" s="57" t="s">
        <v>123</v>
      </c>
      <c r="C42" s="3" t="s">
        <v>17</v>
      </c>
      <c r="D42" s="3">
        <v>5.0</v>
      </c>
      <c r="E42" s="3">
        <v>34340.011402</v>
      </c>
      <c r="F42" s="3">
        <v>34340.011402</v>
      </c>
      <c r="G42" s="3">
        <v>34340.011402</v>
      </c>
      <c r="H42" s="3">
        <v>34340.011402</v>
      </c>
      <c r="I42" s="3">
        <v>34340.011402</v>
      </c>
      <c r="J42" s="3">
        <v>34340.011402</v>
      </c>
      <c r="K42" s="3">
        <v>34340.011402</v>
      </c>
      <c r="L42" s="3">
        <v>0.881</v>
      </c>
      <c r="M42" s="3">
        <v>10.012</v>
      </c>
      <c r="N42" s="94">
        <f t="shared" si="1"/>
        <v>0</v>
      </c>
      <c r="O42" s="94">
        <f t="shared" si="2"/>
        <v>0</v>
      </c>
      <c r="P42" s="94">
        <f t="shared" si="3"/>
        <v>0</v>
      </c>
      <c r="Q42" s="94">
        <f t="shared" si="4"/>
        <v>0</v>
      </c>
      <c r="R42" s="94">
        <f t="shared" si="5"/>
        <v>0</v>
      </c>
      <c r="S42" s="96">
        <f t="shared" si="6"/>
        <v>0</v>
      </c>
      <c r="U42" s="7">
        <f t="shared" si="7"/>
        <v>0.881</v>
      </c>
    </row>
    <row r="43">
      <c r="A43" s="94">
        <f>Comparacao!F43</f>
        <v>49418.78451</v>
      </c>
      <c r="B43" s="57" t="s">
        <v>124</v>
      </c>
      <c r="C43" s="3" t="s">
        <v>17</v>
      </c>
      <c r="D43" s="3">
        <v>5.0</v>
      </c>
      <c r="E43" s="3">
        <v>49418.784512</v>
      </c>
      <c r="F43" s="3">
        <v>49418.784512</v>
      </c>
      <c r="G43" s="3">
        <v>49418.784512</v>
      </c>
      <c r="H43" s="3">
        <v>49418.784512</v>
      </c>
      <c r="I43" s="3">
        <v>49418.784512</v>
      </c>
      <c r="J43" s="3">
        <v>49418.784512</v>
      </c>
      <c r="K43" s="3">
        <v>49418.784512</v>
      </c>
      <c r="L43" s="3">
        <v>0.819</v>
      </c>
      <c r="M43" s="3">
        <v>10.012</v>
      </c>
      <c r="N43" s="94">
        <f t="shared" si="1"/>
        <v>0</v>
      </c>
      <c r="O43" s="94">
        <f t="shared" si="2"/>
        <v>0</v>
      </c>
      <c r="P43" s="94">
        <f t="shared" si="3"/>
        <v>0</v>
      </c>
      <c r="Q43" s="94">
        <f t="shared" si="4"/>
        <v>0</v>
      </c>
      <c r="R43" s="94">
        <f t="shared" si="5"/>
        <v>0</v>
      </c>
      <c r="S43" s="96">
        <f t="shared" si="6"/>
        <v>0</v>
      </c>
      <c r="U43" s="7">
        <f t="shared" si="7"/>
        <v>0.819</v>
      </c>
    </row>
    <row r="44">
      <c r="A44" s="94">
        <f>Comparacao!F44</f>
        <v>64013.26217</v>
      </c>
      <c r="B44" s="57" t="s">
        <v>125</v>
      </c>
      <c r="C44" s="3" t="s">
        <v>17</v>
      </c>
      <c r="D44" s="3">
        <v>5.0</v>
      </c>
      <c r="E44" s="3">
        <v>64013.262167</v>
      </c>
      <c r="F44" s="3">
        <v>64013.262167</v>
      </c>
      <c r="G44" s="3">
        <v>64013.262167</v>
      </c>
      <c r="H44" s="3">
        <v>64013.262167</v>
      </c>
      <c r="I44" s="3">
        <v>64013.262167</v>
      </c>
      <c r="J44" s="3">
        <v>64013.262167</v>
      </c>
      <c r="K44" s="3">
        <v>64013.262167</v>
      </c>
      <c r="L44" s="3">
        <v>0.832</v>
      </c>
      <c r="M44" s="3">
        <v>10.013</v>
      </c>
      <c r="N44" s="94">
        <f t="shared" si="1"/>
        <v>0</v>
      </c>
      <c r="O44" s="94">
        <f t="shared" si="2"/>
        <v>0</v>
      </c>
      <c r="P44" s="94">
        <f t="shared" si="3"/>
        <v>0</v>
      </c>
      <c r="Q44" s="94">
        <f t="shared" si="4"/>
        <v>0</v>
      </c>
      <c r="R44" s="94">
        <f t="shared" si="5"/>
        <v>0</v>
      </c>
      <c r="S44" s="96">
        <f t="shared" si="6"/>
        <v>0</v>
      </c>
      <c r="U44" s="7">
        <f t="shared" si="7"/>
        <v>0.832</v>
      </c>
    </row>
    <row r="45">
      <c r="A45" s="94">
        <f>Comparacao!F45</f>
        <v>20513.40615</v>
      </c>
      <c r="B45" s="57" t="s">
        <v>126</v>
      </c>
      <c r="C45" s="3" t="s">
        <v>17</v>
      </c>
      <c r="D45" s="3">
        <v>5.0</v>
      </c>
      <c r="E45" s="3">
        <v>20513.406145</v>
      </c>
      <c r="F45" s="3">
        <v>20513.406145</v>
      </c>
      <c r="G45" s="3">
        <v>20513.406145</v>
      </c>
      <c r="H45" s="3">
        <v>20513.406145</v>
      </c>
      <c r="I45" s="3">
        <v>20513.406145</v>
      </c>
      <c r="J45" s="3">
        <v>20513.406145</v>
      </c>
      <c r="K45" s="3">
        <v>20513.406145</v>
      </c>
      <c r="L45" s="3">
        <v>2.392</v>
      </c>
      <c r="M45" s="3">
        <v>10.041</v>
      </c>
      <c r="N45" s="94">
        <f t="shared" si="1"/>
        <v>0</v>
      </c>
      <c r="O45" s="94">
        <f t="shared" si="2"/>
        <v>0</v>
      </c>
      <c r="P45" s="94">
        <f t="shared" si="3"/>
        <v>0</v>
      </c>
      <c r="Q45" s="94">
        <f t="shared" si="4"/>
        <v>0</v>
      </c>
      <c r="R45" s="94">
        <f t="shared" si="5"/>
        <v>0</v>
      </c>
      <c r="S45" s="96">
        <f t="shared" si="6"/>
        <v>0</v>
      </c>
      <c r="U45" s="7">
        <f t="shared" si="7"/>
        <v>2.392</v>
      </c>
    </row>
    <row r="46">
      <c r="A46" s="94">
        <f>Comparacao!F46</f>
        <v>39288.18853</v>
      </c>
      <c r="B46" s="57" t="s">
        <v>127</v>
      </c>
      <c r="C46" s="3" t="s">
        <v>17</v>
      </c>
      <c r="D46" s="3">
        <v>5.0</v>
      </c>
      <c r="E46" s="3">
        <v>39288.18853</v>
      </c>
      <c r="F46" s="3">
        <v>39288.18853</v>
      </c>
      <c r="G46" s="3">
        <v>39288.18853</v>
      </c>
      <c r="H46" s="3">
        <v>39288.18853</v>
      </c>
      <c r="I46" s="3">
        <v>39288.18853</v>
      </c>
      <c r="J46" s="3">
        <v>39288.18853</v>
      </c>
      <c r="K46" s="3">
        <v>39288.18853</v>
      </c>
      <c r="L46" s="3">
        <v>2.114</v>
      </c>
      <c r="M46" s="3">
        <v>10.04</v>
      </c>
      <c r="N46" s="94">
        <f t="shared" si="1"/>
        <v>0</v>
      </c>
      <c r="O46" s="94">
        <f t="shared" si="2"/>
        <v>0</v>
      </c>
      <c r="P46" s="94">
        <f t="shared" si="3"/>
        <v>0</v>
      </c>
      <c r="Q46" s="94">
        <f t="shared" si="4"/>
        <v>0</v>
      </c>
      <c r="R46" s="94">
        <f t="shared" si="5"/>
        <v>0</v>
      </c>
      <c r="S46" s="96">
        <f t="shared" si="6"/>
        <v>0</v>
      </c>
      <c r="U46" s="7">
        <f t="shared" si="7"/>
        <v>2.114</v>
      </c>
    </row>
    <row r="47">
      <c r="A47" s="94">
        <f>Comparacao!F47</f>
        <v>57953.44807</v>
      </c>
      <c r="B47" s="57" t="s">
        <v>128</v>
      </c>
      <c r="C47" s="3" t="s">
        <v>17</v>
      </c>
      <c r="D47" s="3">
        <v>5.0</v>
      </c>
      <c r="E47" s="3">
        <v>57953.448068</v>
      </c>
      <c r="F47" s="3">
        <v>57953.448068</v>
      </c>
      <c r="G47" s="3">
        <v>57953.448068</v>
      </c>
      <c r="H47" s="3">
        <v>57953.448068</v>
      </c>
      <c r="I47" s="3">
        <v>57953.448068</v>
      </c>
      <c r="J47" s="3">
        <v>57953.448068</v>
      </c>
      <c r="K47" s="3">
        <v>57953.448068</v>
      </c>
      <c r="L47" s="3">
        <v>3.607</v>
      </c>
      <c r="M47" s="3">
        <v>10.042</v>
      </c>
      <c r="N47" s="94">
        <f t="shared" si="1"/>
        <v>0</v>
      </c>
      <c r="O47" s="94">
        <f t="shared" si="2"/>
        <v>0</v>
      </c>
      <c r="P47" s="94">
        <f t="shared" si="3"/>
        <v>0</v>
      </c>
      <c r="Q47" s="94">
        <f t="shared" si="4"/>
        <v>0</v>
      </c>
      <c r="R47" s="94">
        <f t="shared" si="5"/>
        <v>0</v>
      </c>
      <c r="S47" s="96">
        <f t="shared" si="6"/>
        <v>0</v>
      </c>
      <c r="U47" s="7">
        <f t="shared" si="7"/>
        <v>3.607</v>
      </c>
    </row>
    <row r="48">
      <c r="A48" s="94">
        <f>Comparacao!F48</f>
        <v>58761.18402</v>
      </c>
      <c r="B48" s="57" t="s">
        <v>129</v>
      </c>
      <c r="C48" s="3" t="s">
        <v>17</v>
      </c>
      <c r="D48" s="3">
        <v>5.0</v>
      </c>
      <c r="E48" s="3">
        <v>58761.184024</v>
      </c>
      <c r="F48" s="3">
        <v>58761.184024</v>
      </c>
      <c r="G48" s="3">
        <v>58761.184024</v>
      </c>
      <c r="H48" s="3">
        <v>58761.184024</v>
      </c>
      <c r="I48" s="3">
        <v>58761.184024</v>
      </c>
      <c r="J48" s="3">
        <v>58761.184024</v>
      </c>
      <c r="K48" s="3">
        <v>58761.184024</v>
      </c>
      <c r="L48" s="3">
        <v>1.044</v>
      </c>
      <c r="M48" s="3">
        <v>20.019</v>
      </c>
      <c r="N48" s="94">
        <f t="shared" si="1"/>
        <v>0</v>
      </c>
      <c r="O48" s="94">
        <f t="shared" si="2"/>
        <v>0</v>
      </c>
      <c r="P48" s="94">
        <f t="shared" si="3"/>
        <v>0</v>
      </c>
      <c r="Q48" s="94">
        <f t="shared" si="4"/>
        <v>0</v>
      </c>
      <c r="R48" s="94">
        <f t="shared" si="5"/>
        <v>0</v>
      </c>
      <c r="S48" s="96">
        <f t="shared" si="6"/>
        <v>0</v>
      </c>
      <c r="U48" s="7">
        <f t="shared" si="7"/>
        <v>1.044</v>
      </c>
    </row>
    <row r="49">
      <c r="A49" s="94">
        <f>Comparacao!F49</f>
        <v>69515.95302</v>
      </c>
      <c r="B49" s="57" t="s">
        <v>130</v>
      </c>
      <c r="C49" s="3" t="s">
        <v>17</v>
      </c>
      <c r="D49" s="3">
        <v>5.0</v>
      </c>
      <c r="E49" s="3">
        <v>69515.953022</v>
      </c>
      <c r="F49" s="3">
        <v>69515.953022</v>
      </c>
      <c r="G49" s="3">
        <v>69515.953022</v>
      </c>
      <c r="H49" s="3">
        <v>69515.953022</v>
      </c>
      <c r="I49" s="3">
        <v>69515.953022</v>
      </c>
      <c r="J49" s="3">
        <v>69515.953022</v>
      </c>
      <c r="K49" s="3">
        <v>69515.953022</v>
      </c>
      <c r="L49" s="3">
        <v>1.698</v>
      </c>
      <c r="M49" s="3">
        <v>20.019</v>
      </c>
      <c r="N49" s="94">
        <f t="shared" si="1"/>
        <v>0</v>
      </c>
      <c r="O49" s="94">
        <f t="shared" si="2"/>
        <v>0</v>
      </c>
      <c r="P49" s="94">
        <f t="shared" si="3"/>
        <v>0</v>
      </c>
      <c r="Q49" s="94">
        <f t="shared" si="4"/>
        <v>0</v>
      </c>
      <c r="R49" s="94">
        <f t="shared" si="5"/>
        <v>0</v>
      </c>
      <c r="S49" s="96">
        <f t="shared" si="6"/>
        <v>0</v>
      </c>
      <c r="U49" s="7">
        <f t="shared" si="7"/>
        <v>1.698</v>
      </c>
    </row>
    <row r="50">
      <c r="A50" s="94">
        <f>Comparacao!F50</f>
        <v>78177.62524</v>
      </c>
      <c r="B50" s="57" t="s">
        <v>131</v>
      </c>
      <c r="C50" s="3" t="s">
        <v>17</v>
      </c>
      <c r="D50" s="3">
        <v>5.0</v>
      </c>
      <c r="E50" s="3">
        <v>78177.625239</v>
      </c>
      <c r="F50" s="3">
        <v>78177.625239</v>
      </c>
      <c r="G50" s="3">
        <v>78177.625239</v>
      </c>
      <c r="H50" s="3">
        <v>78177.625239</v>
      </c>
      <c r="I50" s="3">
        <v>78177.625239</v>
      </c>
      <c r="J50" s="3">
        <v>78177.625239</v>
      </c>
      <c r="K50" s="3">
        <v>78177.625239</v>
      </c>
      <c r="L50" s="3">
        <v>1.089</v>
      </c>
      <c r="M50" s="3">
        <v>20.019</v>
      </c>
      <c r="N50" s="94">
        <f t="shared" si="1"/>
        <v>0</v>
      </c>
      <c r="O50" s="94">
        <f t="shared" si="2"/>
        <v>0</v>
      </c>
      <c r="P50" s="94">
        <f t="shared" si="3"/>
        <v>0</v>
      </c>
      <c r="Q50" s="94">
        <f t="shared" si="4"/>
        <v>0</v>
      </c>
      <c r="R50" s="94">
        <f t="shared" si="5"/>
        <v>0</v>
      </c>
      <c r="S50" s="96">
        <f t="shared" si="6"/>
        <v>0</v>
      </c>
      <c r="U50" s="7">
        <f t="shared" si="7"/>
        <v>1.089</v>
      </c>
    </row>
    <row r="51">
      <c r="A51" s="94">
        <f>Comparacao!F51</f>
        <v>46480.36408</v>
      </c>
      <c r="B51" s="57" t="s">
        <v>132</v>
      </c>
      <c r="C51" s="3" t="s">
        <v>17</v>
      </c>
      <c r="D51" s="3">
        <v>5.0</v>
      </c>
      <c r="E51" s="3">
        <v>46480.364079</v>
      </c>
      <c r="F51" s="3">
        <v>46650.305945</v>
      </c>
      <c r="G51" s="3">
        <v>46480.364079</v>
      </c>
      <c r="H51" s="3">
        <v>46480.364079</v>
      </c>
      <c r="I51" s="3">
        <v>46480.364079</v>
      </c>
      <c r="J51" s="3">
        <v>46480.364079</v>
      </c>
      <c r="K51" s="3">
        <v>46514.352452</v>
      </c>
      <c r="L51" s="3">
        <v>2.185</v>
      </c>
      <c r="M51" s="3">
        <v>20.025</v>
      </c>
      <c r="N51" s="94">
        <f t="shared" si="1"/>
        <v>0</v>
      </c>
      <c r="O51" s="94">
        <f t="shared" si="2"/>
        <v>0.3656207721</v>
      </c>
      <c r="P51" s="94">
        <f t="shared" si="3"/>
        <v>0</v>
      </c>
      <c r="Q51" s="94">
        <f t="shared" si="4"/>
        <v>0</v>
      </c>
      <c r="R51" s="94">
        <f t="shared" si="5"/>
        <v>0</v>
      </c>
      <c r="S51" s="96">
        <f t="shared" si="6"/>
        <v>0.07312415441</v>
      </c>
      <c r="U51" s="7">
        <f t="shared" si="7"/>
        <v>2.185</v>
      </c>
    </row>
    <row r="52">
      <c r="A52" s="94">
        <f>Comparacao!F52</f>
        <v>61061.40791</v>
      </c>
      <c r="B52" s="57" t="s">
        <v>133</v>
      </c>
      <c r="C52" s="3" t="s">
        <v>17</v>
      </c>
      <c r="D52" s="3">
        <v>5.0</v>
      </c>
      <c r="E52" s="3">
        <v>61061.407905</v>
      </c>
      <c r="F52" s="3">
        <v>61141.165969</v>
      </c>
      <c r="G52" s="3">
        <v>61061.407905</v>
      </c>
      <c r="H52" s="3">
        <v>61061.407905</v>
      </c>
      <c r="I52" s="3">
        <v>61061.407905</v>
      </c>
      <c r="J52" s="3">
        <v>61061.407905</v>
      </c>
      <c r="K52" s="3">
        <v>61077.359518</v>
      </c>
      <c r="L52" s="3">
        <v>6.177</v>
      </c>
      <c r="M52" s="3">
        <v>20.018</v>
      </c>
      <c r="N52" s="94">
        <f t="shared" si="1"/>
        <v>0</v>
      </c>
      <c r="O52" s="94">
        <f t="shared" si="2"/>
        <v>0.1306194317</v>
      </c>
      <c r="P52" s="94">
        <f t="shared" si="3"/>
        <v>0</v>
      </c>
      <c r="Q52" s="94">
        <f t="shared" si="4"/>
        <v>0</v>
      </c>
      <c r="R52" s="94">
        <f t="shared" si="5"/>
        <v>0</v>
      </c>
      <c r="S52" s="96">
        <f t="shared" si="6"/>
        <v>0.02612388634</v>
      </c>
      <c r="U52" s="7">
        <f t="shared" si="7"/>
        <v>6.177</v>
      </c>
    </row>
    <row r="53">
      <c r="A53" s="94">
        <f>Comparacao!F53</f>
        <v>73592.96771</v>
      </c>
      <c r="B53" s="57" t="s">
        <v>134</v>
      </c>
      <c r="C53" s="3" t="s">
        <v>17</v>
      </c>
      <c r="D53" s="3">
        <v>5.0</v>
      </c>
      <c r="E53" s="3">
        <v>73592.96771</v>
      </c>
      <c r="F53" s="3">
        <v>73592.96771</v>
      </c>
      <c r="G53" s="3">
        <v>73592.96771</v>
      </c>
      <c r="H53" s="3">
        <v>73592.96771</v>
      </c>
      <c r="I53" s="3">
        <v>73592.96771</v>
      </c>
      <c r="J53" s="3">
        <v>73592.96771</v>
      </c>
      <c r="K53" s="3">
        <v>73592.96771</v>
      </c>
      <c r="L53" s="3">
        <v>4.691</v>
      </c>
      <c r="M53" s="3">
        <v>20.018</v>
      </c>
      <c r="N53" s="94">
        <f t="shared" si="1"/>
        <v>0</v>
      </c>
      <c r="O53" s="94">
        <f t="shared" si="2"/>
        <v>0</v>
      </c>
      <c r="P53" s="94">
        <f t="shared" si="3"/>
        <v>0</v>
      </c>
      <c r="Q53" s="94">
        <f t="shared" si="4"/>
        <v>0</v>
      </c>
      <c r="R53" s="94">
        <f t="shared" si="5"/>
        <v>0</v>
      </c>
      <c r="S53" s="96">
        <f t="shared" si="6"/>
        <v>0</v>
      </c>
      <c r="U53" s="7">
        <f t="shared" si="7"/>
        <v>4.691</v>
      </c>
    </row>
    <row r="54">
      <c r="A54" s="94">
        <f>Comparacao!F54</f>
        <v>35296.98564</v>
      </c>
      <c r="B54" s="57" t="s">
        <v>135</v>
      </c>
      <c r="C54" s="3" t="s">
        <v>17</v>
      </c>
      <c r="D54" s="3">
        <v>5.0</v>
      </c>
      <c r="E54" s="3">
        <v>35421.065349</v>
      </c>
      <c r="F54" s="3">
        <v>35296.985641</v>
      </c>
      <c r="G54" s="3">
        <v>35296.985641</v>
      </c>
      <c r="H54" s="3">
        <v>35421.065349</v>
      </c>
      <c r="I54" s="3">
        <v>35296.985641</v>
      </c>
      <c r="J54" s="3">
        <v>35296.985641</v>
      </c>
      <c r="K54" s="3">
        <v>35346.617524</v>
      </c>
      <c r="L54" s="3">
        <v>6.85</v>
      </c>
      <c r="M54" s="3">
        <v>20.04</v>
      </c>
      <c r="N54" s="94">
        <f t="shared" si="1"/>
        <v>0.3515306073</v>
      </c>
      <c r="O54" s="94">
        <f t="shared" si="2"/>
        <v>0</v>
      </c>
      <c r="P54" s="94">
        <f t="shared" si="3"/>
        <v>0</v>
      </c>
      <c r="Q54" s="94">
        <f t="shared" si="4"/>
        <v>0.3515306073</v>
      </c>
      <c r="R54" s="94">
        <f t="shared" si="5"/>
        <v>0</v>
      </c>
      <c r="S54" s="96">
        <f t="shared" si="6"/>
        <v>0.1406122429</v>
      </c>
      <c r="U54" s="7">
        <f t="shared" si="7"/>
        <v>6.85</v>
      </c>
    </row>
    <row r="55">
      <c r="A55" s="94">
        <f>Comparacao!F55</f>
        <v>52294.28417</v>
      </c>
      <c r="B55" s="57" t="s">
        <v>136</v>
      </c>
      <c r="C55" s="3" t="s">
        <v>17</v>
      </c>
      <c r="D55" s="3">
        <v>5.0</v>
      </c>
      <c r="E55" s="3">
        <v>52294.284172</v>
      </c>
      <c r="F55" s="3">
        <v>52294.284172</v>
      </c>
      <c r="G55" s="3">
        <v>52294.284172</v>
      </c>
      <c r="H55" s="3">
        <v>52294.284172</v>
      </c>
      <c r="I55" s="3">
        <v>52294.284172</v>
      </c>
      <c r="J55" s="3">
        <v>52294.284172</v>
      </c>
      <c r="K55" s="3">
        <v>52294.284172</v>
      </c>
      <c r="L55" s="3">
        <v>6.873</v>
      </c>
      <c r="M55" s="3">
        <v>20.039</v>
      </c>
      <c r="N55" s="94">
        <f t="shared" si="1"/>
        <v>0</v>
      </c>
      <c r="O55" s="94">
        <f t="shared" si="2"/>
        <v>0</v>
      </c>
      <c r="P55" s="94">
        <f t="shared" si="3"/>
        <v>0</v>
      </c>
      <c r="Q55" s="94">
        <f t="shared" si="4"/>
        <v>0</v>
      </c>
      <c r="R55" s="94">
        <f t="shared" si="5"/>
        <v>0</v>
      </c>
      <c r="S55" s="96">
        <f t="shared" si="6"/>
        <v>0</v>
      </c>
      <c r="U55" s="7">
        <f t="shared" si="7"/>
        <v>6.873</v>
      </c>
    </row>
    <row r="56">
      <c r="A56" s="94">
        <f>Comparacao!F56</f>
        <v>68272.78251</v>
      </c>
      <c r="B56" s="57" t="s">
        <v>137</v>
      </c>
      <c r="C56" s="3" t="s">
        <v>17</v>
      </c>
      <c r="D56" s="3">
        <v>5.0</v>
      </c>
      <c r="E56" s="3">
        <v>68272.782509</v>
      </c>
      <c r="F56" s="3">
        <v>68272.782509</v>
      </c>
      <c r="G56" s="3">
        <v>68272.782509</v>
      </c>
      <c r="H56" s="3">
        <v>68272.782509</v>
      </c>
      <c r="I56" s="3">
        <v>68272.782509</v>
      </c>
      <c r="J56" s="3">
        <v>68272.782509</v>
      </c>
      <c r="K56" s="3">
        <v>68272.782509</v>
      </c>
      <c r="L56" s="3">
        <v>2.901</v>
      </c>
      <c r="M56" s="3">
        <v>20.039</v>
      </c>
      <c r="N56" s="94">
        <f t="shared" si="1"/>
        <v>0</v>
      </c>
      <c r="O56" s="94">
        <f t="shared" si="2"/>
        <v>0</v>
      </c>
      <c r="P56" s="94">
        <f t="shared" si="3"/>
        <v>0</v>
      </c>
      <c r="Q56" s="94">
        <f t="shared" si="4"/>
        <v>0</v>
      </c>
      <c r="R56" s="94">
        <f t="shared" si="5"/>
        <v>0</v>
      </c>
      <c r="S56" s="96">
        <f t="shared" si="6"/>
        <v>0</v>
      </c>
      <c r="U56" s="7">
        <f t="shared" si="7"/>
        <v>2.901</v>
      </c>
    </row>
    <row r="57">
      <c r="A57" s="94">
        <f>Comparacao!F57</f>
        <v>60602.2938</v>
      </c>
      <c r="B57" s="57" t="s">
        <v>138</v>
      </c>
      <c r="C57" s="3" t="s">
        <v>17</v>
      </c>
      <c r="D57" s="3">
        <v>5.0</v>
      </c>
      <c r="E57" s="3">
        <v>60602.293799</v>
      </c>
      <c r="F57" s="3">
        <v>60602.293799</v>
      </c>
      <c r="G57" s="3">
        <v>60602.293799</v>
      </c>
      <c r="H57" s="3">
        <v>60602.293799</v>
      </c>
      <c r="I57" s="3">
        <v>60602.293799</v>
      </c>
      <c r="J57" s="3">
        <v>60602.293799</v>
      </c>
      <c r="K57" s="3">
        <v>60602.293799</v>
      </c>
      <c r="L57" s="3">
        <v>4.558</v>
      </c>
      <c r="M57" s="3">
        <v>25.028</v>
      </c>
      <c r="N57" s="94">
        <f t="shared" si="1"/>
        <v>0</v>
      </c>
      <c r="O57" s="94">
        <f t="shared" si="2"/>
        <v>0</v>
      </c>
      <c r="P57" s="94">
        <f t="shared" si="3"/>
        <v>0</v>
      </c>
      <c r="Q57" s="94">
        <f t="shared" si="4"/>
        <v>0</v>
      </c>
      <c r="R57" s="94">
        <f t="shared" si="5"/>
        <v>0</v>
      </c>
      <c r="S57" s="96">
        <f t="shared" si="6"/>
        <v>0</v>
      </c>
      <c r="U57" s="7">
        <f t="shared" si="7"/>
        <v>4.558</v>
      </c>
    </row>
    <row r="58">
      <c r="A58" s="94">
        <f>Comparacao!F58</f>
        <v>70130.92139</v>
      </c>
      <c r="B58" s="57" t="s">
        <v>139</v>
      </c>
      <c r="C58" s="3" t="s">
        <v>17</v>
      </c>
      <c r="D58" s="3">
        <v>5.0</v>
      </c>
      <c r="E58" s="3">
        <v>70130.921387</v>
      </c>
      <c r="F58" s="3">
        <v>70130.921387</v>
      </c>
      <c r="G58" s="3">
        <v>70130.921387</v>
      </c>
      <c r="H58" s="3">
        <v>70130.921387</v>
      </c>
      <c r="I58" s="3">
        <v>70130.921387</v>
      </c>
      <c r="J58" s="3">
        <v>70130.921387</v>
      </c>
      <c r="K58" s="3">
        <v>70130.921387</v>
      </c>
      <c r="L58" s="3">
        <v>8.074</v>
      </c>
      <c r="M58" s="3">
        <v>25.029</v>
      </c>
      <c r="N58" s="94">
        <f t="shared" si="1"/>
        <v>0</v>
      </c>
      <c r="O58" s="94">
        <f t="shared" si="2"/>
        <v>0</v>
      </c>
      <c r="P58" s="94">
        <f t="shared" si="3"/>
        <v>0</v>
      </c>
      <c r="Q58" s="94">
        <f t="shared" si="4"/>
        <v>0</v>
      </c>
      <c r="R58" s="94">
        <f t="shared" si="5"/>
        <v>0</v>
      </c>
      <c r="S58" s="96">
        <f t="shared" si="6"/>
        <v>0</v>
      </c>
      <c r="U58" s="7">
        <f t="shared" si="7"/>
        <v>8.074</v>
      </c>
    </row>
    <row r="59">
      <c r="A59" s="94">
        <f>Comparacao!F59</f>
        <v>79442.48278</v>
      </c>
      <c r="B59" s="57" t="s">
        <v>140</v>
      </c>
      <c r="C59" s="3" t="s">
        <v>17</v>
      </c>
      <c r="D59" s="3">
        <v>5.0</v>
      </c>
      <c r="E59" s="3">
        <v>79442.482779</v>
      </c>
      <c r="F59" s="3">
        <v>79687.910587</v>
      </c>
      <c r="G59" s="3">
        <v>79687.910587</v>
      </c>
      <c r="H59" s="3">
        <v>79687.910587</v>
      </c>
      <c r="I59" s="3">
        <v>79687.910587</v>
      </c>
      <c r="J59" s="3">
        <v>79442.482779</v>
      </c>
      <c r="K59" s="3">
        <v>79638.825026</v>
      </c>
      <c r="L59" s="3">
        <v>7.156</v>
      </c>
      <c r="M59" s="3">
        <v>25.03</v>
      </c>
      <c r="N59" s="94">
        <f t="shared" si="1"/>
        <v>0</v>
      </c>
      <c r="O59" s="94">
        <f t="shared" si="2"/>
        <v>0.3089377364</v>
      </c>
      <c r="P59" s="94">
        <f t="shared" si="3"/>
        <v>0.3089377364</v>
      </c>
      <c r="Q59" s="94">
        <f t="shared" si="4"/>
        <v>0.3089377364</v>
      </c>
      <c r="R59" s="94">
        <f t="shared" si="5"/>
        <v>0.3089377364</v>
      </c>
      <c r="S59" s="96">
        <f t="shared" si="6"/>
        <v>0.2471501891</v>
      </c>
      <c r="U59" s="7">
        <f t="shared" si="7"/>
        <v>7.156</v>
      </c>
    </row>
    <row r="60">
      <c r="A60" s="94">
        <f>Comparacao!F60</f>
        <v>47432.69653</v>
      </c>
      <c r="B60" s="57" t="s">
        <v>141</v>
      </c>
      <c r="C60" s="3" t="s">
        <v>17</v>
      </c>
      <c r="D60" s="3">
        <v>5.0</v>
      </c>
      <c r="E60" s="3">
        <v>47432.696534</v>
      </c>
      <c r="F60" s="3">
        <v>47432.696534</v>
      </c>
      <c r="G60" s="3">
        <v>47432.696534</v>
      </c>
      <c r="H60" s="3">
        <v>47432.696534</v>
      </c>
      <c r="I60" s="3">
        <v>47432.696534</v>
      </c>
      <c r="J60" s="3">
        <v>47432.696534</v>
      </c>
      <c r="K60" s="3">
        <v>47432.696534</v>
      </c>
      <c r="L60" s="3">
        <v>1.815</v>
      </c>
      <c r="M60" s="3">
        <v>25.041</v>
      </c>
      <c r="N60" s="94">
        <f t="shared" si="1"/>
        <v>0</v>
      </c>
      <c r="O60" s="94">
        <f t="shared" si="2"/>
        <v>0</v>
      </c>
      <c r="P60" s="94">
        <f t="shared" si="3"/>
        <v>0</v>
      </c>
      <c r="Q60" s="94">
        <f t="shared" si="4"/>
        <v>0</v>
      </c>
      <c r="R60" s="94">
        <f t="shared" si="5"/>
        <v>0</v>
      </c>
      <c r="S60" s="96">
        <f t="shared" si="6"/>
        <v>0</v>
      </c>
      <c r="U60" s="7">
        <f t="shared" si="7"/>
        <v>1.815</v>
      </c>
    </row>
    <row r="61">
      <c r="A61" s="94">
        <f>Comparacao!F61</f>
        <v>61046.70046</v>
      </c>
      <c r="B61" s="57" t="s">
        <v>142</v>
      </c>
      <c r="C61" s="3" t="s">
        <v>17</v>
      </c>
      <c r="D61" s="3">
        <v>5.0</v>
      </c>
      <c r="E61" s="3">
        <v>61046.700464</v>
      </c>
      <c r="F61" s="3">
        <v>61046.700464</v>
      </c>
      <c r="G61" s="3">
        <v>61046.700464</v>
      </c>
      <c r="H61" s="3">
        <v>61046.700464</v>
      </c>
      <c r="I61" s="3">
        <v>61046.700464</v>
      </c>
      <c r="J61" s="3">
        <v>61046.700464</v>
      </c>
      <c r="K61" s="3">
        <v>61046.700464</v>
      </c>
      <c r="L61" s="3">
        <v>1.907</v>
      </c>
      <c r="M61" s="3">
        <v>25.044</v>
      </c>
      <c r="N61" s="94">
        <f t="shared" si="1"/>
        <v>0</v>
      </c>
      <c r="O61" s="94">
        <f t="shared" si="2"/>
        <v>0</v>
      </c>
      <c r="P61" s="94">
        <f t="shared" si="3"/>
        <v>0</v>
      </c>
      <c r="Q61" s="94">
        <f t="shared" si="4"/>
        <v>0</v>
      </c>
      <c r="R61" s="94">
        <f t="shared" si="5"/>
        <v>0</v>
      </c>
      <c r="S61" s="96">
        <f t="shared" si="6"/>
        <v>0</v>
      </c>
      <c r="U61" s="7">
        <f t="shared" si="7"/>
        <v>1.907</v>
      </c>
    </row>
    <row r="62">
      <c r="A62" s="94">
        <f>Comparacao!F62</f>
        <v>73569.91019</v>
      </c>
      <c r="B62" s="57" t="s">
        <v>143</v>
      </c>
      <c r="C62" s="3" t="s">
        <v>17</v>
      </c>
      <c r="D62" s="3">
        <v>5.0</v>
      </c>
      <c r="E62" s="3">
        <v>73569.910193</v>
      </c>
      <c r="F62" s="3">
        <v>73569.910193</v>
      </c>
      <c r="G62" s="3">
        <v>73569.910193</v>
      </c>
      <c r="H62" s="3">
        <v>73569.910193</v>
      </c>
      <c r="I62" s="3">
        <v>73569.910193</v>
      </c>
      <c r="J62" s="3">
        <v>73569.910193</v>
      </c>
      <c r="K62" s="3">
        <v>73569.910193</v>
      </c>
      <c r="L62" s="3">
        <v>8.152</v>
      </c>
      <c r="M62" s="3">
        <v>25.042</v>
      </c>
      <c r="N62" s="94">
        <f t="shared" si="1"/>
        <v>0</v>
      </c>
      <c r="O62" s="94">
        <f t="shared" si="2"/>
        <v>0</v>
      </c>
      <c r="P62" s="94">
        <f t="shared" si="3"/>
        <v>0</v>
      </c>
      <c r="Q62" s="94">
        <f t="shared" si="4"/>
        <v>0</v>
      </c>
      <c r="R62" s="94">
        <f t="shared" si="5"/>
        <v>0</v>
      </c>
      <c r="S62" s="96">
        <f t="shared" si="6"/>
        <v>0</v>
      </c>
      <c r="U62" s="7">
        <f t="shared" si="7"/>
        <v>8.152</v>
      </c>
    </row>
    <row r="63">
      <c r="A63" s="94">
        <f>Comparacao!F63</f>
        <v>37295.68534</v>
      </c>
      <c r="B63" s="57" t="s">
        <v>144</v>
      </c>
      <c r="C63" s="3" t="s">
        <v>17</v>
      </c>
      <c r="D63" s="3">
        <v>5.0</v>
      </c>
      <c r="E63" s="3">
        <v>37295.685343</v>
      </c>
      <c r="F63" s="3">
        <v>37295.685343</v>
      </c>
      <c r="G63" s="3">
        <v>37295.685343</v>
      </c>
      <c r="H63" s="3">
        <v>37531.381787</v>
      </c>
      <c r="I63" s="3">
        <v>37295.685343</v>
      </c>
      <c r="J63" s="3">
        <v>37295.685343</v>
      </c>
      <c r="K63" s="3">
        <v>37342.824632</v>
      </c>
      <c r="L63" s="3">
        <v>18.228</v>
      </c>
      <c r="M63" s="3">
        <v>25.067</v>
      </c>
      <c r="N63" s="94">
        <f t="shared" si="1"/>
        <v>0</v>
      </c>
      <c r="O63" s="94">
        <f t="shared" si="2"/>
        <v>0</v>
      </c>
      <c r="P63" s="94">
        <f t="shared" si="3"/>
        <v>0</v>
      </c>
      <c r="Q63" s="94">
        <f t="shared" si="4"/>
        <v>0.6319670542</v>
      </c>
      <c r="R63" s="94">
        <f t="shared" si="5"/>
        <v>0</v>
      </c>
      <c r="S63" s="96">
        <f t="shared" si="6"/>
        <v>0.1263934108</v>
      </c>
      <c r="U63" s="7">
        <f t="shared" si="7"/>
        <v>18.228</v>
      </c>
    </row>
    <row r="64">
      <c r="A64" s="94">
        <f>Comparacao!F64</f>
        <v>54043.74332</v>
      </c>
      <c r="B64" s="57" t="s">
        <v>145</v>
      </c>
      <c r="C64" s="3" t="s">
        <v>17</v>
      </c>
      <c r="D64" s="3">
        <v>5.0</v>
      </c>
      <c r="E64" s="3">
        <v>54043.743323</v>
      </c>
      <c r="F64" s="3">
        <v>54204.983033</v>
      </c>
      <c r="G64" s="3">
        <v>54089.042846</v>
      </c>
      <c r="H64" s="3">
        <v>54043.743323</v>
      </c>
      <c r="I64" s="3">
        <v>54089.042846</v>
      </c>
      <c r="J64" s="3">
        <v>54043.743323</v>
      </c>
      <c r="K64" s="3">
        <v>54094.111074</v>
      </c>
      <c r="L64" s="3">
        <v>9.305</v>
      </c>
      <c r="M64" s="3">
        <v>25.065</v>
      </c>
      <c r="N64" s="94">
        <f t="shared" si="1"/>
        <v>0</v>
      </c>
      <c r="O64" s="94">
        <f t="shared" si="2"/>
        <v>0.2983503734</v>
      </c>
      <c r="P64" s="94">
        <f t="shared" si="3"/>
        <v>0.08382010611</v>
      </c>
      <c r="Q64" s="94">
        <f t="shared" si="4"/>
        <v>0</v>
      </c>
      <c r="R64" s="94">
        <f t="shared" si="5"/>
        <v>0.08382010611</v>
      </c>
      <c r="S64" s="96">
        <f t="shared" si="6"/>
        <v>0.09319811712</v>
      </c>
      <c r="U64" s="7">
        <f t="shared" si="7"/>
        <v>9.305</v>
      </c>
    </row>
    <row r="65">
      <c r="A65" s="94">
        <f>Comparacao!F65</f>
        <v>69429.76978</v>
      </c>
      <c r="B65" s="57" t="s">
        <v>146</v>
      </c>
      <c r="C65" s="3" t="s">
        <v>17</v>
      </c>
      <c r="D65" s="3">
        <v>5.0</v>
      </c>
      <c r="E65" s="3">
        <v>69429.769777</v>
      </c>
      <c r="F65" s="3">
        <v>69783.342574</v>
      </c>
      <c r="G65" s="3">
        <v>69429.769777</v>
      </c>
      <c r="H65" s="3">
        <v>69431.069292</v>
      </c>
      <c r="I65" s="3">
        <v>69429.769777</v>
      </c>
      <c r="J65" s="3">
        <v>69429.769777</v>
      </c>
      <c r="K65" s="3">
        <v>69500.744239</v>
      </c>
      <c r="L65" s="3">
        <v>12.071</v>
      </c>
      <c r="M65" s="3">
        <v>25.067</v>
      </c>
      <c r="N65" s="94">
        <f t="shared" si="1"/>
        <v>0</v>
      </c>
      <c r="O65" s="94">
        <f t="shared" si="2"/>
        <v>0.5092524405</v>
      </c>
      <c r="P65" s="94">
        <f t="shared" si="3"/>
        <v>0</v>
      </c>
      <c r="Q65" s="94">
        <f t="shared" si="4"/>
        <v>0.001871697118</v>
      </c>
      <c r="R65" s="94">
        <f t="shared" si="5"/>
        <v>0</v>
      </c>
      <c r="S65" s="96">
        <f t="shared" si="6"/>
        <v>0.1022248275</v>
      </c>
      <c r="U65" s="7">
        <f t="shared" si="7"/>
        <v>12.071</v>
      </c>
    </row>
    <row r="66">
      <c r="A66" s="94">
        <f>Comparacao!F67</f>
        <v>62543.74248</v>
      </c>
      <c r="B66" s="57" t="s">
        <v>147</v>
      </c>
      <c r="C66" s="3" t="s">
        <v>17</v>
      </c>
      <c r="D66" s="3">
        <v>5.0</v>
      </c>
      <c r="E66" s="3">
        <v>62543.742476</v>
      </c>
      <c r="F66" s="3">
        <v>62543.742476</v>
      </c>
      <c r="G66" s="3">
        <v>62543.742476</v>
      </c>
      <c r="H66" s="3">
        <v>62543.742476</v>
      </c>
      <c r="I66" s="3">
        <v>62543.742476</v>
      </c>
      <c r="J66" s="3">
        <v>62543.742476</v>
      </c>
      <c r="K66" s="3">
        <v>62543.742476</v>
      </c>
      <c r="L66" s="3">
        <v>4.302</v>
      </c>
      <c r="M66" s="3">
        <v>40.051</v>
      </c>
      <c r="N66" s="94">
        <f t="shared" si="1"/>
        <v>0</v>
      </c>
      <c r="O66" s="94">
        <f t="shared" si="2"/>
        <v>0</v>
      </c>
      <c r="P66" s="94">
        <f t="shared" si="3"/>
        <v>0</v>
      </c>
      <c r="Q66" s="94">
        <f t="shared" si="4"/>
        <v>0</v>
      </c>
      <c r="R66" s="94">
        <f t="shared" si="5"/>
        <v>0</v>
      </c>
      <c r="S66" s="96">
        <f t="shared" si="6"/>
        <v>0</v>
      </c>
      <c r="U66" s="7">
        <f t="shared" si="7"/>
        <v>4.302</v>
      </c>
    </row>
    <row r="67">
      <c r="A67" s="94">
        <f>Comparacao!F68</f>
        <v>72383.23552</v>
      </c>
      <c r="B67" s="57" t="s">
        <v>148</v>
      </c>
      <c r="C67" s="3" t="s">
        <v>17</v>
      </c>
      <c r="D67" s="3">
        <v>5.0</v>
      </c>
      <c r="E67" s="3">
        <v>72383.235515</v>
      </c>
      <c r="F67" s="3">
        <v>72383.235515</v>
      </c>
      <c r="G67" s="3">
        <v>72383.235515</v>
      </c>
      <c r="H67" s="3">
        <v>72383.235515</v>
      </c>
      <c r="I67" s="3">
        <v>72383.235515</v>
      </c>
      <c r="J67" s="3">
        <v>72383.235515</v>
      </c>
      <c r="K67" s="3">
        <v>72383.235515</v>
      </c>
      <c r="L67" s="3">
        <v>15.855</v>
      </c>
      <c r="M67" s="3">
        <v>40.066</v>
      </c>
      <c r="N67" s="94">
        <f t="shared" si="1"/>
        <v>0</v>
      </c>
      <c r="O67" s="94">
        <f t="shared" si="2"/>
        <v>0</v>
      </c>
      <c r="P67" s="94">
        <f t="shared" si="3"/>
        <v>0</v>
      </c>
      <c r="Q67" s="94">
        <f t="shared" si="4"/>
        <v>0</v>
      </c>
      <c r="R67" s="94">
        <f t="shared" si="5"/>
        <v>0</v>
      </c>
      <c r="S67" s="96">
        <f t="shared" si="6"/>
        <v>0</v>
      </c>
      <c r="U67" s="7">
        <f t="shared" si="7"/>
        <v>15.855</v>
      </c>
    </row>
    <row r="68">
      <c r="A68" s="94">
        <f>Comparacao!F69</f>
        <v>80724.80533</v>
      </c>
      <c r="B68" s="57" t="s">
        <v>149</v>
      </c>
      <c r="C68" s="3" t="s">
        <v>17</v>
      </c>
      <c r="D68" s="3">
        <v>5.0</v>
      </c>
      <c r="E68" s="3">
        <v>80724.805329</v>
      </c>
      <c r="F68" s="3">
        <v>80724.805329</v>
      </c>
      <c r="G68" s="3">
        <v>80724.805329</v>
      </c>
      <c r="H68" s="3">
        <v>81489.413388</v>
      </c>
      <c r="I68" s="3">
        <v>80724.805329</v>
      </c>
      <c r="J68" s="3">
        <v>80724.805329</v>
      </c>
      <c r="K68" s="3">
        <v>80877.72694</v>
      </c>
      <c r="L68" s="3">
        <v>13.656</v>
      </c>
      <c r="M68" s="3">
        <v>40.091</v>
      </c>
      <c r="N68" s="94">
        <f t="shared" si="1"/>
        <v>0</v>
      </c>
      <c r="O68" s="94">
        <f t="shared" si="2"/>
        <v>0</v>
      </c>
      <c r="P68" s="94">
        <f t="shared" si="3"/>
        <v>0</v>
      </c>
      <c r="Q68" s="94">
        <f t="shared" si="4"/>
        <v>0.9471785728</v>
      </c>
      <c r="R68" s="94">
        <f t="shared" si="5"/>
        <v>0</v>
      </c>
      <c r="S68" s="96">
        <f t="shared" si="6"/>
        <v>0.1894357146</v>
      </c>
      <c r="U68" s="7">
        <f t="shared" si="7"/>
        <v>13.656</v>
      </c>
    </row>
    <row r="69">
      <c r="A69" s="94">
        <f>Comparacao!F70</f>
        <v>52599.83737</v>
      </c>
      <c r="B69" s="57" t="s">
        <v>150</v>
      </c>
      <c r="C69" s="3" t="s">
        <v>17</v>
      </c>
      <c r="D69" s="3">
        <v>5.0</v>
      </c>
      <c r="E69" s="3">
        <v>52599.83737</v>
      </c>
      <c r="F69" s="3">
        <v>52599.83737</v>
      </c>
      <c r="G69" s="3">
        <v>52599.83737</v>
      </c>
      <c r="H69" s="3">
        <v>52599.83737</v>
      </c>
      <c r="I69" s="3">
        <v>52599.83737</v>
      </c>
      <c r="J69" s="3">
        <v>52599.83737</v>
      </c>
      <c r="K69" s="3">
        <v>52599.83737</v>
      </c>
      <c r="L69" s="3">
        <v>9.692</v>
      </c>
      <c r="M69" s="3">
        <v>40.12</v>
      </c>
      <c r="N69" s="94">
        <f t="shared" si="1"/>
        <v>0</v>
      </c>
      <c r="O69" s="94">
        <f t="shared" si="2"/>
        <v>0</v>
      </c>
      <c r="P69" s="94">
        <f t="shared" si="3"/>
        <v>0</v>
      </c>
      <c r="Q69" s="94">
        <f t="shared" si="4"/>
        <v>0</v>
      </c>
      <c r="R69" s="94">
        <f t="shared" si="5"/>
        <v>0</v>
      </c>
      <c r="S69" s="96">
        <f t="shared" si="6"/>
        <v>0</v>
      </c>
      <c r="U69" s="7">
        <f t="shared" si="7"/>
        <v>9.692</v>
      </c>
    </row>
    <row r="70">
      <c r="A70" s="94">
        <f>Comparacao!F71</f>
        <v>65289.36695</v>
      </c>
      <c r="B70" s="57" t="s">
        <v>151</v>
      </c>
      <c r="C70" s="3" t="s">
        <v>17</v>
      </c>
      <c r="D70" s="3">
        <v>5.0</v>
      </c>
      <c r="E70" s="3">
        <v>66095.236831</v>
      </c>
      <c r="F70" s="3">
        <v>65289.366945</v>
      </c>
      <c r="G70" s="3">
        <v>65289.366945</v>
      </c>
      <c r="H70" s="3">
        <v>65289.366945</v>
      </c>
      <c r="I70" s="3">
        <v>65289.366945</v>
      </c>
      <c r="J70" s="3">
        <v>65289.366945</v>
      </c>
      <c r="K70" s="3">
        <v>65450.540922</v>
      </c>
      <c r="L70" s="3">
        <v>12.566</v>
      </c>
      <c r="M70" s="3">
        <v>40.103</v>
      </c>
      <c r="N70" s="94">
        <f t="shared" si="1"/>
        <v>1.234304947</v>
      </c>
      <c r="O70" s="94">
        <f t="shared" si="2"/>
        <v>0</v>
      </c>
      <c r="P70" s="94">
        <f t="shared" si="3"/>
        <v>0</v>
      </c>
      <c r="Q70" s="94">
        <f t="shared" si="4"/>
        <v>0</v>
      </c>
      <c r="R70" s="94">
        <f t="shared" si="5"/>
        <v>0</v>
      </c>
      <c r="S70" s="96">
        <f t="shared" si="6"/>
        <v>0.2468609894</v>
      </c>
      <c r="U70" s="7">
        <f t="shared" si="7"/>
        <v>12.566</v>
      </c>
    </row>
    <row r="71">
      <c r="A71" s="94">
        <f>Comparacao!F72</f>
        <v>76385.21727</v>
      </c>
      <c r="B71" s="57" t="s">
        <v>152</v>
      </c>
      <c r="C71" s="3" t="s">
        <v>17</v>
      </c>
      <c r="D71" s="3">
        <v>5.0</v>
      </c>
      <c r="E71" s="3">
        <v>76818.206762</v>
      </c>
      <c r="F71" s="3">
        <v>76385.217271</v>
      </c>
      <c r="G71" s="3">
        <v>76385.217271</v>
      </c>
      <c r="H71" s="3">
        <v>76702.059765</v>
      </c>
      <c r="I71" s="3">
        <v>76385.217271</v>
      </c>
      <c r="J71" s="3">
        <v>76385.217271</v>
      </c>
      <c r="K71" s="3">
        <v>76535.183668</v>
      </c>
      <c r="L71" s="3">
        <v>11.88</v>
      </c>
      <c r="M71" s="3">
        <v>40.091</v>
      </c>
      <c r="N71" s="94">
        <f t="shared" si="1"/>
        <v>0.5668498519</v>
      </c>
      <c r="O71" s="94">
        <f t="shared" si="2"/>
        <v>0</v>
      </c>
      <c r="P71" s="94">
        <f t="shared" si="3"/>
        <v>0</v>
      </c>
      <c r="Q71" s="94">
        <f t="shared" si="4"/>
        <v>0.4147955656</v>
      </c>
      <c r="R71" s="94">
        <f t="shared" si="5"/>
        <v>0</v>
      </c>
      <c r="S71" s="96">
        <f t="shared" si="6"/>
        <v>0.1963290835</v>
      </c>
      <c r="U71" s="7">
        <f t="shared" si="7"/>
        <v>11.88</v>
      </c>
    </row>
    <row r="72">
      <c r="A72" s="94">
        <f>Comparacao!F73</f>
        <v>43526.47936</v>
      </c>
      <c r="B72" s="57" t="s">
        <v>153</v>
      </c>
      <c r="C72" s="3" t="s">
        <v>17</v>
      </c>
      <c r="D72" s="3">
        <v>5.0</v>
      </c>
      <c r="E72" s="3">
        <v>43587.412041</v>
      </c>
      <c r="F72" s="3">
        <v>43587.412041</v>
      </c>
      <c r="G72" s="3">
        <v>43526.479363</v>
      </c>
      <c r="H72" s="3">
        <v>43701.099188</v>
      </c>
      <c r="I72" s="3">
        <v>43587.412041</v>
      </c>
      <c r="J72" s="3">
        <v>43526.479363</v>
      </c>
      <c r="K72" s="3">
        <v>43597.962935</v>
      </c>
      <c r="L72" s="3">
        <v>18.59</v>
      </c>
      <c r="M72" s="3">
        <v>40.151</v>
      </c>
      <c r="N72" s="94">
        <f t="shared" si="1"/>
        <v>0.139989907</v>
      </c>
      <c r="O72" s="94">
        <f t="shared" si="2"/>
        <v>0.139989907</v>
      </c>
      <c r="P72" s="94">
        <f t="shared" si="3"/>
        <v>0</v>
      </c>
      <c r="Q72" s="94">
        <f t="shared" si="4"/>
        <v>0.401180678</v>
      </c>
      <c r="R72" s="94">
        <f t="shared" si="5"/>
        <v>0.139989907</v>
      </c>
      <c r="S72" s="96">
        <f t="shared" si="6"/>
        <v>0.1642300798</v>
      </c>
      <c r="U72" s="7">
        <f t="shared" si="7"/>
        <v>18.59</v>
      </c>
    </row>
    <row r="73">
      <c r="A73" s="94">
        <f>Comparacao!F74</f>
        <v>58864.8479</v>
      </c>
      <c r="B73" s="57" t="s">
        <v>154</v>
      </c>
      <c r="C73" s="3" t="s">
        <v>17</v>
      </c>
      <c r="D73" s="3">
        <v>5.0</v>
      </c>
      <c r="E73" s="3">
        <v>59687.275211</v>
      </c>
      <c r="F73" s="3">
        <v>58909.378523</v>
      </c>
      <c r="G73" s="3">
        <v>58924.035806</v>
      </c>
      <c r="H73" s="3">
        <v>60108.609176</v>
      </c>
      <c r="I73" s="3">
        <v>59680.68152</v>
      </c>
      <c r="J73" s="3">
        <v>58909.378523</v>
      </c>
      <c r="K73" s="3">
        <v>59461.996047</v>
      </c>
      <c r="L73" s="3">
        <v>21.294</v>
      </c>
      <c r="M73" s="3">
        <v>40.154</v>
      </c>
      <c r="N73" s="94">
        <f t="shared" si="1"/>
        <v>1.397145054</v>
      </c>
      <c r="O73" s="94">
        <f t="shared" si="2"/>
        <v>0.07564892222</v>
      </c>
      <c r="P73" s="94">
        <f t="shared" si="3"/>
        <v>0.1005488133</v>
      </c>
      <c r="Q73" s="94">
        <f t="shared" si="4"/>
        <v>2.112910031</v>
      </c>
      <c r="R73" s="94">
        <f t="shared" si="5"/>
        <v>1.385943647</v>
      </c>
      <c r="S73" s="96">
        <f t="shared" si="6"/>
        <v>1.014439294</v>
      </c>
      <c r="U73" s="7">
        <f t="shared" si="7"/>
        <v>21.294</v>
      </c>
    </row>
    <row r="74">
      <c r="A74" s="94">
        <f>Comparacao!F75</f>
        <v>72967.35151</v>
      </c>
      <c r="B74" s="57" t="s">
        <v>155</v>
      </c>
      <c r="C74" s="3" t="s">
        <v>17</v>
      </c>
      <c r="D74" s="3">
        <v>5.0</v>
      </c>
      <c r="E74" s="3">
        <v>73202.555322</v>
      </c>
      <c r="F74" s="3">
        <v>73324.603582</v>
      </c>
      <c r="G74" s="3">
        <v>73572.258622</v>
      </c>
      <c r="H74" s="3">
        <v>73274.729457</v>
      </c>
      <c r="I74" s="3">
        <v>73557.894429</v>
      </c>
      <c r="J74" s="3">
        <v>73202.555322</v>
      </c>
      <c r="K74" s="3">
        <v>73386.408282</v>
      </c>
      <c r="L74" s="3">
        <v>19.886</v>
      </c>
      <c r="M74" s="3">
        <v>40.207</v>
      </c>
      <c r="N74" s="94">
        <f t="shared" si="1"/>
        <v>0.3223411678</v>
      </c>
      <c r="O74" s="94">
        <f t="shared" si="2"/>
        <v>0.4896053723</v>
      </c>
      <c r="P74" s="94">
        <f t="shared" si="3"/>
        <v>0.8290106472</v>
      </c>
      <c r="Q74" s="94">
        <f t="shared" si="4"/>
        <v>0.4212540837</v>
      </c>
      <c r="R74" s="94">
        <f t="shared" si="5"/>
        <v>0.8093248662</v>
      </c>
      <c r="S74" s="96">
        <f t="shared" si="6"/>
        <v>0.5743072275</v>
      </c>
      <c r="U74" s="7">
        <f t="shared" si="7"/>
        <v>19.886</v>
      </c>
    </row>
    <row r="75">
      <c r="A75" s="94">
        <f>Comparacao!F76</f>
        <v>62504.25486</v>
      </c>
      <c r="B75" s="57" t="s">
        <v>156</v>
      </c>
      <c r="C75" s="3" t="s">
        <v>17</v>
      </c>
      <c r="D75" s="3">
        <v>5.0</v>
      </c>
      <c r="E75" s="3">
        <v>62504.254855</v>
      </c>
      <c r="F75" s="3">
        <v>62504.254855</v>
      </c>
      <c r="G75" s="3">
        <v>62504.254855</v>
      </c>
      <c r="H75" s="3">
        <v>62504.254855</v>
      </c>
      <c r="I75" s="3">
        <v>62504.254855</v>
      </c>
      <c r="J75" s="3">
        <v>62504.254855</v>
      </c>
      <c r="K75" s="3">
        <v>62504.254855</v>
      </c>
      <c r="L75" s="3">
        <v>8.7</v>
      </c>
      <c r="M75" s="3">
        <v>50.12</v>
      </c>
      <c r="N75" s="94">
        <f t="shared" si="1"/>
        <v>0</v>
      </c>
      <c r="O75" s="94">
        <f t="shared" si="2"/>
        <v>0</v>
      </c>
      <c r="P75" s="94">
        <f t="shared" si="3"/>
        <v>0</v>
      </c>
      <c r="Q75" s="94">
        <f t="shared" si="4"/>
        <v>0</v>
      </c>
      <c r="R75" s="94">
        <f t="shared" si="5"/>
        <v>0</v>
      </c>
      <c r="S75" s="96">
        <f t="shared" si="6"/>
        <v>0</v>
      </c>
      <c r="U75" s="7">
        <f t="shared" si="7"/>
        <v>8.7</v>
      </c>
    </row>
    <row r="76">
      <c r="A76" s="94">
        <f>Comparacao!F77</f>
        <v>72891.23178</v>
      </c>
      <c r="B76" s="57" t="s">
        <v>157</v>
      </c>
      <c r="C76" s="3" t="s">
        <v>17</v>
      </c>
      <c r="D76" s="3">
        <v>5.0</v>
      </c>
      <c r="E76" s="3">
        <v>72891.231776</v>
      </c>
      <c r="F76" s="3">
        <v>72891.231776</v>
      </c>
      <c r="G76" s="3">
        <v>72891.231776</v>
      </c>
      <c r="H76" s="3">
        <v>72891.231776</v>
      </c>
      <c r="I76" s="3">
        <v>72891.231776</v>
      </c>
      <c r="J76" s="3">
        <v>72891.231776</v>
      </c>
      <c r="K76" s="3">
        <v>72891.231776</v>
      </c>
      <c r="L76" s="3">
        <v>6.351</v>
      </c>
      <c r="M76" s="3">
        <v>50.096</v>
      </c>
      <c r="N76" s="94">
        <f t="shared" si="1"/>
        <v>0</v>
      </c>
      <c r="O76" s="94">
        <f t="shared" si="2"/>
        <v>0</v>
      </c>
      <c r="P76" s="94">
        <f t="shared" si="3"/>
        <v>0</v>
      </c>
      <c r="Q76" s="94">
        <f t="shared" si="4"/>
        <v>0</v>
      </c>
      <c r="R76" s="94">
        <f t="shared" si="5"/>
        <v>0</v>
      </c>
      <c r="S76" s="96">
        <f t="shared" si="6"/>
        <v>0</v>
      </c>
      <c r="U76" s="7">
        <f t="shared" si="7"/>
        <v>6.351</v>
      </c>
    </row>
    <row r="77">
      <c r="A77" s="94">
        <f>Comparacao!F78</f>
        <v>80719.82137</v>
      </c>
      <c r="B77" s="57" t="s">
        <v>158</v>
      </c>
      <c r="C77" s="3" t="s">
        <v>17</v>
      </c>
      <c r="D77" s="3">
        <v>5.0</v>
      </c>
      <c r="E77" s="3">
        <v>81519.921574</v>
      </c>
      <c r="F77" s="3">
        <v>81233.365753</v>
      </c>
      <c r="G77" s="3">
        <v>80719.821369</v>
      </c>
      <c r="H77" s="3">
        <v>81233.365753</v>
      </c>
      <c r="I77" s="3">
        <v>80719.821369</v>
      </c>
      <c r="J77" s="3">
        <v>80719.821369</v>
      </c>
      <c r="K77" s="3">
        <v>81085.259164</v>
      </c>
      <c r="L77" s="3">
        <v>8.559</v>
      </c>
      <c r="M77" s="3">
        <v>50.111</v>
      </c>
      <c r="N77" s="94">
        <f t="shared" si="1"/>
        <v>0.99120661</v>
      </c>
      <c r="O77" s="94">
        <f t="shared" si="2"/>
        <v>0.6362060462</v>
      </c>
      <c r="P77" s="94">
        <f t="shared" si="3"/>
        <v>0</v>
      </c>
      <c r="Q77" s="94">
        <f t="shared" si="4"/>
        <v>0.6362060462</v>
      </c>
      <c r="R77" s="94">
        <f t="shared" si="5"/>
        <v>0</v>
      </c>
      <c r="S77" s="96">
        <f t="shared" si="6"/>
        <v>0.4527237405</v>
      </c>
      <c r="U77" s="7">
        <f t="shared" si="7"/>
        <v>8.559</v>
      </c>
    </row>
    <row r="78">
      <c r="A78" s="94">
        <f>Comparacao!F79</f>
        <v>51799.17196</v>
      </c>
      <c r="B78" s="57" t="s">
        <v>159</v>
      </c>
      <c r="C78" s="3" t="s">
        <v>17</v>
      </c>
      <c r="D78" s="3">
        <v>5.0</v>
      </c>
      <c r="E78" s="3">
        <v>51799.171958</v>
      </c>
      <c r="F78" s="3">
        <v>51799.171958</v>
      </c>
      <c r="G78" s="3">
        <v>51799.171958</v>
      </c>
      <c r="H78" s="3">
        <v>51837.151742</v>
      </c>
      <c r="I78" s="3">
        <v>51799.171958</v>
      </c>
      <c r="J78" s="3">
        <v>51799.171958</v>
      </c>
      <c r="K78" s="3">
        <v>51806.767914</v>
      </c>
      <c r="L78" s="3">
        <v>15.13</v>
      </c>
      <c r="M78" s="3">
        <v>50.113</v>
      </c>
      <c r="N78" s="94">
        <f t="shared" si="1"/>
        <v>0</v>
      </c>
      <c r="O78" s="94">
        <f t="shared" si="2"/>
        <v>0</v>
      </c>
      <c r="P78" s="94">
        <f t="shared" si="3"/>
        <v>0</v>
      </c>
      <c r="Q78" s="94">
        <f t="shared" si="4"/>
        <v>0.0733212184</v>
      </c>
      <c r="R78" s="94">
        <f t="shared" si="5"/>
        <v>0</v>
      </c>
      <c r="S78" s="96">
        <f t="shared" si="6"/>
        <v>0.01466424368</v>
      </c>
      <c r="U78" s="7">
        <f t="shared" si="7"/>
        <v>15.13</v>
      </c>
    </row>
    <row r="79">
      <c r="A79" s="94">
        <f>Comparacao!F80</f>
        <v>65199.07175</v>
      </c>
      <c r="B79" s="57" t="s">
        <v>160</v>
      </c>
      <c r="C79" s="3" t="s">
        <v>17</v>
      </c>
      <c r="D79" s="3">
        <v>5.0</v>
      </c>
      <c r="E79" s="3">
        <v>65659.613817</v>
      </c>
      <c r="F79" s="3">
        <v>65219.11863</v>
      </c>
      <c r="G79" s="3">
        <v>65679.93785</v>
      </c>
      <c r="H79" s="3">
        <v>65199.071748</v>
      </c>
      <c r="I79" s="3">
        <v>66265.470284</v>
      </c>
      <c r="J79" s="3">
        <v>65199.071748</v>
      </c>
      <c r="K79" s="3">
        <v>65604.642466</v>
      </c>
      <c r="L79" s="3">
        <v>28.399</v>
      </c>
      <c r="M79" s="3">
        <v>50.136</v>
      </c>
      <c r="N79" s="94">
        <f t="shared" si="1"/>
        <v>0.706362923</v>
      </c>
      <c r="O79" s="94">
        <f t="shared" si="2"/>
        <v>0.03074718928</v>
      </c>
      <c r="P79" s="94">
        <f t="shared" si="3"/>
        <v>0.7375351966</v>
      </c>
      <c r="Q79" s="94">
        <f t="shared" si="4"/>
        <v>0</v>
      </c>
      <c r="R79" s="94">
        <f t="shared" si="5"/>
        <v>1.635603863</v>
      </c>
      <c r="S79" s="96">
        <f t="shared" si="6"/>
        <v>0.6220498343</v>
      </c>
      <c r="U79" s="7">
        <f t="shared" si="7"/>
        <v>28.399</v>
      </c>
    </row>
    <row r="80">
      <c r="A80" s="94">
        <f>Comparacao!F81</f>
        <v>76491.33415</v>
      </c>
      <c r="B80" s="57" t="s">
        <v>161</v>
      </c>
      <c r="C80" s="3" t="s">
        <v>17</v>
      </c>
      <c r="D80" s="3">
        <v>5.0</v>
      </c>
      <c r="E80" s="3">
        <v>76850.703213</v>
      </c>
      <c r="F80" s="3">
        <v>76892.383301</v>
      </c>
      <c r="G80" s="3">
        <v>76892.383301</v>
      </c>
      <c r="H80" s="3">
        <v>76892.383301</v>
      </c>
      <c r="I80" s="3">
        <v>76850.703213</v>
      </c>
      <c r="J80" s="3">
        <v>76850.703213</v>
      </c>
      <c r="K80" s="3">
        <v>76875.711266</v>
      </c>
      <c r="L80" s="3">
        <v>16.145</v>
      </c>
      <c r="M80" s="3">
        <v>50.104</v>
      </c>
      <c r="N80" s="94">
        <f t="shared" si="1"/>
        <v>0.4698167015</v>
      </c>
      <c r="O80" s="94">
        <f t="shared" si="2"/>
        <v>0.5243066492</v>
      </c>
      <c r="P80" s="94">
        <f t="shared" si="3"/>
        <v>0.5243066492</v>
      </c>
      <c r="Q80" s="94">
        <f t="shared" si="4"/>
        <v>0.5243066492</v>
      </c>
      <c r="R80" s="94">
        <f t="shared" si="5"/>
        <v>0.4698167015</v>
      </c>
      <c r="S80" s="96">
        <f t="shared" si="6"/>
        <v>0.5025106701</v>
      </c>
      <c r="U80" s="7">
        <f t="shared" si="7"/>
        <v>16.145</v>
      </c>
    </row>
    <row r="81">
      <c r="A81" s="94">
        <f>Comparacao!F82</f>
        <v>43765.06478</v>
      </c>
      <c r="B81" s="57" t="s">
        <v>162</v>
      </c>
      <c r="C81" s="3" t="s">
        <v>17</v>
      </c>
      <c r="D81" s="3">
        <v>5.0</v>
      </c>
      <c r="E81" s="3">
        <v>43790.429445</v>
      </c>
      <c r="F81" s="3">
        <v>43788.200176</v>
      </c>
      <c r="G81" s="3">
        <v>43814.644008</v>
      </c>
      <c r="H81" s="3">
        <v>43788.200176</v>
      </c>
      <c r="I81" s="3">
        <v>44111.106293</v>
      </c>
      <c r="J81" s="3">
        <v>43788.200176</v>
      </c>
      <c r="K81" s="3">
        <v>43858.51602</v>
      </c>
      <c r="L81" s="3">
        <v>12.727</v>
      </c>
      <c r="M81" s="3">
        <v>50.33</v>
      </c>
      <c r="N81" s="94">
        <f t="shared" si="1"/>
        <v>0.05795641598</v>
      </c>
      <c r="O81" s="94">
        <f t="shared" si="2"/>
        <v>0.05286269794</v>
      </c>
      <c r="P81" s="94">
        <f t="shared" si="3"/>
        <v>0.1132849368</v>
      </c>
      <c r="Q81" s="94">
        <f t="shared" si="4"/>
        <v>0.05286269794</v>
      </c>
      <c r="R81" s="94">
        <f t="shared" si="5"/>
        <v>0.7906797642</v>
      </c>
      <c r="S81" s="96">
        <f t="shared" si="6"/>
        <v>0.2135293026</v>
      </c>
      <c r="U81" s="7">
        <f t="shared" si="7"/>
        <v>12.727</v>
      </c>
    </row>
    <row r="82">
      <c r="A82" s="94">
        <f>Comparacao!F83</f>
        <v>58909.0999</v>
      </c>
      <c r="B82" s="57" t="s">
        <v>163</v>
      </c>
      <c r="C82" s="3" t="s">
        <v>17</v>
      </c>
      <c r="D82" s="3">
        <v>5.0</v>
      </c>
      <c r="E82" s="3">
        <v>58909.0999</v>
      </c>
      <c r="F82" s="3">
        <v>60031.858209</v>
      </c>
      <c r="G82" s="3">
        <v>59357.493898</v>
      </c>
      <c r="H82" s="3">
        <v>60250.148133</v>
      </c>
      <c r="I82" s="3">
        <v>58910.894099</v>
      </c>
      <c r="J82" s="3">
        <v>58909.0999</v>
      </c>
      <c r="K82" s="3">
        <v>59491.898848</v>
      </c>
      <c r="L82" s="3">
        <v>21.163</v>
      </c>
      <c r="M82" s="3">
        <v>50.294</v>
      </c>
      <c r="N82" s="94">
        <f t="shared" si="1"/>
        <v>0</v>
      </c>
      <c r="O82" s="94">
        <f t="shared" si="2"/>
        <v>1.905916592</v>
      </c>
      <c r="P82" s="94">
        <f t="shared" si="3"/>
        <v>0.7611625348</v>
      </c>
      <c r="Q82" s="94">
        <f t="shared" si="4"/>
        <v>2.276470418</v>
      </c>
      <c r="R82" s="94">
        <f t="shared" si="5"/>
        <v>0.003045707714</v>
      </c>
      <c r="S82" s="96">
        <f t="shared" si="6"/>
        <v>0.9893190505</v>
      </c>
      <c r="U82" s="7">
        <f t="shared" si="7"/>
        <v>21.163</v>
      </c>
    </row>
    <row r="83">
      <c r="A83" s="94">
        <f>Comparacao!F84</f>
        <v>72972.30247</v>
      </c>
      <c r="B83" s="57" t="s">
        <v>164</v>
      </c>
      <c r="C83" s="3" t="s">
        <v>17</v>
      </c>
      <c r="D83" s="3">
        <v>5.0</v>
      </c>
      <c r="E83" s="3">
        <v>73766.197546</v>
      </c>
      <c r="F83" s="3">
        <v>73142.819163</v>
      </c>
      <c r="G83" s="3">
        <v>72972.302469</v>
      </c>
      <c r="H83" s="3">
        <v>73601.100889</v>
      </c>
      <c r="I83" s="3">
        <v>73732.090396</v>
      </c>
      <c r="J83" s="3">
        <v>72972.302469</v>
      </c>
      <c r="K83" s="3">
        <v>73442.902093</v>
      </c>
      <c r="L83" s="3">
        <v>31.649</v>
      </c>
      <c r="M83" s="3">
        <v>50.298</v>
      </c>
      <c r="N83" s="94">
        <f t="shared" si="1"/>
        <v>1.087940287</v>
      </c>
      <c r="O83" s="94">
        <f t="shared" si="2"/>
        <v>0.2336731722</v>
      </c>
      <c r="P83" s="94">
        <f t="shared" si="3"/>
        <v>0</v>
      </c>
      <c r="Q83" s="94">
        <f t="shared" si="4"/>
        <v>0.8616946413</v>
      </c>
      <c r="R83" s="94">
        <f t="shared" si="5"/>
        <v>1.04120043</v>
      </c>
      <c r="S83" s="96">
        <f t="shared" si="6"/>
        <v>0.6449017061</v>
      </c>
      <c r="U83" s="7">
        <f t="shared" si="7"/>
        <v>31.649</v>
      </c>
    </row>
    <row r="84">
      <c r="A84" s="94">
        <f>Comparacao!F85</f>
        <v>62934.47819</v>
      </c>
      <c r="B84" s="57" t="s">
        <v>165</v>
      </c>
      <c r="C84" s="3" t="s">
        <v>17</v>
      </c>
      <c r="D84" s="3">
        <v>5.0</v>
      </c>
      <c r="E84" s="3">
        <v>62934.478192</v>
      </c>
      <c r="F84" s="3">
        <v>62934.478192</v>
      </c>
      <c r="G84" s="3">
        <v>62934.478192</v>
      </c>
      <c r="H84" s="3">
        <v>62934.478192</v>
      </c>
      <c r="I84" s="3">
        <v>62934.478192</v>
      </c>
      <c r="J84" s="3">
        <v>62934.478192</v>
      </c>
      <c r="K84" s="3">
        <v>62934.478192</v>
      </c>
      <c r="L84" s="3">
        <v>9.075</v>
      </c>
      <c r="M84" s="3">
        <v>60.254</v>
      </c>
      <c r="N84" s="94">
        <f t="shared" si="1"/>
        <v>0</v>
      </c>
      <c r="O84" s="94">
        <f t="shared" si="2"/>
        <v>0</v>
      </c>
      <c r="P84" s="94">
        <f t="shared" si="3"/>
        <v>0</v>
      </c>
      <c r="Q84" s="94">
        <f t="shared" si="4"/>
        <v>0</v>
      </c>
      <c r="R84" s="94">
        <f t="shared" si="5"/>
        <v>0</v>
      </c>
      <c r="S84" s="96">
        <f t="shared" si="6"/>
        <v>0</v>
      </c>
      <c r="U84" s="7">
        <f t="shared" si="7"/>
        <v>9.075</v>
      </c>
    </row>
    <row r="85">
      <c r="A85" s="94">
        <f>Comparacao!F86</f>
        <v>73411.33017</v>
      </c>
      <c r="B85" s="57" t="s">
        <v>166</v>
      </c>
      <c r="C85" s="3" t="s">
        <v>17</v>
      </c>
      <c r="D85" s="3">
        <v>5.0</v>
      </c>
      <c r="E85" s="3">
        <v>73411.330169</v>
      </c>
      <c r="F85" s="3">
        <v>73411.330169</v>
      </c>
      <c r="G85" s="3">
        <v>73411.330169</v>
      </c>
      <c r="H85" s="3">
        <v>74283.22138</v>
      </c>
      <c r="I85" s="3">
        <v>73411.330169</v>
      </c>
      <c r="J85" s="3">
        <v>73411.330169</v>
      </c>
      <c r="K85" s="3">
        <v>73585.708411</v>
      </c>
      <c r="L85" s="3">
        <v>26.133</v>
      </c>
      <c r="M85" s="3">
        <v>60.297</v>
      </c>
      <c r="N85" s="94">
        <f t="shared" si="1"/>
        <v>0</v>
      </c>
      <c r="O85" s="94">
        <f t="shared" si="2"/>
        <v>0</v>
      </c>
      <c r="P85" s="94">
        <f t="shared" si="3"/>
        <v>0</v>
      </c>
      <c r="Q85" s="94">
        <f t="shared" si="4"/>
        <v>1.187679353</v>
      </c>
      <c r="R85" s="94">
        <f t="shared" si="5"/>
        <v>0</v>
      </c>
      <c r="S85" s="96">
        <f t="shared" si="6"/>
        <v>0.2375358706</v>
      </c>
      <c r="U85" s="7">
        <f t="shared" si="7"/>
        <v>26.133</v>
      </c>
    </row>
    <row r="86">
      <c r="A86" s="94">
        <f>Comparacao!F87</f>
        <v>81528.83389</v>
      </c>
      <c r="B86" s="84" t="s">
        <v>167</v>
      </c>
      <c r="C86" s="3" t="s">
        <v>17</v>
      </c>
      <c r="D86" s="3">
        <v>5.0</v>
      </c>
      <c r="E86" s="3">
        <v>82064.959733</v>
      </c>
      <c r="F86" s="3">
        <v>82704.620425</v>
      </c>
      <c r="G86" s="3">
        <v>82064.959733</v>
      </c>
      <c r="H86" s="3">
        <v>81528.833887</v>
      </c>
      <c r="I86" s="3">
        <v>81528.833887</v>
      </c>
      <c r="J86" s="3">
        <v>81528.833887</v>
      </c>
      <c r="K86" s="3">
        <v>81978.441533</v>
      </c>
      <c r="L86" s="3">
        <v>17.462</v>
      </c>
      <c r="M86" s="3">
        <v>60.221</v>
      </c>
      <c r="N86" s="94">
        <f t="shared" si="1"/>
        <v>0.657590475</v>
      </c>
      <c r="O86" s="94">
        <f t="shared" si="2"/>
        <v>1.442172642</v>
      </c>
      <c r="P86" s="94">
        <f t="shared" si="3"/>
        <v>0.657590475</v>
      </c>
      <c r="Q86" s="94">
        <f t="shared" si="4"/>
        <v>0</v>
      </c>
      <c r="R86" s="94">
        <f t="shared" si="5"/>
        <v>0</v>
      </c>
      <c r="S86" s="96">
        <f t="shared" si="6"/>
        <v>0.5514707185</v>
      </c>
      <c r="U86" s="7">
        <f t="shared" si="7"/>
        <v>17.462</v>
      </c>
    </row>
    <row r="87">
      <c r="A87" s="94">
        <f>Comparacao!F88</f>
        <v>51438.23511</v>
      </c>
      <c r="B87" s="84" t="s">
        <v>168</v>
      </c>
      <c r="C87" s="3" t="s">
        <v>17</v>
      </c>
      <c r="D87" s="3">
        <v>5.0</v>
      </c>
      <c r="E87" s="3">
        <v>51438.235105</v>
      </c>
      <c r="F87" s="3">
        <v>51438.235105</v>
      </c>
      <c r="G87" s="3">
        <v>51438.235105</v>
      </c>
      <c r="H87" s="3">
        <v>51438.235105</v>
      </c>
      <c r="I87" s="3">
        <v>51438.235105</v>
      </c>
      <c r="J87" s="3">
        <v>51438.235105</v>
      </c>
      <c r="K87" s="3">
        <v>51438.235105</v>
      </c>
      <c r="L87" s="3">
        <v>21.945</v>
      </c>
      <c r="M87" s="3">
        <v>60.19</v>
      </c>
      <c r="N87" s="94">
        <f t="shared" si="1"/>
        <v>0</v>
      </c>
      <c r="O87" s="94">
        <f t="shared" si="2"/>
        <v>0</v>
      </c>
      <c r="P87" s="94">
        <f t="shared" si="3"/>
        <v>0</v>
      </c>
      <c r="Q87" s="94">
        <f t="shared" si="4"/>
        <v>0</v>
      </c>
      <c r="R87" s="94">
        <f t="shared" si="5"/>
        <v>0</v>
      </c>
      <c r="S87" s="96">
        <f t="shared" si="6"/>
        <v>0</v>
      </c>
      <c r="U87" s="7">
        <f t="shared" si="7"/>
        <v>21.945</v>
      </c>
    </row>
    <row r="88">
      <c r="A88" s="94">
        <f>Comparacao!F89</f>
        <v>65508.08398</v>
      </c>
      <c r="B88" s="84" t="s">
        <v>169</v>
      </c>
      <c r="C88" s="3" t="s">
        <v>17</v>
      </c>
      <c r="D88" s="3">
        <v>5.0</v>
      </c>
      <c r="E88" s="3">
        <v>66111.093429</v>
      </c>
      <c r="F88" s="3">
        <v>67259.570273</v>
      </c>
      <c r="G88" s="3">
        <v>67033.91398</v>
      </c>
      <c r="H88" s="3">
        <v>67033.91398</v>
      </c>
      <c r="I88" s="3">
        <v>67033.91398</v>
      </c>
      <c r="J88" s="3">
        <v>66111.093429</v>
      </c>
      <c r="K88" s="3">
        <v>66894.481129</v>
      </c>
      <c r="L88" s="3">
        <v>22.942</v>
      </c>
      <c r="M88" s="3">
        <v>60.201</v>
      </c>
      <c r="N88" s="94">
        <f t="shared" si="1"/>
        <v>0.9205115008</v>
      </c>
      <c r="O88" s="94">
        <f t="shared" si="2"/>
        <v>2.673694885</v>
      </c>
      <c r="P88" s="94">
        <f t="shared" si="3"/>
        <v>2.329223976</v>
      </c>
      <c r="Q88" s="94">
        <f t="shared" si="4"/>
        <v>2.329223976</v>
      </c>
      <c r="R88" s="94">
        <f t="shared" si="5"/>
        <v>2.329223976</v>
      </c>
      <c r="S88" s="96">
        <f t="shared" si="6"/>
        <v>2.116375663</v>
      </c>
      <c r="U88" s="7">
        <f t="shared" si="7"/>
        <v>22.942</v>
      </c>
    </row>
    <row r="89">
      <c r="A89" s="94">
        <f>Comparacao!F90</f>
        <v>77046.45847</v>
      </c>
      <c r="B89" s="84" t="s">
        <v>170</v>
      </c>
      <c r="C89" s="3" t="s">
        <v>17</v>
      </c>
      <c r="D89" s="3">
        <v>5.0</v>
      </c>
      <c r="E89" s="3">
        <v>77412.360057</v>
      </c>
      <c r="F89" s="3">
        <v>77412.360057</v>
      </c>
      <c r="G89" s="3">
        <v>77412.360057</v>
      </c>
      <c r="H89" s="3">
        <v>77412.360057</v>
      </c>
      <c r="I89" s="3">
        <v>77412.360057</v>
      </c>
      <c r="J89" s="3">
        <v>77412.360057</v>
      </c>
      <c r="K89" s="3">
        <v>77412.360057</v>
      </c>
      <c r="L89" s="3">
        <v>16.723</v>
      </c>
      <c r="M89" s="3">
        <v>60.174</v>
      </c>
      <c r="N89" s="94">
        <f t="shared" si="1"/>
        <v>0.474910322</v>
      </c>
      <c r="O89" s="94">
        <f t="shared" si="2"/>
        <v>0.474910322</v>
      </c>
      <c r="P89" s="94">
        <f t="shared" si="3"/>
        <v>0.474910322</v>
      </c>
      <c r="Q89" s="94">
        <f t="shared" si="4"/>
        <v>0.474910322</v>
      </c>
      <c r="R89" s="94">
        <f t="shared" si="5"/>
        <v>0.474910322</v>
      </c>
      <c r="S89" s="96">
        <f t="shared" si="6"/>
        <v>0.474910322</v>
      </c>
      <c r="U89" s="7">
        <f t="shared" si="7"/>
        <v>16.723</v>
      </c>
    </row>
    <row r="90">
      <c r="A90" s="94">
        <f>Comparacao!F91</f>
        <v>43715.69785</v>
      </c>
      <c r="B90" s="84" t="s">
        <v>171</v>
      </c>
      <c r="C90" s="3" t="s">
        <v>17</v>
      </c>
      <c r="D90" s="3">
        <v>5.0</v>
      </c>
      <c r="E90" s="3">
        <v>43875.478057</v>
      </c>
      <c r="F90" s="3">
        <v>43719.363636</v>
      </c>
      <c r="G90" s="3">
        <v>43732.151135</v>
      </c>
      <c r="H90" s="3">
        <v>43719.363636</v>
      </c>
      <c r="I90" s="3">
        <v>43715.697849</v>
      </c>
      <c r="J90" s="3">
        <v>43715.697849</v>
      </c>
      <c r="K90" s="3">
        <v>43752.410863</v>
      </c>
      <c r="L90" s="3">
        <v>44.213</v>
      </c>
      <c r="M90" s="3">
        <v>60.252</v>
      </c>
      <c r="N90" s="94">
        <f t="shared" si="1"/>
        <v>0.3654984728</v>
      </c>
      <c r="O90" s="94">
        <f t="shared" si="2"/>
        <v>0.008385516371</v>
      </c>
      <c r="P90" s="94">
        <f t="shared" si="3"/>
        <v>0.03763702013</v>
      </c>
      <c r="Q90" s="94">
        <f t="shared" si="4"/>
        <v>0.008385516371</v>
      </c>
      <c r="R90" s="94">
        <f t="shared" si="5"/>
        <v>0</v>
      </c>
      <c r="S90" s="96">
        <f t="shared" si="6"/>
        <v>0.08398130513</v>
      </c>
      <c r="U90" s="7">
        <f t="shared" si="7"/>
        <v>44.213</v>
      </c>
    </row>
    <row r="91">
      <c r="A91" s="94">
        <f>Comparacao!F92</f>
        <v>59268.74829</v>
      </c>
      <c r="B91" s="84" t="s">
        <v>172</v>
      </c>
      <c r="C91" s="3" t="s">
        <v>17</v>
      </c>
      <c r="D91" s="3">
        <v>5.0</v>
      </c>
      <c r="E91" s="3">
        <v>59293.981828</v>
      </c>
      <c r="F91" s="3">
        <v>59989.974694</v>
      </c>
      <c r="G91" s="3">
        <v>59268.748286</v>
      </c>
      <c r="H91" s="3">
        <v>59330.658435</v>
      </c>
      <c r="I91" s="3">
        <v>59268.748286</v>
      </c>
      <c r="J91" s="3">
        <v>59268.748286</v>
      </c>
      <c r="K91" s="3">
        <v>59430.422306</v>
      </c>
      <c r="L91" s="3">
        <v>30.112</v>
      </c>
      <c r="M91" s="3">
        <v>60.289</v>
      </c>
      <c r="N91" s="94">
        <f t="shared" si="1"/>
        <v>0.04257478474</v>
      </c>
      <c r="O91" s="94">
        <f t="shared" si="2"/>
        <v>1.216874709</v>
      </c>
      <c r="P91" s="94">
        <f t="shared" si="3"/>
        <v>0</v>
      </c>
      <c r="Q91" s="94">
        <f t="shared" si="4"/>
        <v>0.1044566501</v>
      </c>
      <c r="R91" s="94">
        <f t="shared" si="5"/>
        <v>0</v>
      </c>
      <c r="S91" s="96">
        <f t="shared" si="6"/>
        <v>0.2727812287</v>
      </c>
      <c r="U91" s="7">
        <f t="shared" si="7"/>
        <v>30.112</v>
      </c>
    </row>
    <row r="92">
      <c r="A92" s="94">
        <f>Comparacao!F93</f>
        <v>73196.93742</v>
      </c>
      <c r="B92" s="84" t="s">
        <v>173</v>
      </c>
      <c r="C92" s="3" t="s">
        <v>17</v>
      </c>
      <c r="D92" s="3">
        <v>5.0</v>
      </c>
      <c r="E92" s="3">
        <v>75202.162295</v>
      </c>
      <c r="F92" s="3">
        <v>73522.405949</v>
      </c>
      <c r="G92" s="3">
        <v>74611.687467</v>
      </c>
      <c r="H92" s="3">
        <v>73965.131855</v>
      </c>
      <c r="I92" s="3">
        <v>74226.099471</v>
      </c>
      <c r="J92" s="3">
        <v>73522.405949</v>
      </c>
      <c r="K92" s="3">
        <v>74305.497408</v>
      </c>
      <c r="L92" s="3">
        <v>22.737</v>
      </c>
      <c r="M92" s="3">
        <v>60.358</v>
      </c>
      <c r="N92" s="94">
        <f t="shared" si="1"/>
        <v>2.739492857</v>
      </c>
      <c r="O92" s="94">
        <f t="shared" si="2"/>
        <v>0.4446477373</v>
      </c>
      <c r="P92" s="94">
        <f t="shared" si="3"/>
        <v>1.932799505</v>
      </c>
      <c r="Q92" s="94">
        <f t="shared" si="4"/>
        <v>1.049489854</v>
      </c>
      <c r="R92" s="94">
        <f t="shared" si="5"/>
        <v>1.406017908</v>
      </c>
      <c r="S92" s="96">
        <f t="shared" si="6"/>
        <v>1.514489572</v>
      </c>
      <c r="U92" s="7">
        <f t="shared" si="7"/>
        <v>22.737</v>
      </c>
    </row>
    <row r="93">
      <c r="A93" s="94">
        <f>Comparacao!F94</f>
        <v>63341.09987</v>
      </c>
      <c r="B93" s="84" t="s">
        <v>174</v>
      </c>
      <c r="C93" s="3" t="s">
        <v>17</v>
      </c>
      <c r="D93" s="3">
        <v>5.0</v>
      </c>
      <c r="E93" s="3">
        <v>63341.09987</v>
      </c>
      <c r="F93" s="3">
        <v>63341.09987</v>
      </c>
      <c r="G93" s="3">
        <v>63341.09987</v>
      </c>
      <c r="H93" s="3">
        <v>63341.09987</v>
      </c>
      <c r="I93" s="3">
        <v>63341.09987</v>
      </c>
      <c r="J93" s="3">
        <v>63341.09987</v>
      </c>
      <c r="K93" s="3">
        <v>63341.09987</v>
      </c>
      <c r="L93" s="3">
        <v>7.62</v>
      </c>
      <c r="M93" s="3">
        <v>70.314</v>
      </c>
      <c r="N93" s="94">
        <f t="shared" si="1"/>
        <v>0</v>
      </c>
      <c r="O93" s="94">
        <f t="shared" si="2"/>
        <v>0</v>
      </c>
      <c r="P93" s="94">
        <f t="shared" si="3"/>
        <v>0</v>
      </c>
      <c r="Q93" s="94">
        <f t="shared" si="4"/>
        <v>0</v>
      </c>
      <c r="R93" s="94">
        <f t="shared" si="5"/>
        <v>0</v>
      </c>
      <c r="S93" s="96">
        <f t="shared" si="6"/>
        <v>0</v>
      </c>
      <c r="U93" s="7">
        <f t="shared" si="7"/>
        <v>7.62</v>
      </c>
    </row>
    <row r="94">
      <c r="A94" s="94">
        <f>Comparacao!F95</f>
        <v>73497.75771</v>
      </c>
      <c r="B94" s="84" t="s">
        <v>175</v>
      </c>
      <c r="C94" s="3" t="s">
        <v>17</v>
      </c>
      <c r="D94" s="3">
        <v>5.0</v>
      </c>
      <c r="E94" s="3">
        <v>73497.757707</v>
      </c>
      <c r="F94" s="3">
        <v>73497.757707</v>
      </c>
      <c r="G94" s="3">
        <v>73497.757707</v>
      </c>
      <c r="H94" s="3">
        <v>73497.757707</v>
      </c>
      <c r="I94" s="3">
        <v>74675.242452</v>
      </c>
      <c r="J94" s="3">
        <v>73497.757707</v>
      </c>
      <c r="K94" s="3">
        <v>73733.254656</v>
      </c>
      <c r="L94" s="3">
        <v>42.237</v>
      </c>
      <c r="M94" s="3">
        <v>70.311</v>
      </c>
      <c r="N94" s="94">
        <f t="shared" si="1"/>
        <v>0</v>
      </c>
      <c r="O94" s="94">
        <f t="shared" si="2"/>
        <v>0</v>
      </c>
      <c r="P94" s="94">
        <f t="shared" si="3"/>
        <v>0</v>
      </c>
      <c r="Q94" s="94">
        <f t="shared" si="4"/>
        <v>0</v>
      </c>
      <c r="R94" s="94">
        <f t="shared" si="5"/>
        <v>1.602068936</v>
      </c>
      <c r="S94" s="96">
        <f t="shared" si="6"/>
        <v>0.3204137872</v>
      </c>
      <c r="U94" s="7">
        <f t="shared" si="7"/>
        <v>42.237</v>
      </c>
    </row>
    <row r="95">
      <c r="A95" s="94">
        <f>Comparacao!F96</f>
        <v>81681.80993</v>
      </c>
      <c r="B95" s="84" t="s">
        <v>176</v>
      </c>
      <c r="C95" s="3" t="s">
        <v>17</v>
      </c>
      <c r="D95" s="3">
        <v>5.0</v>
      </c>
      <c r="E95" s="3">
        <v>82147.299416</v>
      </c>
      <c r="F95" s="3">
        <v>82147.299416</v>
      </c>
      <c r="G95" s="3">
        <v>82147.299416</v>
      </c>
      <c r="H95" s="3">
        <v>82147.299416</v>
      </c>
      <c r="I95" s="3">
        <v>82147.299416</v>
      </c>
      <c r="J95" s="3">
        <v>82147.299416</v>
      </c>
      <c r="K95" s="3">
        <v>82147.299416</v>
      </c>
      <c r="L95" s="3">
        <v>12.504</v>
      </c>
      <c r="M95" s="3">
        <v>70.423</v>
      </c>
      <c r="N95" s="94">
        <f t="shared" si="1"/>
        <v>0.5698814527</v>
      </c>
      <c r="O95" s="94">
        <f t="shared" si="2"/>
        <v>0.5698814527</v>
      </c>
      <c r="P95" s="94">
        <f t="shared" si="3"/>
        <v>0.5698814527</v>
      </c>
      <c r="Q95" s="94">
        <f t="shared" si="4"/>
        <v>0.5698814527</v>
      </c>
      <c r="R95" s="94">
        <f t="shared" si="5"/>
        <v>0.5698814527</v>
      </c>
      <c r="S95" s="96">
        <f t="shared" si="6"/>
        <v>0.5698814527</v>
      </c>
      <c r="U95" s="7">
        <f t="shared" si="7"/>
        <v>12.504</v>
      </c>
    </row>
    <row r="96">
      <c r="A96" s="94">
        <f>Comparacao!F97</f>
        <v>52978.14225</v>
      </c>
      <c r="B96" s="84" t="s">
        <v>177</v>
      </c>
      <c r="C96" s="3" t="s">
        <v>17</v>
      </c>
      <c r="D96" s="3">
        <v>5.0</v>
      </c>
      <c r="E96" s="3">
        <v>52978.142253</v>
      </c>
      <c r="F96" s="3">
        <v>52978.142253</v>
      </c>
      <c r="G96" s="3">
        <v>54456.206257</v>
      </c>
      <c r="H96" s="3">
        <v>54791.050412</v>
      </c>
      <c r="I96" s="3">
        <v>52978.142253</v>
      </c>
      <c r="J96" s="3">
        <v>52978.142253</v>
      </c>
      <c r="K96" s="3">
        <v>53636.336685</v>
      </c>
      <c r="L96" s="3">
        <v>38.554</v>
      </c>
      <c r="M96" s="3">
        <v>70.312</v>
      </c>
      <c r="N96" s="94">
        <f t="shared" si="1"/>
        <v>0</v>
      </c>
      <c r="O96" s="94">
        <f t="shared" si="2"/>
        <v>0</v>
      </c>
      <c r="P96" s="94">
        <f t="shared" si="3"/>
        <v>2.789950612</v>
      </c>
      <c r="Q96" s="94">
        <f t="shared" si="4"/>
        <v>3.421992697</v>
      </c>
      <c r="R96" s="94">
        <f t="shared" si="5"/>
        <v>0</v>
      </c>
      <c r="S96" s="96">
        <f t="shared" si="6"/>
        <v>1.242388662</v>
      </c>
      <c r="U96" s="7">
        <f t="shared" si="7"/>
        <v>38.554</v>
      </c>
    </row>
    <row r="97">
      <c r="A97" s="94">
        <f>Comparacao!F98</f>
        <v>66159.30138</v>
      </c>
      <c r="B97" s="84" t="s">
        <v>178</v>
      </c>
      <c r="C97" s="3" t="s">
        <v>17</v>
      </c>
      <c r="D97" s="3">
        <v>5.0</v>
      </c>
      <c r="E97" s="3">
        <v>67174.937256</v>
      </c>
      <c r="F97" s="3">
        <v>67248.331673</v>
      </c>
      <c r="G97" s="3">
        <v>67463.869345</v>
      </c>
      <c r="H97" s="3">
        <v>66748.325026</v>
      </c>
      <c r="I97" s="3">
        <v>66748.325026</v>
      </c>
      <c r="J97" s="3">
        <v>66748.325026</v>
      </c>
      <c r="K97" s="3">
        <v>67076.757665</v>
      </c>
      <c r="L97" s="3">
        <v>25.759</v>
      </c>
      <c r="M97" s="3">
        <v>70.449</v>
      </c>
      <c r="N97" s="94">
        <f t="shared" si="1"/>
        <v>1.535136942</v>
      </c>
      <c r="O97" s="94">
        <f t="shared" si="2"/>
        <v>1.646072843</v>
      </c>
      <c r="P97" s="94">
        <f t="shared" si="3"/>
        <v>1.971858738</v>
      </c>
      <c r="Q97" s="94">
        <f t="shared" si="4"/>
        <v>0.8903111637</v>
      </c>
      <c r="R97" s="94">
        <f t="shared" si="5"/>
        <v>0.8903111637</v>
      </c>
      <c r="S97" s="96">
        <f t="shared" si="6"/>
        <v>1.38673817</v>
      </c>
      <c r="U97" s="7">
        <f t="shared" si="7"/>
        <v>25.759</v>
      </c>
    </row>
    <row r="98">
      <c r="A98" s="94">
        <f>Comparacao!F99</f>
        <v>77450.03782</v>
      </c>
      <c r="B98" s="84" t="s">
        <v>179</v>
      </c>
      <c r="C98" s="3" t="s">
        <v>17</v>
      </c>
      <c r="D98" s="3">
        <v>5.0</v>
      </c>
      <c r="E98" s="3">
        <v>78652.852938</v>
      </c>
      <c r="F98" s="3">
        <v>77644.942839</v>
      </c>
      <c r="G98" s="3">
        <v>78545.653417</v>
      </c>
      <c r="H98" s="3">
        <v>77625.559043</v>
      </c>
      <c r="I98" s="3">
        <v>77644.942839</v>
      </c>
      <c r="J98" s="3">
        <v>77625.559043</v>
      </c>
      <c r="K98" s="3">
        <v>78022.790215</v>
      </c>
      <c r="L98" s="3">
        <v>35.554</v>
      </c>
      <c r="M98" s="3">
        <v>70.307</v>
      </c>
      <c r="N98" s="94">
        <f t="shared" si="1"/>
        <v>1.553020698</v>
      </c>
      <c r="O98" s="94">
        <f t="shared" si="2"/>
        <v>0.2516525808</v>
      </c>
      <c r="P98" s="94">
        <f t="shared" si="3"/>
        <v>1.414609505</v>
      </c>
      <c r="Q98" s="94">
        <f t="shared" si="4"/>
        <v>0.2266250966</v>
      </c>
      <c r="R98" s="94">
        <f t="shared" si="5"/>
        <v>0.2516525808</v>
      </c>
      <c r="S98" s="96">
        <f t="shared" si="6"/>
        <v>0.7395120923</v>
      </c>
      <c r="U98" s="7">
        <f t="shared" si="7"/>
        <v>35.554</v>
      </c>
    </row>
    <row r="99">
      <c r="A99" s="94">
        <f>Comparacao!F100</f>
        <v>44569.60616</v>
      </c>
      <c r="B99" s="84" t="s">
        <v>180</v>
      </c>
      <c r="C99" s="3" t="s">
        <v>17</v>
      </c>
      <c r="D99" s="3">
        <v>5.0</v>
      </c>
      <c r="E99" s="3">
        <v>45050.989205</v>
      </c>
      <c r="F99" s="3">
        <v>44605.433089</v>
      </c>
      <c r="G99" s="3">
        <v>44984.459909</v>
      </c>
      <c r="H99" s="3">
        <v>44569.606157</v>
      </c>
      <c r="I99" s="3">
        <v>46424.053951</v>
      </c>
      <c r="J99" s="3">
        <v>44569.606157</v>
      </c>
      <c r="K99" s="3">
        <v>45126.908462</v>
      </c>
      <c r="L99" s="3">
        <v>37.763</v>
      </c>
      <c r="M99" s="3">
        <v>70.431</v>
      </c>
      <c r="N99" s="94">
        <f t="shared" si="1"/>
        <v>1.080070231</v>
      </c>
      <c r="O99" s="94">
        <f t="shared" si="2"/>
        <v>0.08038422389</v>
      </c>
      <c r="P99" s="94">
        <f t="shared" si="3"/>
        <v>0.9307996812</v>
      </c>
      <c r="Q99" s="94">
        <f t="shared" si="4"/>
        <v>0</v>
      </c>
      <c r="R99" s="94">
        <f t="shared" si="5"/>
        <v>4.160790175</v>
      </c>
      <c r="S99" s="96">
        <f t="shared" si="6"/>
        <v>1.250408862</v>
      </c>
      <c r="U99" s="7">
        <f t="shared" si="7"/>
        <v>37.763</v>
      </c>
    </row>
    <row r="100">
      <c r="A100" s="94">
        <f>Comparacao!F101</f>
        <v>59903.0852</v>
      </c>
      <c r="B100" s="84" t="s">
        <v>181</v>
      </c>
      <c r="C100" s="3" t="s">
        <v>17</v>
      </c>
      <c r="D100" s="3">
        <v>5.0</v>
      </c>
      <c r="E100" s="3">
        <v>61840.516149</v>
      </c>
      <c r="F100" s="3">
        <v>59903.085195</v>
      </c>
      <c r="G100" s="3">
        <v>61720.380667</v>
      </c>
      <c r="H100" s="3">
        <v>61446.589183</v>
      </c>
      <c r="I100" s="3">
        <v>59903.085195</v>
      </c>
      <c r="J100" s="3">
        <v>59903.085195</v>
      </c>
      <c r="K100" s="3">
        <v>60962.731278</v>
      </c>
      <c r="L100" s="3">
        <v>37.912</v>
      </c>
      <c r="M100" s="3">
        <v>70.631</v>
      </c>
      <c r="N100" s="94">
        <f t="shared" si="1"/>
        <v>3.234275743</v>
      </c>
      <c r="O100" s="94">
        <f t="shared" si="2"/>
        <v>0</v>
      </c>
      <c r="P100" s="94">
        <f t="shared" si="3"/>
        <v>3.033726003</v>
      </c>
      <c r="Q100" s="94">
        <f t="shared" si="4"/>
        <v>2.576668602</v>
      </c>
      <c r="R100" s="94">
        <f t="shared" si="5"/>
        <v>0</v>
      </c>
      <c r="S100" s="96">
        <f t="shared" si="6"/>
        <v>1.76893407</v>
      </c>
      <c r="U100" s="7">
        <f t="shared" si="7"/>
        <v>37.912</v>
      </c>
    </row>
    <row r="101">
      <c r="A101" s="94">
        <f>Comparacao!F102</f>
        <v>73651.91098</v>
      </c>
      <c r="B101" s="84" t="s">
        <v>182</v>
      </c>
      <c r="C101" s="3" t="s">
        <v>17</v>
      </c>
      <c r="D101" s="3">
        <v>5.0</v>
      </c>
      <c r="E101" s="3">
        <v>75027.902619</v>
      </c>
      <c r="F101" s="3">
        <v>74572.833321</v>
      </c>
      <c r="G101" s="3">
        <v>74271.728129</v>
      </c>
      <c r="H101" s="3">
        <v>74966.363883</v>
      </c>
      <c r="I101" s="3">
        <v>74271.728129</v>
      </c>
      <c r="J101" s="3">
        <v>74271.728129</v>
      </c>
      <c r="K101" s="3">
        <v>74622.111216</v>
      </c>
      <c r="L101" s="3">
        <v>53.634</v>
      </c>
      <c r="M101" s="3">
        <v>70.58</v>
      </c>
      <c r="N101" s="94">
        <f t="shared" si="1"/>
        <v>1.868236168</v>
      </c>
      <c r="O101" s="94">
        <f t="shared" si="2"/>
        <v>1.250371279</v>
      </c>
      <c r="P101" s="94">
        <f t="shared" si="3"/>
        <v>0.8415493105</v>
      </c>
      <c r="Q101" s="94">
        <f t="shared" si="4"/>
        <v>1.784682686</v>
      </c>
      <c r="R101" s="94">
        <f t="shared" si="5"/>
        <v>0.8415493105</v>
      </c>
      <c r="S101" s="96">
        <f t="shared" si="6"/>
        <v>1.317277751</v>
      </c>
      <c r="U101" s="7">
        <f t="shared" si="7"/>
        <v>53.634</v>
      </c>
    </row>
    <row r="102">
      <c r="A102" s="94">
        <f>Comparacao!F103</f>
        <v>63412.27944</v>
      </c>
      <c r="B102" s="84" t="s">
        <v>183</v>
      </c>
      <c r="C102" s="3" t="s">
        <v>17</v>
      </c>
      <c r="D102" s="3">
        <v>5.0</v>
      </c>
      <c r="E102" s="3">
        <v>63412.279436</v>
      </c>
      <c r="F102" s="3">
        <v>63412.279436</v>
      </c>
      <c r="G102" s="3">
        <v>63412.279436</v>
      </c>
      <c r="H102" s="3">
        <v>63412.279436</v>
      </c>
      <c r="I102" s="3">
        <v>63412.279436</v>
      </c>
      <c r="J102" s="3">
        <v>63412.279436</v>
      </c>
      <c r="K102" s="3">
        <v>63412.279436</v>
      </c>
      <c r="L102" s="3">
        <v>18.341</v>
      </c>
      <c r="M102" s="3">
        <v>75.515</v>
      </c>
      <c r="N102" s="94">
        <f t="shared" si="1"/>
        <v>0</v>
      </c>
      <c r="O102" s="94">
        <f t="shared" si="2"/>
        <v>0</v>
      </c>
      <c r="P102" s="94">
        <f t="shared" si="3"/>
        <v>0</v>
      </c>
      <c r="Q102" s="94">
        <f t="shared" si="4"/>
        <v>0</v>
      </c>
      <c r="R102" s="94">
        <f t="shared" si="5"/>
        <v>0</v>
      </c>
      <c r="S102" s="96">
        <f t="shared" si="6"/>
        <v>0</v>
      </c>
      <c r="U102" s="7">
        <f t="shared" si="7"/>
        <v>18.341</v>
      </c>
    </row>
    <row r="103">
      <c r="A103" s="94">
        <f>Comparacao!F104</f>
        <v>73549.66066</v>
      </c>
      <c r="B103" s="84" t="s">
        <v>184</v>
      </c>
      <c r="C103" s="3" t="s">
        <v>17</v>
      </c>
      <c r="D103" s="3">
        <v>5.0</v>
      </c>
      <c r="E103" s="3">
        <v>73549.660663</v>
      </c>
      <c r="F103" s="3">
        <v>74662.865182</v>
      </c>
      <c r="G103" s="3">
        <v>74662.865182</v>
      </c>
      <c r="H103" s="3">
        <v>73549.660663</v>
      </c>
      <c r="I103" s="3">
        <v>73549.660663</v>
      </c>
      <c r="J103" s="3">
        <v>73549.660663</v>
      </c>
      <c r="K103" s="3">
        <v>73994.942471</v>
      </c>
      <c r="L103" s="3">
        <v>34.951</v>
      </c>
      <c r="M103" s="3">
        <v>75.457</v>
      </c>
      <c r="N103" s="94">
        <f t="shared" si="1"/>
        <v>0</v>
      </c>
      <c r="O103" s="94">
        <f t="shared" si="2"/>
        <v>1.513541339</v>
      </c>
      <c r="P103" s="94">
        <f t="shared" si="3"/>
        <v>1.513541339</v>
      </c>
      <c r="Q103" s="94">
        <f t="shared" si="4"/>
        <v>0</v>
      </c>
      <c r="R103" s="94">
        <f t="shared" si="5"/>
        <v>0</v>
      </c>
      <c r="S103" s="96">
        <f t="shared" si="6"/>
        <v>0.6054165357</v>
      </c>
      <c r="U103" s="7">
        <f t="shared" si="7"/>
        <v>34.951</v>
      </c>
    </row>
    <row r="104">
      <c r="A104" s="94">
        <f>Comparacao!F105</f>
        <v>81726.18867</v>
      </c>
      <c r="B104" s="84" t="s">
        <v>185</v>
      </c>
      <c r="C104" s="3" t="s">
        <v>17</v>
      </c>
      <c r="D104" s="3">
        <v>5.0</v>
      </c>
      <c r="E104" s="3">
        <v>82141.185593</v>
      </c>
      <c r="F104" s="3">
        <v>82141.185593</v>
      </c>
      <c r="G104" s="3">
        <v>82141.185593</v>
      </c>
      <c r="H104" s="3">
        <v>82141.185593</v>
      </c>
      <c r="I104" s="3">
        <v>82141.185593</v>
      </c>
      <c r="J104" s="3">
        <v>82141.185593</v>
      </c>
      <c r="K104" s="3">
        <v>82141.185593</v>
      </c>
      <c r="L104" s="3">
        <v>10.453</v>
      </c>
      <c r="M104" s="3">
        <v>75.48</v>
      </c>
      <c r="N104" s="94">
        <f t="shared" si="1"/>
        <v>0.5077893987</v>
      </c>
      <c r="O104" s="94">
        <f t="shared" si="2"/>
        <v>0.5077893987</v>
      </c>
      <c r="P104" s="94">
        <f t="shared" si="3"/>
        <v>0.5077893987</v>
      </c>
      <c r="Q104" s="94">
        <f t="shared" si="4"/>
        <v>0.5077893987</v>
      </c>
      <c r="R104" s="94">
        <f t="shared" si="5"/>
        <v>0.5077893987</v>
      </c>
      <c r="S104" s="96">
        <f t="shared" si="6"/>
        <v>0.5077893987</v>
      </c>
      <c r="U104" s="7">
        <f t="shared" si="7"/>
        <v>10.453</v>
      </c>
    </row>
    <row r="105">
      <c r="A105" s="94">
        <f>Comparacao!F106</f>
        <v>52943.40154</v>
      </c>
      <c r="B105" s="84" t="s">
        <v>186</v>
      </c>
      <c r="C105" s="3" t="s">
        <v>17</v>
      </c>
      <c r="D105" s="3">
        <v>5.0</v>
      </c>
      <c r="E105" s="3">
        <v>53007.37971</v>
      </c>
      <c r="F105" s="3">
        <v>52943.401537</v>
      </c>
      <c r="G105" s="3">
        <v>54791.119489</v>
      </c>
      <c r="H105" s="3">
        <v>54631.349795</v>
      </c>
      <c r="I105" s="3">
        <v>54708.142951</v>
      </c>
      <c r="J105" s="3">
        <v>52943.401537</v>
      </c>
      <c r="K105" s="3">
        <v>54016.278697</v>
      </c>
      <c r="L105" s="3">
        <v>41.149</v>
      </c>
      <c r="M105" s="3">
        <v>75.545</v>
      </c>
      <c r="N105" s="94">
        <f t="shared" si="1"/>
        <v>0.1208425812</v>
      </c>
      <c r="O105" s="94">
        <f t="shared" si="2"/>
        <v>0</v>
      </c>
      <c r="P105" s="94">
        <f t="shared" si="3"/>
        <v>3.489987229</v>
      </c>
      <c r="Q105" s="94">
        <f t="shared" si="4"/>
        <v>3.188212712</v>
      </c>
      <c r="R105" s="94">
        <f t="shared" si="5"/>
        <v>3.333260355</v>
      </c>
      <c r="S105" s="96">
        <f t="shared" si="6"/>
        <v>2.026460575</v>
      </c>
      <c r="U105" s="7">
        <f t="shared" si="7"/>
        <v>41.149</v>
      </c>
    </row>
    <row r="106">
      <c r="A106" s="94">
        <f>Comparacao!F107</f>
        <v>66152.85735</v>
      </c>
      <c r="B106" s="84" t="s">
        <v>187</v>
      </c>
      <c r="C106" s="3" t="s">
        <v>17</v>
      </c>
      <c r="D106" s="3">
        <v>5.0</v>
      </c>
      <c r="E106" s="3">
        <v>67930.267996</v>
      </c>
      <c r="F106" s="3">
        <v>66745.459714</v>
      </c>
      <c r="G106" s="3">
        <v>67304.769446</v>
      </c>
      <c r="H106" s="3">
        <v>67304.769446</v>
      </c>
      <c r="I106" s="3">
        <v>67506.03386</v>
      </c>
      <c r="J106" s="3">
        <v>66745.459714</v>
      </c>
      <c r="K106" s="3">
        <v>67358.260092</v>
      </c>
      <c r="L106" s="3">
        <v>49.702</v>
      </c>
      <c r="M106" s="3">
        <v>75.502</v>
      </c>
      <c r="N106" s="94">
        <f t="shared" si="1"/>
        <v>2.686823692</v>
      </c>
      <c r="O106" s="94">
        <f t="shared" si="2"/>
        <v>0.8958076578</v>
      </c>
      <c r="P106" s="94">
        <f t="shared" si="3"/>
        <v>1.741288495</v>
      </c>
      <c r="Q106" s="94">
        <f t="shared" si="4"/>
        <v>1.741288495</v>
      </c>
      <c r="R106" s="94">
        <f t="shared" si="5"/>
        <v>2.045529947</v>
      </c>
      <c r="S106" s="96">
        <f t="shared" si="6"/>
        <v>1.822147657</v>
      </c>
      <c r="U106" s="7">
        <f t="shared" si="7"/>
        <v>49.702</v>
      </c>
    </row>
    <row r="107">
      <c r="A107" s="94">
        <f>Comparacao!F108</f>
        <v>77475.83505</v>
      </c>
      <c r="B107" s="84" t="s">
        <v>188</v>
      </c>
      <c r="C107" s="3" t="s">
        <v>17</v>
      </c>
      <c r="D107" s="3">
        <v>5.0</v>
      </c>
      <c r="E107" s="3">
        <v>78835.093023</v>
      </c>
      <c r="F107" s="3">
        <v>78835.093023</v>
      </c>
      <c r="G107" s="3">
        <v>78835.093023</v>
      </c>
      <c r="H107" s="3">
        <v>78674.499116</v>
      </c>
      <c r="I107" s="3">
        <v>78835.093023</v>
      </c>
      <c r="J107" s="3">
        <v>78674.499116</v>
      </c>
      <c r="K107" s="3">
        <v>78802.974242</v>
      </c>
      <c r="L107" s="3">
        <v>24.918</v>
      </c>
      <c r="M107" s="3">
        <v>75.548</v>
      </c>
      <c r="N107" s="94">
        <f t="shared" si="1"/>
        <v>1.754428298</v>
      </c>
      <c r="O107" s="94">
        <f t="shared" si="2"/>
        <v>1.754428298</v>
      </c>
      <c r="P107" s="94">
        <f t="shared" si="3"/>
        <v>1.754428298</v>
      </c>
      <c r="Q107" s="94">
        <f t="shared" si="4"/>
        <v>1.547145721</v>
      </c>
      <c r="R107" s="94">
        <f t="shared" si="5"/>
        <v>1.754428298</v>
      </c>
      <c r="S107" s="96">
        <f t="shared" si="6"/>
        <v>1.712971782</v>
      </c>
      <c r="U107" s="7" t="str">
        <f t="shared" si="7"/>
        <v>INF</v>
      </c>
    </row>
    <row r="108">
      <c r="A108" s="94">
        <f>Comparacao!F109</f>
        <v>44983.99854</v>
      </c>
      <c r="B108" s="84" t="s">
        <v>189</v>
      </c>
      <c r="C108" s="3" t="s">
        <v>17</v>
      </c>
      <c r="D108" s="3">
        <v>5.0</v>
      </c>
      <c r="E108" s="3">
        <v>45284.453216</v>
      </c>
      <c r="F108" s="3">
        <v>45281.716611</v>
      </c>
      <c r="G108" s="3">
        <v>45169.419268</v>
      </c>
      <c r="H108" s="3">
        <v>45268.359909</v>
      </c>
      <c r="I108" s="3">
        <v>45263.670859</v>
      </c>
      <c r="J108" s="3">
        <v>45169.419268</v>
      </c>
      <c r="K108" s="3">
        <v>45253.523973</v>
      </c>
      <c r="L108" s="3">
        <v>49.038</v>
      </c>
      <c r="M108" s="3">
        <v>75.67</v>
      </c>
      <c r="N108" s="94">
        <f t="shared" si="1"/>
        <v>0.6679145669</v>
      </c>
      <c r="O108" s="94">
        <f t="shared" si="2"/>
        <v>0.6618310592</v>
      </c>
      <c r="P108" s="94">
        <f t="shared" si="3"/>
        <v>0.4121926397</v>
      </c>
      <c r="Q108" s="94">
        <f t="shared" si="4"/>
        <v>0.6321389411</v>
      </c>
      <c r="R108" s="94">
        <f t="shared" si="5"/>
        <v>0.6217151234</v>
      </c>
      <c r="S108" s="96">
        <f t="shared" si="6"/>
        <v>0.599158466</v>
      </c>
      <c r="U108" s="7">
        <f t="shared" si="7"/>
        <v>49.038</v>
      </c>
    </row>
    <row r="109">
      <c r="A109" s="94">
        <f>Comparacao!F110</f>
        <v>60220.6622</v>
      </c>
      <c r="B109" s="84" t="s">
        <v>190</v>
      </c>
      <c r="C109" s="3" t="s">
        <v>17</v>
      </c>
      <c r="D109" s="3">
        <v>5.0</v>
      </c>
      <c r="E109" s="3">
        <v>63745.157021</v>
      </c>
      <c r="F109" s="3">
        <v>60229.777217</v>
      </c>
      <c r="G109" s="3">
        <v>62021.893496</v>
      </c>
      <c r="H109" s="3">
        <v>60220.662196</v>
      </c>
      <c r="I109" s="3">
        <v>60346.013296</v>
      </c>
      <c r="J109" s="3">
        <v>60220.662196</v>
      </c>
      <c r="K109" s="3">
        <v>61312.700645</v>
      </c>
      <c r="L109" s="3">
        <v>56.167</v>
      </c>
      <c r="M109" s="3">
        <v>75.679</v>
      </c>
      <c r="N109" s="94">
        <f t="shared" si="1"/>
        <v>5.852633791</v>
      </c>
      <c r="O109" s="94">
        <f t="shared" si="2"/>
        <v>0.01513603582</v>
      </c>
      <c r="P109" s="94">
        <f t="shared" si="3"/>
        <v>2.991051965</v>
      </c>
      <c r="Q109" s="94">
        <f t="shared" si="4"/>
        <v>0</v>
      </c>
      <c r="R109" s="94">
        <f t="shared" si="5"/>
        <v>0.2081529751</v>
      </c>
      <c r="S109" s="96">
        <f t="shared" si="6"/>
        <v>1.813394953</v>
      </c>
      <c r="U109" s="7">
        <f t="shared" si="7"/>
        <v>56.167</v>
      </c>
    </row>
    <row r="110">
      <c r="A110" s="94">
        <f>Comparacao!F111</f>
        <v>73858.29968</v>
      </c>
      <c r="B110" s="84" t="s">
        <v>191</v>
      </c>
      <c r="C110" s="3" t="s">
        <v>17</v>
      </c>
      <c r="D110" s="3">
        <v>5.0</v>
      </c>
      <c r="E110" s="3">
        <v>74320.399218</v>
      </c>
      <c r="F110" s="3">
        <v>75216.21214</v>
      </c>
      <c r="G110" s="3">
        <v>74689.651769</v>
      </c>
      <c r="H110" s="3">
        <v>74448.868314</v>
      </c>
      <c r="I110" s="3">
        <v>75000.056714</v>
      </c>
      <c r="J110" s="3">
        <v>74320.399218</v>
      </c>
      <c r="K110" s="3">
        <v>74735.037631</v>
      </c>
      <c r="L110" s="3">
        <v>30.302</v>
      </c>
      <c r="M110" s="3">
        <v>75.709</v>
      </c>
      <c r="N110" s="94">
        <f t="shared" si="1"/>
        <v>0.6256568808</v>
      </c>
      <c r="O110" s="94">
        <f t="shared" si="2"/>
        <v>1.838537391</v>
      </c>
      <c r="P110" s="94">
        <f t="shared" si="3"/>
        <v>1.125604148</v>
      </c>
      <c r="Q110" s="94">
        <f t="shared" si="4"/>
        <v>0.7995968395</v>
      </c>
      <c r="R110" s="94">
        <f t="shared" si="5"/>
        <v>1.545875054</v>
      </c>
      <c r="S110" s="96">
        <f t="shared" si="6"/>
        <v>1.187054063</v>
      </c>
      <c r="U110" s="7">
        <f t="shared" si="7"/>
        <v>30.302</v>
      </c>
    </row>
    <row r="111">
      <c r="A111" s="94">
        <f>Comparacao!F112</f>
        <v>63270.89322</v>
      </c>
      <c r="B111" s="84" t="s">
        <v>192</v>
      </c>
      <c r="C111" s="3" t="s">
        <v>17</v>
      </c>
      <c r="D111" s="3">
        <v>5.0</v>
      </c>
      <c r="E111" s="3">
        <v>63270.893215</v>
      </c>
      <c r="F111" s="3">
        <v>63270.893215</v>
      </c>
      <c r="G111" s="3">
        <v>63270.893215</v>
      </c>
      <c r="H111" s="3">
        <v>63354.240706</v>
      </c>
      <c r="I111" s="3">
        <v>63270.893215</v>
      </c>
      <c r="J111" s="3">
        <v>63270.893215</v>
      </c>
      <c r="K111" s="3">
        <v>63287.562713</v>
      </c>
      <c r="L111" s="3">
        <v>25.056</v>
      </c>
      <c r="M111" s="3">
        <v>90.745</v>
      </c>
      <c r="N111" s="94">
        <f t="shared" si="1"/>
        <v>0</v>
      </c>
      <c r="O111" s="94">
        <f t="shared" si="2"/>
        <v>0</v>
      </c>
      <c r="P111" s="94">
        <f t="shared" si="3"/>
        <v>0</v>
      </c>
      <c r="Q111" s="94">
        <f t="shared" si="4"/>
        <v>0.1317311749</v>
      </c>
      <c r="R111" s="94">
        <f t="shared" si="5"/>
        <v>0</v>
      </c>
      <c r="S111" s="96">
        <f t="shared" si="6"/>
        <v>0.02634623498</v>
      </c>
      <c r="U111" s="7">
        <f t="shared" si="7"/>
        <v>25.056</v>
      </c>
    </row>
    <row r="112">
      <c r="A112" s="94">
        <f>Comparacao!F113</f>
        <v>73259.89414</v>
      </c>
      <c r="B112" s="84" t="s">
        <v>193</v>
      </c>
      <c r="C112" s="3" t="s">
        <v>17</v>
      </c>
      <c r="D112" s="3">
        <v>5.0</v>
      </c>
      <c r="E112" s="3">
        <v>73259.894138</v>
      </c>
      <c r="F112" s="3">
        <v>74600.439954</v>
      </c>
      <c r="G112" s="3">
        <v>74117.758977</v>
      </c>
      <c r="H112" s="3">
        <v>74600.439954</v>
      </c>
      <c r="I112" s="3">
        <v>74600.439954</v>
      </c>
      <c r="J112" s="3">
        <v>73259.894138</v>
      </c>
      <c r="K112" s="3">
        <v>74235.794595</v>
      </c>
      <c r="L112" s="3">
        <v>22.538</v>
      </c>
      <c r="M112" s="3">
        <v>90.717</v>
      </c>
      <c r="N112" s="94">
        <f t="shared" si="1"/>
        <v>0</v>
      </c>
      <c r="O112" s="94">
        <f t="shared" si="2"/>
        <v>1.829849513</v>
      </c>
      <c r="P112" s="94">
        <f t="shared" si="3"/>
        <v>1.170988368</v>
      </c>
      <c r="Q112" s="94">
        <f t="shared" si="4"/>
        <v>1.829849513</v>
      </c>
      <c r="R112" s="94">
        <f t="shared" si="5"/>
        <v>1.829849513</v>
      </c>
      <c r="S112" s="96">
        <f t="shared" si="6"/>
        <v>1.332107381</v>
      </c>
      <c r="U112" s="7">
        <f t="shared" si="7"/>
        <v>22.538</v>
      </c>
    </row>
    <row r="113">
      <c r="A113" s="94">
        <f>Comparacao!F114</f>
        <v>81404.03489</v>
      </c>
      <c r="B113" s="84" t="s">
        <v>194</v>
      </c>
      <c r="C113" s="3" t="s">
        <v>17</v>
      </c>
      <c r="D113" s="3">
        <v>5.0</v>
      </c>
      <c r="E113" s="3">
        <v>82365.53769</v>
      </c>
      <c r="F113" s="3">
        <v>82365.53769</v>
      </c>
      <c r="G113" s="3">
        <v>82365.53769</v>
      </c>
      <c r="H113" s="3">
        <v>82365.53769</v>
      </c>
      <c r="I113" s="3">
        <v>82365.53769</v>
      </c>
      <c r="J113" s="3">
        <v>82365.53769</v>
      </c>
      <c r="K113" s="3">
        <v>82365.53769</v>
      </c>
      <c r="L113" s="3">
        <v>13.647</v>
      </c>
      <c r="M113" s="3">
        <v>90.655</v>
      </c>
      <c r="N113" s="94">
        <f t="shared" si="1"/>
        <v>1.181148827</v>
      </c>
      <c r="O113" s="94">
        <f t="shared" si="2"/>
        <v>1.181148827</v>
      </c>
      <c r="P113" s="94">
        <f t="shared" si="3"/>
        <v>1.181148827</v>
      </c>
      <c r="Q113" s="94">
        <f t="shared" si="4"/>
        <v>1.181148827</v>
      </c>
      <c r="R113" s="94">
        <f t="shared" si="5"/>
        <v>1.181148827</v>
      </c>
      <c r="S113" s="96">
        <f t="shared" si="6"/>
        <v>1.181148827</v>
      </c>
      <c r="U113" s="7" t="str">
        <f t="shared" si="7"/>
        <v>INF</v>
      </c>
    </row>
    <row r="114">
      <c r="A114" s="94">
        <f>Comparacao!F115</f>
        <v>52883.49737</v>
      </c>
      <c r="B114" s="84" t="s">
        <v>195</v>
      </c>
      <c r="C114" s="3" t="s">
        <v>17</v>
      </c>
      <c r="D114" s="3">
        <v>5.0</v>
      </c>
      <c r="E114" s="3">
        <v>54794.158978</v>
      </c>
      <c r="F114" s="3">
        <v>54127.911486</v>
      </c>
      <c r="G114" s="3">
        <v>52883.497367</v>
      </c>
      <c r="H114" s="3">
        <v>55055.666123</v>
      </c>
      <c r="I114" s="3">
        <v>53986.53442</v>
      </c>
      <c r="J114" s="3">
        <v>52883.497367</v>
      </c>
      <c r="K114" s="3">
        <v>54169.553675</v>
      </c>
      <c r="L114" s="3">
        <v>32.558</v>
      </c>
      <c r="M114" s="3">
        <v>90.78</v>
      </c>
      <c r="N114" s="94">
        <f t="shared" si="1"/>
        <v>3.61296379</v>
      </c>
      <c r="O114" s="94">
        <f t="shared" si="2"/>
        <v>2.353123717</v>
      </c>
      <c r="P114" s="94">
        <f t="shared" si="3"/>
        <v>0</v>
      </c>
      <c r="Q114" s="94">
        <f t="shared" si="4"/>
        <v>4.107460482</v>
      </c>
      <c r="R114" s="94">
        <f t="shared" si="5"/>
        <v>2.085786886</v>
      </c>
      <c r="S114" s="96">
        <f t="shared" si="6"/>
        <v>2.431866975</v>
      </c>
      <c r="U114" s="7">
        <f t="shared" si="7"/>
        <v>32.558</v>
      </c>
    </row>
    <row r="115">
      <c r="A115" s="94">
        <f>Comparacao!F116</f>
        <v>66170.44605</v>
      </c>
      <c r="B115" s="84" t="s">
        <v>196</v>
      </c>
      <c r="C115" s="3" t="s">
        <v>17</v>
      </c>
      <c r="D115" s="3">
        <v>5.0</v>
      </c>
      <c r="E115" s="3">
        <v>67274.964001</v>
      </c>
      <c r="F115" s="3">
        <v>67294.95503</v>
      </c>
      <c r="G115" s="3">
        <v>67274.964001</v>
      </c>
      <c r="H115" s="3">
        <v>67274.964001</v>
      </c>
      <c r="I115" s="3">
        <v>67274.964001</v>
      </c>
      <c r="J115" s="3">
        <v>67274.964001</v>
      </c>
      <c r="K115" s="3">
        <v>67278.962207</v>
      </c>
      <c r="L115" s="3">
        <v>56.008</v>
      </c>
      <c r="M115" s="3">
        <v>90.824</v>
      </c>
      <c r="N115" s="94">
        <f t="shared" si="1"/>
        <v>1.669201305</v>
      </c>
      <c r="O115" s="94">
        <f t="shared" si="2"/>
        <v>1.699412721</v>
      </c>
      <c r="P115" s="94">
        <f t="shared" si="3"/>
        <v>1.669201305</v>
      </c>
      <c r="Q115" s="94">
        <f t="shared" si="4"/>
        <v>1.669201305</v>
      </c>
      <c r="R115" s="94">
        <f t="shared" si="5"/>
        <v>1.669201305</v>
      </c>
      <c r="S115" s="96">
        <f t="shared" si="6"/>
        <v>1.675243588</v>
      </c>
      <c r="U115" s="7" t="str">
        <f t="shared" si="7"/>
        <v>INF</v>
      </c>
    </row>
    <row r="116">
      <c r="A116" s="94">
        <f>Comparacao!F117</f>
        <v>77383.09886</v>
      </c>
      <c r="B116" s="84" t="s">
        <v>197</v>
      </c>
      <c r="C116" s="3" t="s">
        <v>17</v>
      </c>
      <c r="D116" s="3">
        <v>5.0</v>
      </c>
      <c r="E116" s="3">
        <v>79734.844485</v>
      </c>
      <c r="F116" s="3">
        <v>77408.3574</v>
      </c>
      <c r="G116" s="3">
        <v>79297.349228</v>
      </c>
      <c r="H116" s="3">
        <v>79751.168413</v>
      </c>
      <c r="I116" s="3">
        <v>78204.047015</v>
      </c>
      <c r="J116" s="3">
        <v>77408.3574</v>
      </c>
      <c r="K116" s="3">
        <v>78879.153308</v>
      </c>
      <c r="L116" s="3">
        <v>63.49</v>
      </c>
      <c r="M116" s="3">
        <v>90.823</v>
      </c>
      <c r="N116" s="94">
        <f t="shared" si="1"/>
        <v>3.039094654</v>
      </c>
      <c r="O116" s="94">
        <f t="shared" si="2"/>
        <v>0.03264089494</v>
      </c>
      <c r="P116" s="94">
        <f t="shared" si="3"/>
        <v>2.473731851</v>
      </c>
      <c r="Q116" s="94">
        <f t="shared" si="4"/>
        <v>3.060189607</v>
      </c>
      <c r="R116" s="94">
        <f t="shared" si="5"/>
        <v>1.060888182</v>
      </c>
      <c r="S116" s="96">
        <f t="shared" si="6"/>
        <v>1.933309038</v>
      </c>
      <c r="U116" s="7">
        <f t="shared" si="7"/>
        <v>63.49</v>
      </c>
    </row>
    <row r="117">
      <c r="A117" s="94">
        <f>Comparacao!F118</f>
        <v>44944.49871</v>
      </c>
      <c r="B117" s="84" t="s">
        <v>198</v>
      </c>
      <c r="C117" s="3" t="s">
        <v>17</v>
      </c>
      <c r="D117" s="3">
        <v>5.0</v>
      </c>
      <c r="E117" s="3">
        <v>46680.140328</v>
      </c>
      <c r="F117" s="3">
        <v>46504.461685</v>
      </c>
      <c r="G117" s="3">
        <v>45597.044641</v>
      </c>
      <c r="H117" s="3">
        <v>45099.533057</v>
      </c>
      <c r="I117" s="3">
        <v>45099.533057</v>
      </c>
      <c r="J117" s="3">
        <v>45099.533057</v>
      </c>
      <c r="K117" s="3">
        <v>45796.142554</v>
      </c>
      <c r="L117" s="3">
        <v>45.714</v>
      </c>
      <c r="M117" s="3">
        <v>91.028</v>
      </c>
      <c r="N117" s="94">
        <f t="shared" si="1"/>
        <v>3.861744307</v>
      </c>
      <c r="O117" s="94">
        <f t="shared" si="2"/>
        <v>3.470865227</v>
      </c>
      <c r="P117" s="94">
        <f t="shared" si="3"/>
        <v>1.451892783</v>
      </c>
      <c r="Q117" s="94">
        <f t="shared" si="4"/>
        <v>0.3449462191</v>
      </c>
      <c r="R117" s="94">
        <f t="shared" si="5"/>
        <v>0.3449462191</v>
      </c>
      <c r="S117" s="96">
        <f t="shared" si="6"/>
        <v>1.894878951</v>
      </c>
      <c r="U117" s="7">
        <f t="shared" si="7"/>
        <v>45.714</v>
      </c>
    </row>
    <row r="118">
      <c r="A118" s="94">
        <f>Comparacao!F119</f>
        <v>60243.61874</v>
      </c>
      <c r="B118" s="84" t="s">
        <v>199</v>
      </c>
      <c r="C118" s="3" t="s">
        <v>17</v>
      </c>
      <c r="D118" s="3">
        <v>5.0</v>
      </c>
      <c r="E118" s="3">
        <v>62633.267329</v>
      </c>
      <c r="F118" s="3">
        <v>61952.753922</v>
      </c>
      <c r="G118" s="3">
        <v>62207.292966</v>
      </c>
      <c r="H118" s="3">
        <v>63503.74055</v>
      </c>
      <c r="I118" s="3">
        <v>62003.370608</v>
      </c>
      <c r="J118" s="3">
        <v>61952.753922</v>
      </c>
      <c r="K118" s="3">
        <v>62460.085075</v>
      </c>
      <c r="L118" s="3">
        <v>66.436</v>
      </c>
      <c r="M118" s="3">
        <v>91.029</v>
      </c>
      <c r="N118" s="94">
        <f t="shared" si="1"/>
        <v>3.966641847</v>
      </c>
      <c r="O118" s="94">
        <f t="shared" si="2"/>
        <v>2.837039374</v>
      </c>
      <c r="P118" s="94">
        <f t="shared" si="3"/>
        <v>3.259555566</v>
      </c>
      <c r="Q118" s="94">
        <f t="shared" si="4"/>
        <v>5.411563715</v>
      </c>
      <c r="R118" s="94">
        <f t="shared" si="5"/>
        <v>2.92105937</v>
      </c>
      <c r="S118" s="96">
        <f t="shared" si="6"/>
        <v>3.679171974</v>
      </c>
      <c r="U118" s="7" t="str">
        <f t="shared" si="7"/>
        <v>INF</v>
      </c>
    </row>
    <row r="119">
      <c r="A119" s="94">
        <f>Comparacao!F120</f>
        <v>73775.48245</v>
      </c>
      <c r="B119" s="84" t="s">
        <v>200</v>
      </c>
      <c r="C119" s="3" t="s">
        <v>17</v>
      </c>
      <c r="D119" s="3">
        <v>5.0</v>
      </c>
      <c r="E119" s="3">
        <v>75154.021223</v>
      </c>
      <c r="F119" s="3">
        <v>75293.198677</v>
      </c>
      <c r="G119" s="3">
        <v>75660.663623</v>
      </c>
      <c r="H119" s="3">
        <v>75314.549402</v>
      </c>
      <c r="I119" s="3">
        <v>75230.396558</v>
      </c>
      <c r="J119" s="3">
        <v>75154.021223</v>
      </c>
      <c r="K119" s="3">
        <v>75330.565897</v>
      </c>
      <c r="L119" s="3">
        <v>33.401</v>
      </c>
      <c r="M119" s="3">
        <v>91.043</v>
      </c>
      <c r="N119" s="94">
        <f t="shared" si="1"/>
        <v>1.868559484</v>
      </c>
      <c r="O119" s="94">
        <f t="shared" si="2"/>
        <v>2.057209492</v>
      </c>
      <c r="P119" s="94">
        <f t="shared" si="3"/>
        <v>2.555294945</v>
      </c>
      <c r="Q119" s="94">
        <f t="shared" si="4"/>
        <v>2.086149628</v>
      </c>
      <c r="R119" s="94">
        <f t="shared" si="5"/>
        <v>1.97208349</v>
      </c>
      <c r="S119" s="96">
        <f t="shared" si="6"/>
        <v>2.107859408</v>
      </c>
      <c r="U119" s="7" t="str">
        <f t="shared" si="7"/>
        <v>INF</v>
      </c>
    </row>
    <row r="120">
      <c r="A120" s="94">
        <f>Comparacao!F121</f>
        <v>63442.50571</v>
      </c>
      <c r="B120" s="84" t="s">
        <v>201</v>
      </c>
      <c r="C120" s="3" t="s">
        <v>17</v>
      </c>
      <c r="D120" s="3">
        <v>5.0</v>
      </c>
      <c r="E120" s="3">
        <v>63442.505707</v>
      </c>
      <c r="F120" s="3">
        <v>63442.505707</v>
      </c>
      <c r="G120" s="3">
        <v>63442.505707</v>
      </c>
      <c r="H120" s="3">
        <v>63442.505707</v>
      </c>
      <c r="I120" s="3">
        <v>63442.505707</v>
      </c>
      <c r="J120" s="3">
        <v>63442.505707</v>
      </c>
      <c r="K120" s="3">
        <v>63442.505707</v>
      </c>
      <c r="L120" s="3">
        <v>50.981</v>
      </c>
      <c r="M120" s="3">
        <v>100.502</v>
      </c>
      <c r="N120" s="94">
        <f t="shared" si="1"/>
        <v>0</v>
      </c>
      <c r="O120" s="94">
        <f t="shared" si="2"/>
        <v>0</v>
      </c>
      <c r="P120" s="94">
        <f t="shared" si="3"/>
        <v>0</v>
      </c>
      <c r="Q120" s="94">
        <f t="shared" si="4"/>
        <v>0</v>
      </c>
      <c r="R120" s="94">
        <f t="shared" si="5"/>
        <v>0</v>
      </c>
      <c r="S120" s="96">
        <f t="shared" si="6"/>
        <v>0</v>
      </c>
      <c r="U120" s="7">
        <f t="shared" si="7"/>
        <v>50.981</v>
      </c>
    </row>
    <row r="121">
      <c r="A121" s="94">
        <f>Comparacao!F122</f>
        <v>73415.91173</v>
      </c>
      <c r="B121" s="84" t="s">
        <v>202</v>
      </c>
      <c r="C121" s="3" t="s">
        <v>17</v>
      </c>
      <c r="D121" s="3">
        <v>5.0</v>
      </c>
      <c r="E121" s="3">
        <v>74700.187917</v>
      </c>
      <c r="F121" s="3">
        <v>73415.911731</v>
      </c>
      <c r="G121" s="3">
        <v>74700.187917</v>
      </c>
      <c r="H121" s="3">
        <v>74700.187917</v>
      </c>
      <c r="I121" s="3">
        <v>74700.187917</v>
      </c>
      <c r="J121" s="3">
        <v>73415.911731</v>
      </c>
      <c r="K121" s="3">
        <v>74443.33268</v>
      </c>
      <c r="L121" s="3">
        <v>22.544</v>
      </c>
      <c r="M121" s="3">
        <v>100.905</v>
      </c>
      <c r="N121" s="94">
        <f t="shared" si="1"/>
        <v>1.749315858</v>
      </c>
      <c r="O121" s="94">
        <f t="shared" si="2"/>
        <v>0</v>
      </c>
      <c r="P121" s="94">
        <f t="shared" si="3"/>
        <v>1.749315858</v>
      </c>
      <c r="Q121" s="94">
        <f t="shared" si="4"/>
        <v>1.749315858</v>
      </c>
      <c r="R121" s="94">
        <f t="shared" si="5"/>
        <v>1.749315858</v>
      </c>
      <c r="S121" s="96">
        <f t="shared" si="6"/>
        <v>1.399452686</v>
      </c>
      <c r="U121" s="7">
        <f t="shared" si="7"/>
        <v>22.544</v>
      </c>
    </row>
    <row r="122">
      <c r="A122" s="94">
        <f>Comparacao!F123</f>
        <v>81473.21432</v>
      </c>
      <c r="B122" s="84" t="s">
        <v>203</v>
      </c>
      <c r="C122" s="3" t="s">
        <v>17</v>
      </c>
      <c r="D122" s="3">
        <v>5.0</v>
      </c>
      <c r="E122" s="3">
        <v>82452.160227</v>
      </c>
      <c r="F122" s="3">
        <v>82546.640294</v>
      </c>
      <c r="G122" s="3">
        <v>82452.160227</v>
      </c>
      <c r="H122" s="3">
        <v>82452.160227</v>
      </c>
      <c r="I122" s="3">
        <v>82546.640294</v>
      </c>
      <c r="J122" s="3">
        <v>82452.160227</v>
      </c>
      <c r="K122" s="3">
        <v>82489.952254</v>
      </c>
      <c r="L122" s="3">
        <v>31.174</v>
      </c>
      <c r="M122" s="3">
        <v>100.842</v>
      </c>
      <c r="N122" s="94">
        <f t="shared" si="1"/>
        <v>1.201555522</v>
      </c>
      <c r="O122" s="94">
        <f t="shared" si="2"/>
        <v>1.317520098</v>
      </c>
      <c r="P122" s="94">
        <f t="shared" si="3"/>
        <v>1.201555522</v>
      </c>
      <c r="Q122" s="94">
        <f t="shared" si="4"/>
        <v>1.201555522</v>
      </c>
      <c r="R122" s="94">
        <f t="shared" si="5"/>
        <v>1.317520098</v>
      </c>
      <c r="S122" s="96">
        <f t="shared" si="6"/>
        <v>1.247941353</v>
      </c>
      <c r="U122" s="7" t="str">
        <f t="shared" si="7"/>
        <v>INF</v>
      </c>
    </row>
    <row r="123">
      <c r="A123" s="94">
        <f>Comparacao!F124</f>
        <v>53316.5763</v>
      </c>
      <c r="B123" s="84" t="s">
        <v>204</v>
      </c>
      <c r="C123" s="3" t="s">
        <v>17</v>
      </c>
      <c r="D123" s="3">
        <v>5.0</v>
      </c>
      <c r="E123" s="3">
        <v>54344.060455</v>
      </c>
      <c r="F123" s="3">
        <v>54391.732401</v>
      </c>
      <c r="G123" s="3">
        <v>54729.9957</v>
      </c>
      <c r="H123" s="3">
        <v>54344.060455</v>
      </c>
      <c r="I123" s="3">
        <v>55042.357927</v>
      </c>
      <c r="J123" s="3">
        <v>54344.060455</v>
      </c>
      <c r="K123" s="3">
        <v>54570.441387</v>
      </c>
      <c r="L123" s="3">
        <v>41.019</v>
      </c>
      <c r="M123" s="3">
        <v>100.569</v>
      </c>
      <c r="N123" s="94">
        <f t="shared" si="1"/>
        <v>1.927138281</v>
      </c>
      <c r="O123" s="94">
        <f t="shared" si="2"/>
        <v>2.016551273</v>
      </c>
      <c r="P123" s="94">
        <f t="shared" si="3"/>
        <v>2.650994297</v>
      </c>
      <c r="Q123" s="94">
        <f t="shared" si="4"/>
        <v>1.927138281</v>
      </c>
      <c r="R123" s="94">
        <f t="shared" si="5"/>
        <v>3.236857547</v>
      </c>
      <c r="S123" s="96">
        <f t="shared" si="6"/>
        <v>2.351735936</v>
      </c>
      <c r="U123" s="7" t="str">
        <f t="shared" si="7"/>
        <v>INF</v>
      </c>
    </row>
    <row r="124">
      <c r="A124" s="94">
        <f>Comparacao!F125</f>
        <v>66563.13171</v>
      </c>
      <c r="B124" s="84" t="s">
        <v>205</v>
      </c>
      <c r="C124" s="3" t="s">
        <v>17</v>
      </c>
      <c r="D124" s="3">
        <v>5.0</v>
      </c>
      <c r="E124" s="3">
        <v>67515.410066</v>
      </c>
      <c r="F124" s="3">
        <v>67496.011764</v>
      </c>
      <c r="G124" s="3">
        <v>67599.919432</v>
      </c>
      <c r="H124" s="3">
        <v>67496.011764</v>
      </c>
      <c r="I124" s="3">
        <v>67270.054683</v>
      </c>
      <c r="J124" s="3">
        <v>67270.054683</v>
      </c>
      <c r="K124" s="3">
        <v>67475.481542</v>
      </c>
      <c r="L124" s="3">
        <v>46.641</v>
      </c>
      <c r="M124" s="3">
        <v>100.628</v>
      </c>
      <c r="N124" s="94">
        <f t="shared" si="1"/>
        <v>1.430639355</v>
      </c>
      <c r="O124" s="94">
        <f t="shared" si="2"/>
        <v>1.401496642</v>
      </c>
      <c r="P124" s="94">
        <f t="shared" si="3"/>
        <v>1.557600578</v>
      </c>
      <c r="Q124" s="94">
        <f t="shared" si="4"/>
        <v>1.401496642</v>
      </c>
      <c r="R124" s="94">
        <f t="shared" si="5"/>
        <v>1.062033827</v>
      </c>
      <c r="S124" s="96">
        <f t="shared" si="6"/>
        <v>1.370653409</v>
      </c>
      <c r="U124" s="7" t="str">
        <f t="shared" si="7"/>
        <v>INF</v>
      </c>
    </row>
    <row r="125">
      <c r="A125" s="94">
        <f>Comparacao!F126</f>
        <v>77561.11803</v>
      </c>
      <c r="B125" s="84" t="s">
        <v>206</v>
      </c>
      <c r="C125" s="3" t="s">
        <v>17</v>
      </c>
      <c r="D125" s="3">
        <v>5.0</v>
      </c>
      <c r="E125" s="3">
        <v>77561.118025</v>
      </c>
      <c r="F125" s="3">
        <v>79712.387024</v>
      </c>
      <c r="G125" s="3">
        <v>79860.453579</v>
      </c>
      <c r="H125" s="3">
        <v>77561.118025</v>
      </c>
      <c r="I125" s="3">
        <v>77561.118025</v>
      </c>
      <c r="J125" s="3">
        <v>77561.118025</v>
      </c>
      <c r="K125" s="3">
        <v>78451.238936</v>
      </c>
      <c r="L125" s="3">
        <v>28.388</v>
      </c>
      <c r="M125" s="3">
        <v>100.577</v>
      </c>
      <c r="N125" s="94">
        <f t="shared" si="1"/>
        <v>0</v>
      </c>
      <c r="O125" s="94">
        <f t="shared" si="2"/>
        <v>2.773643617</v>
      </c>
      <c r="P125" s="94">
        <f t="shared" si="3"/>
        <v>2.964546686</v>
      </c>
      <c r="Q125" s="94">
        <f t="shared" si="4"/>
        <v>0</v>
      </c>
      <c r="R125" s="94">
        <f t="shared" si="5"/>
        <v>0</v>
      </c>
      <c r="S125" s="96">
        <f t="shared" si="6"/>
        <v>1.14763806</v>
      </c>
      <c r="U125" s="7">
        <f t="shared" si="7"/>
        <v>28.388</v>
      </c>
    </row>
    <row r="126">
      <c r="A126" s="94">
        <f>Comparacao!F127</f>
        <v>45276.75393</v>
      </c>
      <c r="B126" s="84" t="s">
        <v>207</v>
      </c>
      <c r="C126" s="3" t="s">
        <v>17</v>
      </c>
      <c r="D126" s="3">
        <v>5.0</v>
      </c>
      <c r="E126" s="3">
        <v>46493.861426</v>
      </c>
      <c r="F126" s="3">
        <v>47184.506277</v>
      </c>
      <c r="G126" s="3">
        <v>47952.564242</v>
      </c>
      <c r="H126" s="3">
        <v>47103.769339</v>
      </c>
      <c r="I126" s="3">
        <v>46777.489815</v>
      </c>
      <c r="J126" s="3">
        <v>46493.861426</v>
      </c>
      <c r="K126" s="3">
        <v>47102.43822</v>
      </c>
      <c r="L126" s="3">
        <v>67.9</v>
      </c>
      <c r="M126" s="3">
        <v>101.363</v>
      </c>
      <c r="N126" s="94">
        <f t="shared" si="1"/>
        <v>2.688150959</v>
      </c>
      <c r="O126" s="94">
        <f t="shared" si="2"/>
        <v>4.213536043</v>
      </c>
      <c r="P126" s="94">
        <f t="shared" si="3"/>
        <v>5.909898742</v>
      </c>
      <c r="Q126" s="94">
        <f t="shared" si="4"/>
        <v>4.035217301</v>
      </c>
      <c r="R126" s="94">
        <f t="shared" si="5"/>
        <v>3.314583652</v>
      </c>
      <c r="S126" s="96">
        <f t="shared" si="6"/>
        <v>4.032277339</v>
      </c>
      <c r="U126" s="7" t="str">
        <f t="shared" si="7"/>
        <v>INF</v>
      </c>
    </row>
    <row r="127">
      <c r="A127" s="94">
        <f>Comparacao!F128</f>
        <v>60563.51934</v>
      </c>
      <c r="B127" s="84" t="s">
        <v>208</v>
      </c>
      <c r="C127" s="3" t="s">
        <v>17</v>
      </c>
      <c r="D127" s="3">
        <v>5.0</v>
      </c>
      <c r="E127" s="3">
        <v>62503.084109</v>
      </c>
      <c r="F127" s="3">
        <v>64161.549548</v>
      </c>
      <c r="G127" s="3">
        <v>62515.872041</v>
      </c>
      <c r="H127" s="3">
        <v>63317.106845</v>
      </c>
      <c r="I127" s="3">
        <v>62352.307914</v>
      </c>
      <c r="J127" s="3">
        <v>62352.307914</v>
      </c>
      <c r="K127" s="3">
        <v>62969.984091</v>
      </c>
      <c r="L127" s="3">
        <v>80.519</v>
      </c>
      <c r="M127" s="3">
        <v>101.075</v>
      </c>
      <c r="N127" s="94">
        <f t="shared" si="1"/>
        <v>3.20252982</v>
      </c>
      <c r="O127" s="94">
        <f t="shared" si="2"/>
        <v>5.940919955</v>
      </c>
      <c r="P127" s="94">
        <f t="shared" si="3"/>
        <v>3.223644729</v>
      </c>
      <c r="Q127" s="94">
        <f t="shared" si="4"/>
        <v>4.546610786</v>
      </c>
      <c r="R127" s="94">
        <f t="shared" si="5"/>
        <v>2.953574349</v>
      </c>
      <c r="S127" s="96">
        <f t="shared" si="6"/>
        <v>3.973455928</v>
      </c>
      <c r="U127" s="7" t="str">
        <f t="shared" si="7"/>
        <v>INF</v>
      </c>
    </row>
    <row r="128">
      <c r="A128" s="94">
        <f>Comparacao!F129</f>
        <v>74007.85441</v>
      </c>
      <c r="B128" s="84" t="s">
        <v>209</v>
      </c>
      <c r="C128" s="3" t="s">
        <v>17</v>
      </c>
      <c r="D128" s="3">
        <v>5.0</v>
      </c>
      <c r="E128" s="3">
        <v>75603.276019</v>
      </c>
      <c r="F128" s="3">
        <v>75467.59629</v>
      </c>
      <c r="G128" s="3">
        <v>75637.764432</v>
      </c>
      <c r="H128" s="3">
        <v>76041.949633</v>
      </c>
      <c r="I128" s="3">
        <v>75846.686441</v>
      </c>
      <c r="J128" s="3">
        <v>75467.59629</v>
      </c>
      <c r="K128" s="3">
        <v>75719.454563</v>
      </c>
      <c r="L128" s="3">
        <v>69.79</v>
      </c>
      <c r="M128" s="3">
        <v>101.335</v>
      </c>
      <c r="N128" s="94">
        <f t="shared" si="1"/>
        <v>2.155746331</v>
      </c>
      <c r="O128" s="94">
        <f t="shared" si="2"/>
        <v>1.972414805</v>
      </c>
      <c r="P128" s="94">
        <f t="shared" si="3"/>
        <v>2.202347348</v>
      </c>
      <c r="Q128" s="94">
        <f t="shared" si="4"/>
        <v>2.748485598</v>
      </c>
      <c r="R128" s="94">
        <f t="shared" si="5"/>
        <v>2.484644424</v>
      </c>
      <c r="S128" s="96">
        <f t="shared" si="6"/>
        <v>2.312727701</v>
      </c>
      <c r="U128" s="7" t="str">
        <f t="shared" si="7"/>
        <v>INF</v>
      </c>
    </row>
    <row r="129">
      <c r="U129" s="7"/>
    </row>
    <row r="130">
      <c r="U130" s="7"/>
    </row>
    <row r="131">
      <c r="U131" s="7"/>
    </row>
    <row r="132">
      <c r="U132" s="7"/>
    </row>
    <row r="133">
      <c r="U133" s="7"/>
    </row>
    <row r="134">
      <c r="U134" s="7"/>
    </row>
    <row r="135">
      <c r="U135" s="7"/>
    </row>
    <row r="136">
      <c r="U136" s="7"/>
    </row>
    <row r="137">
      <c r="U137" s="7"/>
    </row>
    <row r="138">
      <c r="U138" s="7"/>
    </row>
    <row r="139">
      <c r="U139" s="7"/>
    </row>
    <row r="140">
      <c r="U140" s="7"/>
    </row>
    <row r="141">
      <c r="U141" s="7"/>
    </row>
    <row r="142">
      <c r="U142" s="7"/>
    </row>
    <row r="143">
      <c r="U143" s="7"/>
    </row>
    <row r="144">
      <c r="U144" s="7"/>
    </row>
    <row r="145">
      <c r="U145" s="7"/>
    </row>
    <row r="146">
      <c r="U146" s="7"/>
    </row>
    <row r="147">
      <c r="U147" s="7"/>
    </row>
    <row r="148">
      <c r="U148" s="7"/>
    </row>
    <row r="149">
      <c r="U149" s="7"/>
    </row>
    <row r="150">
      <c r="U150" s="7"/>
    </row>
    <row r="151">
      <c r="U151" s="7"/>
    </row>
    <row r="152">
      <c r="U152" s="7"/>
    </row>
    <row r="153">
      <c r="U153" s="7"/>
    </row>
    <row r="154">
      <c r="U154" s="7"/>
    </row>
    <row r="155">
      <c r="U155" s="7"/>
    </row>
    <row r="156">
      <c r="U156" s="7"/>
    </row>
    <row r="157">
      <c r="U157" s="7"/>
    </row>
    <row r="158">
      <c r="U158" s="7"/>
    </row>
    <row r="159">
      <c r="U159" s="7"/>
    </row>
    <row r="160">
      <c r="U160" s="7"/>
    </row>
    <row r="161">
      <c r="U161" s="7"/>
    </row>
    <row r="162">
      <c r="U162" s="7"/>
    </row>
    <row r="163">
      <c r="U163" s="7"/>
    </row>
    <row r="164">
      <c r="U164" s="7"/>
    </row>
    <row r="165">
      <c r="U165" s="7"/>
    </row>
    <row r="166">
      <c r="U166" s="7"/>
    </row>
    <row r="167">
      <c r="U167" s="7"/>
    </row>
    <row r="168">
      <c r="U168" s="7"/>
    </row>
    <row r="169">
      <c r="U169" s="7"/>
    </row>
    <row r="170">
      <c r="U170" s="7"/>
    </row>
    <row r="171">
      <c r="U171" s="7"/>
    </row>
    <row r="172">
      <c r="U172" s="7"/>
    </row>
    <row r="173">
      <c r="U173" s="7"/>
    </row>
    <row r="174">
      <c r="U174" s="7"/>
    </row>
    <row r="175">
      <c r="U175" s="7"/>
    </row>
    <row r="176">
      <c r="U176" s="7"/>
    </row>
    <row r="177">
      <c r="U177" s="7"/>
    </row>
    <row r="178">
      <c r="U178" s="7"/>
    </row>
    <row r="179">
      <c r="U179" s="7"/>
    </row>
    <row r="180">
      <c r="U180" s="7"/>
    </row>
    <row r="181">
      <c r="U181" s="7"/>
    </row>
    <row r="182">
      <c r="U182" s="7"/>
    </row>
    <row r="183">
      <c r="U183" s="7"/>
    </row>
    <row r="184">
      <c r="U184" s="7"/>
    </row>
    <row r="185">
      <c r="U185" s="7"/>
    </row>
    <row r="186">
      <c r="U186" s="7"/>
    </row>
    <row r="187">
      <c r="U187" s="7"/>
    </row>
    <row r="188">
      <c r="U188" s="7"/>
    </row>
    <row r="189">
      <c r="U189" s="7"/>
    </row>
    <row r="190">
      <c r="U190" s="7"/>
    </row>
    <row r="191">
      <c r="U191" s="7"/>
    </row>
    <row r="192">
      <c r="U192" s="7"/>
    </row>
    <row r="193">
      <c r="U193" s="7"/>
    </row>
    <row r="194">
      <c r="U194" s="7"/>
    </row>
    <row r="195">
      <c r="U195" s="7"/>
    </row>
    <row r="196">
      <c r="U196" s="7"/>
    </row>
    <row r="197">
      <c r="U197" s="7"/>
    </row>
    <row r="198">
      <c r="U198" s="7"/>
    </row>
    <row r="199">
      <c r="U199" s="7"/>
    </row>
    <row r="200">
      <c r="U200" s="7"/>
    </row>
    <row r="201">
      <c r="U201" s="7"/>
    </row>
    <row r="202">
      <c r="U202" s="7"/>
    </row>
    <row r="203">
      <c r="U203" s="7"/>
    </row>
    <row r="204">
      <c r="U204" s="7"/>
    </row>
    <row r="205">
      <c r="U205" s="7"/>
    </row>
    <row r="206">
      <c r="U206" s="7"/>
    </row>
    <row r="207">
      <c r="U207" s="7"/>
    </row>
    <row r="208">
      <c r="U208" s="7"/>
    </row>
    <row r="209">
      <c r="U209" s="7"/>
    </row>
    <row r="210">
      <c r="U210" s="7"/>
    </row>
    <row r="211">
      <c r="U211" s="7"/>
    </row>
    <row r="212">
      <c r="U212" s="7"/>
    </row>
    <row r="213">
      <c r="U213" s="7"/>
    </row>
    <row r="214">
      <c r="U214" s="7"/>
    </row>
    <row r="215">
      <c r="U215" s="7"/>
    </row>
    <row r="216">
      <c r="U216" s="7"/>
    </row>
    <row r="217">
      <c r="U217" s="7"/>
    </row>
    <row r="218">
      <c r="U218" s="7"/>
    </row>
    <row r="219">
      <c r="U219" s="7"/>
    </row>
    <row r="220">
      <c r="U220" s="7"/>
    </row>
    <row r="221">
      <c r="U221" s="7"/>
    </row>
    <row r="222">
      <c r="U222" s="7"/>
    </row>
    <row r="223">
      <c r="U223" s="7"/>
    </row>
    <row r="224">
      <c r="U224" s="7"/>
    </row>
    <row r="225">
      <c r="U225" s="7"/>
    </row>
    <row r="226">
      <c r="U226" s="7"/>
    </row>
    <row r="227">
      <c r="U227" s="7"/>
    </row>
    <row r="228">
      <c r="U228" s="7"/>
    </row>
    <row r="229">
      <c r="U229" s="7"/>
    </row>
    <row r="230">
      <c r="U230" s="7"/>
    </row>
    <row r="231">
      <c r="U231" s="7"/>
    </row>
    <row r="232">
      <c r="U232" s="7"/>
    </row>
    <row r="233">
      <c r="U233" s="7"/>
    </row>
    <row r="234">
      <c r="U234" s="7"/>
    </row>
    <row r="235">
      <c r="U235" s="7"/>
    </row>
    <row r="236">
      <c r="U236" s="7"/>
    </row>
    <row r="237">
      <c r="U237" s="7"/>
    </row>
    <row r="238">
      <c r="U238" s="7"/>
    </row>
    <row r="239">
      <c r="U239" s="7"/>
    </row>
    <row r="240">
      <c r="U240" s="7"/>
    </row>
    <row r="241">
      <c r="U241" s="7"/>
    </row>
    <row r="242">
      <c r="U242" s="7"/>
    </row>
    <row r="243">
      <c r="U243" s="7"/>
    </row>
    <row r="244">
      <c r="U244" s="7"/>
    </row>
    <row r="245">
      <c r="U245" s="7"/>
    </row>
    <row r="246">
      <c r="U246" s="7"/>
    </row>
    <row r="247">
      <c r="U247" s="7"/>
    </row>
    <row r="248">
      <c r="U248" s="7"/>
    </row>
    <row r="249">
      <c r="U249" s="7"/>
    </row>
    <row r="250">
      <c r="U250" s="7"/>
    </row>
    <row r="251">
      <c r="U251" s="7"/>
    </row>
    <row r="252">
      <c r="U252" s="7"/>
    </row>
    <row r="253">
      <c r="U253" s="7"/>
    </row>
    <row r="254">
      <c r="U254" s="7"/>
    </row>
    <row r="255">
      <c r="U255" s="7"/>
    </row>
    <row r="256">
      <c r="U256" s="7"/>
    </row>
    <row r="257">
      <c r="U257" s="7"/>
    </row>
    <row r="258">
      <c r="U258" s="7"/>
    </row>
    <row r="259">
      <c r="U259" s="7"/>
    </row>
    <row r="260">
      <c r="U260" s="7"/>
    </row>
    <row r="261">
      <c r="U261" s="7"/>
    </row>
    <row r="262">
      <c r="U262" s="7"/>
    </row>
    <row r="263">
      <c r="U263" s="7"/>
    </row>
    <row r="264">
      <c r="U264" s="7"/>
    </row>
    <row r="265">
      <c r="U265" s="7"/>
    </row>
    <row r="266">
      <c r="U266" s="7"/>
    </row>
    <row r="267">
      <c r="U267" s="7"/>
    </row>
    <row r="268">
      <c r="U268" s="7"/>
    </row>
    <row r="269">
      <c r="U269" s="7"/>
    </row>
    <row r="270">
      <c r="U270" s="7"/>
    </row>
    <row r="271">
      <c r="U271" s="7"/>
    </row>
    <row r="272">
      <c r="U272" s="7"/>
    </row>
    <row r="273">
      <c r="U273" s="7"/>
    </row>
    <row r="274">
      <c r="U274" s="7"/>
    </row>
    <row r="275">
      <c r="U275" s="7"/>
    </row>
    <row r="276">
      <c r="U276" s="7"/>
    </row>
    <row r="277">
      <c r="U277" s="7"/>
    </row>
    <row r="278">
      <c r="U278" s="7"/>
    </row>
    <row r="279">
      <c r="U279" s="7"/>
    </row>
    <row r="280">
      <c r="U280" s="7"/>
    </row>
    <row r="281">
      <c r="U281" s="7"/>
    </row>
    <row r="282">
      <c r="U282" s="7"/>
    </row>
    <row r="283">
      <c r="U283" s="7"/>
    </row>
    <row r="284">
      <c r="U284" s="7"/>
    </row>
    <row r="285">
      <c r="U285" s="7"/>
    </row>
    <row r="286">
      <c r="U286" s="7"/>
    </row>
    <row r="287">
      <c r="U287" s="7"/>
    </row>
    <row r="288">
      <c r="U288" s="7"/>
    </row>
    <row r="289">
      <c r="U289" s="7"/>
    </row>
    <row r="290">
      <c r="U290" s="7"/>
    </row>
    <row r="291">
      <c r="U291" s="7"/>
    </row>
    <row r="292">
      <c r="U292" s="7"/>
    </row>
    <row r="293">
      <c r="U293" s="7"/>
    </row>
    <row r="294">
      <c r="U294" s="7"/>
    </row>
    <row r="295">
      <c r="U295" s="7"/>
    </row>
    <row r="296">
      <c r="U296" s="7"/>
    </row>
    <row r="297">
      <c r="U297" s="7"/>
    </row>
    <row r="298">
      <c r="U298" s="7"/>
    </row>
    <row r="299">
      <c r="U299" s="7"/>
    </row>
    <row r="300">
      <c r="U300" s="7"/>
    </row>
    <row r="301">
      <c r="U301" s="7"/>
    </row>
    <row r="302">
      <c r="U302" s="7"/>
    </row>
    <row r="303">
      <c r="U303" s="7"/>
    </row>
    <row r="304">
      <c r="U304" s="7"/>
    </row>
    <row r="305">
      <c r="U305" s="7"/>
    </row>
    <row r="306">
      <c r="U306" s="7"/>
    </row>
    <row r="307">
      <c r="U307" s="7"/>
    </row>
    <row r="308">
      <c r="U308" s="7"/>
    </row>
    <row r="309">
      <c r="U309" s="7"/>
    </row>
    <row r="310">
      <c r="U310" s="7"/>
    </row>
    <row r="311">
      <c r="U311" s="7"/>
    </row>
    <row r="312">
      <c r="U312" s="7"/>
    </row>
    <row r="313">
      <c r="U313" s="7"/>
    </row>
    <row r="314">
      <c r="U314" s="7"/>
    </row>
    <row r="315">
      <c r="U315" s="7"/>
    </row>
    <row r="316">
      <c r="U316" s="7"/>
    </row>
    <row r="317">
      <c r="U317" s="7"/>
    </row>
    <row r="318">
      <c r="U318" s="7"/>
    </row>
    <row r="319">
      <c r="U319" s="7"/>
    </row>
    <row r="320">
      <c r="U320" s="7"/>
    </row>
    <row r="321">
      <c r="U321" s="7"/>
    </row>
    <row r="322">
      <c r="U322" s="7"/>
    </row>
    <row r="323">
      <c r="U323" s="7"/>
    </row>
    <row r="324">
      <c r="U324" s="7"/>
    </row>
    <row r="325">
      <c r="U325" s="7"/>
    </row>
    <row r="326">
      <c r="U326" s="7"/>
    </row>
    <row r="327">
      <c r="U327" s="7"/>
    </row>
    <row r="328">
      <c r="U328" s="7"/>
    </row>
    <row r="329">
      <c r="U329" s="7"/>
    </row>
    <row r="330">
      <c r="U330" s="7"/>
    </row>
    <row r="331">
      <c r="U331" s="7"/>
    </row>
    <row r="332">
      <c r="U332" s="7"/>
    </row>
    <row r="333">
      <c r="U333" s="7"/>
    </row>
    <row r="334">
      <c r="U334" s="7"/>
    </row>
    <row r="335">
      <c r="U335" s="7"/>
    </row>
    <row r="336">
      <c r="U336" s="7"/>
    </row>
    <row r="337">
      <c r="U337" s="7"/>
    </row>
    <row r="338">
      <c r="U338" s="7"/>
    </row>
    <row r="339">
      <c r="U339" s="7"/>
    </row>
    <row r="340">
      <c r="U340" s="7"/>
    </row>
    <row r="341">
      <c r="U341" s="7"/>
    </row>
    <row r="342">
      <c r="U342" s="7"/>
    </row>
    <row r="343">
      <c r="U343" s="7"/>
    </row>
    <row r="344">
      <c r="U344" s="7"/>
    </row>
    <row r="345">
      <c r="U345" s="7"/>
    </row>
    <row r="346">
      <c r="U346" s="7"/>
    </row>
    <row r="347">
      <c r="U347" s="7"/>
    </row>
    <row r="348">
      <c r="U348" s="7"/>
    </row>
    <row r="349">
      <c r="U349" s="7"/>
    </row>
    <row r="350">
      <c r="U350" s="7"/>
    </row>
    <row r="351">
      <c r="U351" s="7"/>
    </row>
    <row r="352">
      <c r="U352" s="7"/>
    </row>
    <row r="353">
      <c r="U353" s="7"/>
    </row>
    <row r="354">
      <c r="U354" s="7"/>
    </row>
    <row r="355">
      <c r="U355" s="7"/>
    </row>
    <row r="356">
      <c r="U356" s="7"/>
    </row>
    <row r="357">
      <c r="U357" s="7"/>
    </row>
    <row r="358">
      <c r="U358" s="7"/>
    </row>
    <row r="359">
      <c r="U359" s="7"/>
    </row>
    <row r="360">
      <c r="U360" s="7"/>
    </row>
    <row r="361">
      <c r="U361" s="7"/>
    </row>
    <row r="362">
      <c r="U362" s="7"/>
    </row>
    <row r="363">
      <c r="U363" s="7"/>
    </row>
    <row r="364">
      <c r="U364" s="7"/>
    </row>
    <row r="365">
      <c r="U365" s="7"/>
    </row>
    <row r="366">
      <c r="U366" s="7"/>
    </row>
    <row r="367">
      <c r="U367" s="7"/>
    </row>
    <row r="368">
      <c r="U368" s="7"/>
    </row>
    <row r="369">
      <c r="U369" s="7"/>
    </row>
    <row r="370">
      <c r="U370" s="7"/>
    </row>
    <row r="371">
      <c r="U371" s="7"/>
    </row>
    <row r="372">
      <c r="U372" s="7"/>
    </row>
    <row r="373">
      <c r="U373" s="7"/>
    </row>
    <row r="374">
      <c r="U374" s="7"/>
    </row>
    <row r="375">
      <c r="U375" s="7"/>
    </row>
    <row r="376">
      <c r="U376" s="7"/>
    </row>
    <row r="377">
      <c r="U377" s="7"/>
    </row>
    <row r="378">
      <c r="U378" s="7"/>
    </row>
    <row r="379">
      <c r="U379" s="7"/>
    </row>
    <row r="380">
      <c r="U380" s="7"/>
    </row>
    <row r="381">
      <c r="U381" s="7"/>
    </row>
    <row r="382">
      <c r="U382" s="7"/>
    </row>
    <row r="383">
      <c r="U383" s="7"/>
    </row>
    <row r="384">
      <c r="U384" s="7"/>
    </row>
    <row r="385">
      <c r="U385" s="7"/>
    </row>
    <row r="386">
      <c r="U386" s="7"/>
    </row>
    <row r="387">
      <c r="U387" s="7"/>
    </row>
    <row r="388">
      <c r="U388" s="7"/>
    </row>
    <row r="389">
      <c r="U389" s="7"/>
    </row>
    <row r="390">
      <c r="U390" s="7"/>
    </row>
    <row r="391">
      <c r="U391" s="7"/>
    </row>
    <row r="392">
      <c r="U392" s="7"/>
    </row>
    <row r="393">
      <c r="U393" s="7"/>
    </row>
    <row r="394">
      <c r="U394" s="7"/>
    </row>
    <row r="395">
      <c r="U395" s="7"/>
    </row>
    <row r="396">
      <c r="U396" s="7"/>
    </row>
    <row r="397">
      <c r="U397" s="7"/>
    </row>
    <row r="398">
      <c r="U398" s="7"/>
    </row>
    <row r="399">
      <c r="U399" s="7"/>
    </row>
    <row r="400">
      <c r="U400" s="7"/>
    </row>
    <row r="401">
      <c r="U401" s="7"/>
    </row>
    <row r="402">
      <c r="U402" s="7"/>
    </row>
    <row r="403">
      <c r="U403" s="7"/>
    </row>
    <row r="404">
      <c r="U404" s="7"/>
    </row>
    <row r="405">
      <c r="U405" s="7"/>
    </row>
    <row r="406">
      <c r="U406" s="7"/>
    </row>
    <row r="407">
      <c r="U407" s="7"/>
    </row>
    <row r="408">
      <c r="U408" s="7"/>
    </row>
    <row r="409">
      <c r="U409" s="7"/>
    </row>
    <row r="410">
      <c r="U410" s="7"/>
    </row>
    <row r="411">
      <c r="U411" s="7"/>
    </row>
    <row r="412">
      <c r="U412" s="7"/>
    </row>
    <row r="413">
      <c r="U413" s="7"/>
    </row>
    <row r="414">
      <c r="U414" s="7"/>
    </row>
    <row r="415">
      <c r="U415" s="7"/>
    </row>
    <row r="416">
      <c r="U416" s="7"/>
    </row>
    <row r="417">
      <c r="U417" s="7"/>
    </row>
    <row r="418">
      <c r="U418" s="7"/>
    </row>
    <row r="419">
      <c r="U419" s="7"/>
    </row>
    <row r="420">
      <c r="U420" s="7"/>
    </row>
    <row r="421">
      <c r="U421" s="7"/>
    </row>
    <row r="422">
      <c r="U422" s="7"/>
    </row>
    <row r="423">
      <c r="U423" s="7"/>
    </row>
    <row r="424">
      <c r="U424" s="7"/>
    </row>
    <row r="425">
      <c r="U425" s="7"/>
    </row>
    <row r="426">
      <c r="U426" s="7"/>
    </row>
    <row r="427">
      <c r="U427" s="7"/>
    </row>
    <row r="428">
      <c r="U428" s="7"/>
    </row>
    <row r="429">
      <c r="U429" s="7"/>
    </row>
    <row r="430">
      <c r="U430" s="7"/>
    </row>
    <row r="431">
      <c r="U431" s="7"/>
    </row>
    <row r="432">
      <c r="U432" s="7"/>
    </row>
    <row r="433">
      <c r="U433" s="7"/>
    </row>
    <row r="434">
      <c r="U434" s="7"/>
    </row>
    <row r="435">
      <c r="U435" s="7"/>
    </row>
    <row r="436">
      <c r="U436" s="7"/>
    </row>
    <row r="437">
      <c r="U437" s="7"/>
    </row>
    <row r="438">
      <c r="U438" s="7"/>
    </row>
    <row r="439">
      <c r="U439" s="7"/>
    </row>
    <row r="440">
      <c r="U440" s="7"/>
    </row>
    <row r="441">
      <c r="U441" s="7"/>
    </row>
    <row r="442">
      <c r="U442" s="7"/>
    </row>
    <row r="443">
      <c r="U443" s="7"/>
    </row>
    <row r="444">
      <c r="U444" s="7"/>
    </row>
    <row r="445">
      <c r="U445" s="7"/>
    </row>
    <row r="446">
      <c r="U446" s="7"/>
    </row>
    <row r="447">
      <c r="U447" s="7"/>
    </row>
    <row r="448">
      <c r="U448" s="7"/>
    </row>
    <row r="449">
      <c r="U449" s="7"/>
    </row>
    <row r="450">
      <c r="U450" s="7"/>
    </row>
    <row r="451">
      <c r="U451" s="7"/>
    </row>
    <row r="452">
      <c r="U452" s="7"/>
    </row>
    <row r="453">
      <c r="U453" s="7"/>
    </row>
    <row r="454">
      <c r="U454" s="7"/>
    </row>
    <row r="455">
      <c r="U455" s="7"/>
    </row>
    <row r="456">
      <c r="U456" s="7"/>
    </row>
    <row r="457">
      <c r="U457" s="7"/>
    </row>
    <row r="458">
      <c r="U458" s="7"/>
    </row>
    <row r="459">
      <c r="U459" s="7"/>
    </row>
    <row r="460">
      <c r="U460" s="7"/>
    </row>
    <row r="461">
      <c r="U461" s="7"/>
    </row>
    <row r="462">
      <c r="U462" s="7"/>
    </row>
    <row r="463">
      <c r="U463" s="7"/>
    </row>
    <row r="464">
      <c r="U464" s="7"/>
    </row>
    <row r="465">
      <c r="U465" s="7"/>
    </row>
    <row r="466">
      <c r="U466" s="7"/>
    </row>
    <row r="467">
      <c r="U467" s="7"/>
    </row>
    <row r="468">
      <c r="U468" s="7"/>
    </row>
    <row r="469">
      <c r="U469" s="7"/>
    </row>
    <row r="470">
      <c r="U470" s="7"/>
    </row>
    <row r="471">
      <c r="U471" s="7"/>
    </row>
    <row r="472">
      <c r="U472" s="7"/>
    </row>
    <row r="473">
      <c r="U473" s="7"/>
    </row>
    <row r="474">
      <c r="U474" s="7"/>
    </row>
    <row r="475">
      <c r="U475" s="7"/>
    </row>
    <row r="476">
      <c r="U476" s="7"/>
    </row>
    <row r="477">
      <c r="U477" s="7"/>
    </row>
    <row r="478">
      <c r="U478" s="7"/>
    </row>
    <row r="479">
      <c r="U479" s="7"/>
    </row>
    <row r="480">
      <c r="U480" s="7"/>
    </row>
    <row r="481">
      <c r="U481" s="7"/>
    </row>
    <row r="482">
      <c r="U482" s="7"/>
    </row>
    <row r="483">
      <c r="U483" s="7"/>
    </row>
    <row r="484">
      <c r="U484" s="7"/>
    </row>
    <row r="485">
      <c r="U485" s="7"/>
    </row>
    <row r="486">
      <c r="U486" s="7"/>
    </row>
    <row r="487">
      <c r="U487" s="7"/>
    </row>
    <row r="488">
      <c r="U488" s="7"/>
    </row>
    <row r="489">
      <c r="U489" s="7"/>
    </row>
    <row r="490">
      <c r="U490" s="7"/>
    </row>
    <row r="491">
      <c r="U491" s="7"/>
    </row>
    <row r="492">
      <c r="U492" s="7"/>
    </row>
    <row r="493">
      <c r="U493" s="7"/>
    </row>
    <row r="494">
      <c r="U494" s="7"/>
    </row>
    <row r="495">
      <c r="U495" s="7"/>
    </row>
    <row r="496">
      <c r="U496" s="7"/>
    </row>
    <row r="497">
      <c r="U497" s="7"/>
    </row>
    <row r="498">
      <c r="U498" s="7"/>
    </row>
    <row r="499">
      <c r="U499" s="7"/>
    </row>
    <row r="500">
      <c r="U500" s="7"/>
    </row>
    <row r="501">
      <c r="U501" s="7"/>
    </row>
    <row r="502">
      <c r="U502" s="7"/>
    </row>
    <row r="503">
      <c r="U503" s="7"/>
    </row>
    <row r="504">
      <c r="U504" s="7"/>
    </row>
    <row r="505">
      <c r="U505" s="7"/>
    </row>
    <row r="506">
      <c r="U506" s="7"/>
    </row>
    <row r="507">
      <c r="U507" s="7"/>
    </row>
    <row r="508">
      <c r="U508" s="7"/>
    </row>
    <row r="509">
      <c r="U509" s="7"/>
    </row>
    <row r="510">
      <c r="U510" s="7"/>
    </row>
    <row r="511">
      <c r="U511" s="7"/>
    </row>
    <row r="512">
      <c r="U512" s="7"/>
    </row>
    <row r="513">
      <c r="U513" s="7"/>
    </row>
    <row r="514">
      <c r="U514" s="7"/>
    </row>
    <row r="515">
      <c r="U515" s="7"/>
    </row>
    <row r="516">
      <c r="U516" s="7"/>
    </row>
    <row r="517">
      <c r="U517" s="7"/>
    </row>
    <row r="518">
      <c r="U518" s="7"/>
    </row>
    <row r="519">
      <c r="U519" s="7"/>
    </row>
    <row r="520">
      <c r="U520" s="7"/>
    </row>
    <row r="521">
      <c r="U521" s="7"/>
    </row>
    <row r="522">
      <c r="U522" s="7"/>
    </row>
    <row r="523">
      <c r="U523" s="7"/>
    </row>
    <row r="524">
      <c r="U524" s="7"/>
    </row>
    <row r="525">
      <c r="U525" s="7"/>
    </row>
    <row r="526">
      <c r="U526" s="7"/>
    </row>
    <row r="527">
      <c r="U527" s="7"/>
    </row>
    <row r="528">
      <c r="U528" s="7"/>
    </row>
    <row r="529">
      <c r="U529" s="7"/>
    </row>
    <row r="530">
      <c r="U530" s="7"/>
    </row>
    <row r="531">
      <c r="U531" s="7"/>
    </row>
    <row r="532">
      <c r="U532" s="7"/>
    </row>
    <row r="533">
      <c r="U533" s="7"/>
    </row>
    <row r="534">
      <c r="U534" s="7"/>
    </row>
    <row r="535">
      <c r="U535" s="7"/>
    </row>
    <row r="536">
      <c r="U536" s="7"/>
    </row>
    <row r="537">
      <c r="U537" s="7"/>
    </row>
    <row r="538">
      <c r="U538" s="7"/>
    </row>
    <row r="539">
      <c r="U539" s="7"/>
    </row>
    <row r="540">
      <c r="U540" s="7"/>
    </row>
    <row r="541">
      <c r="U541" s="7"/>
    </row>
    <row r="542">
      <c r="U542" s="7"/>
    </row>
    <row r="543">
      <c r="U543" s="7"/>
    </row>
    <row r="544">
      <c r="U544" s="7"/>
    </row>
    <row r="545">
      <c r="U545" s="7"/>
    </row>
    <row r="546">
      <c r="U546" s="7"/>
    </row>
    <row r="547">
      <c r="U547" s="7"/>
    </row>
    <row r="548">
      <c r="U548" s="7"/>
    </row>
    <row r="549">
      <c r="U549" s="7"/>
    </row>
    <row r="550">
      <c r="U550" s="7"/>
    </row>
    <row r="551">
      <c r="U551" s="7"/>
    </row>
    <row r="552">
      <c r="U552" s="7"/>
    </row>
    <row r="553">
      <c r="U553" s="7"/>
    </row>
    <row r="554">
      <c r="U554" s="7"/>
    </row>
    <row r="555">
      <c r="U555" s="7"/>
    </row>
    <row r="556">
      <c r="U556" s="7"/>
    </row>
    <row r="557">
      <c r="U557" s="7"/>
    </row>
    <row r="558">
      <c r="U558" s="7"/>
    </row>
    <row r="559">
      <c r="U559" s="7"/>
    </row>
    <row r="560">
      <c r="U560" s="7"/>
    </row>
    <row r="561">
      <c r="U561" s="7"/>
    </row>
    <row r="562">
      <c r="U562" s="7"/>
    </row>
    <row r="563">
      <c r="U563" s="7"/>
    </row>
    <row r="564">
      <c r="U564" s="7"/>
    </row>
    <row r="565">
      <c r="U565" s="7"/>
    </row>
    <row r="566">
      <c r="U566" s="7"/>
    </row>
    <row r="567">
      <c r="U567" s="7"/>
    </row>
    <row r="568">
      <c r="U568" s="7"/>
    </row>
    <row r="569">
      <c r="U569" s="7"/>
    </row>
    <row r="570">
      <c r="U570" s="7"/>
    </row>
    <row r="571">
      <c r="U571" s="7"/>
    </row>
    <row r="572">
      <c r="U572" s="7"/>
    </row>
    <row r="573">
      <c r="U573" s="7"/>
    </row>
    <row r="574">
      <c r="U574" s="7"/>
    </row>
    <row r="575">
      <c r="U575" s="7"/>
    </row>
    <row r="576">
      <c r="U576" s="7"/>
    </row>
    <row r="577">
      <c r="U577" s="7"/>
    </row>
    <row r="578">
      <c r="U578" s="7"/>
    </row>
    <row r="579">
      <c r="U579" s="7"/>
    </row>
    <row r="580">
      <c r="U580" s="7"/>
    </row>
    <row r="581">
      <c r="U581" s="7"/>
    </row>
    <row r="582">
      <c r="U582" s="7"/>
    </row>
    <row r="583">
      <c r="U583" s="7"/>
    </row>
    <row r="584">
      <c r="U584" s="7"/>
    </row>
    <row r="585">
      <c r="U585" s="7"/>
    </row>
    <row r="586">
      <c r="U586" s="7"/>
    </row>
    <row r="587">
      <c r="U587" s="7"/>
    </row>
    <row r="588">
      <c r="U588" s="7"/>
    </row>
    <row r="589">
      <c r="U589" s="7"/>
    </row>
    <row r="590">
      <c r="U590" s="7"/>
    </row>
    <row r="591">
      <c r="U591" s="7"/>
    </row>
    <row r="592">
      <c r="U592" s="7"/>
    </row>
    <row r="593">
      <c r="U593" s="7"/>
    </row>
    <row r="594">
      <c r="U594" s="7"/>
    </row>
    <row r="595">
      <c r="U595" s="7"/>
    </row>
    <row r="596">
      <c r="U596" s="7"/>
    </row>
    <row r="597">
      <c r="U597" s="7"/>
    </row>
    <row r="598">
      <c r="U598" s="7"/>
    </row>
    <row r="599">
      <c r="U599" s="7"/>
    </row>
    <row r="600">
      <c r="U600" s="7"/>
    </row>
    <row r="601">
      <c r="U601" s="7"/>
    </row>
    <row r="602">
      <c r="U602" s="7"/>
    </row>
    <row r="603">
      <c r="U603" s="7"/>
    </row>
    <row r="604">
      <c r="U604" s="7"/>
    </row>
    <row r="605">
      <c r="U605" s="7"/>
    </row>
    <row r="606">
      <c r="U606" s="7"/>
    </row>
    <row r="607">
      <c r="U607" s="7"/>
    </row>
    <row r="608">
      <c r="U608" s="7"/>
    </row>
    <row r="609">
      <c r="U609" s="7"/>
    </row>
    <row r="610">
      <c r="U610" s="7"/>
    </row>
    <row r="611">
      <c r="U611" s="7"/>
    </row>
    <row r="612">
      <c r="U612" s="7"/>
    </row>
    <row r="613">
      <c r="U613" s="7"/>
    </row>
    <row r="614">
      <c r="U614" s="7"/>
    </row>
    <row r="615">
      <c r="U615" s="7"/>
    </row>
    <row r="616">
      <c r="U616" s="7"/>
    </row>
    <row r="617">
      <c r="U617" s="7"/>
    </row>
    <row r="618">
      <c r="U618" s="7"/>
    </row>
    <row r="619">
      <c r="U619" s="7"/>
    </row>
    <row r="620">
      <c r="U620" s="7"/>
    </row>
    <row r="621">
      <c r="U621" s="7"/>
    </row>
    <row r="622">
      <c r="U622" s="7"/>
    </row>
    <row r="623">
      <c r="U623" s="7"/>
    </row>
    <row r="624">
      <c r="U624" s="7"/>
    </row>
    <row r="625">
      <c r="U625" s="7"/>
    </row>
    <row r="626">
      <c r="U626" s="7"/>
    </row>
    <row r="627">
      <c r="U627" s="7"/>
    </row>
    <row r="628">
      <c r="U628" s="7"/>
    </row>
    <row r="629">
      <c r="U629" s="7"/>
    </row>
    <row r="630">
      <c r="U630" s="7"/>
    </row>
    <row r="631">
      <c r="U631" s="7"/>
    </row>
    <row r="632">
      <c r="U632" s="7"/>
    </row>
    <row r="633">
      <c r="U633" s="7"/>
    </row>
    <row r="634">
      <c r="U634" s="7"/>
    </row>
    <row r="635">
      <c r="U635" s="7"/>
    </row>
    <row r="636">
      <c r="U636" s="7"/>
    </row>
    <row r="637">
      <c r="U637" s="7"/>
    </row>
    <row r="638">
      <c r="U638" s="7"/>
    </row>
    <row r="639">
      <c r="U639" s="7"/>
    </row>
    <row r="640">
      <c r="U640" s="7"/>
    </row>
    <row r="641">
      <c r="U641" s="7"/>
    </row>
    <row r="642">
      <c r="U642" s="7"/>
    </row>
    <row r="643">
      <c r="U643" s="7"/>
    </row>
    <row r="644">
      <c r="U644" s="7"/>
    </row>
    <row r="645">
      <c r="U645" s="7"/>
    </row>
    <row r="646">
      <c r="U646" s="7"/>
    </row>
    <row r="647">
      <c r="U647" s="7"/>
    </row>
    <row r="648">
      <c r="U648" s="7"/>
    </row>
    <row r="649">
      <c r="U649" s="7"/>
    </row>
    <row r="650">
      <c r="U650" s="7"/>
    </row>
    <row r="651">
      <c r="U651" s="7"/>
    </row>
    <row r="652">
      <c r="U652" s="7"/>
    </row>
    <row r="653">
      <c r="U653" s="7"/>
    </row>
    <row r="654">
      <c r="U654" s="7"/>
    </row>
    <row r="655">
      <c r="U655" s="7"/>
    </row>
    <row r="656">
      <c r="U656" s="7"/>
    </row>
    <row r="657">
      <c r="U657" s="7"/>
    </row>
    <row r="658">
      <c r="U658" s="7"/>
    </row>
    <row r="659">
      <c r="U659" s="7"/>
    </row>
    <row r="660">
      <c r="U660" s="7"/>
    </row>
    <row r="661">
      <c r="U661" s="7"/>
    </row>
    <row r="662">
      <c r="U662" s="7"/>
    </row>
    <row r="663">
      <c r="U663" s="7"/>
    </row>
    <row r="664">
      <c r="U664" s="7"/>
    </row>
    <row r="665">
      <c r="U665" s="7"/>
    </row>
    <row r="666">
      <c r="U666" s="7"/>
    </row>
    <row r="667">
      <c r="U667" s="7"/>
    </row>
    <row r="668">
      <c r="U668" s="7"/>
    </row>
    <row r="669">
      <c r="U669" s="7"/>
    </row>
    <row r="670">
      <c r="U670" s="7"/>
    </row>
    <row r="671">
      <c r="U671" s="7"/>
    </row>
    <row r="672">
      <c r="U672" s="7"/>
    </row>
    <row r="673">
      <c r="U673" s="7"/>
    </row>
    <row r="674">
      <c r="U674" s="7"/>
    </row>
    <row r="675">
      <c r="U675" s="7"/>
    </row>
    <row r="676">
      <c r="U676" s="7"/>
    </row>
    <row r="677">
      <c r="U677" s="7"/>
    </row>
    <row r="678">
      <c r="U678" s="7"/>
    </row>
    <row r="679">
      <c r="U679" s="7"/>
    </row>
    <row r="680">
      <c r="U680" s="7"/>
    </row>
    <row r="681">
      <c r="U681" s="7"/>
    </row>
    <row r="682">
      <c r="U682" s="7"/>
    </row>
    <row r="683">
      <c r="U683" s="7"/>
    </row>
    <row r="684">
      <c r="U684" s="7"/>
    </row>
    <row r="685">
      <c r="U685" s="7"/>
    </row>
    <row r="686">
      <c r="U686" s="7"/>
    </row>
    <row r="687">
      <c r="U687" s="7"/>
    </row>
    <row r="688">
      <c r="U688" s="7"/>
    </row>
    <row r="689">
      <c r="U689" s="7"/>
    </row>
    <row r="690">
      <c r="U690" s="7"/>
    </row>
    <row r="691">
      <c r="U691" s="7"/>
    </row>
    <row r="692">
      <c r="U692" s="7"/>
    </row>
    <row r="693">
      <c r="U693" s="7"/>
    </row>
    <row r="694">
      <c r="U694" s="7"/>
    </row>
    <row r="695">
      <c r="U695" s="7"/>
    </row>
    <row r="696">
      <c r="U696" s="7"/>
    </row>
    <row r="697">
      <c r="U697" s="7"/>
    </row>
    <row r="698">
      <c r="U698" s="7"/>
    </row>
    <row r="699">
      <c r="U699" s="7"/>
    </row>
    <row r="700">
      <c r="U700" s="7"/>
    </row>
    <row r="701">
      <c r="U701" s="7"/>
    </row>
    <row r="702">
      <c r="U702" s="7"/>
    </row>
    <row r="703">
      <c r="U703" s="7"/>
    </row>
    <row r="704">
      <c r="U704" s="7"/>
    </row>
    <row r="705">
      <c r="U705" s="7"/>
    </row>
    <row r="706">
      <c r="U706" s="7"/>
    </row>
    <row r="707">
      <c r="U707" s="7"/>
    </row>
    <row r="708">
      <c r="U708" s="7"/>
    </row>
    <row r="709">
      <c r="U709" s="7"/>
    </row>
    <row r="710">
      <c r="U710" s="7"/>
    </row>
    <row r="711">
      <c r="U711" s="7"/>
    </row>
    <row r="712">
      <c r="U712" s="7"/>
    </row>
    <row r="713">
      <c r="U713" s="7"/>
    </row>
    <row r="714">
      <c r="U714" s="7"/>
    </row>
    <row r="715">
      <c r="U715" s="7"/>
    </row>
    <row r="716">
      <c r="U716" s="7"/>
    </row>
    <row r="717">
      <c r="U717" s="7"/>
    </row>
    <row r="718">
      <c r="U718" s="7"/>
    </row>
    <row r="719">
      <c r="U719" s="7"/>
    </row>
    <row r="720">
      <c r="U720" s="7"/>
    </row>
    <row r="721">
      <c r="U721" s="7"/>
    </row>
    <row r="722">
      <c r="U722" s="7"/>
    </row>
    <row r="723">
      <c r="U723" s="7"/>
    </row>
    <row r="724">
      <c r="U724" s="7"/>
    </row>
    <row r="725">
      <c r="U725" s="7"/>
    </row>
    <row r="726">
      <c r="U726" s="7"/>
    </row>
    <row r="727">
      <c r="U727" s="7"/>
    </row>
    <row r="728">
      <c r="U728" s="7"/>
    </row>
    <row r="729">
      <c r="U729" s="7"/>
    </row>
    <row r="730">
      <c r="U730" s="7"/>
    </row>
    <row r="731">
      <c r="U731" s="7"/>
    </row>
    <row r="732">
      <c r="U732" s="7"/>
    </row>
    <row r="733">
      <c r="U733" s="7"/>
    </row>
    <row r="734">
      <c r="U734" s="7"/>
    </row>
    <row r="735">
      <c r="U735" s="7"/>
    </row>
    <row r="736">
      <c r="U736" s="7"/>
    </row>
    <row r="737">
      <c r="U737" s="7"/>
    </row>
    <row r="738">
      <c r="U738" s="7"/>
    </row>
    <row r="739">
      <c r="U739" s="7"/>
    </row>
    <row r="740">
      <c r="U740" s="7"/>
    </row>
    <row r="741">
      <c r="U741" s="7"/>
    </row>
    <row r="742">
      <c r="U742" s="7"/>
    </row>
    <row r="743">
      <c r="U743" s="7"/>
    </row>
    <row r="744">
      <c r="U744" s="7"/>
    </row>
    <row r="745">
      <c r="U745" s="7"/>
    </row>
    <row r="746">
      <c r="U746" s="7"/>
    </row>
    <row r="747">
      <c r="U747" s="7"/>
    </row>
    <row r="748">
      <c r="U748" s="7"/>
    </row>
    <row r="749">
      <c r="U749" s="7"/>
    </row>
    <row r="750">
      <c r="U750" s="7"/>
    </row>
    <row r="751">
      <c r="U751" s="7"/>
    </row>
    <row r="752">
      <c r="U752" s="7"/>
    </row>
    <row r="753">
      <c r="U753" s="7"/>
    </row>
    <row r="754">
      <c r="U754" s="7"/>
    </row>
    <row r="755">
      <c r="U755" s="7"/>
    </row>
    <row r="756">
      <c r="U756" s="7"/>
    </row>
    <row r="757">
      <c r="U757" s="7"/>
    </row>
    <row r="758">
      <c r="U758" s="7"/>
    </row>
    <row r="759">
      <c r="U759" s="7"/>
    </row>
    <row r="760">
      <c r="U760" s="7"/>
    </row>
    <row r="761">
      <c r="U761" s="7"/>
    </row>
    <row r="762">
      <c r="U762" s="7"/>
    </row>
    <row r="763">
      <c r="U763" s="7"/>
    </row>
    <row r="764">
      <c r="U764" s="7"/>
    </row>
    <row r="765">
      <c r="U765" s="7"/>
    </row>
    <row r="766">
      <c r="U766" s="7"/>
    </row>
    <row r="767">
      <c r="U767" s="7"/>
    </row>
    <row r="768">
      <c r="U768" s="7"/>
    </row>
    <row r="769">
      <c r="U769" s="7"/>
    </row>
    <row r="770">
      <c r="U770" s="7"/>
    </row>
    <row r="771">
      <c r="U771" s="7"/>
    </row>
    <row r="772">
      <c r="U772" s="7"/>
    </row>
    <row r="773">
      <c r="U773" s="7"/>
    </row>
    <row r="774">
      <c r="U774" s="7"/>
    </row>
    <row r="775">
      <c r="U775" s="7"/>
    </row>
    <row r="776">
      <c r="U776" s="7"/>
    </row>
    <row r="777">
      <c r="U777" s="7"/>
    </row>
    <row r="778">
      <c r="U778" s="7"/>
    </row>
    <row r="779">
      <c r="U779" s="7"/>
    </row>
    <row r="780">
      <c r="U780" s="7"/>
    </row>
    <row r="781">
      <c r="U781" s="7"/>
    </row>
    <row r="782">
      <c r="U782" s="7"/>
    </row>
    <row r="783">
      <c r="U783" s="7"/>
    </row>
    <row r="784">
      <c r="U784" s="7"/>
    </row>
    <row r="785">
      <c r="U785" s="7"/>
    </row>
    <row r="786">
      <c r="U786" s="7"/>
    </row>
    <row r="787">
      <c r="U787" s="7"/>
    </row>
    <row r="788">
      <c r="U788" s="7"/>
    </row>
    <row r="789">
      <c r="U789" s="7"/>
    </row>
    <row r="790">
      <c r="U790" s="7"/>
    </row>
    <row r="791">
      <c r="U791" s="7"/>
    </row>
    <row r="792">
      <c r="U792" s="7"/>
    </row>
    <row r="793">
      <c r="U793" s="7"/>
    </row>
    <row r="794">
      <c r="U794" s="7"/>
    </row>
    <row r="795">
      <c r="U795" s="7"/>
    </row>
    <row r="796">
      <c r="U796" s="7"/>
    </row>
    <row r="797">
      <c r="U797" s="7"/>
    </row>
    <row r="798">
      <c r="U798" s="7"/>
    </row>
    <row r="799">
      <c r="U799" s="7"/>
    </row>
    <row r="800">
      <c r="U800" s="7"/>
    </row>
    <row r="801">
      <c r="U801" s="7"/>
    </row>
    <row r="802">
      <c r="U802" s="7"/>
    </row>
    <row r="803">
      <c r="U803" s="7"/>
    </row>
    <row r="804">
      <c r="U804" s="7"/>
    </row>
    <row r="805">
      <c r="U805" s="7"/>
    </row>
    <row r="806">
      <c r="U806" s="7"/>
    </row>
    <row r="807">
      <c r="U807" s="7"/>
    </row>
    <row r="808">
      <c r="U808" s="7"/>
    </row>
    <row r="809">
      <c r="U809" s="7"/>
    </row>
    <row r="810">
      <c r="U810" s="7"/>
    </row>
    <row r="811">
      <c r="U811" s="7"/>
    </row>
    <row r="812">
      <c r="U812" s="7"/>
    </row>
    <row r="813">
      <c r="U813" s="7"/>
    </row>
    <row r="814">
      <c r="U814" s="7"/>
    </row>
    <row r="815">
      <c r="U815" s="7"/>
    </row>
    <row r="816">
      <c r="U816" s="7"/>
    </row>
    <row r="817">
      <c r="U817" s="7"/>
    </row>
    <row r="818">
      <c r="U818" s="7"/>
    </row>
    <row r="819">
      <c r="U819" s="7"/>
    </row>
    <row r="820">
      <c r="U820" s="7"/>
    </row>
    <row r="821">
      <c r="U821" s="7"/>
    </row>
    <row r="822">
      <c r="U822" s="7"/>
    </row>
    <row r="823">
      <c r="U823" s="7"/>
    </row>
    <row r="824">
      <c r="U824" s="7"/>
    </row>
    <row r="825">
      <c r="U825" s="7"/>
    </row>
    <row r="826">
      <c r="U826" s="7"/>
    </row>
    <row r="827">
      <c r="U827" s="7"/>
    </row>
    <row r="828">
      <c r="U828" s="7"/>
    </row>
    <row r="829">
      <c r="U829" s="7"/>
    </row>
    <row r="830">
      <c r="U830" s="7"/>
    </row>
    <row r="831">
      <c r="U831" s="7"/>
    </row>
    <row r="832">
      <c r="U832" s="7"/>
    </row>
    <row r="833">
      <c r="U833" s="7"/>
    </row>
    <row r="834">
      <c r="U834" s="7"/>
    </row>
    <row r="835">
      <c r="U835" s="7"/>
    </row>
    <row r="836">
      <c r="U836" s="7"/>
    </row>
    <row r="837">
      <c r="U837" s="7"/>
    </row>
    <row r="838">
      <c r="U838" s="7"/>
    </row>
    <row r="839">
      <c r="U839" s="7"/>
    </row>
    <row r="840">
      <c r="U840" s="7"/>
    </row>
    <row r="841">
      <c r="U841" s="7"/>
    </row>
    <row r="842">
      <c r="U842" s="7"/>
    </row>
    <row r="843">
      <c r="U843" s="7"/>
    </row>
    <row r="844">
      <c r="U844" s="7"/>
    </row>
    <row r="845">
      <c r="U845" s="7"/>
    </row>
    <row r="846">
      <c r="U846" s="7"/>
    </row>
    <row r="847">
      <c r="U847" s="7"/>
    </row>
    <row r="848">
      <c r="U848" s="7"/>
    </row>
    <row r="849">
      <c r="U849" s="7"/>
    </row>
    <row r="850">
      <c r="U850" s="7"/>
    </row>
    <row r="851">
      <c r="U851" s="7"/>
    </row>
    <row r="852">
      <c r="U852" s="7"/>
    </row>
    <row r="853">
      <c r="U853" s="7"/>
    </row>
    <row r="854">
      <c r="U854" s="7"/>
    </row>
    <row r="855">
      <c r="U855" s="7"/>
    </row>
    <row r="856">
      <c r="U856" s="7"/>
    </row>
    <row r="857">
      <c r="U857" s="7"/>
    </row>
    <row r="858">
      <c r="U858" s="7"/>
    </row>
    <row r="859">
      <c r="U859" s="7"/>
    </row>
    <row r="860">
      <c r="U860" s="7"/>
    </row>
    <row r="861">
      <c r="U861" s="7"/>
    </row>
    <row r="862">
      <c r="U862" s="7"/>
    </row>
    <row r="863">
      <c r="U863" s="7"/>
    </row>
    <row r="864">
      <c r="U864" s="7"/>
    </row>
    <row r="865">
      <c r="U865" s="7"/>
    </row>
    <row r="866">
      <c r="U866" s="7"/>
    </row>
    <row r="867">
      <c r="U867" s="7"/>
    </row>
    <row r="868">
      <c r="U868" s="7"/>
    </row>
    <row r="869">
      <c r="U869" s="7"/>
    </row>
    <row r="870">
      <c r="U870" s="7"/>
    </row>
    <row r="871">
      <c r="U871" s="7"/>
    </row>
    <row r="872">
      <c r="U872" s="7"/>
    </row>
    <row r="873">
      <c r="U873" s="7"/>
    </row>
    <row r="874">
      <c r="U874" s="7"/>
    </row>
    <row r="875">
      <c r="U875" s="7"/>
    </row>
    <row r="876">
      <c r="U876" s="7"/>
    </row>
    <row r="877">
      <c r="U877" s="7"/>
    </row>
    <row r="878">
      <c r="U878" s="7"/>
    </row>
    <row r="879">
      <c r="U879" s="7"/>
    </row>
    <row r="880">
      <c r="U880" s="7"/>
    </row>
    <row r="881">
      <c r="U881" s="7"/>
    </row>
    <row r="882">
      <c r="U882" s="7"/>
    </row>
    <row r="883">
      <c r="U883" s="7"/>
    </row>
    <row r="884">
      <c r="U884" s="7"/>
    </row>
    <row r="885">
      <c r="U885" s="7"/>
    </row>
    <row r="886">
      <c r="U886" s="7"/>
    </row>
    <row r="887">
      <c r="U887" s="7"/>
    </row>
    <row r="888">
      <c r="U888" s="7"/>
    </row>
    <row r="889">
      <c r="U889" s="7"/>
    </row>
    <row r="890">
      <c r="U890" s="7"/>
    </row>
    <row r="891">
      <c r="U891" s="7"/>
    </row>
    <row r="892">
      <c r="U892" s="7"/>
    </row>
    <row r="893">
      <c r="U893" s="7"/>
    </row>
    <row r="894">
      <c r="U894" s="7"/>
    </row>
    <row r="895">
      <c r="U895" s="7"/>
    </row>
    <row r="896">
      <c r="U896" s="7"/>
    </row>
    <row r="897">
      <c r="U897" s="7"/>
    </row>
    <row r="898">
      <c r="U898" s="7"/>
    </row>
    <row r="899">
      <c r="U899" s="7"/>
    </row>
    <row r="900">
      <c r="U900" s="7"/>
    </row>
    <row r="901">
      <c r="U901" s="7"/>
    </row>
    <row r="902">
      <c r="U902" s="7"/>
    </row>
    <row r="903">
      <c r="U903" s="7"/>
    </row>
    <row r="904">
      <c r="U904" s="7"/>
    </row>
    <row r="905">
      <c r="U905" s="7"/>
    </row>
    <row r="906">
      <c r="U906" s="7"/>
    </row>
    <row r="907">
      <c r="U907" s="7"/>
    </row>
    <row r="908">
      <c r="U908" s="7"/>
    </row>
    <row r="909">
      <c r="U909" s="7"/>
    </row>
    <row r="910">
      <c r="U910" s="7"/>
    </row>
    <row r="911">
      <c r="U911" s="7"/>
    </row>
    <row r="912">
      <c r="U912" s="7"/>
    </row>
    <row r="913">
      <c r="U913" s="7"/>
    </row>
    <row r="914">
      <c r="U914" s="7"/>
    </row>
    <row r="915">
      <c r="U915" s="7"/>
    </row>
    <row r="916">
      <c r="U916" s="7"/>
    </row>
    <row r="917">
      <c r="U917" s="7"/>
    </row>
    <row r="918">
      <c r="U918" s="7"/>
    </row>
    <row r="919">
      <c r="U919" s="7"/>
    </row>
    <row r="920">
      <c r="U920" s="7"/>
    </row>
    <row r="921">
      <c r="U921" s="7"/>
    </row>
    <row r="922">
      <c r="U922" s="7"/>
    </row>
    <row r="923">
      <c r="U923" s="7"/>
    </row>
    <row r="924">
      <c r="U924" s="7"/>
    </row>
    <row r="925">
      <c r="U925" s="7"/>
    </row>
    <row r="926">
      <c r="U926" s="7"/>
    </row>
    <row r="927">
      <c r="U927" s="7"/>
    </row>
    <row r="928">
      <c r="U928" s="7"/>
    </row>
    <row r="929">
      <c r="U929" s="7"/>
    </row>
    <row r="930">
      <c r="U930" s="7"/>
    </row>
    <row r="931">
      <c r="U931" s="7"/>
    </row>
    <row r="932">
      <c r="U932" s="7"/>
    </row>
    <row r="933">
      <c r="U933" s="7"/>
    </row>
    <row r="934">
      <c r="U934" s="7"/>
    </row>
    <row r="935">
      <c r="U935" s="7"/>
    </row>
    <row r="936">
      <c r="U936" s="7"/>
    </row>
    <row r="937">
      <c r="U937" s="7"/>
    </row>
    <row r="938">
      <c r="U938" s="7"/>
    </row>
    <row r="939">
      <c r="U939" s="7"/>
    </row>
    <row r="940">
      <c r="U940" s="7"/>
    </row>
    <row r="941">
      <c r="U941" s="7"/>
    </row>
    <row r="942">
      <c r="U942" s="7"/>
    </row>
    <row r="943">
      <c r="U943" s="7"/>
    </row>
    <row r="944">
      <c r="U944" s="7"/>
    </row>
    <row r="945">
      <c r="U945" s="7"/>
    </row>
    <row r="946">
      <c r="U946" s="7"/>
    </row>
    <row r="947">
      <c r="U947" s="7"/>
    </row>
    <row r="948">
      <c r="U948" s="7"/>
    </row>
    <row r="949">
      <c r="U949" s="7"/>
    </row>
    <row r="950">
      <c r="U950" s="7"/>
    </row>
    <row r="951">
      <c r="U951" s="7"/>
    </row>
    <row r="952">
      <c r="U952" s="7"/>
    </row>
    <row r="953">
      <c r="U953" s="7"/>
    </row>
    <row r="954">
      <c r="U954" s="7"/>
    </row>
    <row r="955">
      <c r="U955" s="7"/>
    </row>
    <row r="956">
      <c r="U956" s="7"/>
    </row>
    <row r="957">
      <c r="U957" s="7"/>
    </row>
    <row r="958">
      <c r="U958" s="7"/>
    </row>
    <row r="959">
      <c r="U959" s="7"/>
    </row>
    <row r="960">
      <c r="U960" s="7"/>
    </row>
    <row r="961">
      <c r="U961" s="7"/>
    </row>
    <row r="962">
      <c r="U962" s="7"/>
    </row>
    <row r="963">
      <c r="U963" s="7"/>
    </row>
    <row r="964">
      <c r="U964" s="7"/>
    </row>
    <row r="965">
      <c r="U965" s="7"/>
    </row>
    <row r="966">
      <c r="U966" s="7"/>
    </row>
    <row r="967">
      <c r="U967" s="7"/>
    </row>
    <row r="968">
      <c r="U968" s="7"/>
    </row>
    <row r="969">
      <c r="U969" s="7"/>
    </row>
    <row r="970">
      <c r="U970" s="7"/>
    </row>
    <row r="971">
      <c r="U971" s="7"/>
    </row>
    <row r="972">
      <c r="U972" s="7"/>
    </row>
    <row r="973">
      <c r="U973" s="7"/>
    </row>
    <row r="974">
      <c r="U974" s="7"/>
    </row>
    <row r="975">
      <c r="U975" s="7"/>
    </row>
    <row r="976">
      <c r="U976" s="7"/>
    </row>
    <row r="977">
      <c r="U977" s="7"/>
    </row>
    <row r="978">
      <c r="U978" s="7"/>
    </row>
    <row r="979">
      <c r="U979" s="7"/>
    </row>
    <row r="980">
      <c r="U980" s="7"/>
    </row>
    <row r="981">
      <c r="U981" s="7"/>
    </row>
    <row r="982">
      <c r="U982" s="7"/>
    </row>
    <row r="983">
      <c r="U983" s="7"/>
    </row>
    <row r="984">
      <c r="U984" s="7"/>
    </row>
    <row r="985">
      <c r="U985" s="7"/>
    </row>
    <row r="986">
      <c r="U986" s="7"/>
    </row>
    <row r="987">
      <c r="U987" s="7"/>
    </row>
    <row r="988">
      <c r="U988" s="7"/>
    </row>
    <row r="989">
      <c r="U989" s="7"/>
    </row>
    <row r="990">
      <c r="U990" s="7"/>
    </row>
    <row r="991">
      <c r="U991" s="7"/>
    </row>
    <row r="992">
      <c r="U992" s="7"/>
    </row>
    <row r="993">
      <c r="U993" s="7"/>
    </row>
    <row r="994">
      <c r="U994" s="7"/>
    </row>
    <row r="995">
      <c r="U995" s="7"/>
    </row>
    <row r="996">
      <c r="U996" s="7"/>
    </row>
    <row r="997">
      <c r="U997" s="7"/>
    </row>
    <row r="998">
      <c r="U998" s="7"/>
    </row>
    <row r="999">
      <c r="U999" s="7"/>
    </row>
    <row r="1000">
      <c r="U1000" s="7"/>
    </row>
    <row r="1001">
      <c r="U1001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63"/>
    <col customWidth="1" min="3" max="13" width="8.38"/>
    <col customWidth="1" min="14" max="19" width="6.63"/>
  </cols>
  <sheetData>
    <row r="1">
      <c r="A1" s="91"/>
      <c r="B1" s="92"/>
      <c r="C1" s="92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3"/>
      <c r="U1" s="7"/>
    </row>
    <row r="2">
      <c r="A2" s="91" t="s">
        <v>76</v>
      </c>
      <c r="B2" s="92" t="s">
        <v>72</v>
      </c>
      <c r="C2" s="92" t="s">
        <v>1</v>
      </c>
      <c r="D2" s="91" t="s">
        <v>210</v>
      </c>
      <c r="E2" s="91" t="s">
        <v>211</v>
      </c>
      <c r="F2" s="91" t="s">
        <v>212</v>
      </c>
      <c r="G2" s="91" t="s">
        <v>213</v>
      </c>
      <c r="H2" s="91" t="s">
        <v>214</v>
      </c>
      <c r="I2" s="91" t="s">
        <v>215</v>
      </c>
      <c r="J2" s="91" t="s">
        <v>216</v>
      </c>
      <c r="K2" s="91" t="s">
        <v>217</v>
      </c>
      <c r="L2" s="91" t="s">
        <v>218</v>
      </c>
      <c r="M2" s="91" t="s">
        <v>219</v>
      </c>
      <c r="N2" s="91" t="s">
        <v>220</v>
      </c>
      <c r="O2" s="91" t="s">
        <v>221</v>
      </c>
      <c r="P2" s="91" t="s">
        <v>222</v>
      </c>
      <c r="Q2" s="91" t="s">
        <v>223</v>
      </c>
      <c r="R2" s="91" t="s">
        <v>224</v>
      </c>
      <c r="S2" s="93" t="s">
        <v>4</v>
      </c>
      <c r="U2" s="7" t="s">
        <v>225</v>
      </c>
    </row>
    <row r="3">
      <c r="A3" s="94">
        <f>Comparacao!F3</f>
        <v>494.523628</v>
      </c>
      <c r="B3" s="57" t="s">
        <v>82</v>
      </c>
      <c r="C3" s="40" t="s">
        <v>20</v>
      </c>
      <c r="D3" s="95">
        <v>5.0</v>
      </c>
      <c r="E3" s="95">
        <v>494.523628</v>
      </c>
      <c r="F3" s="95">
        <v>494.523628</v>
      </c>
      <c r="G3" s="95">
        <v>494.523628</v>
      </c>
      <c r="H3" s="95">
        <v>494.523628</v>
      </c>
      <c r="I3" s="95">
        <v>494.523628</v>
      </c>
      <c r="J3" s="95">
        <v>494.523628</v>
      </c>
      <c r="K3" s="95">
        <v>494.523628</v>
      </c>
      <c r="L3" s="95">
        <v>0.014</v>
      </c>
      <c r="M3" s="95">
        <v>10.004</v>
      </c>
      <c r="N3" s="94">
        <f t="shared" ref="N3:N128" si="1">((E3-A3)/A3)*100</f>
        <v>0</v>
      </c>
      <c r="O3" s="94">
        <f t="shared" ref="O3:O128" si="2">((F3-A3)/A3)*100</f>
        <v>0</v>
      </c>
      <c r="P3" s="94">
        <f t="shared" ref="P3:P128" si="3">((G3-A3)/A3)*100</f>
        <v>0</v>
      </c>
      <c r="Q3" s="94">
        <f t="shared" ref="Q3:Q128" si="4">((H3-A3)/A3)*100</f>
        <v>0</v>
      </c>
      <c r="R3" s="94">
        <f t="shared" ref="R3:R128" si="5">((I3-A3)/A3)*100</f>
        <v>0</v>
      </c>
      <c r="S3" s="96">
        <f t="shared" ref="S3:S128" si="6">AVERAGE(N3:R3)</f>
        <v>0</v>
      </c>
      <c r="U3" s="7">
        <f t="shared" ref="U3:U128" si="7">(IF(((J3-A3)/A3)*100 &lt; 1,L3,"INF"))</f>
        <v>0.014</v>
      </c>
    </row>
    <row r="4">
      <c r="A4" s="94">
        <f>Comparacao!F4</f>
        <v>612.982976</v>
      </c>
      <c r="B4" s="57" t="s">
        <v>83</v>
      </c>
      <c r="C4" s="3" t="s">
        <v>20</v>
      </c>
      <c r="D4" s="3">
        <v>5.0</v>
      </c>
      <c r="E4" s="3">
        <v>612.982976</v>
      </c>
      <c r="F4" s="3">
        <v>612.982976</v>
      </c>
      <c r="G4" s="3">
        <v>612.982976</v>
      </c>
      <c r="H4" s="3">
        <v>612.982976</v>
      </c>
      <c r="I4" s="3">
        <v>612.982976</v>
      </c>
      <c r="J4" s="3">
        <v>612.982976</v>
      </c>
      <c r="K4" s="3">
        <v>612.982976</v>
      </c>
      <c r="L4" s="3">
        <v>0.004</v>
      </c>
      <c r="M4" s="3">
        <v>10.004</v>
      </c>
      <c r="N4" s="94">
        <f t="shared" si="1"/>
        <v>0</v>
      </c>
      <c r="O4" s="94">
        <f t="shared" si="2"/>
        <v>0</v>
      </c>
      <c r="P4" s="94">
        <f t="shared" si="3"/>
        <v>0</v>
      </c>
      <c r="Q4" s="94">
        <f t="shared" si="4"/>
        <v>0</v>
      </c>
      <c r="R4" s="94">
        <f t="shared" si="5"/>
        <v>0</v>
      </c>
      <c r="S4" s="96">
        <f t="shared" si="6"/>
        <v>0</v>
      </c>
      <c r="U4" s="7">
        <f t="shared" si="7"/>
        <v>0.004</v>
      </c>
    </row>
    <row r="5">
      <c r="A5" s="94">
        <f>Comparacao!F5</f>
        <v>718.97013</v>
      </c>
      <c r="B5" s="57" t="s">
        <v>84</v>
      </c>
      <c r="C5" s="3" t="s">
        <v>20</v>
      </c>
      <c r="D5" s="3">
        <v>5.0</v>
      </c>
      <c r="E5" s="3">
        <v>718.97013</v>
      </c>
      <c r="F5" s="3">
        <v>718.97013</v>
      </c>
      <c r="G5" s="3">
        <v>718.97013</v>
      </c>
      <c r="H5" s="3">
        <v>718.97013</v>
      </c>
      <c r="I5" s="3">
        <v>718.97013</v>
      </c>
      <c r="J5" s="3">
        <v>718.97013</v>
      </c>
      <c r="K5" s="3">
        <v>718.97013</v>
      </c>
      <c r="L5" s="3">
        <v>0.021</v>
      </c>
      <c r="M5" s="3">
        <v>10.005</v>
      </c>
      <c r="N5" s="94">
        <f t="shared" si="1"/>
        <v>0</v>
      </c>
      <c r="O5" s="94">
        <f t="shared" si="2"/>
        <v>0</v>
      </c>
      <c r="P5" s="94">
        <f t="shared" si="3"/>
        <v>0</v>
      </c>
      <c r="Q5" s="94">
        <f t="shared" si="4"/>
        <v>0</v>
      </c>
      <c r="R5" s="94">
        <f t="shared" si="5"/>
        <v>0</v>
      </c>
      <c r="S5" s="96">
        <f t="shared" si="6"/>
        <v>0</v>
      </c>
      <c r="U5" s="7">
        <f t="shared" si="7"/>
        <v>0.021</v>
      </c>
    </row>
    <row r="6">
      <c r="A6" s="94">
        <f>Comparacao!F6</f>
        <v>322.924184</v>
      </c>
      <c r="B6" s="57" t="s">
        <v>85</v>
      </c>
      <c r="C6" s="3" t="s">
        <v>20</v>
      </c>
      <c r="D6" s="3">
        <v>5.0</v>
      </c>
      <c r="E6" s="3">
        <v>322.924184</v>
      </c>
      <c r="F6" s="3">
        <v>322.924184</v>
      </c>
      <c r="G6" s="3">
        <v>322.924184</v>
      </c>
      <c r="H6" s="3">
        <v>322.924184</v>
      </c>
      <c r="I6" s="3">
        <v>322.924184</v>
      </c>
      <c r="J6" s="3">
        <v>322.924184</v>
      </c>
      <c r="K6" s="3">
        <v>322.924184</v>
      </c>
      <c r="L6" s="3">
        <v>0.014</v>
      </c>
      <c r="M6" s="3">
        <v>10.008</v>
      </c>
      <c r="N6" s="94">
        <f t="shared" si="1"/>
        <v>0</v>
      </c>
      <c r="O6" s="94">
        <f t="shared" si="2"/>
        <v>0</v>
      </c>
      <c r="P6" s="94">
        <f t="shared" si="3"/>
        <v>0</v>
      </c>
      <c r="Q6" s="94">
        <f t="shared" si="4"/>
        <v>0</v>
      </c>
      <c r="R6" s="94">
        <f t="shared" si="5"/>
        <v>0</v>
      </c>
      <c r="S6" s="96">
        <f t="shared" si="6"/>
        <v>0</v>
      </c>
      <c r="U6" s="7">
        <f t="shared" si="7"/>
        <v>0.014</v>
      </c>
    </row>
    <row r="7">
      <c r="A7" s="94">
        <f>Comparacao!F7</f>
        <v>499.377429</v>
      </c>
      <c r="B7" s="57" t="s">
        <v>86</v>
      </c>
      <c r="C7" s="3" t="s">
        <v>20</v>
      </c>
      <c r="D7" s="3">
        <v>5.0</v>
      </c>
      <c r="E7" s="3">
        <v>499.377429</v>
      </c>
      <c r="F7" s="3">
        <v>499.377429</v>
      </c>
      <c r="G7" s="3">
        <v>499.377429</v>
      </c>
      <c r="H7" s="3">
        <v>499.377429</v>
      </c>
      <c r="I7" s="3">
        <v>499.377429</v>
      </c>
      <c r="J7" s="3">
        <v>499.377429</v>
      </c>
      <c r="K7" s="3">
        <v>499.377429</v>
      </c>
      <c r="L7" s="3">
        <v>0.074</v>
      </c>
      <c r="M7" s="3">
        <v>10.014</v>
      </c>
      <c r="N7" s="94">
        <f t="shared" si="1"/>
        <v>0</v>
      </c>
      <c r="O7" s="94">
        <f t="shared" si="2"/>
        <v>0</v>
      </c>
      <c r="P7" s="94">
        <f t="shared" si="3"/>
        <v>0</v>
      </c>
      <c r="Q7" s="94">
        <f t="shared" si="4"/>
        <v>0</v>
      </c>
      <c r="R7" s="94">
        <f t="shared" si="5"/>
        <v>0</v>
      </c>
      <c r="S7" s="96">
        <f t="shared" si="6"/>
        <v>0</v>
      </c>
      <c r="U7" s="7">
        <f t="shared" si="7"/>
        <v>0.074</v>
      </c>
    </row>
    <row r="8">
      <c r="A8" s="94">
        <f>Comparacao!F8</f>
        <v>667.390009</v>
      </c>
      <c r="B8" s="57" t="s">
        <v>87</v>
      </c>
      <c r="C8" s="3" t="s">
        <v>20</v>
      </c>
      <c r="D8" s="3">
        <v>5.0</v>
      </c>
      <c r="E8" s="3">
        <v>667.390009</v>
      </c>
      <c r="F8" s="3">
        <v>667.390009</v>
      </c>
      <c r="G8" s="3">
        <v>667.390009</v>
      </c>
      <c r="H8" s="3">
        <v>667.390009</v>
      </c>
      <c r="I8" s="3">
        <v>667.390009</v>
      </c>
      <c r="J8" s="3">
        <v>667.390009</v>
      </c>
      <c r="K8" s="3">
        <v>667.390009</v>
      </c>
      <c r="L8" s="3">
        <v>0.042</v>
      </c>
      <c r="M8" s="3">
        <v>10.013</v>
      </c>
      <c r="N8" s="94">
        <f t="shared" si="1"/>
        <v>0</v>
      </c>
      <c r="O8" s="94">
        <f t="shared" si="2"/>
        <v>0</v>
      </c>
      <c r="P8" s="94">
        <f t="shared" si="3"/>
        <v>0</v>
      </c>
      <c r="Q8" s="94">
        <f t="shared" si="4"/>
        <v>0</v>
      </c>
      <c r="R8" s="94">
        <f t="shared" si="5"/>
        <v>0</v>
      </c>
      <c r="S8" s="96">
        <f t="shared" si="6"/>
        <v>0</v>
      </c>
      <c r="U8" s="7">
        <f t="shared" si="7"/>
        <v>0.042</v>
      </c>
    </row>
    <row r="9">
      <c r="A9" s="94">
        <f>Comparacao!F9</f>
        <v>190.515089</v>
      </c>
      <c r="B9" s="57" t="s">
        <v>88</v>
      </c>
      <c r="C9" s="3" t="s">
        <v>20</v>
      </c>
      <c r="D9" s="3">
        <v>5.0</v>
      </c>
      <c r="E9" s="3">
        <v>190.515089</v>
      </c>
      <c r="F9" s="3">
        <v>190.515089</v>
      </c>
      <c r="G9" s="3">
        <v>190.515089</v>
      </c>
      <c r="H9" s="3">
        <v>190.515089</v>
      </c>
      <c r="I9" s="3">
        <v>190.515089</v>
      </c>
      <c r="J9" s="3">
        <v>190.515089</v>
      </c>
      <c r="K9" s="3">
        <v>190.515089</v>
      </c>
      <c r="L9" s="3">
        <v>0.152</v>
      </c>
      <c r="M9" s="3">
        <v>10.04</v>
      </c>
      <c r="N9" s="94">
        <f t="shared" si="1"/>
        <v>0</v>
      </c>
      <c r="O9" s="94">
        <f t="shared" si="2"/>
        <v>0</v>
      </c>
      <c r="P9" s="94">
        <f t="shared" si="3"/>
        <v>0</v>
      </c>
      <c r="Q9" s="94">
        <f t="shared" si="4"/>
        <v>0</v>
      </c>
      <c r="R9" s="94">
        <f t="shared" si="5"/>
        <v>0</v>
      </c>
      <c r="S9" s="96">
        <f t="shared" si="6"/>
        <v>0</v>
      </c>
      <c r="U9" s="7">
        <f t="shared" si="7"/>
        <v>0.152</v>
      </c>
    </row>
    <row r="10">
      <c r="A10" s="94">
        <f>Comparacao!F10</f>
        <v>411.828487</v>
      </c>
      <c r="B10" s="57" t="s">
        <v>89</v>
      </c>
      <c r="C10" s="3" t="s">
        <v>20</v>
      </c>
      <c r="D10" s="3">
        <v>5.0</v>
      </c>
      <c r="E10" s="3">
        <v>411.828487</v>
      </c>
      <c r="F10" s="3">
        <v>411.828487</v>
      </c>
      <c r="G10" s="3">
        <v>411.828487</v>
      </c>
      <c r="H10" s="3">
        <v>411.828487</v>
      </c>
      <c r="I10" s="3">
        <v>411.828487</v>
      </c>
      <c r="J10" s="3">
        <v>411.828487</v>
      </c>
      <c r="K10" s="3">
        <v>411.828487</v>
      </c>
      <c r="L10" s="3">
        <v>1.708</v>
      </c>
      <c r="M10" s="3">
        <v>10.041</v>
      </c>
      <c r="N10" s="94">
        <f t="shared" si="1"/>
        <v>0</v>
      </c>
      <c r="O10" s="94">
        <f t="shared" si="2"/>
        <v>0</v>
      </c>
      <c r="P10" s="94">
        <f t="shared" si="3"/>
        <v>0</v>
      </c>
      <c r="Q10" s="94">
        <f t="shared" si="4"/>
        <v>0</v>
      </c>
      <c r="R10" s="94">
        <f t="shared" si="5"/>
        <v>0</v>
      </c>
      <c r="S10" s="96">
        <f t="shared" si="6"/>
        <v>0</v>
      </c>
      <c r="U10" s="7">
        <f t="shared" si="7"/>
        <v>1.708</v>
      </c>
    </row>
    <row r="11">
      <c r="A11" s="94">
        <f>Comparacao!F11</f>
        <v>631.564979</v>
      </c>
      <c r="B11" s="57" t="s">
        <v>90</v>
      </c>
      <c r="C11" s="3" t="s">
        <v>20</v>
      </c>
      <c r="D11" s="3">
        <v>5.0</v>
      </c>
      <c r="E11" s="3">
        <v>631.564979</v>
      </c>
      <c r="F11" s="3">
        <v>631.564979</v>
      </c>
      <c r="G11" s="3">
        <v>631.564979</v>
      </c>
      <c r="H11" s="3">
        <v>631.564979</v>
      </c>
      <c r="I11" s="3">
        <v>631.564979</v>
      </c>
      <c r="J11" s="3">
        <v>631.564979</v>
      </c>
      <c r="K11" s="3">
        <v>631.564979</v>
      </c>
      <c r="L11" s="3">
        <v>2.242</v>
      </c>
      <c r="M11" s="3">
        <v>10.035</v>
      </c>
      <c r="N11" s="94">
        <f t="shared" si="1"/>
        <v>0</v>
      </c>
      <c r="O11" s="94">
        <f t="shared" si="2"/>
        <v>0</v>
      </c>
      <c r="P11" s="94">
        <f t="shared" si="3"/>
        <v>0</v>
      </c>
      <c r="Q11" s="94">
        <f t="shared" si="4"/>
        <v>0</v>
      </c>
      <c r="R11" s="94">
        <f t="shared" si="5"/>
        <v>0</v>
      </c>
      <c r="S11" s="96">
        <f t="shared" si="6"/>
        <v>0</v>
      </c>
      <c r="U11" s="7">
        <f t="shared" si="7"/>
        <v>2.242</v>
      </c>
    </row>
    <row r="12">
      <c r="A12" s="94">
        <f>Comparacao!F12</f>
        <v>1915.210508</v>
      </c>
      <c r="B12" s="57" t="s">
        <v>91</v>
      </c>
      <c r="C12" s="3" t="s">
        <v>20</v>
      </c>
      <c r="D12" s="3">
        <v>5.0</v>
      </c>
      <c r="E12" s="3">
        <v>1915.210508</v>
      </c>
      <c r="F12" s="3">
        <v>1915.210508</v>
      </c>
      <c r="G12" s="3">
        <v>1915.210508</v>
      </c>
      <c r="H12" s="3">
        <v>1915.210508</v>
      </c>
      <c r="I12" s="3">
        <v>1915.210508</v>
      </c>
      <c r="J12" s="3">
        <v>1915.210508</v>
      </c>
      <c r="K12" s="3">
        <v>1915.210508</v>
      </c>
      <c r="L12" s="3">
        <v>0.282</v>
      </c>
      <c r="M12" s="3">
        <v>15.007</v>
      </c>
      <c r="N12" s="94">
        <f t="shared" si="1"/>
        <v>0</v>
      </c>
      <c r="O12" s="94">
        <f t="shared" si="2"/>
        <v>0</v>
      </c>
      <c r="P12" s="94">
        <f t="shared" si="3"/>
        <v>0</v>
      </c>
      <c r="Q12" s="94">
        <f t="shared" si="4"/>
        <v>0</v>
      </c>
      <c r="R12" s="94">
        <f t="shared" si="5"/>
        <v>0</v>
      </c>
      <c r="S12" s="96">
        <f t="shared" si="6"/>
        <v>0</v>
      </c>
      <c r="U12" s="7">
        <f t="shared" si="7"/>
        <v>0.282</v>
      </c>
    </row>
    <row r="13">
      <c r="A13" s="94">
        <f>Comparacao!F13</f>
        <v>2324.397834</v>
      </c>
      <c r="B13" s="57" t="s">
        <v>92</v>
      </c>
      <c r="C13" s="3" t="s">
        <v>20</v>
      </c>
      <c r="D13" s="3">
        <v>5.0</v>
      </c>
      <c r="E13" s="3">
        <v>2324.397834</v>
      </c>
      <c r="F13" s="3">
        <v>2324.397834</v>
      </c>
      <c r="G13" s="3">
        <v>2324.397834</v>
      </c>
      <c r="H13" s="3">
        <v>2324.397834</v>
      </c>
      <c r="I13" s="3">
        <v>2324.397834</v>
      </c>
      <c r="J13" s="3">
        <v>2324.397834</v>
      </c>
      <c r="K13" s="3">
        <v>2324.397834</v>
      </c>
      <c r="L13" s="3">
        <v>0.375</v>
      </c>
      <c r="M13" s="3">
        <v>15.007</v>
      </c>
      <c r="N13" s="94">
        <f t="shared" si="1"/>
        <v>0</v>
      </c>
      <c r="O13" s="94">
        <f t="shared" si="2"/>
        <v>0</v>
      </c>
      <c r="P13" s="94">
        <f t="shared" si="3"/>
        <v>0</v>
      </c>
      <c r="Q13" s="94">
        <f t="shared" si="4"/>
        <v>0</v>
      </c>
      <c r="R13" s="94">
        <f t="shared" si="5"/>
        <v>0</v>
      </c>
      <c r="S13" s="96">
        <f t="shared" si="6"/>
        <v>0</v>
      </c>
      <c r="U13" s="7">
        <f t="shared" si="7"/>
        <v>0.375</v>
      </c>
    </row>
    <row r="14">
      <c r="A14" s="94">
        <f>Comparacao!F14</f>
        <v>2666.094409</v>
      </c>
      <c r="B14" s="57" t="s">
        <v>93</v>
      </c>
      <c r="C14" s="3" t="s">
        <v>20</v>
      </c>
      <c r="D14" s="3">
        <v>5.0</v>
      </c>
      <c r="E14" s="3">
        <v>2666.094409</v>
      </c>
      <c r="F14" s="3">
        <v>2666.094409</v>
      </c>
      <c r="G14" s="3">
        <v>2666.094409</v>
      </c>
      <c r="H14" s="3">
        <v>2666.094409</v>
      </c>
      <c r="I14" s="3">
        <v>2666.094409</v>
      </c>
      <c r="J14" s="3">
        <v>2666.094409</v>
      </c>
      <c r="K14" s="3">
        <v>2666.094409</v>
      </c>
      <c r="L14" s="3">
        <v>1.387</v>
      </c>
      <c r="M14" s="3">
        <v>15.007</v>
      </c>
      <c r="N14" s="94">
        <f t="shared" si="1"/>
        <v>0</v>
      </c>
      <c r="O14" s="94">
        <f t="shared" si="2"/>
        <v>0</v>
      </c>
      <c r="P14" s="94">
        <f t="shared" si="3"/>
        <v>0</v>
      </c>
      <c r="Q14" s="94">
        <f t="shared" si="4"/>
        <v>0</v>
      </c>
      <c r="R14" s="94">
        <f t="shared" si="5"/>
        <v>0</v>
      </c>
      <c r="S14" s="96">
        <f t="shared" si="6"/>
        <v>0</v>
      </c>
      <c r="U14" s="7">
        <f t="shared" si="7"/>
        <v>1.387</v>
      </c>
    </row>
    <row r="15">
      <c r="A15" s="94">
        <f>Comparacao!F15</f>
        <v>1299.636874</v>
      </c>
      <c r="B15" s="57" t="s">
        <v>94</v>
      </c>
      <c r="C15" s="3" t="s">
        <v>20</v>
      </c>
      <c r="D15" s="3">
        <v>5.0</v>
      </c>
      <c r="E15" s="3">
        <v>1299.636874</v>
      </c>
      <c r="F15" s="3">
        <v>1299.636874</v>
      </c>
      <c r="G15" s="3">
        <v>1299.636874</v>
      </c>
      <c r="H15" s="3">
        <v>1299.636874</v>
      </c>
      <c r="I15" s="3">
        <v>1299.636874</v>
      </c>
      <c r="J15" s="3">
        <v>1299.636874</v>
      </c>
      <c r="K15" s="3">
        <v>1299.636874</v>
      </c>
      <c r="L15" s="3">
        <v>0.25</v>
      </c>
      <c r="M15" s="3">
        <v>15.016</v>
      </c>
      <c r="N15" s="94">
        <f t="shared" si="1"/>
        <v>0</v>
      </c>
      <c r="O15" s="94">
        <f t="shared" si="2"/>
        <v>0</v>
      </c>
      <c r="P15" s="94">
        <f t="shared" si="3"/>
        <v>0</v>
      </c>
      <c r="Q15" s="94">
        <f t="shared" si="4"/>
        <v>0</v>
      </c>
      <c r="R15" s="94">
        <f t="shared" si="5"/>
        <v>0</v>
      </c>
      <c r="S15" s="96">
        <f t="shared" si="6"/>
        <v>0</v>
      </c>
      <c r="U15" s="7">
        <f t="shared" si="7"/>
        <v>0.25</v>
      </c>
    </row>
    <row r="16">
      <c r="A16" s="94">
        <f>Comparacao!F16</f>
        <v>1935.079566</v>
      </c>
      <c r="B16" s="57" t="s">
        <v>95</v>
      </c>
      <c r="C16" s="3" t="s">
        <v>20</v>
      </c>
      <c r="D16" s="3">
        <v>5.0</v>
      </c>
      <c r="E16" s="3">
        <v>1935.079566</v>
      </c>
      <c r="F16" s="3">
        <v>1935.079566</v>
      </c>
      <c r="G16" s="3">
        <v>1935.079566</v>
      </c>
      <c r="H16" s="3">
        <v>1935.079566</v>
      </c>
      <c r="I16" s="3">
        <v>1935.079566</v>
      </c>
      <c r="J16" s="3">
        <v>1935.079566</v>
      </c>
      <c r="K16" s="3">
        <v>1935.079566</v>
      </c>
      <c r="L16" s="3">
        <v>0.571</v>
      </c>
      <c r="M16" s="3">
        <v>15.013</v>
      </c>
      <c r="N16" s="94">
        <f t="shared" si="1"/>
        <v>0</v>
      </c>
      <c r="O16" s="94">
        <f t="shared" si="2"/>
        <v>0</v>
      </c>
      <c r="P16" s="94">
        <f t="shared" si="3"/>
        <v>0</v>
      </c>
      <c r="Q16" s="94">
        <f t="shared" si="4"/>
        <v>0</v>
      </c>
      <c r="R16" s="94">
        <f t="shared" si="5"/>
        <v>0</v>
      </c>
      <c r="S16" s="96">
        <f t="shared" si="6"/>
        <v>0</v>
      </c>
      <c r="U16" s="7">
        <f t="shared" si="7"/>
        <v>0.571</v>
      </c>
    </row>
    <row r="17">
      <c r="A17" s="94">
        <f>Comparacao!F17</f>
        <v>2454.200477</v>
      </c>
      <c r="B17" s="57" t="s">
        <v>96</v>
      </c>
      <c r="C17" s="3" t="s">
        <v>20</v>
      </c>
      <c r="D17" s="3">
        <v>5.0</v>
      </c>
      <c r="E17" s="3">
        <v>2454.200477</v>
      </c>
      <c r="F17" s="3">
        <v>2454.200477</v>
      </c>
      <c r="G17" s="3">
        <v>2454.200477</v>
      </c>
      <c r="H17" s="3">
        <v>2454.200477</v>
      </c>
      <c r="I17" s="3">
        <v>2454.200477</v>
      </c>
      <c r="J17" s="3">
        <v>2454.200477</v>
      </c>
      <c r="K17" s="3">
        <v>2454.200477</v>
      </c>
      <c r="L17" s="3">
        <v>0.918</v>
      </c>
      <c r="M17" s="3">
        <v>15.012</v>
      </c>
      <c r="N17" s="94">
        <f t="shared" si="1"/>
        <v>0</v>
      </c>
      <c r="O17" s="94">
        <f t="shared" si="2"/>
        <v>0</v>
      </c>
      <c r="P17" s="94">
        <f t="shared" si="3"/>
        <v>0</v>
      </c>
      <c r="Q17" s="94">
        <f t="shared" si="4"/>
        <v>0</v>
      </c>
      <c r="R17" s="94">
        <f t="shared" si="5"/>
        <v>0</v>
      </c>
      <c r="S17" s="96">
        <f t="shared" si="6"/>
        <v>0</v>
      </c>
      <c r="U17" s="7">
        <f t="shared" si="7"/>
        <v>0.918</v>
      </c>
    </row>
    <row r="18">
      <c r="A18" s="94">
        <f>Comparacao!F18</f>
        <v>876.360788</v>
      </c>
      <c r="B18" s="57" t="s">
        <v>97</v>
      </c>
      <c r="C18" s="3" t="s">
        <v>20</v>
      </c>
      <c r="D18" s="3">
        <v>5.0</v>
      </c>
      <c r="E18" s="3">
        <v>876.360788</v>
      </c>
      <c r="F18" s="3">
        <v>876.360788</v>
      </c>
      <c r="G18" s="3">
        <v>876.360788</v>
      </c>
      <c r="H18" s="3">
        <v>876.360788</v>
      </c>
      <c r="I18" s="3">
        <v>876.360788</v>
      </c>
      <c r="J18" s="3">
        <v>876.360788</v>
      </c>
      <c r="K18" s="3">
        <v>876.360788</v>
      </c>
      <c r="L18" s="3">
        <v>0.206</v>
      </c>
      <c r="M18" s="3">
        <v>15.037</v>
      </c>
      <c r="N18" s="94">
        <f t="shared" si="1"/>
        <v>0</v>
      </c>
      <c r="O18" s="94">
        <f t="shared" si="2"/>
        <v>0</v>
      </c>
      <c r="P18" s="94">
        <f t="shared" si="3"/>
        <v>0</v>
      </c>
      <c r="Q18" s="94">
        <f t="shared" si="4"/>
        <v>0</v>
      </c>
      <c r="R18" s="94">
        <f t="shared" si="5"/>
        <v>0</v>
      </c>
      <c r="S18" s="96">
        <f t="shared" si="6"/>
        <v>0</v>
      </c>
      <c r="U18" s="7">
        <f t="shared" si="7"/>
        <v>0.206</v>
      </c>
    </row>
    <row r="19">
      <c r="A19" s="94">
        <f>Comparacao!F19</f>
        <v>1590.303262</v>
      </c>
      <c r="B19" s="57" t="s">
        <v>98</v>
      </c>
      <c r="C19" s="3" t="s">
        <v>20</v>
      </c>
      <c r="D19" s="3">
        <v>5.0</v>
      </c>
      <c r="E19" s="3">
        <v>1590.303262</v>
      </c>
      <c r="F19" s="3">
        <v>1590.303262</v>
      </c>
      <c r="G19" s="3">
        <v>1590.303262</v>
      </c>
      <c r="H19" s="3">
        <v>1590.303262</v>
      </c>
      <c r="I19" s="3">
        <v>1590.303262</v>
      </c>
      <c r="J19" s="3">
        <v>1590.303262</v>
      </c>
      <c r="K19" s="3">
        <v>1590.303262</v>
      </c>
      <c r="L19" s="3">
        <v>2.148</v>
      </c>
      <c r="M19" s="3">
        <v>15.034</v>
      </c>
      <c r="N19" s="94">
        <f t="shared" si="1"/>
        <v>0</v>
      </c>
      <c r="O19" s="94">
        <f t="shared" si="2"/>
        <v>0</v>
      </c>
      <c r="P19" s="94">
        <f t="shared" si="3"/>
        <v>0</v>
      </c>
      <c r="Q19" s="94">
        <f t="shared" si="4"/>
        <v>0</v>
      </c>
      <c r="R19" s="94">
        <f t="shared" si="5"/>
        <v>0</v>
      </c>
      <c r="S19" s="96">
        <f t="shared" si="6"/>
        <v>0</v>
      </c>
      <c r="U19" s="7">
        <f t="shared" si="7"/>
        <v>2.148</v>
      </c>
    </row>
    <row r="20">
      <c r="A20" s="94">
        <f>Comparacao!F20</f>
        <v>2250.292347</v>
      </c>
      <c r="B20" s="57" t="s">
        <v>99</v>
      </c>
      <c r="C20" s="3" t="s">
        <v>20</v>
      </c>
      <c r="D20" s="3">
        <v>5.0</v>
      </c>
      <c r="E20" s="3">
        <v>2250.292347</v>
      </c>
      <c r="F20" s="3">
        <v>2250.292347</v>
      </c>
      <c r="G20" s="3">
        <v>2250.292347</v>
      </c>
      <c r="H20" s="3">
        <v>2250.292347</v>
      </c>
      <c r="I20" s="3">
        <v>2250.292347</v>
      </c>
      <c r="J20" s="3">
        <v>2250.292347</v>
      </c>
      <c r="K20" s="3">
        <v>2250.292347</v>
      </c>
      <c r="L20" s="3">
        <v>3.35</v>
      </c>
      <c r="M20" s="3">
        <v>15.035</v>
      </c>
      <c r="N20" s="94">
        <f t="shared" si="1"/>
        <v>0</v>
      </c>
      <c r="O20" s="94">
        <f t="shared" si="2"/>
        <v>0</v>
      </c>
      <c r="P20" s="94">
        <f t="shared" si="3"/>
        <v>0</v>
      </c>
      <c r="Q20" s="94">
        <f t="shared" si="4"/>
        <v>0</v>
      </c>
      <c r="R20" s="94">
        <f t="shared" si="5"/>
        <v>0</v>
      </c>
      <c r="S20" s="96">
        <f t="shared" si="6"/>
        <v>0</v>
      </c>
      <c r="U20" s="7">
        <f t="shared" si="7"/>
        <v>3.35</v>
      </c>
    </row>
    <row r="21">
      <c r="A21" s="94">
        <f>Comparacao!F21</f>
        <v>4170.149331</v>
      </c>
      <c r="B21" s="57" t="s">
        <v>100</v>
      </c>
      <c r="C21" s="3" t="s">
        <v>20</v>
      </c>
      <c r="D21" s="3">
        <v>5.0</v>
      </c>
      <c r="E21" s="3">
        <v>4170.149331</v>
      </c>
      <c r="F21" s="3">
        <v>4170.149331</v>
      </c>
      <c r="G21" s="3">
        <v>4170.149331</v>
      </c>
      <c r="H21" s="3">
        <v>4170.149331</v>
      </c>
      <c r="I21" s="3">
        <v>4170.149331</v>
      </c>
      <c r="J21" s="3">
        <v>4170.149331</v>
      </c>
      <c r="K21" s="3">
        <v>4170.149331</v>
      </c>
      <c r="L21" s="3">
        <v>0.12</v>
      </c>
      <c r="M21" s="3">
        <v>20.011</v>
      </c>
      <c r="N21" s="94">
        <f t="shared" si="1"/>
        <v>0</v>
      </c>
      <c r="O21" s="94">
        <f t="shared" si="2"/>
        <v>0</v>
      </c>
      <c r="P21" s="94">
        <f t="shared" si="3"/>
        <v>0</v>
      </c>
      <c r="Q21" s="94">
        <f t="shared" si="4"/>
        <v>0</v>
      </c>
      <c r="R21" s="94">
        <f t="shared" si="5"/>
        <v>0</v>
      </c>
      <c r="S21" s="96">
        <f t="shared" si="6"/>
        <v>0</v>
      </c>
      <c r="U21" s="7">
        <f t="shared" si="7"/>
        <v>0.12</v>
      </c>
    </row>
    <row r="22">
      <c r="A22" s="94">
        <f>Comparacao!F22</f>
        <v>5234.939466</v>
      </c>
      <c r="B22" s="57" t="s">
        <v>101</v>
      </c>
      <c r="C22" s="3" t="s">
        <v>20</v>
      </c>
      <c r="D22" s="3">
        <v>5.0</v>
      </c>
      <c r="E22" s="3">
        <v>5234.939466</v>
      </c>
      <c r="F22" s="3">
        <v>5234.939466</v>
      </c>
      <c r="G22" s="3">
        <v>5234.939466</v>
      </c>
      <c r="H22" s="3">
        <v>5234.939466</v>
      </c>
      <c r="I22" s="3">
        <v>5234.939466</v>
      </c>
      <c r="J22" s="3">
        <v>5234.939466</v>
      </c>
      <c r="K22" s="3">
        <v>5234.939466</v>
      </c>
      <c r="L22" s="3">
        <v>0.065</v>
      </c>
      <c r="M22" s="3">
        <v>20.011</v>
      </c>
      <c r="N22" s="94">
        <f t="shared" si="1"/>
        <v>0</v>
      </c>
      <c r="O22" s="94">
        <f t="shared" si="2"/>
        <v>0</v>
      </c>
      <c r="P22" s="94">
        <f t="shared" si="3"/>
        <v>0</v>
      </c>
      <c r="Q22" s="94">
        <f t="shared" si="4"/>
        <v>0</v>
      </c>
      <c r="R22" s="94">
        <f t="shared" si="5"/>
        <v>0</v>
      </c>
      <c r="S22" s="96">
        <f t="shared" si="6"/>
        <v>0</v>
      </c>
      <c r="U22" s="7">
        <f t="shared" si="7"/>
        <v>0.065</v>
      </c>
    </row>
    <row r="23">
      <c r="A23" s="94">
        <f>Comparacao!F23</f>
        <v>6279.350578</v>
      </c>
      <c r="B23" s="57" t="s">
        <v>102</v>
      </c>
      <c r="C23" s="3" t="s">
        <v>20</v>
      </c>
      <c r="D23" s="3">
        <v>5.0</v>
      </c>
      <c r="E23" s="3">
        <v>6279.350578</v>
      </c>
      <c r="F23" s="3">
        <v>6279.350578</v>
      </c>
      <c r="G23" s="3">
        <v>6279.350578</v>
      </c>
      <c r="H23" s="3">
        <v>6279.350578</v>
      </c>
      <c r="I23" s="3">
        <v>6279.350578</v>
      </c>
      <c r="J23" s="3">
        <v>6279.350578</v>
      </c>
      <c r="K23" s="3">
        <v>6279.350578</v>
      </c>
      <c r="L23" s="3">
        <v>3.057</v>
      </c>
      <c r="M23" s="3">
        <v>20.012</v>
      </c>
      <c r="N23" s="94">
        <f t="shared" si="1"/>
        <v>0</v>
      </c>
      <c r="O23" s="94">
        <f t="shared" si="2"/>
        <v>0</v>
      </c>
      <c r="P23" s="94">
        <f t="shared" si="3"/>
        <v>0</v>
      </c>
      <c r="Q23" s="94">
        <f t="shared" si="4"/>
        <v>0</v>
      </c>
      <c r="R23" s="94">
        <f t="shared" si="5"/>
        <v>0</v>
      </c>
      <c r="S23" s="96">
        <f t="shared" si="6"/>
        <v>0</v>
      </c>
      <c r="U23" s="7">
        <f t="shared" si="7"/>
        <v>3.057</v>
      </c>
    </row>
    <row r="24">
      <c r="A24" s="94">
        <f>Comparacao!F24</f>
        <v>2808.683987</v>
      </c>
      <c r="B24" s="57" t="s">
        <v>103</v>
      </c>
      <c r="C24" s="3" t="s">
        <v>20</v>
      </c>
      <c r="D24" s="3">
        <v>5.0</v>
      </c>
      <c r="E24" s="3">
        <v>2808.683987</v>
      </c>
      <c r="F24" s="3">
        <v>2808.683987</v>
      </c>
      <c r="G24" s="3">
        <v>2808.683987</v>
      </c>
      <c r="H24" s="3">
        <v>2808.683987</v>
      </c>
      <c r="I24" s="3">
        <v>2808.683987</v>
      </c>
      <c r="J24" s="3">
        <v>2808.683987</v>
      </c>
      <c r="K24" s="3">
        <v>2808.683987</v>
      </c>
      <c r="L24" s="3">
        <v>0.543</v>
      </c>
      <c r="M24" s="3">
        <v>20.019</v>
      </c>
      <c r="N24" s="94">
        <f t="shared" si="1"/>
        <v>0</v>
      </c>
      <c r="O24" s="94">
        <f t="shared" si="2"/>
        <v>0</v>
      </c>
      <c r="P24" s="94">
        <f t="shared" si="3"/>
        <v>0</v>
      </c>
      <c r="Q24" s="94">
        <f t="shared" si="4"/>
        <v>0</v>
      </c>
      <c r="R24" s="94">
        <f t="shared" si="5"/>
        <v>0</v>
      </c>
      <c r="S24" s="96">
        <f t="shared" si="6"/>
        <v>0</v>
      </c>
      <c r="U24" s="7">
        <f t="shared" si="7"/>
        <v>0.543</v>
      </c>
    </row>
    <row r="25">
      <c r="A25" s="94">
        <f>Comparacao!F25</f>
        <v>4384.30908</v>
      </c>
      <c r="B25" s="57" t="s">
        <v>104</v>
      </c>
      <c r="C25" s="3" t="s">
        <v>20</v>
      </c>
      <c r="D25" s="3">
        <v>5.0</v>
      </c>
      <c r="E25" s="3">
        <v>4384.30908</v>
      </c>
      <c r="F25" s="3">
        <v>4384.30908</v>
      </c>
      <c r="G25" s="3">
        <v>4384.30908</v>
      </c>
      <c r="H25" s="3">
        <v>4384.30908</v>
      </c>
      <c r="I25" s="3">
        <v>4384.30908</v>
      </c>
      <c r="J25" s="3">
        <v>4384.30908</v>
      </c>
      <c r="K25" s="3">
        <v>4384.30908</v>
      </c>
      <c r="L25" s="3">
        <v>0.524</v>
      </c>
      <c r="M25" s="3">
        <v>20.02</v>
      </c>
      <c r="N25" s="94">
        <f t="shared" si="1"/>
        <v>0</v>
      </c>
      <c r="O25" s="94">
        <f t="shared" si="2"/>
        <v>0</v>
      </c>
      <c r="P25" s="94">
        <f t="shared" si="3"/>
        <v>0</v>
      </c>
      <c r="Q25" s="94">
        <f t="shared" si="4"/>
        <v>0</v>
      </c>
      <c r="R25" s="94">
        <f t="shared" si="5"/>
        <v>0</v>
      </c>
      <c r="S25" s="96">
        <f t="shared" si="6"/>
        <v>0</v>
      </c>
      <c r="U25" s="7">
        <f t="shared" si="7"/>
        <v>0.524</v>
      </c>
    </row>
    <row r="26">
      <c r="A26" s="94">
        <f>Comparacao!F26</f>
        <v>5663.540901</v>
      </c>
      <c r="B26" s="57" t="s">
        <v>105</v>
      </c>
      <c r="C26" s="3" t="s">
        <v>20</v>
      </c>
      <c r="D26" s="3">
        <v>5.0</v>
      </c>
      <c r="E26" s="3">
        <v>5663.540901</v>
      </c>
      <c r="F26" s="3">
        <v>5663.540901</v>
      </c>
      <c r="G26" s="3">
        <v>5663.540901</v>
      </c>
      <c r="H26" s="3">
        <v>5663.540901</v>
      </c>
      <c r="I26" s="3">
        <v>5663.540901</v>
      </c>
      <c r="J26" s="3">
        <v>5663.540901</v>
      </c>
      <c r="K26" s="3">
        <v>5663.540901</v>
      </c>
      <c r="L26" s="3">
        <v>0.293</v>
      </c>
      <c r="M26" s="3">
        <v>20.019</v>
      </c>
      <c r="N26" s="94">
        <f t="shared" si="1"/>
        <v>0</v>
      </c>
      <c r="O26" s="94">
        <f t="shared" si="2"/>
        <v>0</v>
      </c>
      <c r="P26" s="94">
        <f t="shared" si="3"/>
        <v>0</v>
      </c>
      <c r="Q26" s="94">
        <f t="shared" si="4"/>
        <v>0</v>
      </c>
      <c r="R26" s="94">
        <f t="shared" si="5"/>
        <v>0</v>
      </c>
      <c r="S26" s="96">
        <f t="shared" si="6"/>
        <v>0</v>
      </c>
      <c r="U26" s="7">
        <f t="shared" si="7"/>
        <v>0.293</v>
      </c>
    </row>
    <row r="27">
      <c r="A27" s="94">
        <f>Comparacao!F27</f>
        <v>2057.028423</v>
      </c>
      <c r="B27" s="57" t="s">
        <v>106</v>
      </c>
      <c r="C27" s="3" t="s">
        <v>20</v>
      </c>
      <c r="D27" s="3">
        <v>5.0</v>
      </c>
      <c r="E27" s="3">
        <v>2057.028423</v>
      </c>
      <c r="F27" s="3">
        <v>2057.028423</v>
      </c>
      <c r="G27" s="3">
        <v>2057.028423</v>
      </c>
      <c r="H27" s="3">
        <v>2057.028423</v>
      </c>
      <c r="I27" s="3">
        <v>2057.028423</v>
      </c>
      <c r="J27" s="3">
        <v>2057.028423</v>
      </c>
      <c r="K27" s="3">
        <v>2057.028423</v>
      </c>
      <c r="L27" s="3">
        <v>1.43</v>
      </c>
      <c r="M27" s="3">
        <v>20.048</v>
      </c>
      <c r="N27" s="94">
        <f t="shared" si="1"/>
        <v>0</v>
      </c>
      <c r="O27" s="94">
        <f t="shared" si="2"/>
        <v>0</v>
      </c>
      <c r="P27" s="94">
        <f t="shared" si="3"/>
        <v>0</v>
      </c>
      <c r="Q27" s="94">
        <f t="shared" si="4"/>
        <v>0</v>
      </c>
      <c r="R27" s="94">
        <f t="shared" si="5"/>
        <v>0</v>
      </c>
      <c r="S27" s="96">
        <f t="shared" si="6"/>
        <v>0</v>
      </c>
      <c r="U27" s="7">
        <f t="shared" si="7"/>
        <v>1.43</v>
      </c>
    </row>
    <row r="28">
      <c r="A28" s="94">
        <f>Comparacao!F28</f>
        <v>3700.179852</v>
      </c>
      <c r="B28" s="57" t="s">
        <v>107</v>
      </c>
      <c r="C28" s="3" t="s">
        <v>20</v>
      </c>
      <c r="D28" s="3">
        <v>5.0</v>
      </c>
      <c r="E28" s="3">
        <v>3700.179852</v>
      </c>
      <c r="F28" s="3">
        <v>3700.179852</v>
      </c>
      <c r="G28" s="3">
        <v>3701.31167</v>
      </c>
      <c r="H28" s="3">
        <v>3700.179852</v>
      </c>
      <c r="I28" s="3">
        <v>3700.179852</v>
      </c>
      <c r="J28" s="3">
        <v>3700.179852</v>
      </c>
      <c r="K28" s="3">
        <v>3700.406215</v>
      </c>
      <c r="L28" s="3">
        <v>4.647</v>
      </c>
      <c r="M28" s="3">
        <v>20.042</v>
      </c>
      <c r="N28" s="94">
        <f t="shared" si="1"/>
        <v>0</v>
      </c>
      <c r="O28" s="94">
        <f t="shared" si="2"/>
        <v>0</v>
      </c>
      <c r="P28" s="94">
        <f t="shared" si="3"/>
        <v>0.03058818883</v>
      </c>
      <c r="Q28" s="94">
        <f t="shared" si="4"/>
        <v>0</v>
      </c>
      <c r="R28" s="94">
        <f t="shared" si="5"/>
        <v>0</v>
      </c>
      <c r="S28" s="96">
        <f t="shared" si="6"/>
        <v>0.006117637765</v>
      </c>
      <c r="U28" s="7">
        <f t="shared" si="7"/>
        <v>4.647</v>
      </c>
    </row>
    <row r="29">
      <c r="A29" s="94">
        <f>Comparacao!F29</f>
        <v>5269.275543</v>
      </c>
      <c r="B29" s="57" t="s">
        <v>108</v>
      </c>
      <c r="C29" s="3" t="s">
        <v>20</v>
      </c>
      <c r="D29" s="3">
        <v>5.0</v>
      </c>
      <c r="E29" s="3">
        <v>5291.635364</v>
      </c>
      <c r="F29" s="3">
        <v>5269.275543</v>
      </c>
      <c r="G29" s="3">
        <v>5291.635364</v>
      </c>
      <c r="H29" s="3">
        <v>5269.275543</v>
      </c>
      <c r="I29" s="3">
        <v>5269.275543</v>
      </c>
      <c r="J29" s="3">
        <v>5269.275543</v>
      </c>
      <c r="K29" s="3">
        <v>5278.219471</v>
      </c>
      <c r="L29" s="3">
        <v>7.291</v>
      </c>
      <c r="M29" s="3">
        <v>20.046</v>
      </c>
      <c r="N29" s="94">
        <f t="shared" si="1"/>
        <v>0.4243433621</v>
      </c>
      <c r="O29" s="94">
        <f t="shared" si="2"/>
        <v>0</v>
      </c>
      <c r="P29" s="94">
        <f t="shared" si="3"/>
        <v>0.4243433621</v>
      </c>
      <c r="Q29" s="94">
        <f t="shared" si="4"/>
        <v>0</v>
      </c>
      <c r="R29" s="94">
        <f t="shared" si="5"/>
        <v>0</v>
      </c>
      <c r="S29" s="96">
        <f t="shared" si="6"/>
        <v>0.1697373449</v>
      </c>
      <c r="T29" s="3"/>
      <c r="U29" s="7">
        <f t="shared" si="7"/>
        <v>7.291</v>
      </c>
      <c r="V29" s="3"/>
      <c r="W29" s="3"/>
      <c r="X29" s="3"/>
      <c r="Y29" s="3"/>
      <c r="Z29" s="3"/>
      <c r="AA29" s="3"/>
      <c r="AB29" s="3"/>
      <c r="AC29" s="3"/>
    </row>
    <row r="30">
      <c r="A30" s="94">
        <f>Comparacao!F30</f>
        <v>6554.649532</v>
      </c>
      <c r="B30" s="57" t="s">
        <v>110</v>
      </c>
      <c r="C30" s="3" t="s">
        <v>20</v>
      </c>
      <c r="D30" s="3">
        <v>5.0</v>
      </c>
      <c r="E30" s="3">
        <v>6554.649532</v>
      </c>
      <c r="F30" s="3">
        <v>6554.649532</v>
      </c>
      <c r="G30" s="3">
        <v>6554.649532</v>
      </c>
      <c r="H30" s="3">
        <v>6554.649532</v>
      </c>
      <c r="I30" s="3">
        <v>6554.649532</v>
      </c>
      <c r="J30" s="3">
        <v>6554.649532</v>
      </c>
      <c r="K30" s="3">
        <v>6554.649532</v>
      </c>
      <c r="L30" s="3">
        <v>0.039</v>
      </c>
      <c r="M30" s="3">
        <v>25.019</v>
      </c>
      <c r="N30" s="94">
        <f t="shared" si="1"/>
        <v>0</v>
      </c>
      <c r="O30" s="94">
        <f t="shared" si="2"/>
        <v>0</v>
      </c>
      <c r="P30" s="94">
        <f t="shared" si="3"/>
        <v>0</v>
      </c>
      <c r="Q30" s="94">
        <f t="shared" si="4"/>
        <v>0</v>
      </c>
      <c r="R30" s="94">
        <f t="shared" si="5"/>
        <v>0</v>
      </c>
      <c r="S30" s="96">
        <f t="shared" si="6"/>
        <v>0</v>
      </c>
      <c r="U30" s="7">
        <f t="shared" si="7"/>
        <v>0.039</v>
      </c>
    </row>
    <row r="31">
      <c r="A31" s="94">
        <f>Comparacao!F31</f>
        <v>8274.004686</v>
      </c>
      <c r="B31" s="57" t="s">
        <v>111</v>
      </c>
      <c r="C31" s="3" t="s">
        <v>20</v>
      </c>
      <c r="D31" s="3">
        <v>5.0</v>
      </c>
      <c r="E31" s="3">
        <v>8274.004686</v>
      </c>
      <c r="F31" s="3">
        <v>8274.004686</v>
      </c>
      <c r="G31" s="3">
        <v>8274.004686</v>
      </c>
      <c r="H31" s="3">
        <v>8274.004686</v>
      </c>
      <c r="I31" s="3">
        <v>8274.004686</v>
      </c>
      <c r="J31" s="3">
        <v>8274.004686</v>
      </c>
      <c r="K31" s="3">
        <v>8274.004686</v>
      </c>
      <c r="L31" s="3">
        <v>0.032</v>
      </c>
      <c r="M31" s="3">
        <v>25.018</v>
      </c>
      <c r="N31" s="94">
        <f t="shared" si="1"/>
        <v>0</v>
      </c>
      <c r="O31" s="94">
        <f t="shared" si="2"/>
        <v>0</v>
      </c>
      <c r="P31" s="94">
        <f t="shared" si="3"/>
        <v>0</v>
      </c>
      <c r="Q31" s="94">
        <f t="shared" si="4"/>
        <v>0</v>
      </c>
      <c r="R31" s="94">
        <f t="shared" si="5"/>
        <v>0</v>
      </c>
      <c r="S31" s="96">
        <f t="shared" si="6"/>
        <v>0</v>
      </c>
      <c r="U31" s="7">
        <f t="shared" si="7"/>
        <v>0.032</v>
      </c>
    </row>
    <row r="32">
      <c r="A32" s="94">
        <f>Comparacao!F32</f>
        <v>9923.900207</v>
      </c>
      <c r="B32" s="57" t="s">
        <v>112</v>
      </c>
      <c r="C32" s="3" t="s">
        <v>20</v>
      </c>
      <c r="D32" s="3">
        <v>5.0</v>
      </c>
      <c r="E32" s="3">
        <v>9923.900207</v>
      </c>
      <c r="F32" s="3">
        <v>9923.900207</v>
      </c>
      <c r="G32" s="3">
        <v>9923.900207</v>
      </c>
      <c r="H32" s="3">
        <v>9923.900207</v>
      </c>
      <c r="I32" s="3">
        <v>9923.900207</v>
      </c>
      <c r="J32" s="3">
        <v>9923.900207</v>
      </c>
      <c r="K32" s="3">
        <v>9923.900207</v>
      </c>
      <c r="L32" s="3">
        <v>0.14</v>
      </c>
      <c r="M32" s="3">
        <v>25.02</v>
      </c>
      <c r="N32" s="94">
        <f t="shared" si="1"/>
        <v>0</v>
      </c>
      <c r="O32" s="94">
        <f t="shared" si="2"/>
        <v>0</v>
      </c>
      <c r="P32" s="94">
        <f t="shared" si="3"/>
        <v>0</v>
      </c>
      <c r="Q32" s="94">
        <f t="shared" si="4"/>
        <v>0</v>
      </c>
      <c r="R32" s="94">
        <f t="shared" si="5"/>
        <v>0</v>
      </c>
      <c r="S32" s="96">
        <f t="shared" si="6"/>
        <v>0</v>
      </c>
      <c r="U32" s="7">
        <f t="shared" si="7"/>
        <v>0.14</v>
      </c>
    </row>
    <row r="33">
      <c r="A33" s="94">
        <f>Comparacao!F33</f>
        <v>4791.052432</v>
      </c>
      <c r="B33" s="57" t="s">
        <v>113</v>
      </c>
      <c r="C33" s="3" t="s">
        <v>20</v>
      </c>
      <c r="D33" s="3">
        <v>5.0</v>
      </c>
      <c r="E33" s="3">
        <v>4791.052432</v>
      </c>
      <c r="F33" s="3">
        <v>4791.052432</v>
      </c>
      <c r="G33" s="3">
        <v>4791.052432</v>
      </c>
      <c r="H33" s="3">
        <v>4791.052432</v>
      </c>
      <c r="I33" s="3">
        <v>4791.052432</v>
      </c>
      <c r="J33" s="3">
        <v>4791.052432</v>
      </c>
      <c r="K33" s="3">
        <v>4791.052432</v>
      </c>
      <c r="L33" s="3">
        <v>0.39</v>
      </c>
      <c r="M33" s="3">
        <v>25.043</v>
      </c>
      <c r="N33" s="94">
        <f t="shared" si="1"/>
        <v>0</v>
      </c>
      <c r="O33" s="94">
        <f t="shared" si="2"/>
        <v>0</v>
      </c>
      <c r="P33" s="94">
        <f t="shared" si="3"/>
        <v>0</v>
      </c>
      <c r="Q33" s="94">
        <f t="shared" si="4"/>
        <v>0</v>
      </c>
      <c r="R33" s="94">
        <f t="shared" si="5"/>
        <v>0</v>
      </c>
      <c r="S33" s="96">
        <f t="shared" si="6"/>
        <v>0</v>
      </c>
      <c r="U33" s="7">
        <f t="shared" si="7"/>
        <v>0.39</v>
      </c>
    </row>
    <row r="34">
      <c r="A34" s="94">
        <f>Comparacao!F34</f>
        <v>7190.739067</v>
      </c>
      <c r="B34" s="57" t="s">
        <v>114</v>
      </c>
      <c r="C34" s="3" t="s">
        <v>20</v>
      </c>
      <c r="D34" s="3">
        <v>5.0</v>
      </c>
      <c r="E34" s="3">
        <v>7190.739067</v>
      </c>
      <c r="F34" s="3">
        <v>7190.739067</v>
      </c>
      <c r="G34" s="3">
        <v>7190.739067</v>
      </c>
      <c r="H34" s="3">
        <v>7190.739067</v>
      </c>
      <c r="I34" s="3">
        <v>7190.739067</v>
      </c>
      <c r="J34" s="3">
        <v>7190.739067</v>
      </c>
      <c r="K34" s="3">
        <v>7190.739067</v>
      </c>
      <c r="L34" s="3">
        <v>2.58</v>
      </c>
      <c r="M34" s="3">
        <v>25.046</v>
      </c>
      <c r="N34" s="94">
        <f t="shared" si="1"/>
        <v>0</v>
      </c>
      <c r="O34" s="94">
        <f t="shared" si="2"/>
        <v>0</v>
      </c>
      <c r="P34" s="94">
        <f t="shared" si="3"/>
        <v>0</v>
      </c>
      <c r="Q34" s="94">
        <f t="shared" si="4"/>
        <v>0</v>
      </c>
      <c r="R34" s="94">
        <f t="shared" si="5"/>
        <v>0</v>
      </c>
      <c r="S34" s="96">
        <f t="shared" si="6"/>
        <v>0</v>
      </c>
      <c r="U34" s="7">
        <f t="shared" si="7"/>
        <v>2.58</v>
      </c>
    </row>
    <row r="35">
      <c r="A35" s="94">
        <f>Comparacao!F35</f>
        <v>9173.349882</v>
      </c>
      <c r="B35" s="57" t="s">
        <v>115</v>
      </c>
      <c r="C35" s="3" t="s">
        <v>20</v>
      </c>
      <c r="D35" s="3">
        <v>5.0</v>
      </c>
      <c r="E35" s="3">
        <v>9173.349882</v>
      </c>
      <c r="F35" s="3">
        <v>9173.349882</v>
      </c>
      <c r="G35" s="3">
        <v>9173.349882</v>
      </c>
      <c r="H35" s="3">
        <v>9173.349882</v>
      </c>
      <c r="I35" s="3">
        <v>9173.349882</v>
      </c>
      <c r="J35" s="3">
        <v>9173.349882</v>
      </c>
      <c r="K35" s="3">
        <v>9173.349882</v>
      </c>
      <c r="L35" s="3">
        <v>1.561</v>
      </c>
      <c r="M35" s="3">
        <v>25.047</v>
      </c>
      <c r="N35" s="94">
        <f t="shared" si="1"/>
        <v>0</v>
      </c>
      <c r="O35" s="94">
        <f t="shared" si="2"/>
        <v>0</v>
      </c>
      <c r="P35" s="94">
        <f t="shared" si="3"/>
        <v>0</v>
      </c>
      <c r="Q35" s="94">
        <f t="shared" si="4"/>
        <v>0</v>
      </c>
      <c r="R35" s="94">
        <f t="shared" si="5"/>
        <v>0</v>
      </c>
      <c r="S35" s="96">
        <f t="shared" si="6"/>
        <v>0</v>
      </c>
      <c r="U35" s="7">
        <f t="shared" si="7"/>
        <v>1.561</v>
      </c>
    </row>
    <row r="36">
      <c r="A36" s="94">
        <f>Comparacao!F36</f>
        <v>3752.853912</v>
      </c>
      <c r="B36" s="57" t="s">
        <v>116</v>
      </c>
      <c r="C36" s="3" t="s">
        <v>20</v>
      </c>
      <c r="D36" s="3">
        <v>5.0</v>
      </c>
      <c r="E36" s="3">
        <v>3799.624712</v>
      </c>
      <c r="F36" s="3">
        <v>3814.82269</v>
      </c>
      <c r="G36" s="3">
        <v>3752.853912</v>
      </c>
      <c r="H36" s="3">
        <v>3752.853912</v>
      </c>
      <c r="I36" s="3">
        <v>3799.624712</v>
      </c>
      <c r="J36" s="3">
        <v>3752.853912</v>
      </c>
      <c r="K36" s="3">
        <v>3783.955988</v>
      </c>
      <c r="L36" s="3">
        <v>10.458</v>
      </c>
      <c r="M36" s="3">
        <v>25.11</v>
      </c>
      <c r="N36" s="94">
        <f t="shared" si="1"/>
        <v>1.246272866</v>
      </c>
      <c r="O36" s="94">
        <f t="shared" si="2"/>
        <v>1.651244079</v>
      </c>
      <c r="P36" s="94">
        <f t="shared" si="3"/>
        <v>0</v>
      </c>
      <c r="Q36" s="94">
        <f t="shared" si="4"/>
        <v>0</v>
      </c>
      <c r="R36" s="94">
        <f t="shared" si="5"/>
        <v>1.246272866</v>
      </c>
      <c r="S36" s="96">
        <f t="shared" si="6"/>
        <v>0.8287579621</v>
      </c>
      <c r="U36" s="7">
        <f t="shared" si="7"/>
        <v>10.458</v>
      </c>
    </row>
    <row r="37">
      <c r="A37" s="94">
        <f>Comparacao!F37</f>
        <v>6264.086171</v>
      </c>
      <c r="B37" s="57" t="s">
        <v>117</v>
      </c>
      <c r="C37" s="3" t="s">
        <v>20</v>
      </c>
      <c r="D37" s="3">
        <v>5.0</v>
      </c>
      <c r="E37" s="3">
        <v>6276.411835</v>
      </c>
      <c r="F37" s="3">
        <v>6281.152408</v>
      </c>
      <c r="G37" s="3">
        <v>6264.086171</v>
      </c>
      <c r="H37" s="3">
        <v>6264.086171</v>
      </c>
      <c r="I37" s="3">
        <v>6264.086171</v>
      </c>
      <c r="J37" s="3">
        <v>6264.086171</v>
      </c>
      <c r="K37" s="3">
        <v>6269.964551</v>
      </c>
      <c r="L37" s="3">
        <v>4.931</v>
      </c>
      <c r="M37" s="3">
        <v>25.146</v>
      </c>
      <c r="N37" s="94">
        <f t="shared" si="1"/>
        <v>0.1967671527</v>
      </c>
      <c r="O37" s="94">
        <f t="shared" si="2"/>
        <v>0.2724457572</v>
      </c>
      <c r="P37" s="94">
        <f t="shared" si="3"/>
        <v>0</v>
      </c>
      <c r="Q37" s="94">
        <f t="shared" si="4"/>
        <v>0</v>
      </c>
      <c r="R37" s="94">
        <f t="shared" si="5"/>
        <v>0</v>
      </c>
      <c r="S37" s="96">
        <f t="shared" si="6"/>
        <v>0.09384258197</v>
      </c>
      <c r="U37" s="7">
        <f t="shared" si="7"/>
        <v>4.931</v>
      </c>
    </row>
    <row r="38">
      <c r="A38" s="94">
        <f>Comparacao!F38</f>
        <v>8674.684243</v>
      </c>
      <c r="B38" s="57" t="s">
        <v>119</v>
      </c>
      <c r="C38" s="3" t="s">
        <v>20</v>
      </c>
      <c r="D38" s="3">
        <v>5.0</v>
      </c>
      <c r="E38" s="3">
        <v>8674.684243</v>
      </c>
      <c r="F38" s="3">
        <v>8674.684243</v>
      </c>
      <c r="G38" s="3">
        <v>8674.684243</v>
      </c>
      <c r="H38" s="3">
        <v>8682.962174</v>
      </c>
      <c r="I38" s="3">
        <v>8674.684243</v>
      </c>
      <c r="J38" s="3">
        <v>8674.684243</v>
      </c>
      <c r="K38" s="3">
        <v>8676.339829</v>
      </c>
      <c r="L38" s="3">
        <v>2.768</v>
      </c>
      <c r="M38" s="3">
        <v>25.097</v>
      </c>
      <c r="N38" s="94">
        <f t="shared" si="1"/>
        <v>0</v>
      </c>
      <c r="O38" s="94">
        <f t="shared" si="2"/>
        <v>0</v>
      </c>
      <c r="P38" s="94">
        <f t="shared" si="3"/>
        <v>0</v>
      </c>
      <c r="Q38" s="94">
        <f t="shared" si="4"/>
        <v>0.09542630911</v>
      </c>
      <c r="R38" s="94">
        <f t="shared" si="5"/>
        <v>0</v>
      </c>
      <c r="S38" s="96">
        <f t="shared" si="6"/>
        <v>0.01908526182</v>
      </c>
      <c r="U38" s="7">
        <f t="shared" si="7"/>
        <v>2.768</v>
      </c>
    </row>
    <row r="39">
      <c r="A39" s="94">
        <f>Comparacao!F39</f>
        <v>52541.03391</v>
      </c>
      <c r="B39" s="57" t="s">
        <v>120</v>
      </c>
      <c r="C39" s="3" t="s">
        <v>20</v>
      </c>
      <c r="D39" s="3">
        <v>5.0</v>
      </c>
      <c r="E39" s="3">
        <v>52541.03391</v>
      </c>
      <c r="F39" s="3">
        <v>52541.03391</v>
      </c>
      <c r="G39" s="3">
        <v>52541.03391</v>
      </c>
      <c r="H39" s="3">
        <v>52541.03391</v>
      </c>
      <c r="I39" s="3">
        <v>52541.03391</v>
      </c>
      <c r="J39" s="3">
        <v>52541.03391</v>
      </c>
      <c r="K39" s="3">
        <v>52541.03391</v>
      </c>
      <c r="L39" s="3">
        <v>0.703</v>
      </c>
      <c r="M39" s="3">
        <v>10.008</v>
      </c>
      <c r="N39" s="94">
        <f t="shared" si="1"/>
        <v>0</v>
      </c>
      <c r="O39" s="94">
        <f t="shared" si="2"/>
        <v>0</v>
      </c>
      <c r="P39" s="94">
        <f t="shared" si="3"/>
        <v>0</v>
      </c>
      <c r="Q39" s="94">
        <f t="shared" si="4"/>
        <v>0</v>
      </c>
      <c r="R39" s="94">
        <f t="shared" si="5"/>
        <v>0</v>
      </c>
      <c r="S39" s="96">
        <f t="shared" si="6"/>
        <v>0</v>
      </c>
      <c r="U39" s="7">
        <f t="shared" si="7"/>
        <v>0.703</v>
      </c>
    </row>
    <row r="40">
      <c r="A40" s="94">
        <f>Comparacao!F40</f>
        <v>63166.88072</v>
      </c>
      <c r="B40" s="57" t="s">
        <v>121</v>
      </c>
      <c r="C40" s="3" t="s">
        <v>20</v>
      </c>
      <c r="D40" s="3">
        <v>5.0</v>
      </c>
      <c r="E40" s="3">
        <v>63166.880717</v>
      </c>
      <c r="F40" s="3">
        <v>63166.880717</v>
      </c>
      <c r="G40" s="3">
        <v>63166.880717</v>
      </c>
      <c r="H40" s="3">
        <v>63166.880717</v>
      </c>
      <c r="I40" s="3">
        <v>63166.880717</v>
      </c>
      <c r="J40" s="3">
        <v>63166.880717</v>
      </c>
      <c r="K40" s="3">
        <v>63166.880717</v>
      </c>
      <c r="L40" s="3">
        <v>0.408</v>
      </c>
      <c r="M40" s="3">
        <v>10.009</v>
      </c>
      <c r="N40" s="94">
        <f t="shared" si="1"/>
        <v>0</v>
      </c>
      <c r="O40" s="94">
        <f t="shared" si="2"/>
        <v>0</v>
      </c>
      <c r="P40" s="94">
        <f t="shared" si="3"/>
        <v>0</v>
      </c>
      <c r="Q40" s="94">
        <f t="shared" si="4"/>
        <v>0</v>
      </c>
      <c r="R40" s="94">
        <f t="shared" si="5"/>
        <v>0</v>
      </c>
      <c r="S40" s="96">
        <f t="shared" si="6"/>
        <v>0</v>
      </c>
      <c r="U40" s="7">
        <f t="shared" si="7"/>
        <v>0.408</v>
      </c>
    </row>
    <row r="41">
      <c r="A41" s="94">
        <f>Comparacao!F41</f>
        <v>72640.83324</v>
      </c>
      <c r="B41" s="57" t="s">
        <v>122</v>
      </c>
      <c r="C41" s="3" t="s">
        <v>20</v>
      </c>
      <c r="D41" s="3">
        <v>5.0</v>
      </c>
      <c r="E41" s="3">
        <v>72640.833236</v>
      </c>
      <c r="F41" s="3">
        <v>72640.833236</v>
      </c>
      <c r="G41" s="3">
        <v>72640.833236</v>
      </c>
      <c r="H41" s="3">
        <v>72640.833236</v>
      </c>
      <c r="I41" s="3">
        <v>72640.833236</v>
      </c>
      <c r="J41" s="3">
        <v>72640.833236</v>
      </c>
      <c r="K41" s="3">
        <v>72640.833236</v>
      </c>
      <c r="L41" s="3">
        <v>0.027</v>
      </c>
      <c r="M41" s="3">
        <v>10.006</v>
      </c>
      <c r="N41" s="94">
        <f t="shared" si="1"/>
        <v>0</v>
      </c>
      <c r="O41" s="94">
        <f t="shared" si="2"/>
        <v>0</v>
      </c>
      <c r="P41" s="94">
        <f t="shared" si="3"/>
        <v>0</v>
      </c>
      <c r="Q41" s="94">
        <f t="shared" si="4"/>
        <v>0</v>
      </c>
      <c r="R41" s="94">
        <f t="shared" si="5"/>
        <v>0</v>
      </c>
      <c r="S41" s="96">
        <f t="shared" si="6"/>
        <v>0</v>
      </c>
      <c r="U41" s="7">
        <f t="shared" si="7"/>
        <v>0.027</v>
      </c>
    </row>
    <row r="42">
      <c r="A42" s="94">
        <f>Comparacao!F42</f>
        <v>34340.0114</v>
      </c>
      <c r="B42" s="57" t="s">
        <v>123</v>
      </c>
      <c r="C42" s="3" t="s">
        <v>20</v>
      </c>
      <c r="D42" s="3">
        <v>5.0</v>
      </c>
      <c r="E42" s="3">
        <v>34340.011402</v>
      </c>
      <c r="F42" s="3">
        <v>34340.011402</v>
      </c>
      <c r="G42" s="3">
        <v>34340.011402</v>
      </c>
      <c r="H42" s="3">
        <v>34340.011402</v>
      </c>
      <c r="I42" s="3">
        <v>34340.011402</v>
      </c>
      <c r="J42" s="3">
        <v>34340.011402</v>
      </c>
      <c r="K42" s="3">
        <v>34340.011402</v>
      </c>
      <c r="L42" s="3">
        <v>0.115</v>
      </c>
      <c r="M42" s="3">
        <v>10.009</v>
      </c>
      <c r="N42" s="94">
        <f t="shared" si="1"/>
        <v>0</v>
      </c>
      <c r="O42" s="94">
        <f t="shared" si="2"/>
        <v>0</v>
      </c>
      <c r="P42" s="94">
        <f t="shared" si="3"/>
        <v>0</v>
      </c>
      <c r="Q42" s="94">
        <f t="shared" si="4"/>
        <v>0</v>
      </c>
      <c r="R42" s="94">
        <f t="shared" si="5"/>
        <v>0</v>
      </c>
      <c r="S42" s="96">
        <f t="shared" si="6"/>
        <v>0</v>
      </c>
      <c r="U42" s="7">
        <f t="shared" si="7"/>
        <v>0.115</v>
      </c>
    </row>
    <row r="43">
      <c r="A43" s="94">
        <f>Comparacao!F43</f>
        <v>49418.78451</v>
      </c>
      <c r="B43" s="57" t="s">
        <v>124</v>
      </c>
      <c r="C43" s="3" t="s">
        <v>20</v>
      </c>
      <c r="D43" s="3">
        <v>5.0</v>
      </c>
      <c r="E43" s="3">
        <v>49418.784512</v>
      </c>
      <c r="F43" s="3">
        <v>49418.784512</v>
      </c>
      <c r="G43" s="3">
        <v>49418.784512</v>
      </c>
      <c r="H43" s="3">
        <v>49418.784512</v>
      </c>
      <c r="I43" s="3">
        <v>49418.784512</v>
      </c>
      <c r="J43" s="3">
        <v>49418.784512</v>
      </c>
      <c r="K43" s="3">
        <v>49418.784512</v>
      </c>
      <c r="L43" s="3">
        <v>0.341</v>
      </c>
      <c r="M43" s="3">
        <v>10.008</v>
      </c>
      <c r="N43" s="94">
        <f t="shared" si="1"/>
        <v>0</v>
      </c>
      <c r="O43" s="94">
        <f t="shared" si="2"/>
        <v>0</v>
      </c>
      <c r="P43" s="94">
        <f t="shared" si="3"/>
        <v>0</v>
      </c>
      <c r="Q43" s="94">
        <f t="shared" si="4"/>
        <v>0</v>
      </c>
      <c r="R43" s="94">
        <f t="shared" si="5"/>
        <v>0</v>
      </c>
      <c r="S43" s="96">
        <f t="shared" si="6"/>
        <v>0</v>
      </c>
      <c r="U43" s="7">
        <f t="shared" si="7"/>
        <v>0.341</v>
      </c>
    </row>
    <row r="44">
      <c r="A44" s="94">
        <f>Comparacao!F44</f>
        <v>64013.26217</v>
      </c>
      <c r="B44" s="57" t="s">
        <v>125</v>
      </c>
      <c r="C44" s="3" t="s">
        <v>20</v>
      </c>
      <c r="D44" s="3">
        <v>5.0</v>
      </c>
      <c r="E44" s="3">
        <v>64013.262167</v>
      </c>
      <c r="F44" s="3">
        <v>64013.262167</v>
      </c>
      <c r="G44" s="3">
        <v>64013.262167</v>
      </c>
      <c r="H44" s="3">
        <v>64013.262167</v>
      </c>
      <c r="I44" s="3">
        <v>64013.262167</v>
      </c>
      <c r="J44" s="3">
        <v>64013.262167</v>
      </c>
      <c r="K44" s="3">
        <v>64013.262167</v>
      </c>
      <c r="L44" s="3">
        <v>0.066</v>
      </c>
      <c r="M44" s="3">
        <v>10.009</v>
      </c>
      <c r="N44" s="94">
        <f t="shared" si="1"/>
        <v>0</v>
      </c>
      <c r="O44" s="94">
        <f t="shared" si="2"/>
        <v>0</v>
      </c>
      <c r="P44" s="94">
        <f t="shared" si="3"/>
        <v>0</v>
      </c>
      <c r="Q44" s="94">
        <f t="shared" si="4"/>
        <v>0</v>
      </c>
      <c r="R44" s="94">
        <f t="shared" si="5"/>
        <v>0</v>
      </c>
      <c r="S44" s="96">
        <f t="shared" si="6"/>
        <v>0</v>
      </c>
      <c r="U44" s="7">
        <f t="shared" si="7"/>
        <v>0.066</v>
      </c>
    </row>
    <row r="45">
      <c r="A45" s="94">
        <f>Comparacao!F45</f>
        <v>20513.40615</v>
      </c>
      <c r="B45" s="57" t="s">
        <v>126</v>
      </c>
      <c r="C45" s="3" t="s">
        <v>20</v>
      </c>
      <c r="D45" s="3">
        <v>5.0</v>
      </c>
      <c r="E45" s="3">
        <v>20513.406145</v>
      </c>
      <c r="F45" s="3">
        <v>20513.406145</v>
      </c>
      <c r="G45" s="3">
        <v>20513.406145</v>
      </c>
      <c r="H45" s="3">
        <v>20951.740288</v>
      </c>
      <c r="I45" s="3">
        <v>20513.406145</v>
      </c>
      <c r="J45" s="3">
        <v>20513.406145</v>
      </c>
      <c r="K45" s="3">
        <v>20601.072974</v>
      </c>
      <c r="L45" s="3">
        <v>1.418</v>
      </c>
      <c r="M45" s="3">
        <v>10.042</v>
      </c>
      <c r="N45" s="94">
        <f t="shared" si="1"/>
        <v>0</v>
      </c>
      <c r="O45" s="94">
        <f t="shared" si="2"/>
        <v>0</v>
      </c>
      <c r="P45" s="94">
        <f t="shared" si="3"/>
        <v>0</v>
      </c>
      <c r="Q45" s="94">
        <f t="shared" si="4"/>
        <v>2.136817942</v>
      </c>
      <c r="R45" s="94">
        <f t="shared" si="5"/>
        <v>0</v>
      </c>
      <c r="S45" s="96">
        <f t="shared" si="6"/>
        <v>0.4273635884</v>
      </c>
      <c r="U45" s="7">
        <f t="shared" si="7"/>
        <v>1.418</v>
      </c>
    </row>
    <row r="46">
      <c r="A46" s="94">
        <f>Comparacao!F46</f>
        <v>39288.18853</v>
      </c>
      <c r="B46" s="57" t="s">
        <v>127</v>
      </c>
      <c r="C46" s="3" t="s">
        <v>20</v>
      </c>
      <c r="D46" s="3">
        <v>5.0</v>
      </c>
      <c r="E46" s="3">
        <v>39288.18853</v>
      </c>
      <c r="F46" s="3">
        <v>39288.18853</v>
      </c>
      <c r="G46" s="3">
        <v>39288.18853</v>
      </c>
      <c r="H46" s="3">
        <v>39288.18853</v>
      </c>
      <c r="I46" s="3">
        <v>39288.18853</v>
      </c>
      <c r="J46" s="3">
        <v>39288.18853</v>
      </c>
      <c r="K46" s="3">
        <v>39288.18853</v>
      </c>
      <c r="L46" s="3">
        <v>2.062</v>
      </c>
      <c r="M46" s="3">
        <v>10.028</v>
      </c>
      <c r="N46" s="94">
        <f t="shared" si="1"/>
        <v>0</v>
      </c>
      <c r="O46" s="94">
        <f t="shared" si="2"/>
        <v>0</v>
      </c>
      <c r="P46" s="94">
        <f t="shared" si="3"/>
        <v>0</v>
      </c>
      <c r="Q46" s="94">
        <f t="shared" si="4"/>
        <v>0</v>
      </c>
      <c r="R46" s="94">
        <f t="shared" si="5"/>
        <v>0</v>
      </c>
      <c r="S46" s="96">
        <f t="shared" si="6"/>
        <v>0</v>
      </c>
      <c r="U46" s="7">
        <f t="shared" si="7"/>
        <v>2.062</v>
      </c>
    </row>
    <row r="47">
      <c r="A47" s="94">
        <f>Comparacao!F47</f>
        <v>57953.44807</v>
      </c>
      <c r="B47" s="57" t="s">
        <v>128</v>
      </c>
      <c r="C47" s="3" t="s">
        <v>20</v>
      </c>
      <c r="D47" s="3">
        <v>5.0</v>
      </c>
      <c r="E47" s="3">
        <v>57953.448068</v>
      </c>
      <c r="F47" s="3">
        <v>57953.448068</v>
      </c>
      <c r="G47" s="3">
        <v>57953.448068</v>
      </c>
      <c r="H47" s="3">
        <v>57953.448068</v>
      </c>
      <c r="I47" s="3">
        <v>57953.448068</v>
      </c>
      <c r="J47" s="3">
        <v>57953.448068</v>
      </c>
      <c r="K47" s="3">
        <v>57953.448068</v>
      </c>
      <c r="L47" s="3">
        <v>1.352</v>
      </c>
      <c r="M47" s="3">
        <v>10.026</v>
      </c>
      <c r="N47" s="94">
        <f t="shared" si="1"/>
        <v>0</v>
      </c>
      <c r="O47" s="94">
        <f t="shared" si="2"/>
        <v>0</v>
      </c>
      <c r="P47" s="94">
        <f t="shared" si="3"/>
        <v>0</v>
      </c>
      <c r="Q47" s="94">
        <f t="shared" si="4"/>
        <v>0</v>
      </c>
      <c r="R47" s="94">
        <f t="shared" si="5"/>
        <v>0</v>
      </c>
      <c r="S47" s="96">
        <f t="shared" si="6"/>
        <v>0</v>
      </c>
      <c r="U47" s="7">
        <f t="shared" si="7"/>
        <v>1.352</v>
      </c>
    </row>
    <row r="48">
      <c r="A48" s="94">
        <f>Comparacao!F48</f>
        <v>58761.18402</v>
      </c>
      <c r="B48" s="57" t="s">
        <v>129</v>
      </c>
      <c r="C48" s="3" t="s">
        <v>20</v>
      </c>
      <c r="D48" s="3">
        <v>5.0</v>
      </c>
      <c r="E48" s="3">
        <v>58761.184024</v>
      </c>
      <c r="F48" s="3">
        <v>58761.184024</v>
      </c>
      <c r="G48" s="3">
        <v>58761.184024</v>
      </c>
      <c r="H48" s="3">
        <v>58761.184024</v>
      </c>
      <c r="I48" s="3">
        <v>58761.184024</v>
      </c>
      <c r="J48" s="3">
        <v>58761.184024</v>
      </c>
      <c r="K48" s="3">
        <v>58761.184024</v>
      </c>
      <c r="L48" s="3">
        <v>0.458</v>
      </c>
      <c r="M48" s="3">
        <v>20.012</v>
      </c>
      <c r="N48" s="94">
        <f t="shared" si="1"/>
        <v>0</v>
      </c>
      <c r="O48" s="94">
        <f t="shared" si="2"/>
        <v>0</v>
      </c>
      <c r="P48" s="94">
        <f t="shared" si="3"/>
        <v>0</v>
      </c>
      <c r="Q48" s="94">
        <f t="shared" si="4"/>
        <v>0</v>
      </c>
      <c r="R48" s="94">
        <f t="shared" si="5"/>
        <v>0</v>
      </c>
      <c r="S48" s="96">
        <f t="shared" si="6"/>
        <v>0</v>
      </c>
      <c r="U48" s="7">
        <f t="shared" si="7"/>
        <v>0.458</v>
      </c>
    </row>
    <row r="49">
      <c r="A49" s="94">
        <f>Comparacao!F49</f>
        <v>69515.95302</v>
      </c>
      <c r="B49" s="57" t="s">
        <v>130</v>
      </c>
      <c r="C49" s="3" t="s">
        <v>20</v>
      </c>
      <c r="D49" s="3">
        <v>5.0</v>
      </c>
      <c r="E49" s="3">
        <v>69515.953022</v>
      </c>
      <c r="F49" s="3">
        <v>69515.953022</v>
      </c>
      <c r="G49" s="3">
        <v>69515.953022</v>
      </c>
      <c r="H49" s="3">
        <v>69515.953022</v>
      </c>
      <c r="I49" s="3">
        <v>69515.953022</v>
      </c>
      <c r="J49" s="3">
        <v>69515.953022</v>
      </c>
      <c r="K49" s="3">
        <v>69515.953022</v>
      </c>
      <c r="L49" s="3">
        <v>0.901</v>
      </c>
      <c r="M49" s="3">
        <v>20.012</v>
      </c>
      <c r="N49" s="94">
        <f t="shared" si="1"/>
        <v>0</v>
      </c>
      <c r="O49" s="94">
        <f t="shared" si="2"/>
        <v>0</v>
      </c>
      <c r="P49" s="94">
        <f t="shared" si="3"/>
        <v>0</v>
      </c>
      <c r="Q49" s="94">
        <f t="shared" si="4"/>
        <v>0</v>
      </c>
      <c r="R49" s="94">
        <f t="shared" si="5"/>
        <v>0</v>
      </c>
      <c r="S49" s="96">
        <f t="shared" si="6"/>
        <v>0</v>
      </c>
      <c r="U49" s="7">
        <f t="shared" si="7"/>
        <v>0.901</v>
      </c>
    </row>
    <row r="50">
      <c r="A50" s="94">
        <f>Comparacao!F50</f>
        <v>78177.62524</v>
      </c>
      <c r="B50" s="57" t="s">
        <v>131</v>
      </c>
      <c r="C50" s="3" t="s">
        <v>20</v>
      </c>
      <c r="D50" s="3">
        <v>5.0</v>
      </c>
      <c r="E50" s="3">
        <v>78177.625239</v>
      </c>
      <c r="F50" s="3">
        <v>78177.625239</v>
      </c>
      <c r="G50" s="3">
        <v>78177.625239</v>
      </c>
      <c r="H50" s="3">
        <v>78177.625239</v>
      </c>
      <c r="I50" s="3">
        <v>78177.625239</v>
      </c>
      <c r="J50" s="3">
        <v>78177.625239</v>
      </c>
      <c r="K50" s="3">
        <v>78177.625239</v>
      </c>
      <c r="L50" s="3">
        <v>0.759</v>
      </c>
      <c r="M50" s="3">
        <v>20.011</v>
      </c>
      <c r="N50" s="94">
        <f t="shared" si="1"/>
        <v>0</v>
      </c>
      <c r="O50" s="94">
        <f t="shared" si="2"/>
        <v>0</v>
      </c>
      <c r="P50" s="94">
        <f t="shared" si="3"/>
        <v>0</v>
      </c>
      <c r="Q50" s="94">
        <f t="shared" si="4"/>
        <v>0</v>
      </c>
      <c r="R50" s="94">
        <f t="shared" si="5"/>
        <v>0</v>
      </c>
      <c r="S50" s="96">
        <f t="shared" si="6"/>
        <v>0</v>
      </c>
      <c r="U50" s="7">
        <f t="shared" si="7"/>
        <v>0.759</v>
      </c>
    </row>
    <row r="51">
      <c r="A51" s="94">
        <f>Comparacao!F51</f>
        <v>46480.36408</v>
      </c>
      <c r="B51" s="57" t="s">
        <v>132</v>
      </c>
      <c r="C51" s="3" t="s">
        <v>20</v>
      </c>
      <c r="D51" s="3">
        <v>5.0</v>
      </c>
      <c r="E51" s="3">
        <v>46480.364079</v>
      </c>
      <c r="F51" s="3">
        <v>46480.364079</v>
      </c>
      <c r="G51" s="3">
        <v>46650.305945</v>
      </c>
      <c r="H51" s="3">
        <v>46650.305945</v>
      </c>
      <c r="I51" s="3">
        <v>46480.364079</v>
      </c>
      <c r="J51" s="3">
        <v>46480.364079</v>
      </c>
      <c r="K51" s="3">
        <v>46548.340825</v>
      </c>
      <c r="L51" s="3">
        <v>2.172</v>
      </c>
      <c r="M51" s="3">
        <v>20.018</v>
      </c>
      <c r="N51" s="94">
        <f t="shared" si="1"/>
        <v>0</v>
      </c>
      <c r="O51" s="94">
        <f t="shared" si="2"/>
        <v>0</v>
      </c>
      <c r="P51" s="94">
        <f t="shared" si="3"/>
        <v>0.3656207721</v>
      </c>
      <c r="Q51" s="94">
        <f t="shared" si="4"/>
        <v>0.3656207721</v>
      </c>
      <c r="R51" s="94">
        <f t="shared" si="5"/>
        <v>0</v>
      </c>
      <c r="S51" s="96">
        <f t="shared" si="6"/>
        <v>0.1462483088</v>
      </c>
      <c r="U51" s="7">
        <f t="shared" si="7"/>
        <v>2.172</v>
      </c>
    </row>
    <row r="52">
      <c r="A52" s="94">
        <f>Comparacao!F52</f>
        <v>61061.40791</v>
      </c>
      <c r="B52" s="57" t="s">
        <v>133</v>
      </c>
      <c r="C52" s="3" t="s">
        <v>20</v>
      </c>
      <c r="D52" s="3">
        <v>5.0</v>
      </c>
      <c r="E52" s="3">
        <v>61061.407905</v>
      </c>
      <c r="F52" s="3">
        <v>61061.407905</v>
      </c>
      <c r="G52" s="3">
        <v>61061.407905</v>
      </c>
      <c r="H52" s="3">
        <v>61489.164845</v>
      </c>
      <c r="I52" s="3">
        <v>61489.164845</v>
      </c>
      <c r="J52" s="3">
        <v>61061.407905</v>
      </c>
      <c r="K52" s="3">
        <v>61232.510681</v>
      </c>
      <c r="L52" s="3">
        <v>3.609</v>
      </c>
      <c r="M52" s="3">
        <v>20.018</v>
      </c>
      <c r="N52" s="94">
        <f t="shared" si="1"/>
        <v>0</v>
      </c>
      <c r="O52" s="94">
        <f t="shared" si="2"/>
        <v>0</v>
      </c>
      <c r="P52" s="94">
        <f t="shared" si="3"/>
        <v>0</v>
      </c>
      <c r="Q52" s="94">
        <f t="shared" si="4"/>
        <v>0.7005356651</v>
      </c>
      <c r="R52" s="94">
        <f t="shared" si="5"/>
        <v>0.7005356651</v>
      </c>
      <c r="S52" s="96">
        <f t="shared" si="6"/>
        <v>0.280214266</v>
      </c>
      <c r="U52" s="7">
        <f t="shared" si="7"/>
        <v>3.609</v>
      </c>
    </row>
    <row r="53">
      <c r="A53" s="94">
        <f>Comparacao!F53</f>
        <v>73592.96771</v>
      </c>
      <c r="B53" s="57" t="s">
        <v>134</v>
      </c>
      <c r="C53" s="3" t="s">
        <v>20</v>
      </c>
      <c r="D53" s="3">
        <v>5.0</v>
      </c>
      <c r="E53" s="3">
        <v>73592.96771</v>
      </c>
      <c r="F53" s="3">
        <v>73592.96771</v>
      </c>
      <c r="G53" s="3">
        <v>73592.96771</v>
      </c>
      <c r="H53" s="3">
        <v>73592.96771</v>
      </c>
      <c r="I53" s="3">
        <v>73592.96771</v>
      </c>
      <c r="J53" s="3">
        <v>73592.96771</v>
      </c>
      <c r="K53" s="3">
        <v>73592.96771</v>
      </c>
      <c r="L53" s="3">
        <v>1.237</v>
      </c>
      <c r="M53" s="3">
        <v>20.019</v>
      </c>
      <c r="N53" s="94">
        <f t="shared" si="1"/>
        <v>0</v>
      </c>
      <c r="O53" s="94">
        <f t="shared" si="2"/>
        <v>0</v>
      </c>
      <c r="P53" s="94">
        <f t="shared" si="3"/>
        <v>0</v>
      </c>
      <c r="Q53" s="94">
        <f t="shared" si="4"/>
        <v>0</v>
      </c>
      <c r="R53" s="94">
        <f t="shared" si="5"/>
        <v>0</v>
      </c>
      <c r="S53" s="96">
        <f t="shared" si="6"/>
        <v>0</v>
      </c>
      <c r="U53" s="7">
        <f t="shared" si="7"/>
        <v>1.237</v>
      </c>
    </row>
    <row r="54">
      <c r="A54" s="94">
        <f>Comparacao!F54</f>
        <v>35296.98564</v>
      </c>
      <c r="B54" s="57" t="s">
        <v>135</v>
      </c>
      <c r="C54" s="3" t="s">
        <v>20</v>
      </c>
      <c r="D54" s="3">
        <v>5.0</v>
      </c>
      <c r="E54" s="3">
        <v>35296.985641</v>
      </c>
      <c r="F54" s="3">
        <v>35296.985641</v>
      </c>
      <c r="G54" s="3">
        <v>35296.985641</v>
      </c>
      <c r="H54" s="3">
        <v>35296.985641</v>
      </c>
      <c r="I54" s="3">
        <v>35296.985641</v>
      </c>
      <c r="J54" s="3">
        <v>35296.985641</v>
      </c>
      <c r="K54" s="3">
        <v>35296.985641</v>
      </c>
      <c r="L54" s="3">
        <v>1.524</v>
      </c>
      <c r="M54" s="3">
        <v>20.044</v>
      </c>
      <c r="N54" s="94">
        <f t="shared" si="1"/>
        <v>0</v>
      </c>
      <c r="O54" s="94">
        <f t="shared" si="2"/>
        <v>0</v>
      </c>
      <c r="P54" s="94">
        <f t="shared" si="3"/>
        <v>0</v>
      </c>
      <c r="Q54" s="94">
        <f t="shared" si="4"/>
        <v>0</v>
      </c>
      <c r="R54" s="94">
        <f t="shared" si="5"/>
        <v>0</v>
      </c>
      <c r="S54" s="96">
        <f t="shared" si="6"/>
        <v>0</v>
      </c>
      <c r="U54" s="7">
        <f t="shared" si="7"/>
        <v>1.524</v>
      </c>
    </row>
    <row r="55">
      <c r="A55" s="94">
        <f>Comparacao!F55</f>
        <v>52294.28417</v>
      </c>
      <c r="B55" s="57" t="s">
        <v>136</v>
      </c>
      <c r="C55" s="3" t="s">
        <v>20</v>
      </c>
      <c r="D55" s="3">
        <v>5.0</v>
      </c>
      <c r="E55" s="3">
        <v>52294.284172</v>
      </c>
      <c r="F55" s="3">
        <v>52294.284172</v>
      </c>
      <c r="G55" s="3">
        <v>52294.284172</v>
      </c>
      <c r="H55" s="3">
        <v>52294.284172</v>
      </c>
      <c r="I55" s="3">
        <v>52294.284172</v>
      </c>
      <c r="J55" s="3">
        <v>52294.284172</v>
      </c>
      <c r="K55" s="3">
        <v>52294.284172</v>
      </c>
      <c r="L55" s="3">
        <v>1.968</v>
      </c>
      <c r="M55" s="3">
        <v>20.043</v>
      </c>
      <c r="N55" s="94">
        <f t="shared" si="1"/>
        <v>0</v>
      </c>
      <c r="O55" s="94">
        <f t="shared" si="2"/>
        <v>0</v>
      </c>
      <c r="P55" s="94">
        <f t="shared" si="3"/>
        <v>0</v>
      </c>
      <c r="Q55" s="94">
        <f t="shared" si="4"/>
        <v>0</v>
      </c>
      <c r="R55" s="94">
        <f t="shared" si="5"/>
        <v>0</v>
      </c>
      <c r="S55" s="96">
        <f t="shared" si="6"/>
        <v>0</v>
      </c>
      <c r="U55" s="7">
        <f t="shared" si="7"/>
        <v>1.968</v>
      </c>
    </row>
    <row r="56">
      <c r="A56" s="94">
        <f>Comparacao!F56</f>
        <v>68272.78251</v>
      </c>
      <c r="B56" s="57" t="s">
        <v>137</v>
      </c>
      <c r="C56" s="3" t="s">
        <v>20</v>
      </c>
      <c r="D56" s="3">
        <v>5.0</v>
      </c>
      <c r="E56" s="3">
        <v>68272.782509</v>
      </c>
      <c r="F56" s="3">
        <v>68272.782509</v>
      </c>
      <c r="G56" s="3">
        <v>68272.782509</v>
      </c>
      <c r="H56" s="3">
        <v>68272.782509</v>
      </c>
      <c r="I56" s="3">
        <v>68272.782509</v>
      </c>
      <c r="J56" s="3">
        <v>68272.782509</v>
      </c>
      <c r="K56" s="3">
        <v>68272.782509</v>
      </c>
      <c r="L56" s="3">
        <v>1.958</v>
      </c>
      <c r="M56" s="3">
        <v>20.042</v>
      </c>
      <c r="N56" s="94">
        <f t="shared" si="1"/>
        <v>0</v>
      </c>
      <c r="O56" s="94">
        <f t="shared" si="2"/>
        <v>0</v>
      </c>
      <c r="P56" s="94">
        <f t="shared" si="3"/>
        <v>0</v>
      </c>
      <c r="Q56" s="94">
        <f t="shared" si="4"/>
        <v>0</v>
      </c>
      <c r="R56" s="94">
        <f t="shared" si="5"/>
        <v>0</v>
      </c>
      <c r="S56" s="96">
        <f t="shared" si="6"/>
        <v>0</v>
      </c>
      <c r="U56" s="7">
        <f t="shared" si="7"/>
        <v>1.958</v>
      </c>
    </row>
    <row r="57">
      <c r="A57" s="94">
        <f>Comparacao!F57</f>
        <v>60602.2938</v>
      </c>
      <c r="B57" s="57" t="s">
        <v>138</v>
      </c>
      <c r="C57" s="3" t="s">
        <v>20</v>
      </c>
      <c r="D57" s="3">
        <v>5.0</v>
      </c>
      <c r="E57" s="3">
        <v>60602.293799</v>
      </c>
      <c r="F57" s="3">
        <v>60602.293799</v>
      </c>
      <c r="G57" s="3">
        <v>60602.293799</v>
      </c>
      <c r="H57" s="3">
        <v>60602.293799</v>
      </c>
      <c r="I57" s="3">
        <v>60602.293799</v>
      </c>
      <c r="J57" s="3">
        <v>60602.293799</v>
      </c>
      <c r="K57" s="3">
        <v>60602.293799</v>
      </c>
      <c r="L57" s="3">
        <v>1.771</v>
      </c>
      <c r="M57" s="3">
        <v>25.018</v>
      </c>
      <c r="N57" s="94">
        <f t="shared" si="1"/>
        <v>0</v>
      </c>
      <c r="O57" s="94">
        <f t="shared" si="2"/>
        <v>0</v>
      </c>
      <c r="P57" s="94">
        <f t="shared" si="3"/>
        <v>0</v>
      </c>
      <c r="Q57" s="94">
        <f t="shared" si="4"/>
        <v>0</v>
      </c>
      <c r="R57" s="94">
        <f t="shared" si="5"/>
        <v>0</v>
      </c>
      <c r="S57" s="96">
        <f t="shared" si="6"/>
        <v>0</v>
      </c>
      <c r="U57" s="7">
        <f t="shared" si="7"/>
        <v>1.771</v>
      </c>
    </row>
    <row r="58">
      <c r="A58" s="94">
        <f>Comparacao!F58</f>
        <v>70130.92139</v>
      </c>
      <c r="B58" s="57" t="s">
        <v>139</v>
      </c>
      <c r="C58" s="3" t="s">
        <v>20</v>
      </c>
      <c r="D58" s="3">
        <v>5.0</v>
      </c>
      <c r="E58" s="3">
        <v>70130.921387</v>
      </c>
      <c r="F58" s="3">
        <v>70130.921387</v>
      </c>
      <c r="G58" s="3">
        <v>70130.921387</v>
      </c>
      <c r="H58" s="3">
        <v>70130.921387</v>
      </c>
      <c r="I58" s="3">
        <v>70130.921387</v>
      </c>
      <c r="J58" s="3">
        <v>70130.921387</v>
      </c>
      <c r="K58" s="3">
        <v>70130.921387</v>
      </c>
      <c r="L58" s="3">
        <v>4.832</v>
      </c>
      <c r="M58" s="3">
        <v>25.018</v>
      </c>
      <c r="N58" s="94">
        <f t="shared" si="1"/>
        <v>0</v>
      </c>
      <c r="O58" s="94">
        <f t="shared" si="2"/>
        <v>0</v>
      </c>
      <c r="P58" s="94">
        <f t="shared" si="3"/>
        <v>0</v>
      </c>
      <c r="Q58" s="94">
        <f t="shared" si="4"/>
        <v>0</v>
      </c>
      <c r="R58" s="94">
        <f t="shared" si="5"/>
        <v>0</v>
      </c>
      <c r="S58" s="96">
        <f t="shared" si="6"/>
        <v>0</v>
      </c>
      <c r="U58" s="7">
        <f t="shared" si="7"/>
        <v>4.832</v>
      </c>
    </row>
    <row r="59">
      <c r="A59" s="94">
        <f>Comparacao!F59</f>
        <v>79442.48278</v>
      </c>
      <c r="B59" s="57" t="s">
        <v>140</v>
      </c>
      <c r="C59" s="3" t="s">
        <v>20</v>
      </c>
      <c r="D59" s="3">
        <v>5.0</v>
      </c>
      <c r="E59" s="3">
        <v>79442.482779</v>
      </c>
      <c r="F59" s="3">
        <v>79442.482779</v>
      </c>
      <c r="G59" s="3">
        <v>79442.482779</v>
      </c>
      <c r="H59" s="3">
        <v>79442.482779</v>
      </c>
      <c r="I59" s="3">
        <v>79442.482779</v>
      </c>
      <c r="J59" s="3">
        <v>79442.482779</v>
      </c>
      <c r="K59" s="3">
        <v>79442.482779</v>
      </c>
      <c r="L59" s="3">
        <v>3.583</v>
      </c>
      <c r="M59" s="3">
        <v>25.017</v>
      </c>
      <c r="N59" s="94">
        <f t="shared" si="1"/>
        <v>0</v>
      </c>
      <c r="O59" s="94">
        <f t="shared" si="2"/>
        <v>0</v>
      </c>
      <c r="P59" s="94">
        <f t="shared" si="3"/>
        <v>0</v>
      </c>
      <c r="Q59" s="94">
        <f t="shared" si="4"/>
        <v>0</v>
      </c>
      <c r="R59" s="94">
        <f t="shared" si="5"/>
        <v>0</v>
      </c>
      <c r="S59" s="96">
        <f t="shared" si="6"/>
        <v>0</v>
      </c>
      <c r="U59" s="7">
        <f t="shared" si="7"/>
        <v>3.583</v>
      </c>
    </row>
    <row r="60">
      <c r="A60" s="94">
        <f>Comparacao!F60</f>
        <v>47432.69653</v>
      </c>
      <c r="B60" s="57" t="s">
        <v>141</v>
      </c>
      <c r="C60" s="3" t="s">
        <v>20</v>
      </c>
      <c r="D60" s="3">
        <v>5.0</v>
      </c>
      <c r="E60" s="3">
        <v>47432.696534</v>
      </c>
      <c r="F60" s="3">
        <v>47432.696534</v>
      </c>
      <c r="G60" s="3">
        <v>47432.696534</v>
      </c>
      <c r="H60" s="3">
        <v>47432.696534</v>
      </c>
      <c r="I60" s="3">
        <v>47432.696534</v>
      </c>
      <c r="J60" s="3">
        <v>47432.696534</v>
      </c>
      <c r="K60" s="3">
        <v>47432.696534</v>
      </c>
      <c r="L60" s="3">
        <v>0.214</v>
      </c>
      <c r="M60" s="3">
        <v>25.026</v>
      </c>
      <c r="N60" s="94">
        <f t="shared" si="1"/>
        <v>0</v>
      </c>
      <c r="O60" s="94">
        <f t="shared" si="2"/>
        <v>0</v>
      </c>
      <c r="P60" s="94">
        <f t="shared" si="3"/>
        <v>0</v>
      </c>
      <c r="Q60" s="94">
        <f t="shared" si="4"/>
        <v>0</v>
      </c>
      <c r="R60" s="94">
        <f t="shared" si="5"/>
        <v>0</v>
      </c>
      <c r="S60" s="96">
        <f t="shared" si="6"/>
        <v>0</v>
      </c>
      <c r="U60" s="7">
        <f t="shared" si="7"/>
        <v>0.214</v>
      </c>
    </row>
    <row r="61">
      <c r="A61" s="94">
        <f>Comparacao!F61</f>
        <v>61046.70046</v>
      </c>
      <c r="B61" s="57" t="s">
        <v>142</v>
      </c>
      <c r="C61" s="3" t="s">
        <v>20</v>
      </c>
      <c r="D61" s="3">
        <v>5.0</v>
      </c>
      <c r="E61" s="3">
        <v>61046.700464</v>
      </c>
      <c r="F61" s="3">
        <v>61046.700464</v>
      </c>
      <c r="G61" s="3">
        <v>61046.700464</v>
      </c>
      <c r="H61" s="3">
        <v>61046.700464</v>
      </c>
      <c r="I61" s="3">
        <v>61046.700464</v>
      </c>
      <c r="J61" s="3">
        <v>61046.700464</v>
      </c>
      <c r="K61" s="3">
        <v>61046.700464</v>
      </c>
      <c r="L61" s="3">
        <v>0.727</v>
      </c>
      <c r="M61" s="3">
        <v>25.029</v>
      </c>
      <c r="N61" s="94">
        <f t="shared" si="1"/>
        <v>0</v>
      </c>
      <c r="O61" s="94">
        <f t="shared" si="2"/>
        <v>0</v>
      </c>
      <c r="P61" s="94">
        <f t="shared" si="3"/>
        <v>0</v>
      </c>
      <c r="Q61" s="94">
        <f t="shared" si="4"/>
        <v>0</v>
      </c>
      <c r="R61" s="94">
        <f t="shared" si="5"/>
        <v>0</v>
      </c>
      <c r="S61" s="96">
        <f t="shared" si="6"/>
        <v>0</v>
      </c>
      <c r="U61" s="7">
        <f t="shared" si="7"/>
        <v>0.727</v>
      </c>
    </row>
    <row r="62">
      <c r="A62" s="94">
        <f>Comparacao!F62</f>
        <v>73569.91019</v>
      </c>
      <c r="B62" s="57" t="s">
        <v>143</v>
      </c>
      <c r="C62" s="3" t="s">
        <v>20</v>
      </c>
      <c r="D62" s="3">
        <v>5.0</v>
      </c>
      <c r="E62" s="3">
        <v>73569.910193</v>
      </c>
      <c r="F62" s="3">
        <v>73569.910193</v>
      </c>
      <c r="G62" s="3">
        <v>73569.910193</v>
      </c>
      <c r="H62" s="3">
        <v>73569.910193</v>
      </c>
      <c r="I62" s="3">
        <v>73569.910193</v>
      </c>
      <c r="J62" s="3">
        <v>73569.910193</v>
      </c>
      <c r="K62" s="3">
        <v>73569.910193</v>
      </c>
      <c r="L62" s="3">
        <v>2.472</v>
      </c>
      <c r="M62" s="3">
        <v>25.033</v>
      </c>
      <c r="N62" s="94">
        <f t="shared" si="1"/>
        <v>0</v>
      </c>
      <c r="O62" s="94">
        <f t="shared" si="2"/>
        <v>0</v>
      </c>
      <c r="P62" s="94">
        <f t="shared" si="3"/>
        <v>0</v>
      </c>
      <c r="Q62" s="94">
        <f t="shared" si="4"/>
        <v>0</v>
      </c>
      <c r="R62" s="94">
        <f t="shared" si="5"/>
        <v>0</v>
      </c>
      <c r="S62" s="96">
        <f t="shared" si="6"/>
        <v>0</v>
      </c>
      <c r="U62" s="7">
        <f t="shared" si="7"/>
        <v>2.472</v>
      </c>
    </row>
    <row r="63">
      <c r="A63" s="94">
        <f>Comparacao!F63</f>
        <v>37295.68534</v>
      </c>
      <c r="B63" s="57" t="s">
        <v>144</v>
      </c>
      <c r="C63" s="3" t="s">
        <v>20</v>
      </c>
      <c r="D63" s="3">
        <v>5.0</v>
      </c>
      <c r="E63" s="3">
        <v>37295.685343</v>
      </c>
      <c r="F63" s="3">
        <v>37295.685343</v>
      </c>
      <c r="G63" s="3">
        <v>37295.685343</v>
      </c>
      <c r="H63" s="3">
        <v>37815.902083</v>
      </c>
      <c r="I63" s="3">
        <v>37295.685343</v>
      </c>
      <c r="J63" s="3">
        <v>37295.685343</v>
      </c>
      <c r="K63" s="3">
        <v>37399.728691</v>
      </c>
      <c r="L63" s="3">
        <v>6.099</v>
      </c>
      <c r="M63" s="3">
        <v>25.116</v>
      </c>
      <c r="N63" s="94">
        <f t="shared" si="1"/>
        <v>0</v>
      </c>
      <c r="O63" s="94">
        <f t="shared" si="2"/>
        <v>0</v>
      </c>
      <c r="P63" s="94">
        <f t="shared" si="3"/>
        <v>0</v>
      </c>
      <c r="Q63" s="94">
        <f t="shared" si="4"/>
        <v>1.394844297</v>
      </c>
      <c r="R63" s="94">
        <f t="shared" si="5"/>
        <v>0</v>
      </c>
      <c r="S63" s="96">
        <f t="shared" si="6"/>
        <v>0.2789688594</v>
      </c>
      <c r="U63" s="7">
        <f t="shared" si="7"/>
        <v>6.099</v>
      </c>
    </row>
    <row r="64">
      <c r="A64" s="94">
        <f>Comparacao!F64</f>
        <v>54043.74332</v>
      </c>
      <c r="B64" s="57" t="s">
        <v>145</v>
      </c>
      <c r="C64" s="3" t="s">
        <v>20</v>
      </c>
      <c r="D64" s="3">
        <v>5.0</v>
      </c>
      <c r="E64" s="3">
        <v>54043.743323</v>
      </c>
      <c r="F64" s="3">
        <v>54356.452321</v>
      </c>
      <c r="G64" s="3">
        <v>54204.983033</v>
      </c>
      <c r="H64" s="3">
        <v>54043.743323</v>
      </c>
      <c r="I64" s="3">
        <v>54204.983033</v>
      </c>
      <c r="J64" s="3">
        <v>54043.743323</v>
      </c>
      <c r="K64" s="3">
        <v>54170.781007</v>
      </c>
      <c r="L64" s="3">
        <v>6.94</v>
      </c>
      <c r="M64" s="3">
        <v>25.127</v>
      </c>
      <c r="N64" s="94">
        <f t="shared" si="1"/>
        <v>0</v>
      </c>
      <c r="O64" s="94">
        <f t="shared" si="2"/>
        <v>0.5786220176</v>
      </c>
      <c r="P64" s="94">
        <f t="shared" si="3"/>
        <v>0.2983503734</v>
      </c>
      <c r="Q64" s="94">
        <f t="shared" si="4"/>
        <v>0</v>
      </c>
      <c r="R64" s="94">
        <f t="shared" si="5"/>
        <v>0.2983503734</v>
      </c>
      <c r="S64" s="96">
        <f t="shared" si="6"/>
        <v>0.2350645529</v>
      </c>
      <c r="U64" s="7">
        <f t="shared" si="7"/>
        <v>6.94</v>
      </c>
    </row>
    <row r="65">
      <c r="A65" s="94">
        <f>Comparacao!F65</f>
        <v>69429.76978</v>
      </c>
      <c r="B65" s="57" t="s">
        <v>146</v>
      </c>
      <c r="C65" s="3" t="s">
        <v>20</v>
      </c>
      <c r="D65" s="3">
        <v>5.0</v>
      </c>
      <c r="E65" s="3">
        <v>69429.769777</v>
      </c>
      <c r="F65" s="3">
        <v>69429.769777</v>
      </c>
      <c r="G65" s="3">
        <v>69783.342574</v>
      </c>
      <c r="H65" s="3">
        <v>69429.769777</v>
      </c>
      <c r="I65" s="3">
        <v>69429.769777</v>
      </c>
      <c r="J65" s="3">
        <v>69429.769777</v>
      </c>
      <c r="K65" s="3">
        <v>69500.484336</v>
      </c>
      <c r="L65" s="3">
        <v>4.075</v>
      </c>
      <c r="M65" s="3">
        <v>25.119</v>
      </c>
      <c r="N65" s="94">
        <f t="shared" si="1"/>
        <v>0</v>
      </c>
      <c r="O65" s="94">
        <f t="shared" si="2"/>
        <v>0</v>
      </c>
      <c r="P65" s="94">
        <f t="shared" si="3"/>
        <v>0.5092524405</v>
      </c>
      <c r="Q65" s="94">
        <f t="shared" si="4"/>
        <v>0</v>
      </c>
      <c r="R65" s="94">
        <f t="shared" si="5"/>
        <v>0</v>
      </c>
      <c r="S65" s="96">
        <f t="shared" si="6"/>
        <v>0.1018504881</v>
      </c>
      <c r="U65" s="7">
        <f t="shared" si="7"/>
        <v>4.075</v>
      </c>
    </row>
    <row r="66">
      <c r="A66" s="94">
        <f>Comparacao!F67</f>
        <v>62543.74248</v>
      </c>
      <c r="B66" s="57" t="s">
        <v>147</v>
      </c>
      <c r="C66" s="3" t="s">
        <v>20</v>
      </c>
      <c r="D66" s="3">
        <v>5.0</v>
      </c>
      <c r="E66" s="3">
        <v>62543.742476</v>
      </c>
      <c r="F66" s="3">
        <v>62543.742476</v>
      </c>
      <c r="G66" s="3">
        <v>62543.742476</v>
      </c>
      <c r="H66" s="3">
        <v>62543.742476</v>
      </c>
      <c r="I66" s="3">
        <v>62543.742476</v>
      </c>
      <c r="J66" s="3">
        <v>62543.742476</v>
      </c>
      <c r="K66" s="3">
        <v>62543.742476</v>
      </c>
      <c r="L66" s="3">
        <v>1.727</v>
      </c>
      <c r="M66" s="3">
        <v>40.117</v>
      </c>
      <c r="N66" s="94">
        <f t="shared" si="1"/>
        <v>0</v>
      </c>
      <c r="O66" s="94">
        <f t="shared" si="2"/>
        <v>0</v>
      </c>
      <c r="P66" s="94">
        <f t="shared" si="3"/>
        <v>0</v>
      </c>
      <c r="Q66" s="94">
        <f t="shared" si="4"/>
        <v>0</v>
      </c>
      <c r="R66" s="94">
        <f t="shared" si="5"/>
        <v>0</v>
      </c>
      <c r="S66" s="96">
        <f t="shared" si="6"/>
        <v>0</v>
      </c>
      <c r="U66" s="7">
        <f t="shared" si="7"/>
        <v>1.727</v>
      </c>
    </row>
    <row r="67">
      <c r="A67" s="94">
        <f>Comparacao!F68</f>
        <v>72383.23552</v>
      </c>
      <c r="B67" s="57" t="s">
        <v>148</v>
      </c>
      <c r="C67" s="3" t="s">
        <v>20</v>
      </c>
      <c r="D67" s="3">
        <v>5.0</v>
      </c>
      <c r="E67" s="3">
        <v>72383.235515</v>
      </c>
      <c r="F67" s="3">
        <v>72383.235515</v>
      </c>
      <c r="G67" s="3">
        <v>72383.235515</v>
      </c>
      <c r="H67" s="3">
        <v>72383.235515</v>
      </c>
      <c r="I67" s="3">
        <v>72383.235515</v>
      </c>
      <c r="J67" s="3">
        <v>72383.235515</v>
      </c>
      <c r="K67" s="3">
        <v>72383.235515</v>
      </c>
      <c r="L67" s="3">
        <v>0.427</v>
      </c>
      <c r="M67" s="3">
        <v>40.109</v>
      </c>
      <c r="N67" s="94">
        <f t="shared" si="1"/>
        <v>0</v>
      </c>
      <c r="O67" s="94">
        <f t="shared" si="2"/>
        <v>0</v>
      </c>
      <c r="P67" s="94">
        <f t="shared" si="3"/>
        <v>0</v>
      </c>
      <c r="Q67" s="94">
        <f t="shared" si="4"/>
        <v>0</v>
      </c>
      <c r="R67" s="94">
        <f t="shared" si="5"/>
        <v>0</v>
      </c>
      <c r="S67" s="96">
        <f t="shared" si="6"/>
        <v>0</v>
      </c>
      <c r="U67" s="7">
        <f t="shared" si="7"/>
        <v>0.427</v>
      </c>
    </row>
    <row r="68">
      <c r="A68" s="94">
        <f>Comparacao!F69</f>
        <v>80724.80533</v>
      </c>
      <c r="B68" s="57" t="s">
        <v>149</v>
      </c>
      <c r="C68" s="3" t="s">
        <v>20</v>
      </c>
      <c r="D68" s="3">
        <v>5.0</v>
      </c>
      <c r="E68" s="3">
        <v>80724.805329</v>
      </c>
      <c r="F68" s="3">
        <v>80724.805329</v>
      </c>
      <c r="G68" s="3">
        <v>80724.805329</v>
      </c>
      <c r="H68" s="3">
        <v>80724.805329</v>
      </c>
      <c r="I68" s="3">
        <v>80724.805329</v>
      </c>
      <c r="J68" s="3">
        <v>80724.805329</v>
      </c>
      <c r="K68" s="3">
        <v>80724.805329</v>
      </c>
      <c r="L68" s="3">
        <v>1.581</v>
      </c>
      <c r="M68" s="3">
        <v>40.111</v>
      </c>
      <c r="N68" s="94">
        <f t="shared" si="1"/>
        <v>0</v>
      </c>
      <c r="O68" s="94">
        <f t="shared" si="2"/>
        <v>0</v>
      </c>
      <c r="P68" s="94">
        <f t="shared" si="3"/>
        <v>0</v>
      </c>
      <c r="Q68" s="94">
        <f t="shared" si="4"/>
        <v>0</v>
      </c>
      <c r="R68" s="94">
        <f t="shared" si="5"/>
        <v>0</v>
      </c>
      <c r="S68" s="96">
        <f t="shared" si="6"/>
        <v>0</v>
      </c>
      <c r="U68" s="7">
        <f t="shared" si="7"/>
        <v>1.581</v>
      </c>
    </row>
    <row r="69">
      <c r="A69" s="94">
        <f>Comparacao!F70</f>
        <v>52599.83737</v>
      </c>
      <c r="B69" s="57" t="s">
        <v>150</v>
      </c>
      <c r="C69" s="3" t="s">
        <v>20</v>
      </c>
      <c r="D69" s="3">
        <v>5.0</v>
      </c>
      <c r="E69" s="3">
        <v>52599.83737</v>
      </c>
      <c r="F69" s="3">
        <v>52599.83737</v>
      </c>
      <c r="G69" s="3">
        <v>52599.83737</v>
      </c>
      <c r="H69" s="3">
        <v>52599.83737</v>
      </c>
      <c r="I69" s="3">
        <v>52599.83737</v>
      </c>
      <c r="J69" s="3">
        <v>52599.83737</v>
      </c>
      <c r="K69" s="3">
        <v>52599.83737</v>
      </c>
      <c r="L69" s="3">
        <v>6.633</v>
      </c>
      <c r="M69" s="3">
        <v>40.179</v>
      </c>
      <c r="N69" s="94">
        <f t="shared" si="1"/>
        <v>0</v>
      </c>
      <c r="O69" s="94">
        <f t="shared" si="2"/>
        <v>0</v>
      </c>
      <c r="P69" s="94">
        <f t="shared" si="3"/>
        <v>0</v>
      </c>
      <c r="Q69" s="94">
        <f t="shared" si="4"/>
        <v>0</v>
      </c>
      <c r="R69" s="94">
        <f t="shared" si="5"/>
        <v>0</v>
      </c>
      <c r="S69" s="96">
        <f t="shared" si="6"/>
        <v>0</v>
      </c>
      <c r="U69" s="7">
        <f t="shared" si="7"/>
        <v>6.633</v>
      </c>
    </row>
    <row r="70">
      <c r="A70" s="94">
        <f>Comparacao!F71</f>
        <v>65289.36695</v>
      </c>
      <c r="B70" s="57" t="s">
        <v>151</v>
      </c>
      <c r="C70" s="3" t="s">
        <v>20</v>
      </c>
      <c r="D70" s="3">
        <v>5.0</v>
      </c>
      <c r="E70" s="3">
        <v>65499.150617</v>
      </c>
      <c r="F70" s="3">
        <v>66095.236831</v>
      </c>
      <c r="G70" s="3">
        <v>65289.366945</v>
      </c>
      <c r="H70" s="3">
        <v>65499.150617</v>
      </c>
      <c r="I70" s="3">
        <v>65289.366945</v>
      </c>
      <c r="J70" s="3">
        <v>65289.366945</v>
      </c>
      <c r="K70" s="3">
        <v>65534.454391</v>
      </c>
      <c r="L70" s="3">
        <v>17.456</v>
      </c>
      <c r="M70" s="3">
        <v>40.158</v>
      </c>
      <c r="N70" s="94">
        <f t="shared" si="1"/>
        <v>0.3213136868</v>
      </c>
      <c r="O70" s="94">
        <f t="shared" si="2"/>
        <v>1.234304947</v>
      </c>
      <c r="P70" s="94">
        <f t="shared" si="3"/>
        <v>0</v>
      </c>
      <c r="Q70" s="94">
        <f t="shared" si="4"/>
        <v>0.3213136868</v>
      </c>
      <c r="R70" s="94">
        <f t="shared" si="5"/>
        <v>0</v>
      </c>
      <c r="S70" s="96">
        <f t="shared" si="6"/>
        <v>0.3753864641</v>
      </c>
      <c r="U70" s="7">
        <f t="shared" si="7"/>
        <v>17.456</v>
      </c>
    </row>
    <row r="71">
      <c r="A71" s="94">
        <f>Comparacao!F72</f>
        <v>76385.21727</v>
      </c>
      <c r="B71" s="57" t="s">
        <v>152</v>
      </c>
      <c r="C71" s="3" t="s">
        <v>20</v>
      </c>
      <c r="D71" s="3">
        <v>5.0</v>
      </c>
      <c r="E71" s="3">
        <v>76385.217271</v>
      </c>
      <c r="F71" s="3">
        <v>76818.206762</v>
      </c>
      <c r="G71" s="3">
        <v>76667.875284</v>
      </c>
      <c r="H71" s="3">
        <v>76818.206762</v>
      </c>
      <c r="I71" s="3">
        <v>76818.206762</v>
      </c>
      <c r="J71" s="3">
        <v>76385.217271</v>
      </c>
      <c r="K71" s="3">
        <v>76701.542568</v>
      </c>
      <c r="L71" s="3">
        <v>6.256</v>
      </c>
      <c r="M71" s="3">
        <v>40.127</v>
      </c>
      <c r="N71" s="94">
        <f t="shared" si="1"/>
        <v>0</v>
      </c>
      <c r="O71" s="94">
        <f t="shared" si="2"/>
        <v>0.5668498519</v>
      </c>
      <c r="P71" s="94">
        <f t="shared" si="3"/>
        <v>0.3700428212</v>
      </c>
      <c r="Q71" s="94">
        <f t="shared" si="4"/>
        <v>0.5668498519</v>
      </c>
      <c r="R71" s="94">
        <f t="shared" si="5"/>
        <v>0.5668498519</v>
      </c>
      <c r="S71" s="96">
        <f t="shared" si="6"/>
        <v>0.4141184754</v>
      </c>
      <c r="U71" s="7">
        <f t="shared" si="7"/>
        <v>6.256</v>
      </c>
    </row>
    <row r="72">
      <c r="A72" s="94">
        <f>Comparacao!F73</f>
        <v>43526.47936</v>
      </c>
      <c r="B72" s="57" t="s">
        <v>153</v>
      </c>
      <c r="C72" s="3" t="s">
        <v>20</v>
      </c>
      <c r="D72" s="3">
        <v>5.0</v>
      </c>
      <c r="E72" s="3">
        <v>43555.092851</v>
      </c>
      <c r="F72" s="3">
        <v>43782.173783</v>
      </c>
      <c r="G72" s="3">
        <v>43583.647222</v>
      </c>
      <c r="H72" s="3">
        <v>43531.00917</v>
      </c>
      <c r="I72" s="3">
        <v>43526.479363</v>
      </c>
      <c r="J72" s="3">
        <v>43526.479363</v>
      </c>
      <c r="K72" s="3">
        <v>43595.680478</v>
      </c>
      <c r="L72" s="3">
        <v>10.396</v>
      </c>
      <c r="M72" s="3">
        <v>40.236</v>
      </c>
      <c r="N72" s="94">
        <f t="shared" si="1"/>
        <v>0.06573811716</v>
      </c>
      <c r="O72" s="94">
        <f t="shared" si="2"/>
        <v>0.5874456739</v>
      </c>
      <c r="P72" s="94">
        <f t="shared" si="3"/>
        <v>0.1313404158</v>
      </c>
      <c r="Q72" s="94">
        <f t="shared" si="4"/>
        <v>0.01040701446</v>
      </c>
      <c r="R72" s="94">
        <f t="shared" si="5"/>
        <v>0</v>
      </c>
      <c r="S72" s="96">
        <f t="shared" si="6"/>
        <v>0.1589862443</v>
      </c>
      <c r="U72" s="7">
        <f t="shared" si="7"/>
        <v>10.396</v>
      </c>
    </row>
    <row r="73">
      <c r="A73" s="94">
        <f>Comparacao!F74</f>
        <v>58864.8479</v>
      </c>
      <c r="B73" s="57" t="s">
        <v>154</v>
      </c>
      <c r="C73" s="3" t="s">
        <v>20</v>
      </c>
      <c r="D73" s="3">
        <v>5.0</v>
      </c>
      <c r="E73" s="3">
        <v>59137.220179</v>
      </c>
      <c r="F73" s="3">
        <v>58930.629497</v>
      </c>
      <c r="G73" s="3">
        <v>59151.877461</v>
      </c>
      <c r="H73" s="3">
        <v>58864.8479</v>
      </c>
      <c r="I73" s="3">
        <v>58909.378523</v>
      </c>
      <c r="J73" s="3">
        <v>58864.8479</v>
      </c>
      <c r="K73" s="3">
        <v>58998.790712</v>
      </c>
      <c r="L73" s="3">
        <v>31.199</v>
      </c>
      <c r="M73" s="3">
        <v>40.269</v>
      </c>
      <c r="N73" s="94">
        <f t="shared" si="1"/>
        <v>0.4627078617</v>
      </c>
      <c r="O73" s="94">
        <f t="shared" si="2"/>
        <v>0.1117502199</v>
      </c>
      <c r="P73" s="94">
        <f t="shared" si="3"/>
        <v>0.487607751</v>
      </c>
      <c r="Q73" s="94">
        <f t="shared" si="4"/>
        <v>0</v>
      </c>
      <c r="R73" s="94">
        <f t="shared" si="5"/>
        <v>0.07564892222</v>
      </c>
      <c r="S73" s="96">
        <f t="shared" si="6"/>
        <v>0.227542951</v>
      </c>
      <c r="U73" s="7">
        <f t="shared" si="7"/>
        <v>31.199</v>
      </c>
    </row>
    <row r="74">
      <c r="A74" s="94">
        <f>Comparacao!F75</f>
        <v>72967.35151</v>
      </c>
      <c r="B74" s="57" t="s">
        <v>155</v>
      </c>
      <c r="C74" s="3" t="s">
        <v>20</v>
      </c>
      <c r="D74" s="3">
        <v>5.0</v>
      </c>
      <c r="E74" s="3">
        <v>72967.351509</v>
      </c>
      <c r="F74" s="3">
        <v>73265.605995</v>
      </c>
      <c r="G74" s="3">
        <v>72967.351509</v>
      </c>
      <c r="H74" s="3">
        <v>72967.351509</v>
      </c>
      <c r="I74" s="3">
        <v>72967.351509</v>
      </c>
      <c r="J74" s="3">
        <v>72967.351509</v>
      </c>
      <c r="K74" s="3">
        <v>73027.002406</v>
      </c>
      <c r="L74" s="3">
        <v>19.508</v>
      </c>
      <c r="M74" s="3">
        <v>40.162</v>
      </c>
      <c r="N74" s="94">
        <f t="shared" si="1"/>
        <v>0</v>
      </c>
      <c r="O74" s="94">
        <f t="shared" si="2"/>
        <v>0.4087505985</v>
      </c>
      <c r="P74" s="94">
        <f t="shared" si="3"/>
        <v>0</v>
      </c>
      <c r="Q74" s="94">
        <f t="shared" si="4"/>
        <v>0</v>
      </c>
      <c r="R74" s="94">
        <f t="shared" si="5"/>
        <v>0</v>
      </c>
      <c r="S74" s="96">
        <f t="shared" si="6"/>
        <v>0.0817501197</v>
      </c>
      <c r="U74" s="7">
        <f t="shared" si="7"/>
        <v>19.508</v>
      </c>
    </row>
    <row r="75">
      <c r="A75" s="94">
        <f>Comparacao!F76</f>
        <v>62504.25486</v>
      </c>
      <c r="B75" s="57" t="s">
        <v>156</v>
      </c>
      <c r="C75" s="3" t="s">
        <v>20</v>
      </c>
      <c r="D75" s="3">
        <v>5.0</v>
      </c>
      <c r="E75" s="3">
        <v>62504.254855</v>
      </c>
      <c r="F75" s="3">
        <v>62504.254855</v>
      </c>
      <c r="G75" s="3">
        <v>62504.254855</v>
      </c>
      <c r="H75" s="3">
        <v>62504.254855</v>
      </c>
      <c r="I75" s="3">
        <v>62504.254855</v>
      </c>
      <c r="J75" s="3">
        <v>62504.254855</v>
      </c>
      <c r="K75" s="3">
        <v>62504.254855</v>
      </c>
      <c r="L75" s="3">
        <v>4.475</v>
      </c>
      <c r="M75" s="3">
        <v>50.115</v>
      </c>
      <c r="N75" s="94">
        <f t="shared" si="1"/>
        <v>0</v>
      </c>
      <c r="O75" s="94">
        <f t="shared" si="2"/>
        <v>0</v>
      </c>
      <c r="P75" s="94">
        <f t="shared" si="3"/>
        <v>0</v>
      </c>
      <c r="Q75" s="94">
        <f t="shared" si="4"/>
        <v>0</v>
      </c>
      <c r="R75" s="94">
        <f t="shared" si="5"/>
        <v>0</v>
      </c>
      <c r="S75" s="96">
        <f t="shared" si="6"/>
        <v>0</v>
      </c>
      <c r="U75" s="7">
        <f t="shared" si="7"/>
        <v>4.475</v>
      </c>
    </row>
    <row r="76">
      <c r="A76" s="94">
        <f>Comparacao!F77</f>
        <v>72891.23178</v>
      </c>
      <c r="B76" s="57" t="s">
        <v>157</v>
      </c>
      <c r="C76" s="3" t="s">
        <v>20</v>
      </c>
      <c r="D76" s="3">
        <v>5.0</v>
      </c>
      <c r="E76" s="3">
        <v>72891.231776</v>
      </c>
      <c r="F76" s="3">
        <v>72891.231776</v>
      </c>
      <c r="G76" s="3">
        <v>72891.231776</v>
      </c>
      <c r="H76" s="3">
        <v>72891.231776</v>
      </c>
      <c r="I76" s="3">
        <v>72891.231776</v>
      </c>
      <c r="J76" s="3">
        <v>72891.231776</v>
      </c>
      <c r="K76" s="3">
        <v>72891.231776</v>
      </c>
      <c r="L76" s="3">
        <v>2.837</v>
      </c>
      <c r="M76" s="3">
        <v>50.137</v>
      </c>
      <c r="N76" s="94">
        <f t="shared" si="1"/>
        <v>0</v>
      </c>
      <c r="O76" s="94">
        <f t="shared" si="2"/>
        <v>0</v>
      </c>
      <c r="P76" s="94">
        <f t="shared" si="3"/>
        <v>0</v>
      </c>
      <c r="Q76" s="94">
        <f t="shared" si="4"/>
        <v>0</v>
      </c>
      <c r="R76" s="94">
        <f t="shared" si="5"/>
        <v>0</v>
      </c>
      <c r="S76" s="96">
        <f t="shared" si="6"/>
        <v>0</v>
      </c>
      <c r="U76" s="7">
        <f t="shared" si="7"/>
        <v>2.837</v>
      </c>
    </row>
    <row r="77">
      <c r="A77" s="94">
        <f>Comparacao!F78</f>
        <v>80719.82137</v>
      </c>
      <c r="B77" s="57" t="s">
        <v>158</v>
      </c>
      <c r="C77" s="3" t="s">
        <v>20</v>
      </c>
      <c r="D77" s="3">
        <v>5.0</v>
      </c>
      <c r="E77" s="3">
        <v>81233.365753</v>
      </c>
      <c r="F77" s="3">
        <v>80719.821369</v>
      </c>
      <c r="G77" s="3">
        <v>80719.821369</v>
      </c>
      <c r="H77" s="3">
        <v>80719.821369</v>
      </c>
      <c r="I77" s="3">
        <v>80719.821369</v>
      </c>
      <c r="J77" s="3">
        <v>80719.821369</v>
      </c>
      <c r="K77" s="3">
        <v>80822.530246</v>
      </c>
      <c r="L77" s="3">
        <v>9.489</v>
      </c>
      <c r="M77" s="3">
        <v>50.171</v>
      </c>
      <c r="N77" s="94">
        <f t="shared" si="1"/>
        <v>0.6362060462</v>
      </c>
      <c r="O77" s="94">
        <f t="shared" si="2"/>
        <v>0</v>
      </c>
      <c r="P77" s="94">
        <f t="shared" si="3"/>
        <v>0</v>
      </c>
      <c r="Q77" s="94">
        <f t="shared" si="4"/>
        <v>0</v>
      </c>
      <c r="R77" s="94">
        <f t="shared" si="5"/>
        <v>0</v>
      </c>
      <c r="S77" s="96">
        <f t="shared" si="6"/>
        <v>0.1272412092</v>
      </c>
      <c r="U77" s="7">
        <f t="shared" si="7"/>
        <v>9.489</v>
      </c>
    </row>
    <row r="78">
      <c r="A78" s="94">
        <f>Comparacao!F79</f>
        <v>51799.17196</v>
      </c>
      <c r="B78" s="57" t="s">
        <v>159</v>
      </c>
      <c r="C78" s="3" t="s">
        <v>20</v>
      </c>
      <c r="D78" s="3">
        <v>5.0</v>
      </c>
      <c r="E78" s="3">
        <v>51799.171958</v>
      </c>
      <c r="F78" s="3">
        <v>51799.171958</v>
      </c>
      <c r="G78" s="3">
        <v>51799.171958</v>
      </c>
      <c r="H78" s="3">
        <v>51799.171958</v>
      </c>
      <c r="I78" s="3">
        <v>51799.171958</v>
      </c>
      <c r="J78" s="3">
        <v>51799.171958</v>
      </c>
      <c r="K78" s="3">
        <v>51799.171958</v>
      </c>
      <c r="L78" s="3">
        <v>8.368</v>
      </c>
      <c r="M78" s="3">
        <v>50.128</v>
      </c>
      <c r="N78" s="94">
        <f t="shared" si="1"/>
        <v>0</v>
      </c>
      <c r="O78" s="94">
        <f t="shared" si="2"/>
        <v>0</v>
      </c>
      <c r="P78" s="94">
        <f t="shared" si="3"/>
        <v>0</v>
      </c>
      <c r="Q78" s="94">
        <f t="shared" si="4"/>
        <v>0</v>
      </c>
      <c r="R78" s="94">
        <f t="shared" si="5"/>
        <v>0</v>
      </c>
      <c r="S78" s="96">
        <f t="shared" si="6"/>
        <v>0</v>
      </c>
      <c r="U78" s="7">
        <f t="shared" si="7"/>
        <v>8.368</v>
      </c>
    </row>
    <row r="79">
      <c r="A79" s="94">
        <f>Comparacao!F80</f>
        <v>65199.07175</v>
      </c>
      <c r="B79" s="57" t="s">
        <v>160</v>
      </c>
      <c r="C79" s="3" t="s">
        <v>20</v>
      </c>
      <c r="D79" s="3">
        <v>5.0</v>
      </c>
      <c r="E79" s="3">
        <v>65659.613817</v>
      </c>
      <c r="F79" s="3">
        <v>65199.071748</v>
      </c>
      <c r="G79" s="3">
        <v>66185.956839</v>
      </c>
      <c r="H79" s="3">
        <v>65659.613817</v>
      </c>
      <c r="I79" s="3">
        <v>65199.071748</v>
      </c>
      <c r="J79" s="3">
        <v>65199.071748</v>
      </c>
      <c r="K79" s="3">
        <v>65580.665594</v>
      </c>
      <c r="L79" s="3">
        <v>14.425</v>
      </c>
      <c r="M79" s="3">
        <v>50.137</v>
      </c>
      <c r="N79" s="94">
        <f t="shared" si="1"/>
        <v>0.706362923</v>
      </c>
      <c r="O79" s="94">
        <f t="shared" si="2"/>
        <v>0</v>
      </c>
      <c r="P79" s="94">
        <f t="shared" si="3"/>
        <v>1.51364899</v>
      </c>
      <c r="Q79" s="94">
        <f t="shared" si="4"/>
        <v>0.706362923</v>
      </c>
      <c r="R79" s="94">
        <f t="shared" si="5"/>
        <v>0</v>
      </c>
      <c r="S79" s="96">
        <f t="shared" si="6"/>
        <v>0.5852749672</v>
      </c>
      <c r="U79" s="7">
        <f t="shared" si="7"/>
        <v>14.425</v>
      </c>
    </row>
    <row r="80">
      <c r="A80" s="94">
        <f>Comparacao!F81</f>
        <v>76491.33415</v>
      </c>
      <c r="B80" s="57" t="s">
        <v>161</v>
      </c>
      <c r="C80" s="3" t="s">
        <v>20</v>
      </c>
      <c r="D80" s="3">
        <v>5.0</v>
      </c>
      <c r="E80" s="3">
        <v>76892.383301</v>
      </c>
      <c r="F80" s="3">
        <v>76491.33415</v>
      </c>
      <c r="G80" s="3">
        <v>76892.383301</v>
      </c>
      <c r="H80" s="3">
        <v>76491.33415</v>
      </c>
      <c r="I80" s="3">
        <v>76491.33415</v>
      </c>
      <c r="J80" s="3">
        <v>76491.33415</v>
      </c>
      <c r="K80" s="3">
        <v>76651.753811</v>
      </c>
      <c r="L80" s="3">
        <v>23.263</v>
      </c>
      <c r="M80" s="3">
        <v>50.127</v>
      </c>
      <c r="N80" s="94">
        <f t="shared" si="1"/>
        <v>0.5243066492</v>
      </c>
      <c r="O80" s="94">
        <f t="shared" si="2"/>
        <v>0</v>
      </c>
      <c r="P80" s="94">
        <f t="shared" si="3"/>
        <v>0.5243066492</v>
      </c>
      <c r="Q80" s="94">
        <f t="shared" si="4"/>
        <v>0</v>
      </c>
      <c r="R80" s="94">
        <f t="shared" si="5"/>
        <v>0</v>
      </c>
      <c r="S80" s="96">
        <f t="shared" si="6"/>
        <v>0.2097226597</v>
      </c>
      <c r="U80" s="7">
        <f t="shared" si="7"/>
        <v>23.263</v>
      </c>
    </row>
    <row r="81">
      <c r="A81" s="94">
        <f>Comparacao!F82</f>
        <v>43765.06478</v>
      </c>
      <c r="B81" s="57" t="s">
        <v>162</v>
      </c>
      <c r="C81" s="3" t="s">
        <v>20</v>
      </c>
      <c r="D81" s="3">
        <v>5.0</v>
      </c>
      <c r="E81" s="3">
        <v>43788.200176</v>
      </c>
      <c r="F81" s="3">
        <v>43814.965266</v>
      </c>
      <c r="G81" s="3">
        <v>43780.917131</v>
      </c>
      <c r="H81" s="3">
        <v>43788.200176</v>
      </c>
      <c r="I81" s="3">
        <v>43788.200176</v>
      </c>
      <c r="J81" s="3">
        <v>43780.917131</v>
      </c>
      <c r="K81" s="3">
        <v>43792.096585</v>
      </c>
      <c r="L81" s="3">
        <v>26.199</v>
      </c>
      <c r="M81" s="3">
        <v>50.219</v>
      </c>
      <c r="N81" s="94">
        <f t="shared" si="1"/>
        <v>0.05286269794</v>
      </c>
      <c r="O81" s="94">
        <f t="shared" si="2"/>
        <v>0.1140189881</v>
      </c>
      <c r="P81" s="94">
        <f t="shared" si="3"/>
        <v>0.03622146815</v>
      </c>
      <c r="Q81" s="94">
        <f t="shared" si="4"/>
        <v>0.05286269794</v>
      </c>
      <c r="R81" s="94">
        <f t="shared" si="5"/>
        <v>0.05286269794</v>
      </c>
      <c r="S81" s="96">
        <f t="shared" si="6"/>
        <v>0.06176571001</v>
      </c>
      <c r="U81" s="7">
        <f t="shared" si="7"/>
        <v>26.199</v>
      </c>
    </row>
    <row r="82">
      <c r="A82" s="94">
        <f>Comparacao!F83</f>
        <v>58909.0999</v>
      </c>
      <c r="B82" s="57" t="s">
        <v>163</v>
      </c>
      <c r="C82" s="3" t="s">
        <v>20</v>
      </c>
      <c r="D82" s="3">
        <v>5.0</v>
      </c>
      <c r="E82" s="3">
        <v>58909.0999</v>
      </c>
      <c r="F82" s="3">
        <v>58909.0999</v>
      </c>
      <c r="G82" s="3">
        <v>58910.894099</v>
      </c>
      <c r="H82" s="3">
        <v>58909.0999</v>
      </c>
      <c r="I82" s="3">
        <v>58909.0999</v>
      </c>
      <c r="J82" s="3">
        <v>58909.0999</v>
      </c>
      <c r="K82" s="3">
        <v>58909.45874</v>
      </c>
      <c r="L82" s="3">
        <v>24.963</v>
      </c>
      <c r="M82" s="3">
        <v>50.2</v>
      </c>
      <c r="N82" s="94">
        <f t="shared" si="1"/>
        <v>0</v>
      </c>
      <c r="O82" s="94">
        <f t="shared" si="2"/>
        <v>0</v>
      </c>
      <c r="P82" s="94">
        <f t="shared" si="3"/>
        <v>0.003045707714</v>
      </c>
      <c r="Q82" s="94">
        <f t="shared" si="4"/>
        <v>0</v>
      </c>
      <c r="R82" s="94">
        <f t="shared" si="5"/>
        <v>0</v>
      </c>
      <c r="S82" s="96">
        <f t="shared" si="6"/>
        <v>0.0006091415428</v>
      </c>
      <c r="U82" s="7">
        <f t="shared" si="7"/>
        <v>24.963</v>
      </c>
    </row>
    <row r="83">
      <c r="A83" s="94">
        <f>Comparacao!F84</f>
        <v>72972.30247</v>
      </c>
      <c r="B83" s="57" t="s">
        <v>164</v>
      </c>
      <c r="C83" s="3" t="s">
        <v>20</v>
      </c>
      <c r="D83" s="3">
        <v>5.0</v>
      </c>
      <c r="E83" s="3">
        <v>72974.695268</v>
      </c>
      <c r="F83" s="3">
        <v>72972.302469</v>
      </c>
      <c r="G83" s="3">
        <v>73135.36769</v>
      </c>
      <c r="H83" s="3">
        <v>72972.302469</v>
      </c>
      <c r="I83" s="3">
        <v>73168.842879</v>
      </c>
      <c r="J83" s="3">
        <v>72972.302469</v>
      </c>
      <c r="K83" s="3">
        <v>73044.702155</v>
      </c>
      <c r="L83" s="3">
        <v>26.214</v>
      </c>
      <c r="M83" s="3">
        <v>50.24</v>
      </c>
      <c r="N83" s="94">
        <f t="shared" si="1"/>
        <v>0.003279050981</v>
      </c>
      <c r="O83" s="94">
        <f t="shared" si="2"/>
        <v>0</v>
      </c>
      <c r="P83" s="94">
        <f t="shared" si="3"/>
        <v>0.2234618005</v>
      </c>
      <c r="Q83" s="94">
        <f t="shared" si="4"/>
        <v>0</v>
      </c>
      <c r="R83" s="94">
        <f t="shared" si="5"/>
        <v>0.2693356292</v>
      </c>
      <c r="S83" s="96">
        <f t="shared" si="6"/>
        <v>0.09921529615</v>
      </c>
      <c r="U83" s="7">
        <f t="shared" si="7"/>
        <v>26.214</v>
      </c>
    </row>
    <row r="84">
      <c r="A84" s="94">
        <f>Comparacao!F85</f>
        <v>62934.47819</v>
      </c>
      <c r="B84" s="57" t="s">
        <v>165</v>
      </c>
      <c r="C84" s="3" t="s">
        <v>20</v>
      </c>
      <c r="D84" s="3">
        <v>5.0</v>
      </c>
      <c r="E84" s="3">
        <v>62934.478192</v>
      </c>
      <c r="F84" s="3">
        <v>62934.478192</v>
      </c>
      <c r="G84" s="3">
        <v>62934.478192</v>
      </c>
      <c r="H84" s="3">
        <v>62934.478192</v>
      </c>
      <c r="I84" s="3">
        <v>62934.478192</v>
      </c>
      <c r="J84" s="3">
        <v>62934.478192</v>
      </c>
      <c r="K84" s="3">
        <v>62934.478192</v>
      </c>
      <c r="L84" s="3">
        <v>1.154</v>
      </c>
      <c r="M84" s="3">
        <v>60.201</v>
      </c>
      <c r="N84" s="94">
        <f t="shared" si="1"/>
        <v>0</v>
      </c>
      <c r="O84" s="94">
        <f t="shared" si="2"/>
        <v>0</v>
      </c>
      <c r="P84" s="94">
        <f t="shared" si="3"/>
        <v>0</v>
      </c>
      <c r="Q84" s="94">
        <f t="shared" si="4"/>
        <v>0</v>
      </c>
      <c r="R84" s="94">
        <f t="shared" si="5"/>
        <v>0</v>
      </c>
      <c r="S84" s="96">
        <f t="shared" si="6"/>
        <v>0</v>
      </c>
      <c r="U84" s="7">
        <f t="shared" si="7"/>
        <v>1.154</v>
      </c>
    </row>
    <row r="85">
      <c r="A85" s="94">
        <f>Comparacao!F86</f>
        <v>73411.33017</v>
      </c>
      <c r="B85" s="57" t="s">
        <v>166</v>
      </c>
      <c r="C85" s="3" t="s">
        <v>20</v>
      </c>
      <c r="D85" s="3">
        <v>5.0</v>
      </c>
      <c r="E85" s="3">
        <v>73411.330169</v>
      </c>
      <c r="F85" s="3">
        <v>73411.330169</v>
      </c>
      <c r="G85" s="3">
        <v>73411.330169</v>
      </c>
      <c r="H85" s="3">
        <v>73411.330169</v>
      </c>
      <c r="I85" s="3">
        <v>73411.330169</v>
      </c>
      <c r="J85" s="3">
        <v>73411.330169</v>
      </c>
      <c r="K85" s="3">
        <v>73411.330169</v>
      </c>
      <c r="L85" s="3">
        <v>6.011</v>
      </c>
      <c r="M85" s="3">
        <v>60.196</v>
      </c>
      <c r="N85" s="94">
        <f t="shared" si="1"/>
        <v>0</v>
      </c>
      <c r="O85" s="94">
        <f t="shared" si="2"/>
        <v>0</v>
      </c>
      <c r="P85" s="94">
        <f t="shared" si="3"/>
        <v>0</v>
      </c>
      <c r="Q85" s="94">
        <f t="shared" si="4"/>
        <v>0</v>
      </c>
      <c r="R85" s="94">
        <f t="shared" si="5"/>
        <v>0</v>
      </c>
      <c r="S85" s="96">
        <f t="shared" si="6"/>
        <v>0</v>
      </c>
      <c r="U85" s="7">
        <f t="shared" si="7"/>
        <v>6.011</v>
      </c>
    </row>
    <row r="86">
      <c r="A86" s="94">
        <f>Comparacao!F87</f>
        <v>81528.83389</v>
      </c>
      <c r="B86" s="84" t="s">
        <v>167</v>
      </c>
      <c r="C86" s="3" t="s">
        <v>20</v>
      </c>
      <c r="D86" s="3">
        <v>5.0</v>
      </c>
      <c r="E86" s="3">
        <v>81528.833887</v>
      </c>
      <c r="F86" s="3">
        <v>81528.833887</v>
      </c>
      <c r="G86" s="3">
        <v>81528.833887</v>
      </c>
      <c r="H86" s="3">
        <v>81528.833887</v>
      </c>
      <c r="I86" s="3">
        <v>81528.833887</v>
      </c>
      <c r="J86" s="3">
        <v>81528.833887</v>
      </c>
      <c r="K86" s="3">
        <v>81528.833887</v>
      </c>
      <c r="L86" s="3">
        <v>24.441</v>
      </c>
      <c r="M86" s="3">
        <v>60.171</v>
      </c>
      <c r="N86" s="94">
        <f t="shared" si="1"/>
        <v>0</v>
      </c>
      <c r="O86" s="94">
        <f t="shared" si="2"/>
        <v>0</v>
      </c>
      <c r="P86" s="94">
        <f t="shared" si="3"/>
        <v>0</v>
      </c>
      <c r="Q86" s="94">
        <f t="shared" si="4"/>
        <v>0</v>
      </c>
      <c r="R86" s="94">
        <f t="shared" si="5"/>
        <v>0</v>
      </c>
      <c r="S86" s="96">
        <f t="shared" si="6"/>
        <v>0</v>
      </c>
      <c r="U86" s="7">
        <f t="shared" si="7"/>
        <v>24.441</v>
      </c>
    </row>
    <row r="87">
      <c r="A87" s="94">
        <f>Comparacao!F88</f>
        <v>51438.23511</v>
      </c>
      <c r="B87" s="84" t="s">
        <v>168</v>
      </c>
      <c r="C87" s="3" t="s">
        <v>20</v>
      </c>
      <c r="D87" s="3">
        <v>5.0</v>
      </c>
      <c r="E87" s="3">
        <v>51438.235105</v>
      </c>
      <c r="F87" s="3">
        <v>51438.235105</v>
      </c>
      <c r="G87" s="3">
        <v>51438.235105</v>
      </c>
      <c r="H87" s="3">
        <v>51438.235105</v>
      </c>
      <c r="I87" s="3">
        <v>51438.235105</v>
      </c>
      <c r="J87" s="3">
        <v>51438.235105</v>
      </c>
      <c r="K87" s="3">
        <v>51438.235105</v>
      </c>
      <c r="L87" s="3">
        <v>9.009</v>
      </c>
      <c r="M87" s="3">
        <v>60.204</v>
      </c>
      <c r="N87" s="94">
        <f t="shared" si="1"/>
        <v>0</v>
      </c>
      <c r="O87" s="94">
        <f t="shared" si="2"/>
        <v>0</v>
      </c>
      <c r="P87" s="94">
        <f t="shared" si="3"/>
        <v>0</v>
      </c>
      <c r="Q87" s="94">
        <f t="shared" si="4"/>
        <v>0</v>
      </c>
      <c r="R87" s="94">
        <f t="shared" si="5"/>
        <v>0</v>
      </c>
      <c r="S87" s="96">
        <f t="shared" si="6"/>
        <v>0</v>
      </c>
      <c r="U87" s="7">
        <f t="shared" si="7"/>
        <v>9.009</v>
      </c>
    </row>
    <row r="88">
      <c r="A88" s="94">
        <f>Comparacao!F89</f>
        <v>65508.08398</v>
      </c>
      <c r="B88" s="84" t="s">
        <v>169</v>
      </c>
      <c r="C88" s="3" t="s">
        <v>20</v>
      </c>
      <c r="D88" s="3">
        <v>5.0</v>
      </c>
      <c r="E88" s="3">
        <v>65886.178149</v>
      </c>
      <c r="F88" s="3">
        <v>65886.178149</v>
      </c>
      <c r="G88" s="3">
        <v>66763.612115</v>
      </c>
      <c r="H88" s="3">
        <v>65927.222454</v>
      </c>
      <c r="I88" s="3">
        <v>65508.083982</v>
      </c>
      <c r="J88" s="3">
        <v>65508.083982</v>
      </c>
      <c r="K88" s="3">
        <v>65994.25497</v>
      </c>
      <c r="L88" s="3">
        <v>32.237</v>
      </c>
      <c r="M88" s="3">
        <v>60.225</v>
      </c>
      <c r="N88" s="94">
        <f t="shared" si="1"/>
        <v>0.5771717688</v>
      </c>
      <c r="O88" s="94">
        <f t="shared" si="2"/>
        <v>0.5771717688</v>
      </c>
      <c r="P88" s="94">
        <f t="shared" si="3"/>
        <v>1.916600298</v>
      </c>
      <c r="Q88" s="94">
        <f t="shared" si="4"/>
        <v>0.6398270969</v>
      </c>
      <c r="R88" s="94">
        <f t="shared" si="5"/>
        <v>0</v>
      </c>
      <c r="S88" s="96">
        <f t="shared" si="6"/>
        <v>0.7421541865</v>
      </c>
      <c r="U88" s="7">
        <f t="shared" si="7"/>
        <v>32.237</v>
      </c>
    </row>
    <row r="89">
      <c r="A89" s="94">
        <f>Comparacao!F90</f>
        <v>77046.45847</v>
      </c>
      <c r="B89" s="84" t="s">
        <v>170</v>
      </c>
      <c r="C89" s="3" t="s">
        <v>20</v>
      </c>
      <c r="D89" s="3">
        <v>5.0</v>
      </c>
      <c r="E89" s="3">
        <v>77412.360057</v>
      </c>
      <c r="F89" s="3">
        <v>77412.360057</v>
      </c>
      <c r="G89" s="3">
        <v>77046.458473</v>
      </c>
      <c r="H89" s="3">
        <v>77412.360057</v>
      </c>
      <c r="I89" s="3">
        <v>77412.360057</v>
      </c>
      <c r="J89" s="3">
        <v>77046.458473</v>
      </c>
      <c r="K89" s="3">
        <v>77339.17974</v>
      </c>
      <c r="L89" s="3">
        <v>18.814</v>
      </c>
      <c r="M89" s="3">
        <v>60.255</v>
      </c>
      <c r="N89" s="94">
        <f t="shared" si="1"/>
        <v>0.474910322</v>
      </c>
      <c r="O89" s="94">
        <f t="shared" si="2"/>
        <v>0.474910322</v>
      </c>
      <c r="P89" s="94">
        <f t="shared" si="3"/>
        <v>0</v>
      </c>
      <c r="Q89" s="94">
        <f t="shared" si="4"/>
        <v>0.474910322</v>
      </c>
      <c r="R89" s="94">
        <f t="shared" si="5"/>
        <v>0.474910322</v>
      </c>
      <c r="S89" s="96">
        <f t="shared" si="6"/>
        <v>0.3799282576</v>
      </c>
      <c r="U89" s="7">
        <f t="shared" si="7"/>
        <v>18.814</v>
      </c>
    </row>
    <row r="90">
      <c r="A90" s="94">
        <f>Comparacao!F91</f>
        <v>43715.69785</v>
      </c>
      <c r="B90" s="84" t="s">
        <v>171</v>
      </c>
      <c r="C90" s="3" t="s">
        <v>20</v>
      </c>
      <c r="D90" s="3">
        <v>5.0</v>
      </c>
      <c r="E90" s="3">
        <v>43774.706991</v>
      </c>
      <c r="F90" s="3">
        <v>43715.697849</v>
      </c>
      <c r="G90" s="3">
        <v>43715.697849</v>
      </c>
      <c r="H90" s="3">
        <v>43715.697849</v>
      </c>
      <c r="I90" s="3">
        <v>43715.697849</v>
      </c>
      <c r="J90" s="3">
        <v>43715.697849</v>
      </c>
      <c r="K90" s="3">
        <v>43727.499678</v>
      </c>
      <c r="L90" s="3">
        <v>12.919</v>
      </c>
      <c r="M90" s="3">
        <v>60.428</v>
      </c>
      <c r="N90" s="94">
        <f t="shared" si="1"/>
        <v>0.1349838729</v>
      </c>
      <c r="O90" s="94">
        <f t="shared" si="2"/>
        <v>0</v>
      </c>
      <c r="P90" s="94">
        <f t="shared" si="3"/>
        <v>0</v>
      </c>
      <c r="Q90" s="94">
        <f t="shared" si="4"/>
        <v>0</v>
      </c>
      <c r="R90" s="94">
        <f t="shared" si="5"/>
        <v>0</v>
      </c>
      <c r="S90" s="96">
        <f t="shared" si="6"/>
        <v>0.02699677457</v>
      </c>
      <c r="U90" s="7">
        <f t="shared" si="7"/>
        <v>12.919</v>
      </c>
    </row>
    <row r="91">
      <c r="A91" s="94">
        <f>Comparacao!F92</f>
        <v>59268.74829</v>
      </c>
      <c r="B91" s="84" t="s">
        <v>172</v>
      </c>
      <c r="C91" s="3" t="s">
        <v>20</v>
      </c>
      <c r="D91" s="3">
        <v>5.0</v>
      </c>
      <c r="E91" s="3">
        <v>59268.748286</v>
      </c>
      <c r="F91" s="3">
        <v>59919.693492</v>
      </c>
      <c r="G91" s="3">
        <v>59293.981828</v>
      </c>
      <c r="H91" s="3">
        <v>59268.748286</v>
      </c>
      <c r="I91" s="3">
        <v>59268.748286</v>
      </c>
      <c r="J91" s="3">
        <v>59268.748286</v>
      </c>
      <c r="K91" s="3">
        <v>59403.984036</v>
      </c>
      <c r="L91" s="3">
        <v>35.097</v>
      </c>
      <c r="M91" s="3">
        <v>60.317</v>
      </c>
      <c r="N91" s="94">
        <f t="shared" si="1"/>
        <v>0</v>
      </c>
      <c r="O91" s="94">
        <f t="shared" si="2"/>
        <v>1.098294168</v>
      </c>
      <c r="P91" s="94">
        <f t="shared" si="3"/>
        <v>0.04257478474</v>
      </c>
      <c r="Q91" s="94">
        <f t="shared" si="4"/>
        <v>0</v>
      </c>
      <c r="R91" s="94">
        <f t="shared" si="5"/>
        <v>0</v>
      </c>
      <c r="S91" s="96">
        <f t="shared" si="6"/>
        <v>0.2281737906</v>
      </c>
      <c r="U91" s="7">
        <f t="shared" si="7"/>
        <v>35.097</v>
      </c>
    </row>
    <row r="92">
      <c r="A92" s="94">
        <f>Comparacao!F93</f>
        <v>73196.93742</v>
      </c>
      <c r="B92" s="84" t="s">
        <v>173</v>
      </c>
      <c r="C92" s="3" t="s">
        <v>20</v>
      </c>
      <c r="D92" s="3">
        <v>5.0</v>
      </c>
      <c r="E92" s="3">
        <v>73196.937423</v>
      </c>
      <c r="F92" s="3">
        <v>73457.551904</v>
      </c>
      <c r="G92" s="3">
        <v>73457.551904</v>
      </c>
      <c r="H92" s="3">
        <v>73196.937423</v>
      </c>
      <c r="I92" s="3">
        <v>73196.937423</v>
      </c>
      <c r="J92" s="3">
        <v>73196.937423</v>
      </c>
      <c r="K92" s="3">
        <v>73301.183215</v>
      </c>
      <c r="L92" s="3">
        <v>30.411</v>
      </c>
      <c r="M92" s="3">
        <v>60.426</v>
      </c>
      <c r="N92" s="94">
        <f t="shared" si="1"/>
        <v>0</v>
      </c>
      <c r="O92" s="94">
        <f t="shared" si="2"/>
        <v>0.3560456082</v>
      </c>
      <c r="P92" s="94">
        <f t="shared" si="3"/>
        <v>0.3560456082</v>
      </c>
      <c r="Q92" s="94">
        <f t="shared" si="4"/>
        <v>0</v>
      </c>
      <c r="R92" s="94">
        <f t="shared" si="5"/>
        <v>0</v>
      </c>
      <c r="S92" s="96">
        <f t="shared" si="6"/>
        <v>0.1424182433</v>
      </c>
      <c r="U92" s="7">
        <f t="shared" si="7"/>
        <v>30.411</v>
      </c>
    </row>
    <row r="93">
      <c r="A93" s="94">
        <f>Comparacao!F94</f>
        <v>63341.09987</v>
      </c>
      <c r="B93" s="84" t="s">
        <v>174</v>
      </c>
      <c r="C93" s="3" t="s">
        <v>20</v>
      </c>
      <c r="D93" s="3">
        <v>5.0</v>
      </c>
      <c r="E93" s="3">
        <v>63341.09987</v>
      </c>
      <c r="F93" s="3">
        <v>63341.09987</v>
      </c>
      <c r="G93" s="3">
        <v>63341.09987</v>
      </c>
      <c r="H93" s="3">
        <v>63341.09987</v>
      </c>
      <c r="I93" s="3">
        <v>63341.09987</v>
      </c>
      <c r="J93" s="3">
        <v>63341.09987</v>
      </c>
      <c r="K93" s="3">
        <v>63341.09987</v>
      </c>
      <c r="L93" s="3">
        <v>39.084</v>
      </c>
      <c r="M93" s="3">
        <v>70.558</v>
      </c>
      <c r="N93" s="94">
        <f t="shared" si="1"/>
        <v>0</v>
      </c>
      <c r="O93" s="94">
        <f t="shared" si="2"/>
        <v>0</v>
      </c>
      <c r="P93" s="94">
        <f t="shared" si="3"/>
        <v>0</v>
      </c>
      <c r="Q93" s="94">
        <f t="shared" si="4"/>
        <v>0</v>
      </c>
      <c r="R93" s="94">
        <f t="shared" si="5"/>
        <v>0</v>
      </c>
      <c r="S93" s="96">
        <f t="shared" si="6"/>
        <v>0</v>
      </c>
      <c r="U93" s="7">
        <f t="shared" si="7"/>
        <v>39.084</v>
      </c>
    </row>
    <row r="94">
      <c r="A94" s="94">
        <f>Comparacao!F95</f>
        <v>73497.75771</v>
      </c>
      <c r="B94" s="84" t="s">
        <v>175</v>
      </c>
      <c r="C94" s="3" t="s">
        <v>20</v>
      </c>
      <c r="D94" s="3">
        <v>5.0</v>
      </c>
      <c r="E94" s="3">
        <v>73497.757707</v>
      </c>
      <c r="F94" s="3">
        <v>73497.757707</v>
      </c>
      <c r="G94" s="3">
        <v>73497.757707</v>
      </c>
      <c r="H94" s="3">
        <v>73497.757707</v>
      </c>
      <c r="I94" s="3">
        <v>73497.757707</v>
      </c>
      <c r="J94" s="3">
        <v>73497.757707</v>
      </c>
      <c r="K94" s="3">
        <v>73497.757707</v>
      </c>
      <c r="L94" s="3">
        <v>16.436</v>
      </c>
      <c r="M94" s="3">
        <v>70.361</v>
      </c>
      <c r="N94" s="94">
        <f t="shared" si="1"/>
        <v>0</v>
      </c>
      <c r="O94" s="94">
        <f t="shared" si="2"/>
        <v>0</v>
      </c>
      <c r="P94" s="94">
        <f t="shared" si="3"/>
        <v>0</v>
      </c>
      <c r="Q94" s="94">
        <f t="shared" si="4"/>
        <v>0</v>
      </c>
      <c r="R94" s="94">
        <f t="shared" si="5"/>
        <v>0</v>
      </c>
      <c r="S94" s="96">
        <f t="shared" si="6"/>
        <v>0</v>
      </c>
      <c r="U94" s="7">
        <f t="shared" si="7"/>
        <v>16.436</v>
      </c>
    </row>
    <row r="95">
      <c r="A95" s="94">
        <f>Comparacao!F96</f>
        <v>81681.80993</v>
      </c>
      <c r="B95" s="84" t="s">
        <v>176</v>
      </c>
      <c r="C95" s="3" t="s">
        <v>20</v>
      </c>
      <c r="D95" s="3">
        <v>5.0</v>
      </c>
      <c r="E95" s="3">
        <v>81681.809931</v>
      </c>
      <c r="F95" s="3">
        <v>81681.809931</v>
      </c>
      <c r="G95" s="3">
        <v>81681.809931</v>
      </c>
      <c r="H95" s="3">
        <v>81681.809931</v>
      </c>
      <c r="I95" s="3">
        <v>81783.21556</v>
      </c>
      <c r="J95" s="3">
        <v>81681.809931</v>
      </c>
      <c r="K95" s="3">
        <v>81702.091057</v>
      </c>
      <c r="L95" s="3">
        <v>23.996</v>
      </c>
      <c r="M95" s="3">
        <v>70.281</v>
      </c>
      <c r="N95" s="94">
        <f t="shared" si="1"/>
        <v>0</v>
      </c>
      <c r="O95" s="94">
        <f t="shared" si="2"/>
        <v>0</v>
      </c>
      <c r="P95" s="94">
        <f t="shared" si="3"/>
        <v>0</v>
      </c>
      <c r="Q95" s="94">
        <f t="shared" si="4"/>
        <v>0</v>
      </c>
      <c r="R95" s="94">
        <f t="shared" si="5"/>
        <v>0.1241471376</v>
      </c>
      <c r="S95" s="96">
        <f t="shared" si="6"/>
        <v>0.02482942753</v>
      </c>
      <c r="U95" s="7">
        <f t="shared" si="7"/>
        <v>23.996</v>
      </c>
    </row>
    <row r="96">
      <c r="A96" s="94">
        <f>Comparacao!F97</f>
        <v>52978.14225</v>
      </c>
      <c r="B96" s="84" t="s">
        <v>177</v>
      </c>
      <c r="C96" s="3" t="s">
        <v>20</v>
      </c>
      <c r="D96" s="3">
        <v>5.0</v>
      </c>
      <c r="E96" s="3">
        <v>52978.142253</v>
      </c>
      <c r="F96" s="3">
        <v>52978.142253</v>
      </c>
      <c r="G96" s="3">
        <v>52978.142253</v>
      </c>
      <c r="H96" s="3">
        <v>52978.142253</v>
      </c>
      <c r="I96" s="3">
        <v>52978.142253</v>
      </c>
      <c r="J96" s="3">
        <v>52978.142253</v>
      </c>
      <c r="K96" s="3">
        <v>52978.142253</v>
      </c>
      <c r="L96" s="3">
        <v>5.48</v>
      </c>
      <c r="M96" s="3">
        <v>70.33</v>
      </c>
      <c r="N96" s="94">
        <f t="shared" si="1"/>
        <v>0</v>
      </c>
      <c r="O96" s="94">
        <f t="shared" si="2"/>
        <v>0</v>
      </c>
      <c r="P96" s="94">
        <f t="shared" si="3"/>
        <v>0</v>
      </c>
      <c r="Q96" s="94">
        <f t="shared" si="4"/>
        <v>0</v>
      </c>
      <c r="R96" s="94">
        <f t="shared" si="5"/>
        <v>0</v>
      </c>
      <c r="S96" s="96">
        <f t="shared" si="6"/>
        <v>0</v>
      </c>
      <c r="U96" s="7">
        <f t="shared" si="7"/>
        <v>5.48</v>
      </c>
    </row>
    <row r="97">
      <c r="A97" s="94">
        <f>Comparacao!F98</f>
        <v>66159.30138</v>
      </c>
      <c r="B97" s="84" t="s">
        <v>178</v>
      </c>
      <c r="C97" s="3" t="s">
        <v>20</v>
      </c>
      <c r="D97" s="3">
        <v>5.0</v>
      </c>
      <c r="E97" s="3">
        <v>66159.30138</v>
      </c>
      <c r="F97" s="3">
        <v>66159.30138</v>
      </c>
      <c r="G97" s="3">
        <v>66159.30138</v>
      </c>
      <c r="H97" s="3">
        <v>66748.325026</v>
      </c>
      <c r="I97" s="3">
        <v>67174.937256</v>
      </c>
      <c r="J97" s="3">
        <v>66159.30138</v>
      </c>
      <c r="K97" s="3">
        <v>66480.233284</v>
      </c>
      <c r="L97" s="3">
        <v>40.562</v>
      </c>
      <c r="M97" s="3">
        <v>70.306</v>
      </c>
      <c r="N97" s="94">
        <f t="shared" si="1"/>
        <v>0</v>
      </c>
      <c r="O97" s="94">
        <f t="shared" si="2"/>
        <v>0</v>
      </c>
      <c r="P97" s="94">
        <f t="shared" si="3"/>
        <v>0</v>
      </c>
      <c r="Q97" s="94">
        <f t="shared" si="4"/>
        <v>0.8903111637</v>
      </c>
      <c r="R97" s="94">
        <f t="shared" si="5"/>
        <v>1.535136942</v>
      </c>
      <c r="S97" s="96">
        <f t="shared" si="6"/>
        <v>0.4850896211</v>
      </c>
      <c r="U97" s="7">
        <f t="shared" si="7"/>
        <v>40.562</v>
      </c>
    </row>
    <row r="98">
      <c r="A98" s="94">
        <f>Comparacao!F99</f>
        <v>77450.03782</v>
      </c>
      <c r="B98" s="84" t="s">
        <v>179</v>
      </c>
      <c r="C98" s="3" t="s">
        <v>20</v>
      </c>
      <c r="D98" s="3">
        <v>5.0</v>
      </c>
      <c r="E98" s="3">
        <v>78225.069912</v>
      </c>
      <c r="F98" s="3">
        <v>77450.03782</v>
      </c>
      <c r="G98" s="3">
        <v>77450.03782</v>
      </c>
      <c r="H98" s="3">
        <v>78225.069912</v>
      </c>
      <c r="I98" s="3">
        <v>77625.559043</v>
      </c>
      <c r="J98" s="3">
        <v>77450.03782</v>
      </c>
      <c r="K98" s="3">
        <v>77795.154901</v>
      </c>
      <c r="L98" s="3">
        <v>36.608</v>
      </c>
      <c r="M98" s="3">
        <v>70.33</v>
      </c>
      <c r="N98" s="94">
        <f t="shared" si="1"/>
        <v>1.000686525</v>
      </c>
      <c r="O98" s="94">
        <f t="shared" si="2"/>
        <v>0</v>
      </c>
      <c r="P98" s="94">
        <f t="shared" si="3"/>
        <v>0</v>
      </c>
      <c r="Q98" s="94">
        <f t="shared" si="4"/>
        <v>1.000686525</v>
      </c>
      <c r="R98" s="94">
        <f t="shared" si="5"/>
        <v>0.2266250966</v>
      </c>
      <c r="S98" s="96">
        <f t="shared" si="6"/>
        <v>0.4455996293</v>
      </c>
      <c r="U98" s="7">
        <f t="shared" si="7"/>
        <v>36.608</v>
      </c>
    </row>
    <row r="99">
      <c r="A99" s="94">
        <f>Comparacao!F100</f>
        <v>44569.60616</v>
      </c>
      <c r="B99" s="84" t="s">
        <v>180</v>
      </c>
      <c r="C99" s="3" t="s">
        <v>20</v>
      </c>
      <c r="D99" s="3">
        <v>5.0</v>
      </c>
      <c r="E99" s="3">
        <v>44896.644987</v>
      </c>
      <c r="F99" s="3">
        <v>44829.747898</v>
      </c>
      <c r="G99" s="3">
        <v>44569.606157</v>
      </c>
      <c r="H99" s="3">
        <v>44569.606157</v>
      </c>
      <c r="I99" s="3">
        <v>44641.876858</v>
      </c>
      <c r="J99" s="3">
        <v>44569.606157</v>
      </c>
      <c r="K99" s="3">
        <v>44701.496411</v>
      </c>
      <c r="L99" s="3">
        <v>36.342</v>
      </c>
      <c r="M99" s="3">
        <v>70.589</v>
      </c>
      <c r="N99" s="94">
        <f t="shared" si="1"/>
        <v>0.7337709668</v>
      </c>
      <c r="O99" s="94">
        <f t="shared" si="2"/>
        <v>0.583675207</v>
      </c>
      <c r="P99" s="94">
        <f t="shared" si="3"/>
        <v>0</v>
      </c>
      <c r="Q99" s="94">
        <f t="shared" si="4"/>
        <v>0</v>
      </c>
      <c r="R99" s="94">
        <f t="shared" si="5"/>
        <v>0.1621524335</v>
      </c>
      <c r="S99" s="96">
        <f t="shared" si="6"/>
        <v>0.2959197215</v>
      </c>
      <c r="U99" s="7">
        <f t="shared" si="7"/>
        <v>36.342</v>
      </c>
    </row>
    <row r="100">
      <c r="A100" s="94">
        <f>Comparacao!F101</f>
        <v>59903.0852</v>
      </c>
      <c r="B100" s="84" t="s">
        <v>181</v>
      </c>
      <c r="C100" s="3" t="s">
        <v>20</v>
      </c>
      <c r="D100" s="3">
        <v>5.0</v>
      </c>
      <c r="E100" s="3">
        <v>60717.183878</v>
      </c>
      <c r="F100" s="3">
        <v>59903.085195</v>
      </c>
      <c r="G100" s="3">
        <v>59986.169612</v>
      </c>
      <c r="H100" s="3">
        <v>59903.085195</v>
      </c>
      <c r="I100" s="3">
        <v>59903.085195</v>
      </c>
      <c r="J100" s="3">
        <v>59903.085195</v>
      </c>
      <c r="K100" s="3">
        <v>60082.521815</v>
      </c>
      <c r="L100" s="3">
        <v>35.147</v>
      </c>
      <c r="M100" s="3">
        <v>70.476</v>
      </c>
      <c r="N100" s="94">
        <f t="shared" si="1"/>
        <v>1.359026301</v>
      </c>
      <c r="O100" s="94">
        <f t="shared" si="2"/>
        <v>0</v>
      </c>
      <c r="P100" s="94">
        <f t="shared" si="3"/>
        <v>0.1386980599</v>
      </c>
      <c r="Q100" s="94">
        <f t="shared" si="4"/>
        <v>0</v>
      </c>
      <c r="R100" s="94">
        <f t="shared" si="5"/>
        <v>0</v>
      </c>
      <c r="S100" s="96">
        <f t="shared" si="6"/>
        <v>0.2995448722</v>
      </c>
      <c r="U100" s="7">
        <f t="shared" si="7"/>
        <v>35.147</v>
      </c>
    </row>
    <row r="101">
      <c r="A101" s="94">
        <f>Comparacao!F102</f>
        <v>73651.91098</v>
      </c>
      <c r="B101" s="84" t="s">
        <v>182</v>
      </c>
      <c r="C101" s="3" t="s">
        <v>20</v>
      </c>
      <c r="D101" s="3">
        <v>5.0</v>
      </c>
      <c r="E101" s="3">
        <v>73664.684519</v>
      </c>
      <c r="F101" s="3">
        <v>74292.035194</v>
      </c>
      <c r="G101" s="3">
        <v>73810.116871</v>
      </c>
      <c r="H101" s="3">
        <v>73880.66659</v>
      </c>
      <c r="I101" s="3">
        <v>73814.325828</v>
      </c>
      <c r="J101" s="3">
        <v>73664.684519</v>
      </c>
      <c r="K101" s="3">
        <v>73892.3658</v>
      </c>
      <c r="L101" s="3">
        <v>58.44</v>
      </c>
      <c r="M101" s="3">
        <v>70.493</v>
      </c>
      <c r="N101" s="94">
        <f t="shared" si="1"/>
        <v>0.01734311959</v>
      </c>
      <c r="O101" s="94">
        <f t="shared" si="2"/>
        <v>0.8691209848</v>
      </c>
      <c r="P101" s="94">
        <f t="shared" si="3"/>
        <v>0.2148021537</v>
      </c>
      <c r="Q101" s="94">
        <f t="shared" si="4"/>
        <v>0.3105901897</v>
      </c>
      <c r="R101" s="94">
        <f t="shared" si="5"/>
        <v>0.2205168146</v>
      </c>
      <c r="S101" s="96">
        <f t="shared" si="6"/>
        <v>0.3264746525</v>
      </c>
      <c r="U101" s="7">
        <f t="shared" si="7"/>
        <v>58.44</v>
      </c>
    </row>
    <row r="102">
      <c r="A102" s="94">
        <f>Comparacao!F103</f>
        <v>63412.27944</v>
      </c>
      <c r="B102" s="84" t="s">
        <v>183</v>
      </c>
      <c r="C102" s="3" t="s">
        <v>20</v>
      </c>
      <c r="D102" s="3">
        <v>5.0</v>
      </c>
      <c r="E102" s="3">
        <v>63412.279436</v>
      </c>
      <c r="F102" s="3">
        <v>63412.279436</v>
      </c>
      <c r="G102" s="3">
        <v>63412.279436</v>
      </c>
      <c r="H102" s="3">
        <v>63412.279436</v>
      </c>
      <c r="I102" s="3">
        <v>63412.279436</v>
      </c>
      <c r="J102" s="3">
        <v>63412.279436</v>
      </c>
      <c r="K102" s="3">
        <v>63412.279436</v>
      </c>
      <c r="L102" s="3">
        <v>13.062</v>
      </c>
      <c r="M102" s="3">
        <v>75.34</v>
      </c>
      <c r="N102" s="94">
        <f t="shared" si="1"/>
        <v>0</v>
      </c>
      <c r="O102" s="94">
        <f t="shared" si="2"/>
        <v>0</v>
      </c>
      <c r="P102" s="94">
        <f t="shared" si="3"/>
        <v>0</v>
      </c>
      <c r="Q102" s="94">
        <f t="shared" si="4"/>
        <v>0</v>
      </c>
      <c r="R102" s="94">
        <f t="shared" si="5"/>
        <v>0</v>
      </c>
      <c r="S102" s="96">
        <f t="shared" si="6"/>
        <v>0</v>
      </c>
      <c r="U102" s="7">
        <f t="shared" si="7"/>
        <v>13.062</v>
      </c>
    </row>
    <row r="103">
      <c r="A103" s="94">
        <f>Comparacao!F104</f>
        <v>73549.66066</v>
      </c>
      <c r="B103" s="84" t="s">
        <v>184</v>
      </c>
      <c r="C103" s="3" t="s">
        <v>20</v>
      </c>
      <c r="D103" s="3">
        <v>5.0</v>
      </c>
      <c r="E103" s="3">
        <v>73549.660663</v>
      </c>
      <c r="F103" s="3">
        <v>73549.660663</v>
      </c>
      <c r="G103" s="3">
        <v>73549.660663</v>
      </c>
      <c r="H103" s="3">
        <v>73549.660663</v>
      </c>
      <c r="I103" s="3">
        <v>73549.660663</v>
      </c>
      <c r="J103" s="3">
        <v>73549.660663</v>
      </c>
      <c r="K103" s="3">
        <v>73549.660663</v>
      </c>
      <c r="L103" s="3">
        <v>2.554</v>
      </c>
      <c r="M103" s="3">
        <v>75.305</v>
      </c>
      <c r="N103" s="94">
        <f t="shared" si="1"/>
        <v>0</v>
      </c>
      <c r="O103" s="94">
        <f t="shared" si="2"/>
        <v>0</v>
      </c>
      <c r="P103" s="94">
        <f t="shared" si="3"/>
        <v>0</v>
      </c>
      <c r="Q103" s="94">
        <f t="shared" si="4"/>
        <v>0</v>
      </c>
      <c r="R103" s="94">
        <f t="shared" si="5"/>
        <v>0</v>
      </c>
      <c r="S103" s="96">
        <f t="shared" si="6"/>
        <v>0</v>
      </c>
      <c r="U103" s="7">
        <f t="shared" si="7"/>
        <v>2.554</v>
      </c>
    </row>
    <row r="104">
      <c r="A104" s="94">
        <f>Comparacao!F105</f>
        <v>81726.18867</v>
      </c>
      <c r="B104" s="84" t="s">
        <v>185</v>
      </c>
      <c r="C104" s="3" t="s">
        <v>20</v>
      </c>
      <c r="D104" s="3">
        <v>5.0</v>
      </c>
      <c r="E104" s="3">
        <v>81726.188671</v>
      </c>
      <c r="F104" s="3">
        <v>81726.188671</v>
      </c>
      <c r="G104" s="3">
        <v>81726.188671</v>
      </c>
      <c r="H104" s="3">
        <v>81726.188671</v>
      </c>
      <c r="I104" s="3">
        <v>82141.185593</v>
      </c>
      <c r="J104" s="3">
        <v>81726.188671</v>
      </c>
      <c r="K104" s="3">
        <v>81809.188056</v>
      </c>
      <c r="L104" s="3">
        <v>18.712</v>
      </c>
      <c r="M104" s="3">
        <v>75.324</v>
      </c>
      <c r="N104" s="94">
        <f t="shared" si="1"/>
        <v>0</v>
      </c>
      <c r="O104" s="94">
        <f t="shared" si="2"/>
        <v>0</v>
      </c>
      <c r="P104" s="94">
        <f t="shared" si="3"/>
        <v>0</v>
      </c>
      <c r="Q104" s="94">
        <f t="shared" si="4"/>
        <v>0</v>
      </c>
      <c r="R104" s="94">
        <f t="shared" si="5"/>
        <v>0.5077893987</v>
      </c>
      <c r="S104" s="96">
        <f t="shared" si="6"/>
        <v>0.1015578797</v>
      </c>
      <c r="U104" s="7">
        <f t="shared" si="7"/>
        <v>18.712</v>
      </c>
    </row>
    <row r="105">
      <c r="A105" s="94">
        <f>Comparacao!F106</f>
        <v>52943.40154</v>
      </c>
      <c r="B105" s="84" t="s">
        <v>186</v>
      </c>
      <c r="C105" s="3" t="s">
        <v>20</v>
      </c>
      <c r="D105" s="3">
        <v>5.0</v>
      </c>
      <c r="E105" s="3">
        <v>52943.401537</v>
      </c>
      <c r="F105" s="3">
        <v>52943.401537</v>
      </c>
      <c r="G105" s="3">
        <v>52943.401537</v>
      </c>
      <c r="H105" s="3">
        <v>52943.401537</v>
      </c>
      <c r="I105" s="3">
        <v>52943.401537</v>
      </c>
      <c r="J105" s="3">
        <v>52943.401537</v>
      </c>
      <c r="K105" s="3">
        <v>52943.401537</v>
      </c>
      <c r="L105" s="3">
        <v>32.874</v>
      </c>
      <c r="M105" s="3">
        <v>75.425</v>
      </c>
      <c r="N105" s="94">
        <f t="shared" si="1"/>
        <v>0</v>
      </c>
      <c r="O105" s="94">
        <f t="shared" si="2"/>
        <v>0</v>
      </c>
      <c r="P105" s="94">
        <f t="shared" si="3"/>
        <v>0</v>
      </c>
      <c r="Q105" s="94">
        <f t="shared" si="4"/>
        <v>0</v>
      </c>
      <c r="R105" s="94">
        <f t="shared" si="5"/>
        <v>0</v>
      </c>
      <c r="S105" s="96">
        <f t="shared" si="6"/>
        <v>0</v>
      </c>
      <c r="U105" s="7">
        <f t="shared" si="7"/>
        <v>32.874</v>
      </c>
    </row>
    <row r="106">
      <c r="A106" s="94">
        <f>Comparacao!F107</f>
        <v>66152.85735</v>
      </c>
      <c r="B106" s="84" t="s">
        <v>187</v>
      </c>
      <c r="C106" s="3" t="s">
        <v>20</v>
      </c>
      <c r="D106" s="3">
        <v>5.0</v>
      </c>
      <c r="E106" s="3">
        <v>66152.857352</v>
      </c>
      <c r="F106" s="3">
        <v>66152.857352</v>
      </c>
      <c r="G106" s="3">
        <v>67304.769446</v>
      </c>
      <c r="H106" s="3">
        <v>67304.769446</v>
      </c>
      <c r="I106" s="3">
        <v>66957.605583</v>
      </c>
      <c r="J106" s="3">
        <v>66152.857352</v>
      </c>
      <c r="K106" s="3">
        <v>66774.571836</v>
      </c>
      <c r="L106" s="3">
        <v>29.189</v>
      </c>
      <c r="M106" s="3">
        <v>75.549</v>
      </c>
      <c r="N106" s="94">
        <f t="shared" si="1"/>
        <v>0</v>
      </c>
      <c r="O106" s="94">
        <f t="shared" si="2"/>
        <v>0</v>
      </c>
      <c r="P106" s="94">
        <f t="shared" si="3"/>
        <v>1.741288495</v>
      </c>
      <c r="Q106" s="94">
        <f t="shared" si="4"/>
        <v>1.741288495</v>
      </c>
      <c r="R106" s="94">
        <f t="shared" si="5"/>
        <v>1.216498067</v>
      </c>
      <c r="S106" s="96">
        <f t="shared" si="6"/>
        <v>0.9398150113</v>
      </c>
      <c r="U106" s="7">
        <f t="shared" si="7"/>
        <v>29.189</v>
      </c>
    </row>
    <row r="107">
      <c r="A107" s="94">
        <f>Comparacao!F108</f>
        <v>77475.83505</v>
      </c>
      <c r="B107" s="84" t="s">
        <v>188</v>
      </c>
      <c r="C107" s="3" t="s">
        <v>20</v>
      </c>
      <c r="D107" s="3">
        <v>5.0</v>
      </c>
      <c r="E107" s="3">
        <v>77475.835049</v>
      </c>
      <c r="F107" s="3">
        <v>77475.835049</v>
      </c>
      <c r="G107" s="3">
        <v>77475.835049</v>
      </c>
      <c r="H107" s="3">
        <v>77475.835049</v>
      </c>
      <c r="I107" s="3">
        <v>77611.365343</v>
      </c>
      <c r="J107" s="3">
        <v>77475.835049</v>
      </c>
      <c r="K107" s="3">
        <v>77502.941108</v>
      </c>
      <c r="L107" s="3">
        <v>39.937</v>
      </c>
      <c r="M107" s="3">
        <v>75.526</v>
      </c>
      <c r="N107" s="94">
        <f t="shared" si="1"/>
        <v>0</v>
      </c>
      <c r="O107" s="94">
        <f t="shared" si="2"/>
        <v>0</v>
      </c>
      <c r="P107" s="94">
        <f t="shared" si="3"/>
        <v>0</v>
      </c>
      <c r="Q107" s="94">
        <f t="shared" si="4"/>
        <v>0</v>
      </c>
      <c r="R107" s="94">
        <f t="shared" si="5"/>
        <v>0.1749323436</v>
      </c>
      <c r="S107" s="96">
        <f t="shared" si="6"/>
        <v>0.03498646873</v>
      </c>
      <c r="U107" s="7">
        <f t="shared" si="7"/>
        <v>39.937</v>
      </c>
    </row>
    <row r="108">
      <c r="A108" s="94">
        <f>Comparacao!F109</f>
        <v>44983.99854</v>
      </c>
      <c r="B108" s="84" t="s">
        <v>189</v>
      </c>
      <c r="C108" s="3" t="s">
        <v>20</v>
      </c>
      <c r="D108" s="3">
        <v>5.0</v>
      </c>
      <c r="E108" s="3">
        <v>45201.476678</v>
      </c>
      <c r="F108" s="3">
        <v>45058.913901</v>
      </c>
      <c r="G108" s="3">
        <v>44983.998537</v>
      </c>
      <c r="H108" s="3">
        <v>45191.040486</v>
      </c>
      <c r="I108" s="3">
        <v>44983.998537</v>
      </c>
      <c r="J108" s="3">
        <v>44983.998537</v>
      </c>
      <c r="K108" s="3">
        <v>45083.885628</v>
      </c>
      <c r="L108" s="3">
        <v>26.603</v>
      </c>
      <c r="M108" s="3">
        <v>75.806</v>
      </c>
      <c r="N108" s="94">
        <f t="shared" si="1"/>
        <v>0.4834566692</v>
      </c>
      <c r="O108" s="94">
        <f t="shared" si="2"/>
        <v>0.1665378055</v>
      </c>
      <c r="P108" s="94">
        <f t="shared" si="3"/>
        <v>0</v>
      </c>
      <c r="Q108" s="94">
        <f t="shared" si="4"/>
        <v>0.4602568819</v>
      </c>
      <c r="R108" s="94">
        <f t="shared" si="5"/>
        <v>0</v>
      </c>
      <c r="S108" s="96">
        <f t="shared" si="6"/>
        <v>0.2220502713</v>
      </c>
      <c r="U108" s="7">
        <f t="shared" si="7"/>
        <v>26.603</v>
      </c>
    </row>
    <row r="109">
      <c r="A109" s="94">
        <f>Comparacao!F110</f>
        <v>60220.6622</v>
      </c>
      <c r="B109" s="84" t="s">
        <v>190</v>
      </c>
      <c r="C109" s="3" t="s">
        <v>20</v>
      </c>
      <c r="D109" s="3">
        <v>5.0</v>
      </c>
      <c r="E109" s="3">
        <v>60866.888752</v>
      </c>
      <c r="F109" s="3">
        <v>60561.867204</v>
      </c>
      <c r="G109" s="3">
        <v>60490.91933</v>
      </c>
      <c r="H109" s="3">
        <v>61949.974431</v>
      </c>
      <c r="I109" s="3">
        <v>60578.222568</v>
      </c>
      <c r="J109" s="3">
        <v>60490.91933</v>
      </c>
      <c r="K109" s="3">
        <v>60889.574457</v>
      </c>
      <c r="L109" s="3">
        <v>43.298</v>
      </c>
      <c r="M109" s="3">
        <v>75.899</v>
      </c>
      <c r="N109" s="94">
        <f t="shared" si="1"/>
        <v>1.073097725</v>
      </c>
      <c r="O109" s="94">
        <f t="shared" si="2"/>
        <v>0.5665912588</v>
      </c>
      <c r="P109" s="94">
        <f t="shared" si="3"/>
        <v>0.448778084</v>
      </c>
      <c r="Q109" s="94">
        <f t="shared" si="4"/>
        <v>2.87162607</v>
      </c>
      <c r="R109" s="94">
        <f t="shared" si="5"/>
        <v>0.5937503159</v>
      </c>
      <c r="S109" s="96">
        <f t="shared" si="6"/>
        <v>1.110768691</v>
      </c>
      <c r="U109" s="7">
        <f t="shared" si="7"/>
        <v>43.298</v>
      </c>
    </row>
    <row r="110">
      <c r="A110" s="94">
        <f>Comparacao!F111</f>
        <v>73858.29968</v>
      </c>
      <c r="B110" s="84" t="s">
        <v>191</v>
      </c>
      <c r="C110" s="3" t="s">
        <v>20</v>
      </c>
      <c r="D110" s="3">
        <v>5.0</v>
      </c>
      <c r="E110" s="3">
        <v>74173.449328</v>
      </c>
      <c r="F110" s="3">
        <v>74096.382639</v>
      </c>
      <c r="G110" s="3">
        <v>74457.992046</v>
      </c>
      <c r="H110" s="3">
        <v>73858.299684</v>
      </c>
      <c r="I110" s="3">
        <v>73980.430792</v>
      </c>
      <c r="J110" s="3">
        <v>73858.299684</v>
      </c>
      <c r="K110" s="3">
        <v>74113.310898</v>
      </c>
      <c r="L110" s="3">
        <v>54.308</v>
      </c>
      <c r="M110" s="3">
        <v>75.942</v>
      </c>
      <c r="N110" s="94">
        <f t="shared" si="1"/>
        <v>0.4266949623</v>
      </c>
      <c r="O110" s="94">
        <f t="shared" si="2"/>
        <v>0.3223509829</v>
      </c>
      <c r="P110" s="94">
        <f t="shared" si="3"/>
        <v>0.8119498615</v>
      </c>
      <c r="Q110" s="94">
        <f t="shared" si="4"/>
        <v>0</v>
      </c>
      <c r="R110" s="94">
        <f t="shared" si="5"/>
        <v>0.1653586781</v>
      </c>
      <c r="S110" s="96">
        <f t="shared" si="6"/>
        <v>0.345270897</v>
      </c>
      <c r="U110" s="7">
        <f t="shared" si="7"/>
        <v>54.308</v>
      </c>
    </row>
    <row r="111">
      <c r="A111" s="94">
        <f>Comparacao!F112</f>
        <v>63270.89322</v>
      </c>
      <c r="B111" s="84" t="s">
        <v>192</v>
      </c>
      <c r="C111" s="3" t="s">
        <v>20</v>
      </c>
      <c r="D111" s="3">
        <v>5.0</v>
      </c>
      <c r="E111" s="3">
        <v>63270.893215</v>
      </c>
      <c r="F111" s="3">
        <v>63354.240706</v>
      </c>
      <c r="G111" s="3">
        <v>63354.240706</v>
      </c>
      <c r="H111" s="3">
        <v>63270.893215</v>
      </c>
      <c r="I111" s="3">
        <v>63354.240706</v>
      </c>
      <c r="J111" s="3">
        <v>63270.893215</v>
      </c>
      <c r="K111" s="3">
        <v>63320.90171</v>
      </c>
      <c r="L111" s="3">
        <v>58.59</v>
      </c>
      <c r="M111" s="3">
        <v>91.257</v>
      </c>
      <c r="N111" s="94">
        <f t="shared" si="1"/>
        <v>0</v>
      </c>
      <c r="O111" s="94">
        <f t="shared" si="2"/>
        <v>0.1317311749</v>
      </c>
      <c r="P111" s="94">
        <f t="shared" si="3"/>
        <v>0.1317311749</v>
      </c>
      <c r="Q111" s="94">
        <f t="shared" si="4"/>
        <v>0</v>
      </c>
      <c r="R111" s="94">
        <f t="shared" si="5"/>
        <v>0.1317311749</v>
      </c>
      <c r="S111" s="96">
        <f t="shared" si="6"/>
        <v>0.07903870494</v>
      </c>
      <c r="U111" s="7">
        <f t="shared" si="7"/>
        <v>58.59</v>
      </c>
    </row>
    <row r="112">
      <c r="A112" s="94">
        <f>Comparacao!F113</f>
        <v>73259.89414</v>
      </c>
      <c r="B112" s="84" t="s">
        <v>193</v>
      </c>
      <c r="C112" s="3" t="s">
        <v>20</v>
      </c>
      <c r="D112" s="3">
        <v>5.0</v>
      </c>
      <c r="E112" s="3">
        <v>73259.894138</v>
      </c>
      <c r="F112" s="3">
        <v>73259.894138</v>
      </c>
      <c r="G112" s="3">
        <v>73259.894138</v>
      </c>
      <c r="H112" s="3">
        <v>73259.894138</v>
      </c>
      <c r="I112" s="3">
        <v>74054.024628</v>
      </c>
      <c r="J112" s="3">
        <v>73259.894138</v>
      </c>
      <c r="K112" s="3">
        <v>73418.720236</v>
      </c>
      <c r="L112" s="3">
        <v>31.225</v>
      </c>
      <c r="M112" s="3">
        <v>91.02</v>
      </c>
      <c r="N112" s="94">
        <f t="shared" si="1"/>
        <v>0</v>
      </c>
      <c r="O112" s="94">
        <f t="shared" si="2"/>
        <v>0</v>
      </c>
      <c r="P112" s="94">
        <f t="shared" si="3"/>
        <v>0</v>
      </c>
      <c r="Q112" s="94">
        <f t="shared" si="4"/>
        <v>0</v>
      </c>
      <c r="R112" s="94">
        <f t="shared" si="5"/>
        <v>1.083990769</v>
      </c>
      <c r="S112" s="96">
        <f t="shared" si="6"/>
        <v>0.2167981538</v>
      </c>
      <c r="U112" s="7">
        <f t="shared" si="7"/>
        <v>31.225</v>
      </c>
    </row>
    <row r="113">
      <c r="A113" s="94">
        <f>Comparacao!F114</f>
        <v>81404.03489</v>
      </c>
      <c r="B113" s="84" t="s">
        <v>194</v>
      </c>
      <c r="C113" s="3" t="s">
        <v>20</v>
      </c>
      <c r="D113" s="3">
        <v>5.0</v>
      </c>
      <c r="E113" s="3">
        <v>82365.53769</v>
      </c>
      <c r="F113" s="3">
        <v>81404.034887</v>
      </c>
      <c r="G113" s="3">
        <v>81404.034887</v>
      </c>
      <c r="H113" s="3">
        <v>81404.034887</v>
      </c>
      <c r="I113" s="3">
        <v>82365.53769</v>
      </c>
      <c r="J113" s="3">
        <v>81404.034887</v>
      </c>
      <c r="K113" s="3">
        <v>81788.636008</v>
      </c>
      <c r="L113" s="3">
        <v>3.726</v>
      </c>
      <c r="M113" s="3">
        <v>90.98</v>
      </c>
      <c r="N113" s="94">
        <f t="shared" si="1"/>
        <v>1.181148827</v>
      </c>
      <c r="O113" s="94">
        <f t="shared" si="2"/>
        <v>0</v>
      </c>
      <c r="P113" s="94">
        <f t="shared" si="3"/>
        <v>0</v>
      </c>
      <c r="Q113" s="94">
        <f t="shared" si="4"/>
        <v>0</v>
      </c>
      <c r="R113" s="94">
        <f t="shared" si="5"/>
        <v>1.181148827</v>
      </c>
      <c r="S113" s="96">
        <f t="shared" si="6"/>
        <v>0.4724595307</v>
      </c>
      <c r="U113" s="7">
        <f t="shared" si="7"/>
        <v>3.726</v>
      </c>
    </row>
    <row r="114">
      <c r="A114" s="94">
        <f>Comparacao!F115</f>
        <v>52883.49737</v>
      </c>
      <c r="B114" s="84" t="s">
        <v>195</v>
      </c>
      <c r="C114" s="3" t="s">
        <v>20</v>
      </c>
      <c r="D114" s="3">
        <v>5.0</v>
      </c>
      <c r="E114" s="3">
        <v>52883.497367</v>
      </c>
      <c r="F114" s="3">
        <v>52883.497367</v>
      </c>
      <c r="G114" s="3">
        <v>52883.497367</v>
      </c>
      <c r="H114" s="3">
        <v>52883.497367</v>
      </c>
      <c r="I114" s="3">
        <v>52883.497367</v>
      </c>
      <c r="J114" s="3">
        <v>52883.497367</v>
      </c>
      <c r="K114" s="3">
        <v>52883.497367</v>
      </c>
      <c r="L114" s="3">
        <v>21.624</v>
      </c>
      <c r="M114" s="3">
        <v>90.7</v>
      </c>
      <c r="N114" s="94">
        <f t="shared" si="1"/>
        <v>0</v>
      </c>
      <c r="O114" s="94">
        <f t="shared" si="2"/>
        <v>0</v>
      </c>
      <c r="P114" s="94">
        <f t="shared" si="3"/>
        <v>0</v>
      </c>
      <c r="Q114" s="94">
        <f t="shared" si="4"/>
        <v>0</v>
      </c>
      <c r="R114" s="94">
        <f t="shared" si="5"/>
        <v>0</v>
      </c>
      <c r="S114" s="96">
        <f t="shared" si="6"/>
        <v>0</v>
      </c>
      <c r="U114" s="7">
        <f t="shared" si="7"/>
        <v>21.624</v>
      </c>
    </row>
    <row r="115">
      <c r="A115" s="94">
        <f>Comparacao!F116</f>
        <v>66170.44605</v>
      </c>
      <c r="B115" s="84" t="s">
        <v>196</v>
      </c>
      <c r="C115" s="3" t="s">
        <v>20</v>
      </c>
      <c r="D115" s="3">
        <v>5.0</v>
      </c>
      <c r="E115" s="3">
        <v>66171.777645</v>
      </c>
      <c r="F115" s="3">
        <v>66870.505647</v>
      </c>
      <c r="G115" s="3">
        <v>66447.00511</v>
      </c>
      <c r="H115" s="3">
        <v>68194.258286</v>
      </c>
      <c r="I115" s="3">
        <v>67274.964001</v>
      </c>
      <c r="J115" s="3">
        <v>66171.777645</v>
      </c>
      <c r="K115" s="3">
        <v>66991.702138</v>
      </c>
      <c r="L115" s="3">
        <v>60.57</v>
      </c>
      <c r="M115" s="3">
        <v>90.847</v>
      </c>
      <c r="N115" s="94">
        <f t="shared" si="1"/>
        <v>0.002012368179</v>
      </c>
      <c r="O115" s="94">
        <f t="shared" si="2"/>
        <v>1.057964147</v>
      </c>
      <c r="P115" s="94">
        <f t="shared" si="3"/>
        <v>0.4179495145</v>
      </c>
      <c r="Q115" s="94">
        <f t="shared" si="4"/>
        <v>3.05848359</v>
      </c>
      <c r="R115" s="94">
        <f t="shared" si="5"/>
        <v>1.669201305</v>
      </c>
      <c r="S115" s="96">
        <f t="shared" si="6"/>
        <v>1.241122185</v>
      </c>
      <c r="U115" s="7">
        <f t="shared" si="7"/>
        <v>60.57</v>
      </c>
    </row>
    <row r="116">
      <c r="A116" s="94">
        <f>Comparacao!F117</f>
        <v>77383.09886</v>
      </c>
      <c r="B116" s="84" t="s">
        <v>197</v>
      </c>
      <c r="C116" s="3" t="s">
        <v>20</v>
      </c>
      <c r="D116" s="3">
        <v>5.0</v>
      </c>
      <c r="E116" s="3">
        <v>77383.098864</v>
      </c>
      <c r="F116" s="3">
        <v>77383.098864</v>
      </c>
      <c r="G116" s="3">
        <v>77383.098864</v>
      </c>
      <c r="H116" s="3">
        <v>78609.460734</v>
      </c>
      <c r="I116" s="3">
        <v>77383.098864</v>
      </c>
      <c r="J116" s="3">
        <v>77383.098864</v>
      </c>
      <c r="K116" s="3">
        <v>77628.371238</v>
      </c>
      <c r="L116" s="3">
        <v>42.412</v>
      </c>
      <c r="M116" s="3">
        <v>90.673</v>
      </c>
      <c r="N116" s="94">
        <f t="shared" si="1"/>
        <v>0</v>
      </c>
      <c r="O116" s="94">
        <f t="shared" si="2"/>
        <v>0</v>
      </c>
      <c r="P116" s="94">
        <f t="shared" si="3"/>
        <v>0</v>
      </c>
      <c r="Q116" s="94">
        <f t="shared" si="4"/>
        <v>1.584792917</v>
      </c>
      <c r="R116" s="94">
        <f t="shared" si="5"/>
        <v>0</v>
      </c>
      <c r="S116" s="96">
        <f t="shared" si="6"/>
        <v>0.3169585835</v>
      </c>
      <c r="U116" s="7">
        <f t="shared" si="7"/>
        <v>42.412</v>
      </c>
    </row>
    <row r="117">
      <c r="A117" s="94">
        <f>Comparacao!F118</f>
        <v>44944.49871</v>
      </c>
      <c r="B117" s="84" t="s">
        <v>198</v>
      </c>
      <c r="C117" s="3" t="s">
        <v>20</v>
      </c>
      <c r="D117" s="3">
        <v>5.0</v>
      </c>
      <c r="E117" s="3">
        <v>45061.009242</v>
      </c>
      <c r="F117" s="3">
        <v>45011.390752</v>
      </c>
      <c r="G117" s="3">
        <v>45163.190568</v>
      </c>
      <c r="H117" s="3">
        <v>45061.009242</v>
      </c>
      <c r="I117" s="3">
        <v>45094.063969</v>
      </c>
      <c r="J117" s="3">
        <v>45011.390752</v>
      </c>
      <c r="K117" s="3">
        <v>45078.132755</v>
      </c>
      <c r="L117" s="3">
        <v>39.144</v>
      </c>
      <c r="M117" s="3">
        <v>90.744</v>
      </c>
      <c r="N117" s="94">
        <f t="shared" si="1"/>
        <v>0.2592320247</v>
      </c>
      <c r="O117" s="94">
        <f t="shared" si="2"/>
        <v>0.1488325511</v>
      </c>
      <c r="P117" s="94">
        <f t="shared" si="3"/>
        <v>0.4865820429</v>
      </c>
      <c r="Q117" s="94">
        <f t="shared" si="4"/>
        <v>0.2592320247</v>
      </c>
      <c r="R117" s="94">
        <f t="shared" si="5"/>
        <v>0.332777682</v>
      </c>
      <c r="S117" s="96">
        <f t="shared" si="6"/>
        <v>0.2973312651</v>
      </c>
      <c r="U117" s="7">
        <f t="shared" si="7"/>
        <v>39.144</v>
      </c>
    </row>
    <row r="118">
      <c r="A118" s="94">
        <f>Comparacao!F119</f>
        <v>60243.61874</v>
      </c>
      <c r="B118" s="84" t="s">
        <v>199</v>
      </c>
      <c r="C118" s="3" t="s">
        <v>20</v>
      </c>
      <c r="D118" s="3">
        <v>5.0</v>
      </c>
      <c r="E118" s="3">
        <v>60555.675983</v>
      </c>
      <c r="F118" s="3">
        <v>60783.305094</v>
      </c>
      <c r="G118" s="3">
        <v>60243.618738</v>
      </c>
      <c r="H118" s="3">
        <v>60905.181199</v>
      </c>
      <c r="I118" s="3">
        <v>62081.094407</v>
      </c>
      <c r="J118" s="3">
        <v>60243.618738</v>
      </c>
      <c r="K118" s="3">
        <v>60913.775084</v>
      </c>
      <c r="L118" s="3">
        <v>65.859</v>
      </c>
      <c r="M118" s="3">
        <v>90.947</v>
      </c>
      <c r="N118" s="94">
        <f t="shared" si="1"/>
        <v>0.5179921982</v>
      </c>
      <c r="O118" s="94">
        <f t="shared" si="2"/>
        <v>0.8958398704</v>
      </c>
      <c r="P118" s="94">
        <f t="shared" si="3"/>
        <v>0</v>
      </c>
      <c r="Q118" s="94">
        <f t="shared" si="4"/>
        <v>1.098145289</v>
      </c>
      <c r="R118" s="94">
        <f t="shared" si="5"/>
        <v>3.050075191</v>
      </c>
      <c r="S118" s="96">
        <f t="shared" si="6"/>
        <v>1.11241051</v>
      </c>
      <c r="U118" s="7">
        <f t="shared" si="7"/>
        <v>65.859</v>
      </c>
    </row>
    <row r="119">
      <c r="A119" s="94">
        <f>Comparacao!F120</f>
        <v>73775.48245</v>
      </c>
      <c r="B119" s="84" t="s">
        <v>200</v>
      </c>
      <c r="C119" s="3" t="s">
        <v>20</v>
      </c>
      <c r="D119" s="3">
        <v>5.0</v>
      </c>
      <c r="E119" s="3">
        <v>73775.482449</v>
      </c>
      <c r="F119" s="3">
        <v>73775.482449</v>
      </c>
      <c r="G119" s="3">
        <v>74482.040859</v>
      </c>
      <c r="H119" s="3">
        <v>74899.561839</v>
      </c>
      <c r="I119" s="3">
        <v>74044.441587</v>
      </c>
      <c r="J119" s="3">
        <v>73775.482449</v>
      </c>
      <c r="K119" s="3">
        <v>74195.401837</v>
      </c>
      <c r="L119" s="3">
        <v>62.107</v>
      </c>
      <c r="M119" s="3">
        <v>90.689</v>
      </c>
      <c r="N119" s="94">
        <f t="shared" si="1"/>
        <v>0</v>
      </c>
      <c r="O119" s="94">
        <f t="shared" si="2"/>
        <v>0</v>
      </c>
      <c r="P119" s="94">
        <f t="shared" si="3"/>
        <v>0.9577143877</v>
      </c>
      <c r="Q119" s="94">
        <f t="shared" si="4"/>
        <v>1.523648986</v>
      </c>
      <c r="R119" s="94">
        <f t="shared" si="5"/>
        <v>0.3645643906</v>
      </c>
      <c r="S119" s="96">
        <f t="shared" si="6"/>
        <v>0.5691855528</v>
      </c>
      <c r="U119" s="7">
        <f t="shared" si="7"/>
        <v>62.107</v>
      </c>
    </row>
    <row r="120">
      <c r="A120" s="94">
        <f>Comparacao!F121</f>
        <v>63442.50571</v>
      </c>
      <c r="B120" s="84" t="s">
        <v>201</v>
      </c>
      <c r="C120" s="3" t="s">
        <v>20</v>
      </c>
      <c r="D120" s="3">
        <v>5.0</v>
      </c>
      <c r="E120" s="3">
        <v>63442.505707</v>
      </c>
      <c r="F120" s="3">
        <v>63442.505707</v>
      </c>
      <c r="G120" s="3">
        <v>65016.488012</v>
      </c>
      <c r="H120" s="3">
        <v>63442.505707</v>
      </c>
      <c r="I120" s="3">
        <v>63442.505707</v>
      </c>
      <c r="J120" s="3">
        <v>63442.505707</v>
      </c>
      <c r="K120" s="3">
        <v>63757.302168</v>
      </c>
      <c r="L120" s="3">
        <v>31.801</v>
      </c>
      <c r="M120" s="3">
        <v>100.874</v>
      </c>
      <c r="N120" s="94">
        <f t="shared" si="1"/>
        <v>0</v>
      </c>
      <c r="O120" s="94">
        <f t="shared" si="2"/>
        <v>0</v>
      </c>
      <c r="P120" s="94">
        <f t="shared" si="3"/>
        <v>2.480958606</v>
      </c>
      <c r="Q120" s="94">
        <f t="shared" si="4"/>
        <v>0</v>
      </c>
      <c r="R120" s="94">
        <f t="shared" si="5"/>
        <v>0</v>
      </c>
      <c r="S120" s="96">
        <f t="shared" si="6"/>
        <v>0.4961917211</v>
      </c>
      <c r="U120" s="7">
        <f t="shared" si="7"/>
        <v>31.801</v>
      </c>
    </row>
    <row r="121">
      <c r="A121" s="94">
        <f>Comparacao!F122</f>
        <v>73415.91173</v>
      </c>
      <c r="B121" s="84" t="s">
        <v>202</v>
      </c>
      <c r="C121" s="3" t="s">
        <v>20</v>
      </c>
      <c r="D121" s="3">
        <v>5.0</v>
      </c>
      <c r="E121" s="3">
        <v>74331.289669</v>
      </c>
      <c r="F121" s="3">
        <v>73415.911731</v>
      </c>
      <c r="G121" s="3">
        <v>73415.911731</v>
      </c>
      <c r="H121" s="3">
        <v>73415.911731</v>
      </c>
      <c r="I121" s="3">
        <v>73415.911731</v>
      </c>
      <c r="J121" s="3">
        <v>73415.911731</v>
      </c>
      <c r="K121" s="3">
        <v>73598.987319</v>
      </c>
      <c r="L121" s="3">
        <v>17.335</v>
      </c>
      <c r="M121" s="3">
        <v>100.849</v>
      </c>
      <c r="N121" s="94">
        <f t="shared" si="1"/>
        <v>1.246838616</v>
      </c>
      <c r="O121" s="94">
        <f t="shared" si="2"/>
        <v>0</v>
      </c>
      <c r="P121" s="94">
        <f t="shared" si="3"/>
        <v>0</v>
      </c>
      <c r="Q121" s="94">
        <f t="shared" si="4"/>
        <v>0</v>
      </c>
      <c r="R121" s="94">
        <f t="shared" si="5"/>
        <v>0</v>
      </c>
      <c r="S121" s="96">
        <f t="shared" si="6"/>
        <v>0.2493677233</v>
      </c>
      <c r="U121" s="7">
        <f t="shared" si="7"/>
        <v>17.335</v>
      </c>
    </row>
    <row r="122">
      <c r="A122" s="94">
        <f>Comparacao!F123</f>
        <v>81473.21432</v>
      </c>
      <c r="B122" s="84" t="s">
        <v>203</v>
      </c>
      <c r="C122" s="3" t="s">
        <v>20</v>
      </c>
      <c r="D122" s="3">
        <v>5.0</v>
      </c>
      <c r="E122" s="3">
        <v>81473.214321</v>
      </c>
      <c r="F122" s="3">
        <v>82113.855749</v>
      </c>
      <c r="G122" s="3">
        <v>81473.214321</v>
      </c>
      <c r="H122" s="3">
        <v>81473.214321</v>
      </c>
      <c r="I122" s="3">
        <v>81473.214321</v>
      </c>
      <c r="J122" s="3">
        <v>81473.214321</v>
      </c>
      <c r="K122" s="3">
        <v>81601.342607</v>
      </c>
      <c r="L122" s="3">
        <v>72.06</v>
      </c>
      <c r="M122" s="3">
        <v>100.993</v>
      </c>
      <c r="N122" s="94">
        <f t="shared" si="1"/>
        <v>0</v>
      </c>
      <c r="O122" s="94">
        <f t="shared" si="2"/>
        <v>0.7863215332</v>
      </c>
      <c r="P122" s="94">
        <f t="shared" si="3"/>
        <v>0</v>
      </c>
      <c r="Q122" s="94">
        <f t="shared" si="4"/>
        <v>0</v>
      </c>
      <c r="R122" s="94">
        <f t="shared" si="5"/>
        <v>0</v>
      </c>
      <c r="S122" s="96">
        <f t="shared" si="6"/>
        <v>0.1572643066</v>
      </c>
      <c r="U122" s="7">
        <f t="shared" si="7"/>
        <v>72.06</v>
      </c>
    </row>
    <row r="123">
      <c r="A123" s="94">
        <f>Comparacao!F124</f>
        <v>53316.5763</v>
      </c>
      <c r="B123" s="84" t="s">
        <v>204</v>
      </c>
      <c r="C123" s="3" t="s">
        <v>20</v>
      </c>
      <c r="D123" s="3">
        <v>5.0</v>
      </c>
      <c r="E123" s="3">
        <v>53316.576303</v>
      </c>
      <c r="F123" s="3">
        <v>53616.07759</v>
      </c>
      <c r="G123" s="3">
        <v>55042.357927</v>
      </c>
      <c r="H123" s="3">
        <v>53316.576303</v>
      </c>
      <c r="I123" s="3">
        <v>54250.693384</v>
      </c>
      <c r="J123" s="3">
        <v>53316.576303</v>
      </c>
      <c r="K123" s="3">
        <v>53908.456302</v>
      </c>
      <c r="L123" s="3">
        <v>69.648</v>
      </c>
      <c r="M123" s="3">
        <v>101.247</v>
      </c>
      <c r="N123" s="94">
        <f t="shared" si="1"/>
        <v>0</v>
      </c>
      <c r="O123" s="94">
        <f t="shared" si="2"/>
        <v>0.5617414091</v>
      </c>
      <c r="P123" s="94">
        <f t="shared" si="3"/>
        <v>3.236857547</v>
      </c>
      <c r="Q123" s="94">
        <f t="shared" si="4"/>
        <v>0</v>
      </c>
      <c r="R123" s="94">
        <f t="shared" si="5"/>
        <v>1.752020002</v>
      </c>
      <c r="S123" s="96">
        <f t="shared" si="6"/>
        <v>1.110123792</v>
      </c>
      <c r="U123" s="7">
        <f t="shared" si="7"/>
        <v>69.648</v>
      </c>
    </row>
    <row r="124">
      <c r="A124" s="94">
        <f>Comparacao!F125</f>
        <v>66563.13171</v>
      </c>
      <c r="B124" s="84" t="s">
        <v>205</v>
      </c>
      <c r="C124" s="3" t="s">
        <v>20</v>
      </c>
      <c r="D124" s="3">
        <v>5.0</v>
      </c>
      <c r="E124" s="3">
        <v>67031.741961</v>
      </c>
      <c r="F124" s="3">
        <v>67031.741961</v>
      </c>
      <c r="G124" s="3">
        <v>67270.054683</v>
      </c>
      <c r="H124" s="3">
        <v>67031.741961</v>
      </c>
      <c r="I124" s="3">
        <v>67031.741961</v>
      </c>
      <c r="J124" s="3">
        <v>67031.741961</v>
      </c>
      <c r="K124" s="3">
        <v>67079.404505</v>
      </c>
      <c r="L124" s="3">
        <v>56.044</v>
      </c>
      <c r="M124" s="3">
        <v>100.831</v>
      </c>
      <c r="N124" s="94">
        <f t="shared" si="1"/>
        <v>0.7040087222</v>
      </c>
      <c r="O124" s="94">
        <f t="shared" si="2"/>
        <v>0.7040087222</v>
      </c>
      <c r="P124" s="94">
        <f t="shared" si="3"/>
        <v>1.062033827</v>
      </c>
      <c r="Q124" s="94">
        <f t="shared" si="4"/>
        <v>0.7040087222</v>
      </c>
      <c r="R124" s="94">
        <f t="shared" si="5"/>
        <v>0.7040087222</v>
      </c>
      <c r="S124" s="96">
        <f t="shared" si="6"/>
        <v>0.7756137432</v>
      </c>
      <c r="U124" s="7">
        <f t="shared" si="7"/>
        <v>56.044</v>
      </c>
    </row>
    <row r="125">
      <c r="A125" s="94">
        <f>Comparacao!F126</f>
        <v>77561.11803</v>
      </c>
      <c r="B125" s="84" t="s">
        <v>206</v>
      </c>
      <c r="C125" s="3" t="s">
        <v>20</v>
      </c>
      <c r="D125" s="3">
        <v>5.0</v>
      </c>
      <c r="E125" s="3">
        <v>77561.118025</v>
      </c>
      <c r="F125" s="3">
        <v>77757.293294</v>
      </c>
      <c r="G125" s="3">
        <v>77567.208187</v>
      </c>
      <c r="H125" s="3">
        <v>77757.293294</v>
      </c>
      <c r="I125" s="3">
        <v>77888.107164</v>
      </c>
      <c r="J125" s="3">
        <v>77561.118025</v>
      </c>
      <c r="K125" s="3">
        <v>77706.203993</v>
      </c>
      <c r="L125" s="3">
        <v>48.803</v>
      </c>
      <c r="M125" s="3">
        <v>101.001</v>
      </c>
      <c r="N125" s="94">
        <f t="shared" si="1"/>
        <v>0</v>
      </c>
      <c r="O125" s="94">
        <f t="shared" si="2"/>
        <v>0.2529299138</v>
      </c>
      <c r="P125" s="94">
        <f t="shared" si="3"/>
        <v>0.007852081243</v>
      </c>
      <c r="Q125" s="94">
        <f t="shared" si="4"/>
        <v>0.2529299138</v>
      </c>
      <c r="R125" s="94">
        <f t="shared" si="5"/>
        <v>0.4215889963</v>
      </c>
      <c r="S125" s="96">
        <f t="shared" si="6"/>
        <v>0.187060181</v>
      </c>
      <c r="U125" s="7">
        <f t="shared" si="7"/>
        <v>48.803</v>
      </c>
    </row>
    <row r="126">
      <c r="A126" s="94">
        <f>Comparacao!F127</f>
        <v>45276.75393</v>
      </c>
      <c r="B126" s="84" t="s">
        <v>207</v>
      </c>
      <c r="C126" s="3" t="s">
        <v>20</v>
      </c>
      <c r="D126" s="3">
        <v>5.0</v>
      </c>
      <c r="E126" s="3">
        <v>47184.506277</v>
      </c>
      <c r="F126" s="3">
        <v>45614.110244</v>
      </c>
      <c r="G126" s="3">
        <v>45426.989962</v>
      </c>
      <c r="H126" s="3">
        <v>45407.178627</v>
      </c>
      <c r="I126" s="3">
        <v>45387.205465</v>
      </c>
      <c r="J126" s="3">
        <v>45387.205465</v>
      </c>
      <c r="K126" s="3">
        <v>45803.998115</v>
      </c>
      <c r="L126" s="3">
        <v>48.345</v>
      </c>
      <c r="M126" s="3">
        <v>102.28</v>
      </c>
      <c r="N126" s="94">
        <f t="shared" si="1"/>
        <v>4.213536043</v>
      </c>
      <c r="O126" s="94">
        <f t="shared" si="2"/>
        <v>0.7450982761</v>
      </c>
      <c r="P126" s="94">
        <f t="shared" si="3"/>
        <v>0.3318171423</v>
      </c>
      <c r="Q126" s="94">
        <f t="shared" si="4"/>
        <v>0.2880610571</v>
      </c>
      <c r="R126" s="94">
        <f t="shared" si="5"/>
        <v>0.2439475546</v>
      </c>
      <c r="S126" s="96">
        <f t="shared" si="6"/>
        <v>1.164492015</v>
      </c>
      <c r="U126" s="7">
        <f t="shared" si="7"/>
        <v>48.345</v>
      </c>
    </row>
    <row r="127">
      <c r="A127" s="94">
        <f>Comparacao!F128</f>
        <v>60563.51934</v>
      </c>
      <c r="B127" s="84" t="s">
        <v>208</v>
      </c>
      <c r="C127" s="3" t="s">
        <v>20</v>
      </c>
      <c r="D127" s="3">
        <v>5.0</v>
      </c>
      <c r="E127" s="3">
        <v>62014.469394</v>
      </c>
      <c r="F127" s="3">
        <v>62052.542094</v>
      </c>
      <c r="G127" s="3">
        <v>61424.293455</v>
      </c>
      <c r="H127" s="3">
        <v>61580.430362</v>
      </c>
      <c r="I127" s="3">
        <v>60563.519342</v>
      </c>
      <c r="J127" s="3">
        <v>60563.519342</v>
      </c>
      <c r="K127" s="3">
        <v>61527.050929</v>
      </c>
      <c r="L127" s="3">
        <v>63.102</v>
      </c>
      <c r="M127" s="3">
        <v>101.523</v>
      </c>
      <c r="N127" s="94">
        <f t="shared" si="1"/>
        <v>2.395749236</v>
      </c>
      <c r="O127" s="94">
        <f t="shared" si="2"/>
        <v>2.458613317</v>
      </c>
      <c r="P127" s="94">
        <f t="shared" si="3"/>
        <v>1.421274923</v>
      </c>
      <c r="Q127" s="94">
        <f t="shared" si="4"/>
        <v>1.679081782</v>
      </c>
      <c r="R127" s="94">
        <f t="shared" si="5"/>
        <v>0</v>
      </c>
      <c r="S127" s="96">
        <f t="shared" si="6"/>
        <v>1.590943852</v>
      </c>
      <c r="U127" s="7">
        <f t="shared" si="7"/>
        <v>63.102</v>
      </c>
    </row>
    <row r="128">
      <c r="A128" s="94">
        <f>Comparacao!F129</f>
        <v>74007.85441</v>
      </c>
      <c r="B128" s="84" t="s">
        <v>209</v>
      </c>
      <c r="C128" s="3" t="s">
        <v>20</v>
      </c>
      <c r="D128" s="3">
        <v>5.0</v>
      </c>
      <c r="E128" s="3">
        <v>75036.316046</v>
      </c>
      <c r="F128" s="3">
        <v>74389.434352</v>
      </c>
      <c r="G128" s="3">
        <v>75428.325249</v>
      </c>
      <c r="H128" s="3">
        <v>74007.854413</v>
      </c>
      <c r="I128" s="3">
        <v>74698.091894</v>
      </c>
      <c r="J128" s="3">
        <v>74007.854413</v>
      </c>
      <c r="K128" s="3">
        <v>74712.004391</v>
      </c>
      <c r="L128" s="3">
        <v>54.034</v>
      </c>
      <c r="M128" s="3">
        <v>101.501</v>
      </c>
      <c r="N128" s="94">
        <f t="shared" si="1"/>
        <v>1.389665517</v>
      </c>
      <c r="O128" s="94">
        <f t="shared" si="2"/>
        <v>0.5155938407</v>
      </c>
      <c r="P128" s="94">
        <f t="shared" si="3"/>
        <v>1.919351462</v>
      </c>
      <c r="Q128" s="94">
        <f t="shared" si="4"/>
        <v>0</v>
      </c>
      <c r="R128" s="94">
        <f t="shared" si="5"/>
        <v>0.9326543601</v>
      </c>
      <c r="S128" s="96">
        <f t="shared" si="6"/>
        <v>0.9514530361</v>
      </c>
      <c r="U128" s="7">
        <f t="shared" si="7"/>
        <v>54.034</v>
      </c>
    </row>
    <row r="129">
      <c r="U129" s="7"/>
    </row>
    <row r="130">
      <c r="U130" s="7"/>
    </row>
    <row r="131">
      <c r="U131" s="7"/>
    </row>
    <row r="132">
      <c r="U132" s="7"/>
    </row>
    <row r="133">
      <c r="U133" s="7"/>
    </row>
    <row r="134">
      <c r="U134" s="7"/>
    </row>
    <row r="135">
      <c r="U135" s="7"/>
    </row>
    <row r="136">
      <c r="U136" s="7"/>
    </row>
    <row r="137">
      <c r="U137" s="7"/>
    </row>
    <row r="138">
      <c r="U138" s="7"/>
    </row>
    <row r="139">
      <c r="U139" s="7"/>
    </row>
    <row r="140">
      <c r="U140" s="7"/>
    </row>
    <row r="141">
      <c r="U141" s="7"/>
    </row>
    <row r="142">
      <c r="U142" s="7"/>
    </row>
    <row r="143">
      <c r="U143" s="7"/>
    </row>
    <row r="144">
      <c r="U144" s="7"/>
    </row>
    <row r="145">
      <c r="U145" s="7"/>
    </row>
    <row r="146">
      <c r="U146" s="7"/>
    </row>
    <row r="147">
      <c r="U147" s="7"/>
    </row>
    <row r="148">
      <c r="U148" s="7"/>
    </row>
    <row r="149">
      <c r="U149" s="7"/>
    </row>
    <row r="150">
      <c r="U150" s="7"/>
    </row>
    <row r="151">
      <c r="U151" s="7"/>
    </row>
    <row r="152">
      <c r="U152" s="7"/>
    </row>
    <row r="153">
      <c r="U153" s="7"/>
    </row>
    <row r="154">
      <c r="U154" s="7"/>
    </row>
    <row r="155">
      <c r="U155" s="7"/>
    </row>
    <row r="156">
      <c r="U156" s="7"/>
    </row>
    <row r="157">
      <c r="U157" s="7"/>
    </row>
    <row r="158">
      <c r="U158" s="7"/>
    </row>
    <row r="159">
      <c r="U159" s="7"/>
    </row>
    <row r="160">
      <c r="U160" s="7"/>
    </row>
    <row r="161">
      <c r="U161" s="7"/>
    </row>
    <row r="162">
      <c r="U162" s="7"/>
    </row>
    <row r="163">
      <c r="U163" s="7"/>
    </row>
    <row r="164">
      <c r="U164" s="7"/>
    </row>
    <row r="165">
      <c r="U165" s="7"/>
    </row>
    <row r="166">
      <c r="U166" s="7"/>
    </row>
    <row r="167">
      <c r="U167" s="7"/>
    </row>
    <row r="168">
      <c r="U168" s="7"/>
    </row>
    <row r="169">
      <c r="U169" s="7"/>
    </row>
    <row r="170">
      <c r="U170" s="7"/>
    </row>
    <row r="171">
      <c r="U171" s="7"/>
    </row>
    <row r="172">
      <c r="U172" s="7"/>
    </row>
    <row r="173">
      <c r="U173" s="7"/>
    </row>
    <row r="174">
      <c r="U174" s="7"/>
    </row>
    <row r="175">
      <c r="U175" s="7"/>
    </row>
    <row r="176">
      <c r="U176" s="7"/>
    </row>
    <row r="177">
      <c r="U177" s="7"/>
    </row>
    <row r="178">
      <c r="U178" s="7"/>
    </row>
    <row r="179">
      <c r="U179" s="7"/>
    </row>
    <row r="180">
      <c r="U180" s="7"/>
    </row>
    <row r="181">
      <c r="U181" s="7"/>
    </row>
    <row r="182">
      <c r="U182" s="7"/>
    </row>
    <row r="183">
      <c r="U183" s="7"/>
    </row>
    <row r="184">
      <c r="U184" s="7"/>
    </row>
    <row r="185">
      <c r="U185" s="7"/>
    </row>
    <row r="186">
      <c r="U186" s="7"/>
    </row>
    <row r="187">
      <c r="U187" s="7"/>
    </row>
    <row r="188">
      <c r="U188" s="7"/>
    </row>
    <row r="189">
      <c r="U189" s="7"/>
    </row>
    <row r="190">
      <c r="U190" s="7"/>
    </row>
    <row r="191">
      <c r="U191" s="7"/>
    </row>
    <row r="192">
      <c r="U192" s="7"/>
    </row>
    <row r="193">
      <c r="U193" s="7"/>
    </row>
    <row r="194">
      <c r="U194" s="7"/>
    </row>
    <row r="195">
      <c r="U195" s="7"/>
    </row>
    <row r="196">
      <c r="U196" s="7"/>
    </row>
    <row r="197">
      <c r="U197" s="7"/>
    </row>
    <row r="198">
      <c r="U198" s="7"/>
    </row>
    <row r="199">
      <c r="U199" s="7"/>
    </row>
    <row r="200">
      <c r="U200" s="7"/>
    </row>
    <row r="201">
      <c r="U201" s="7"/>
    </row>
    <row r="202">
      <c r="U202" s="7"/>
    </row>
    <row r="203">
      <c r="U203" s="7"/>
    </row>
    <row r="204">
      <c r="U204" s="7"/>
    </row>
    <row r="205">
      <c r="U205" s="7"/>
    </row>
    <row r="206">
      <c r="U206" s="7"/>
    </row>
    <row r="207">
      <c r="U207" s="7"/>
    </row>
    <row r="208">
      <c r="U208" s="7"/>
    </row>
    <row r="209">
      <c r="U209" s="7"/>
    </row>
    <row r="210">
      <c r="U210" s="7"/>
    </row>
    <row r="211">
      <c r="U211" s="7"/>
    </row>
    <row r="212">
      <c r="U212" s="7"/>
    </row>
    <row r="213">
      <c r="U213" s="7"/>
    </row>
    <row r="214">
      <c r="U214" s="7"/>
    </row>
    <row r="215">
      <c r="U215" s="7"/>
    </row>
    <row r="216">
      <c r="U216" s="7"/>
    </row>
    <row r="217">
      <c r="U217" s="7"/>
    </row>
    <row r="218">
      <c r="U218" s="7"/>
    </row>
    <row r="219">
      <c r="U219" s="7"/>
    </row>
    <row r="220">
      <c r="U220" s="7"/>
    </row>
    <row r="221">
      <c r="U221" s="7"/>
    </row>
    <row r="222">
      <c r="U222" s="7"/>
    </row>
    <row r="223">
      <c r="U223" s="7"/>
    </row>
    <row r="224">
      <c r="U224" s="7"/>
    </row>
    <row r="225">
      <c r="U225" s="7"/>
    </row>
    <row r="226">
      <c r="U226" s="7"/>
    </row>
    <row r="227">
      <c r="U227" s="7"/>
    </row>
    <row r="228">
      <c r="U228" s="7"/>
    </row>
    <row r="229">
      <c r="U229" s="7"/>
    </row>
    <row r="230">
      <c r="U230" s="7"/>
    </row>
    <row r="231">
      <c r="U231" s="7"/>
    </row>
    <row r="232">
      <c r="U232" s="7"/>
    </row>
    <row r="233">
      <c r="U233" s="7"/>
    </row>
    <row r="234">
      <c r="U234" s="7"/>
    </row>
    <row r="235">
      <c r="U235" s="7"/>
    </row>
    <row r="236">
      <c r="U236" s="7"/>
    </row>
    <row r="237">
      <c r="U237" s="7"/>
    </row>
    <row r="238">
      <c r="U238" s="7"/>
    </row>
    <row r="239">
      <c r="U239" s="7"/>
    </row>
    <row r="240">
      <c r="U240" s="7"/>
    </row>
    <row r="241">
      <c r="U241" s="7"/>
    </row>
    <row r="242">
      <c r="U242" s="7"/>
    </row>
    <row r="243">
      <c r="U243" s="7"/>
    </row>
    <row r="244">
      <c r="U244" s="7"/>
    </row>
    <row r="245">
      <c r="U245" s="7"/>
    </row>
    <row r="246">
      <c r="U246" s="7"/>
    </row>
    <row r="247">
      <c r="U247" s="7"/>
    </row>
    <row r="248">
      <c r="U248" s="7"/>
    </row>
    <row r="249">
      <c r="U249" s="7"/>
    </row>
    <row r="250">
      <c r="U250" s="7"/>
    </row>
    <row r="251">
      <c r="U251" s="7"/>
    </row>
    <row r="252">
      <c r="U252" s="7"/>
    </row>
    <row r="253">
      <c r="U253" s="7"/>
    </row>
    <row r="254">
      <c r="U254" s="7"/>
    </row>
    <row r="255">
      <c r="U255" s="7"/>
    </row>
    <row r="256">
      <c r="U256" s="7"/>
    </row>
    <row r="257">
      <c r="U257" s="7"/>
    </row>
    <row r="258">
      <c r="U258" s="7"/>
    </row>
    <row r="259">
      <c r="U259" s="7"/>
    </row>
    <row r="260">
      <c r="U260" s="7"/>
    </row>
    <row r="261">
      <c r="U261" s="7"/>
    </row>
    <row r="262">
      <c r="U262" s="7"/>
    </row>
    <row r="263">
      <c r="U263" s="7"/>
    </row>
    <row r="264">
      <c r="U264" s="7"/>
    </row>
    <row r="265">
      <c r="U265" s="7"/>
    </row>
    <row r="266">
      <c r="U266" s="7"/>
    </row>
    <row r="267">
      <c r="U267" s="7"/>
    </row>
    <row r="268">
      <c r="U268" s="7"/>
    </row>
    <row r="269">
      <c r="U269" s="7"/>
    </row>
    <row r="270">
      <c r="U270" s="7"/>
    </row>
    <row r="271">
      <c r="U271" s="7"/>
    </row>
    <row r="272">
      <c r="U272" s="7"/>
    </row>
    <row r="273">
      <c r="U273" s="7"/>
    </row>
    <row r="274">
      <c r="U274" s="7"/>
    </row>
    <row r="275">
      <c r="U275" s="7"/>
    </row>
    <row r="276">
      <c r="U276" s="7"/>
    </row>
    <row r="277">
      <c r="U277" s="7"/>
    </row>
    <row r="278">
      <c r="U278" s="7"/>
    </row>
    <row r="279">
      <c r="U279" s="7"/>
    </row>
    <row r="280">
      <c r="U280" s="7"/>
    </row>
    <row r="281">
      <c r="U281" s="7"/>
    </row>
    <row r="282">
      <c r="U282" s="7"/>
    </row>
    <row r="283">
      <c r="U283" s="7"/>
    </row>
    <row r="284">
      <c r="U284" s="7"/>
    </row>
    <row r="285">
      <c r="U285" s="7"/>
    </row>
    <row r="286">
      <c r="U286" s="7"/>
    </row>
    <row r="287">
      <c r="U287" s="7"/>
    </row>
    <row r="288">
      <c r="U288" s="7"/>
    </row>
    <row r="289">
      <c r="U289" s="7"/>
    </row>
    <row r="290">
      <c r="U290" s="7"/>
    </row>
    <row r="291">
      <c r="U291" s="7"/>
    </row>
    <row r="292">
      <c r="U292" s="7"/>
    </row>
    <row r="293">
      <c r="U293" s="7"/>
    </row>
    <row r="294">
      <c r="U294" s="7"/>
    </row>
    <row r="295">
      <c r="U295" s="7"/>
    </row>
    <row r="296">
      <c r="U296" s="7"/>
    </row>
    <row r="297">
      <c r="U297" s="7"/>
    </row>
    <row r="298">
      <c r="U298" s="7"/>
    </row>
    <row r="299">
      <c r="U299" s="7"/>
    </row>
    <row r="300">
      <c r="U300" s="7"/>
    </row>
    <row r="301">
      <c r="U301" s="7"/>
    </row>
    <row r="302">
      <c r="U302" s="7"/>
    </row>
    <row r="303">
      <c r="U303" s="7"/>
    </row>
    <row r="304">
      <c r="U304" s="7"/>
    </row>
    <row r="305">
      <c r="U305" s="7"/>
    </row>
    <row r="306">
      <c r="U306" s="7"/>
    </row>
    <row r="307">
      <c r="U307" s="7"/>
    </row>
    <row r="308">
      <c r="U308" s="7"/>
    </row>
    <row r="309">
      <c r="U309" s="7"/>
    </row>
    <row r="310">
      <c r="U310" s="7"/>
    </row>
    <row r="311">
      <c r="U311" s="7"/>
    </row>
    <row r="312">
      <c r="U312" s="7"/>
    </row>
    <row r="313">
      <c r="U313" s="7"/>
    </row>
    <row r="314">
      <c r="U314" s="7"/>
    </row>
    <row r="315">
      <c r="U315" s="7"/>
    </row>
    <row r="316">
      <c r="U316" s="7"/>
    </row>
    <row r="317">
      <c r="U317" s="7"/>
    </row>
    <row r="318">
      <c r="U318" s="7"/>
    </row>
    <row r="319">
      <c r="U319" s="7"/>
    </row>
    <row r="320">
      <c r="U320" s="7"/>
    </row>
    <row r="321">
      <c r="U321" s="7"/>
    </row>
    <row r="322">
      <c r="U322" s="7"/>
    </row>
    <row r="323">
      <c r="U323" s="7"/>
    </row>
    <row r="324">
      <c r="U324" s="7"/>
    </row>
    <row r="325">
      <c r="U325" s="7"/>
    </row>
    <row r="326">
      <c r="U326" s="7"/>
    </row>
    <row r="327">
      <c r="U327" s="7"/>
    </row>
    <row r="328">
      <c r="U328" s="7"/>
    </row>
    <row r="329">
      <c r="U329" s="7"/>
    </row>
    <row r="330">
      <c r="U330" s="7"/>
    </row>
    <row r="331">
      <c r="U331" s="7"/>
    </row>
    <row r="332">
      <c r="U332" s="7"/>
    </row>
    <row r="333">
      <c r="U333" s="7"/>
    </row>
    <row r="334">
      <c r="U334" s="7"/>
    </row>
    <row r="335">
      <c r="U335" s="7"/>
    </row>
    <row r="336">
      <c r="U336" s="7"/>
    </row>
    <row r="337">
      <c r="U337" s="7"/>
    </row>
    <row r="338">
      <c r="U338" s="7"/>
    </row>
    <row r="339">
      <c r="U339" s="7"/>
    </row>
    <row r="340">
      <c r="U340" s="7"/>
    </row>
    <row r="341">
      <c r="U341" s="7"/>
    </row>
    <row r="342">
      <c r="U342" s="7"/>
    </row>
    <row r="343">
      <c r="U343" s="7"/>
    </row>
    <row r="344">
      <c r="U344" s="7"/>
    </row>
    <row r="345">
      <c r="U345" s="7"/>
    </row>
    <row r="346">
      <c r="U346" s="7"/>
    </row>
    <row r="347">
      <c r="U347" s="7"/>
    </row>
    <row r="348">
      <c r="U348" s="7"/>
    </row>
    <row r="349">
      <c r="U349" s="7"/>
    </row>
    <row r="350">
      <c r="U350" s="7"/>
    </row>
    <row r="351">
      <c r="U351" s="7"/>
    </row>
    <row r="352">
      <c r="U352" s="7"/>
    </row>
    <row r="353">
      <c r="U353" s="7"/>
    </row>
    <row r="354">
      <c r="U354" s="7"/>
    </row>
    <row r="355">
      <c r="U355" s="7"/>
    </row>
    <row r="356">
      <c r="U356" s="7"/>
    </row>
    <row r="357">
      <c r="U357" s="7"/>
    </row>
    <row r="358">
      <c r="U358" s="7"/>
    </row>
    <row r="359">
      <c r="U359" s="7"/>
    </row>
    <row r="360">
      <c r="U360" s="7"/>
    </row>
    <row r="361">
      <c r="U361" s="7"/>
    </row>
    <row r="362">
      <c r="U362" s="7"/>
    </row>
    <row r="363">
      <c r="U363" s="7"/>
    </row>
    <row r="364">
      <c r="U364" s="7"/>
    </row>
    <row r="365">
      <c r="U365" s="7"/>
    </row>
    <row r="366">
      <c r="U366" s="7"/>
    </row>
    <row r="367">
      <c r="U367" s="7"/>
    </row>
    <row r="368">
      <c r="U368" s="7"/>
    </row>
    <row r="369">
      <c r="U369" s="7"/>
    </row>
    <row r="370">
      <c r="U370" s="7"/>
    </row>
    <row r="371">
      <c r="U371" s="7"/>
    </row>
    <row r="372">
      <c r="U372" s="7"/>
    </row>
    <row r="373">
      <c r="U373" s="7"/>
    </row>
    <row r="374">
      <c r="U374" s="7"/>
    </row>
    <row r="375">
      <c r="U375" s="7"/>
    </row>
    <row r="376">
      <c r="U376" s="7"/>
    </row>
    <row r="377">
      <c r="U377" s="7"/>
    </row>
    <row r="378">
      <c r="U378" s="7"/>
    </row>
    <row r="379">
      <c r="U379" s="7"/>
    </row>
    <row r="380">
      <c r="U380" s="7"/>
    </row>
    <row r="381">
      <c r="U381" s="7"/>
    </row>
    <row r="382">
      <c r="U382" s="7"/>
    </row>
    <row r="383">
      <c r="U383" s="7"/>
    </row>
    <row r="384">
      <c r="U384" s="7"/>
    </row>
    <row r="385">
      <c r="U385" s="7"/>
    </row>
    <row r="386">
      <c r="U386" s="7"/>
    </row>
    <row r="387">
      <c r="U387" s="7"/>
    </row>
    <row r="388">
      <c r="U388" s="7"/>
    </row>
    <row r="389">
      <c r="U389" s="7"/>
    </row>
    <row r="390">
      <c r="U390" s="7"/>
    </row>
    <row r="391">
      <c r="U391" s="7"/>
    </row>
    <row r="392">
      <c r="U392" s="7"/>
    </row>
    <row r="393">
      <c r="U393" s="7"/>
    </row>
    <row r="394">
      <c r="U394" s="7"/>
    </row>
    <row r="395">
      <c r="U395" s="7"/>
    </row>
    <row r="396">
      <c r="U396" s="7"/>
    </row>
    <row r="397">
      <c r="U397" s="7"/>
    </row>
    <row r="398">
      <c r="U398" s="7"/>
    </row>
    <row r="399">
      <c r="U399" s="7"/>
    </row>
    <row r="400">
      <c r="U400" s="7"/>
    </row>
    <row r="401">
      <c r="U401" s="7"/>
    </row>
    <row r="402">
      <c r="U402" s="7"/>
    </row>
    <row r="403">
      <c r="U403" s="7"/>
    </row>
    <row r="404">
      <c r="U404" s="7"/>
    </row>
    <row r="405">
      <c r="U405" s="7"/>
    </row>
    <row r="406">
      <c r="U406" s="7"/>
    </row>
    <row r="407">
      <c r="U407" s="7"/>
    </row>
    <row r="408">
      <c r="U408" s="7"/>
    </row>
    <row r="409">
      <c r="U409" s="7"/>
    </row>
    <row r="410">
      <c r="U410" s="7"/>
    </row>
    <row r="411">
      <c r="U411" s="7"/>
    </row>
    <row r="412">
      <c r="U412" s="7"/>
    </row>
    <row r="413">
      <c r="U413" s="7"/>
    </row>
    <row r="414">
      <c r="U414" s="7"/>
    </row>
    <row r="415">
      <c r="U415" s="7"/>
    </row>
    <row r="416">
      <c r="U416" s="7"/>
    </row>
    <row r="417">
      <c r="U417" s="7"/>
    </row>
    <row r="418">
      <c r="U418" s="7"/>
    </row>
    <row r="419">
      <c r="U419" s="7"/>
    </row>
    <row r="420">
      <c r="U420" s="7"/>
    </row>
    <row r="421">
      <c r="U421" s="7"/>
    </row>
    <row r="422">
      <c r="U422" s="7"/>
    </row>
    <row r="423">
      <c r="U423" s="7"/>
    </row>
    <row r="424">
      <c r="U424" s="7"/>
    </row>
    <row r="425">
      <c r="U425" s="7"/>
    </row>
    <row r="426">
      <c r="U426" s="7"/>
    </row>
    <row r="427">
      <c r="U427" s="7"/>
    </row>
    <row r="428">
      <c r="U428" s="7"/>
    </row>
    <row r="429">
      <c r="U429" s="7"/>
    </row>
    <row r="430">
      <c r="U430" s="7"/>
    </row>
    <row r="431">
      <c r="U431" s="7"/>
    </row>
    <row r="432">
      <c r="U432" s="7"/>
    </row>
    <row r="433">
      <c r="U433" s="7"/>
    </row>
    <row r="434">
      <c r="U434" s="7"/>
    </row>
    <row r="435">
      <c r="U435" s="7"/>
    </row>
    <row r="436">
      <c r="U436" s="7"/>
    </row>
    <row r="437">
      <c r="U437" s="7"/>
    </row>
    <row r="438">
      <c r="U438" s="7"/>
    </row>
    <row r="439">
      <c r="U439" s="7"/>
    </row>
    <row r="440">
      <c r="U440" s="7"/>
    </row>
    <row r="441">
      <c r="U441" s="7"/>
    </row>
    <row r="442">
      <c r="U442" s="7"/>
    </row>
    <row r="443">
      <c r="U443" s="7"/>
    </row>
    <row r="444">
      <c r="U444" s="7"/>
    </row>
    <row r="445">
      <c r="U445" s="7"/>
    </row>
    <row r="446">
      <c r="U446" s="7"/>
    </row>
    <row r="447">
      <c r="U447" s="7"/>
    </row>
    <row r="448">
      <c r="U448" s="7"/>
    </row>
    <row r="449">
      <c r="U449" s="7"/>
    </row>
    <row r="450">
      <c r="U450" s="7"/>
    </row>
    <row r="451">
      <c r="U451" s="7"/>
    </row>
    <row r="452">
      <c r="U452" s="7"/>
    </row>
    <row r="453">
      <c r="U453" s="7"/>
    </row>
    <row r="454">
      <c r="U454" s="7"/>
    </row>
    <row r="455">
      <c r="U455" s="7"/>
    </row>
    <row r="456">
      <c r="U456" s="7"/>
    </row>
    <row r="457">
      <c r="U457" s="7"/>
    </row>
    <row r="458">
      <c r="U458" s="7"/>
    </row>
    <row r="459">
      <c r="U459" s="7"/>
    </row>
    <row r="460">
      <c r="U460" s="7"/>
    </row>
    <row r="461">
      <c r="U461" s="7"/>
    </row>
    <row r="462">
      <c r="U462" s="7"/>
    </row>
    <row r="463">
      <c r="U463" s="7"/>
    </row>
    <row r="464">
      <c r="U464" s="7"/>
    </row>
    <row r="465">
      <c r="U465" s="7"/>
    </row>
    <row r="466">
      <c r="U466" s="7"/>
    </row>
    <row r="467">
      <c r="U467" s="7"/>
    </row>
    <row r="468">
      <c r="U468" s="7"/>
    </row>
    <row r="469">
      <c r="U469" s="7"/>
    </row>
    <row r="470">
      <c r="U470" s="7"/>
    </row>
    <row r="471">
      <c r="U471" s="7"/>
    </row>
    <row r="472">
      <c r="U472" s="7"/>
    </row>
    <row r="473">
      <c r="U473" s="7"/>
    </row>
    <row r="474">
      <c r="U474" s="7"/>
    </row>
    <row r="475">
      <c r="U475" s="7"/>
    </row>
    <row r="476">
      <c r="U476" s="7"/>
    </row>
    <row r="477">
      <c r="U477" s="7"/>
    </row>
    <row r="478">
      <c r="U478" s="7"/>
    </row>
    <row r="479">
      <c r="U479" s="7"/>
    </row>
    <row r="480">
      <c r="U480" s="7"/>
    </row>
    <row r="481">
      <c r="U481" s="7"/>
    </row>
    <row r="482">
      <c r="U482" s="7"/>
    </row>
    <row r="483">
      <c r="U483" s="7"/>
    </row>
    <row r="484">
      <c r="U484" s="7"/>
    </row>
    <row r="485">
      <c r="U485" s="7"/>
    </row>
    <row r="486">
      <c r="U486" s="7"/>
    </row>
    <row r="487">
      <c r="U487" s="7"/>
    </row>
    <row r="488">
      <c r="U488" s="7"/>
    </row>
    <row r="489">
      <c r="U489" s="7"/>
    </row>
    <row r="490">
      <c r="U490" s="7"/>
    </row>
    <row r="491">
      <c r="U491" s="7"/>
    </row>
    <row r="492">
      <c r="U492" s="7"/>
    </row>
    <row r="493">
      <c r="U493" s="7"/>
    </row>
    <row r="494">
      <c r="U494" s="7"/>
    </row>
    <row r="495">
      <c r="U495" s="7"/>
    </row>
    <row r="496">
      <c r="U496" s="7"/>
    </row>
    <row r="497">
      <c r="U497" s="7"/>
    </row>
    <row r="498">
      <c r="U498" s="7"/>
    </row>
    <row r="499">
      <c r="U499" s="7"/>
    </row>
    <row r="500">
      <c r="U500" s="7"/>
    </row>
    <row r="501">
      <c r="U501" s="7"/>
    </row>
    <row r="502">
      <c r="U502" s="7"/>
    </row>
    <row r="503">
      <c r="U503" s="7"/>
    </row>
    <row r="504">
      <c r="U504" s="7"/>
    </row>
    <row r="505">
      <c r="U505" s="7"/>
    </row>
    <row r="506">
      <c r="U506" s="7"/>
    </row>
    <row r="507">
      <c r="U507" s="7"/>
    </row>
    <row r="508">
      <c r="U508" s="7"/>
    </row>
    <row r="509">
      <c r="U509" s="7"/>
    </row>
    <row r="510">
      <c r="U510" s="7"/>
    </row>
    <row r="511">
      <c r="U511" s="7"/>
    </row>
    <row r="512">
      <c r="U512" s="7"/>
    </row>
    <row r="513">
      <c r="U513" s="7"/>
    </row>
    <row r="514">
      <c r="U514" s="7"/>
    </row>
    <row r="515">
      <c r="U515" s="7"/>
    </row>
    <row r="516">
      <c r="U516" s="7"/>
    </row>
    <row r="517">
      <c r="U517" s="7"/>
    </row>
    <row r="518">
      <c r="U518" s="7"/>
    </row>
    <row r="519">
      <c r="U519" s="7"/>
    </row>
    <row r="520">
      <c r="U520" s="7"/>
    </row>
    <row r="521">
      <c r="U521" s="7"/>
    </row>
    <row r="522">
      <c r="U522" s="7"/>
    </row>
    <row r="523">
      <c r="U523" s="7"/>
    </row>
    <row r="524">
      <c r="U524" s="7"/>
    </row>
    <row r="525">
      <c r="U525" s="7"/>
    </row>
    <row r="526">
      <c r="U526" s="7"/>
    </row>
    <row r="527">
      <c r="U527" s="7"/>
    </row>
    <row r="528">
      <c r="U528" s="7"/>
    </row>
    <row r="529">
      <c r="U529" s="7"/>
    </row>
    <row r="530">
      <c r="U530" s="7"/>
    </row>
    <row r="531">
      <c r="U531" s="7"/>
    </row>
    <row r="532">
      <c r="U532" s="7"/>
    </row>
    <row r="533">
      <c r="U533" s="7"/>
    </row>
    <row r="534">
      <c r="U534" s="7"/>
    </row>
    <row r="535">
      <c r="U535" s="7"/>
    </row>
    <row r="536">
      <c r="U536" s="7"/>
    </row>
    <row r="537">
      <c r="U537" s="7"/>
    </row>
    <row r="538">
      <c r="U538" s="7"/>
    </row>
    <row r="539">
      <c r="U539" s="7"/>
    </row>
    <row r="540">
      <c r="U540" s="7"/>
    </row>
    <row r="541">
      <c r="U541" s="7"/>
    </row>
    <row r="542">
      <c r="U542" s="7"/>
    </row>
    <row r="543">
      <c r="U543" s="7"/>
    </row>
    <row r="544">
      <c r="U544" s="7"/>
    </row>
    <row r="545">
      <c r="U545" s="7"/>
    </row>
    <row r="546">
      <c r="U546" s="7"/>
    </row>
    <row r="547">
      <c r="U547" s="7"/>
    </row>
    <row r="548">
      <c r="U548" s="7"/>
    </row>
    <row r="549">
      <c r="U549" s="7"/>
    </row>
    <row r="550">
      <c r="U550" s="7"/>
    </row>
    <row r="551">
      <c r="U551" s="7"/>
    </row>
    <row r="552">
      <c r="U552" s="7"/>
    </row>
    <row r="553">
      <c r="U553" s="7"/>
    </row>
    <row r="554">
      <c r="U554" s="7"/>
    </row>
    <row r="555">
      <c r="U555" s="7"/>
    </row>
    <row r="556">
      <c r="U556" s="7"/>
    </row>
    <row r="557">
      <c r="U557" s="7"/>
    </row>
    <row r="558">
      <c r="U558" s="7"/>
    </row>
    <row r="559">
      <c r="U559" s="7"/>
    </row>
    <row r="560">
      <c r="U560" s="7"/>
    </row>
    <row r="561">
      <c r="U561" s="7"/>
    </row>
    <row r="562">
      <c r="U562" s="7"/>
    </row>
    <row r="563">
      <c r="U563" s="7"/>
    </row>
    <row r="564">
      <c r="U564" s="7"/>
    </row>
    <row r="565">
      <c r="U565" s="7"/>
    </row>
    <row r="566">
      <c r="U566" s="7"/>
    </row>
    <row r="567">
      <c r="U567" s="7"/>
    </row>
    <row r="568">
      <c r="U568" s="7"/>
    </row>
    <row r="569">
      <c r="U569" s="7"/>
    </row>
    <row r="570">
      <c r="U570" s="7"/>
    </row>
    <row r="571">
      <c r="U571" s="7"/>
    </row>
    <row r="572">
      <c r="U572" s="7"/>
    </row>
    <row r="573">
      <c r="U573" s="7"/>
    </row>
    <row r="574">
      <c r="U574" s="7"/>
    </row>
    <row r="575">
      <c r="U575" s="7"/>
    </row>
    <row r="576">
      <c r="U576" s="7"/>
    </row>
    <row r="577">
      <c r="U577" s="7"/>
    </row>
    <row r="578">
      <c r="U578" s="7"/>
    </row>
    <row r="579">
      <c r="U579" s="7"/>
    </row>
    <row r="580">
      <c r="U580" s="7"/>
    </row>
    <row r="581">
      <c r="U581" s="7"/>
    </row>
    <row r="582">
      <c r="U582" s="7"/>
    </row>
    <row r="583">
      <c r="U583" s="7"/>
    </row>
    <row r="584">
      <c r="U584" s="7"/>
    </row>
    <row r="585">
      <c r="U585" s="7"/>
    </row>
    <row r="586">
      <c r="U586" s="7"/>
    </row>
    <row r="587">
      <c r="U587" s="7"/>
    </row>
    <row r="588">
      <c r="U588" s="7"/>
    </row>
    <row r="589">
      <c r="U589" s="7"/>
    </row>
    <row r="590">
      <c r="U590" s="7"/>
    </row>
    <row r="591">
      <c r="U591" s="7"/>
    </row>
    <row r="592">
      <c r="U592" s="7"/>
    </row>
    <row r="593">
      <c r="U593" s="7"/>
    </row>
    <row r="594">
      <c r="U594" s="7"/>
    </row>
    <row r="595">
      <c r="U595" s="7"/>
    </row>
    <row r="596">
      <c r="U596" s="7"/>
    </row>
    <row r="597">
      <c r="U597" s="7"/>
    </row>
    <row r="598">
      <c r="U598" s="7"/>
    </row>
    <row r="599">
      <c r="U599" s="7"/>
    </row>
    <row r="600">
      <c r="U600" s="7"/>
    </row>
    <row r="601">
      <c r="U601" s="7"/>
    </row>
    <row r="602">
      <c r="U602" s="7"/>
    </row>
    <row r="603">
      <c r="U603" s="7"/>
    </row>
    <row r="604">
      <c r="U604" s="7"/>
    </row>
    <row r="605">
      <c r="U605" s="7"/>
    </row>
    <row r="606">
      <c r="U606" s="7"/>
    </row>
    <row r="607">
      <c r="U607" s="7"/>
    </row>
    <row r="608">
      <c r="U608" s="7"/>
    </row>
    <row r="609">
      <c r="U609" s="7"/>
    </row>
    <row r="610">
      <c r="U610" s="7"/>
    </row>
    <row r="611">
      <c r="U611" s="7"/>
    </row>
    <row r="612">
      <c r="U612" s="7"/>
    </row>
    <row r="613">
      <c r="U613" s="7"/>
    </row>
    <row r="614">
      <c r="U614" s="7"/>
    </row>
    <row r="615">
      <c r="U615" s="7"/>
    </row>
    <row r="616">
      <c r="U616" s="7"/>
    </row>
    <row r="617">
      <c r="U617" s="7"/>
    </row>
    <row r="618">
      <c r="U618" s="7"/>
    </row>
    <row r="619">
      <c r="U619" s="7"/>
    </row>
    <row r="620">
      <c r="U620" s="7"/>
    </row>
    <row r="621">
      <c r="U621" s="7"/>
    </row>
    <row r="622">
      <c r="U622" s="7"/>
    </row>
    <row r="623">
      <c r="U623" s="7"/>
    </row>
    <row r="624">
      <c r="U624" s="7"/>
    </row>
    <row r="625">
      <c r="U625" s="7"/>
    </row>
    <row r="626">
      <c r="U626" s="7"/>
    </row>
    <row r="627">
      <c r="U627" s="7"/>
    </row>
    <row r="628">
      <c r="U628" s="7"/>
    </row>
    <row r="629">
      <c r="U629" s="7"/>
    </row>
    <row r="630">
      <c r="U630" s="7"/>
    </row>
    <row r="631">
      <c r="U631" s="7"/>
    </row>
    <row r="632">
      <c r="U632" s="7"/>
    </row>
    <row r="633">
      <c r="U633" s="7"/>
    </row>
    <row r="634">
      <c r="U634" s="7"/>
    </row>
    <row r="635">
      <c r="U635" s="7"/>
    </row>
    <row r="636">
      <c r="U636" s="7"/>
    </row>
    <row r="637">
      <c r="U637" s="7"/>
    </row>
    <row r="638">
      <c r="U638" s="7"/>
    </row>
    <row r="639">
      <c r="U639" s="7"/>
    </row>
    <row r="640">
      <c r="U640" s="7"/>
    </row>
    <row r="641">
      <c r="U641" s="7"/>
    </row>
    <row r="642">
      <c r="U642" s="7"/>
    </row>
    <row r="643">
      <c r="U643" s="7"/>
    </row>
    <row r="644">
      <c r="U644" s="7"/>
    </row>
    <row r="645">
      <c r="U645" s="7"/>
    </row>
    <row r="646">
      <c r="U646" s="7"/>
    </row>
    <row r="647">
      <c r="U647" s="7"/>
    </row>
    <row r="648">
      <c r="U648" s="7"/>
    </row>
    <row r="649">
      <c r="U649" s="7"/>
    </row>
    <row r="650">
      <c r="U650" s="7"/>
    </row>
    <row r="651">
      <c r="U651" s="7"/>
    </row>
    <row r="652">
      <c r="U652" s="7"/>
    </row>
    <row r="653">
      <c r="U653" s="7"/>
    </row>
    <row r="654">
      <c r="U654" s="7"/>
    </row>
    <row r="655">
      <c r="U655" s="7"/>
    </row>
    <row r="656">
      <c r="U656" s="7"/>
    </row>
    <row r="657">
      <c r="U657" s="7"/>
    </row>
    <row r="658">
      <c r="U658" s="7"/>
    </row>
    <row r="659">
      <c r="U659" s="7"/>
    </row>
    <row r="660">
      <c r="U660" s="7"/>
    </row>
    <row r="661">
      <c r="U661" s="7"/>
    </row>
    <row r="662">
      <c r="U662" s="7"/>
    </row>
    <row r="663">
      <c r="U663" s="7"/>
    </row>
    <row r="664">
      <c r="U664" s="7"/>
    </row>
    <row r="665">
      <c r="U665" s="7"/>
    </row>
    <row r="666">
      <c r="U666" s="7"/>
    </row>
    <row r="667">
      <c r="U667" s="7"/>
    </row>
    <row r="668">
      <c r="U668" s="7"/>
    </row>
    <row r="669">
      <c r="U669" s="7"/>
    </row>
    <row r="670">
      <c r="U670" s="7"/>
    </row>
    <row r="671">
      <c r="U671" s="7"/>
    </row>
    <row r="672">
      <c r="U672" s="7"/>
    </row>
    <row r="673">
      <c r="U673" s="7"/>
    </row>
    <row r="674">
      <c r="U674" s="7"/>
    </row>
    <row r="675">
      <c r="U675" s="7"/>
    </row>
    <row r="676">
      <c r="U676" s="7"/>
    </row>
    <row r="677">
      <c r="U677" s="7"/>
    </row>
    <row r="678">
      <c r="U678" s="7"/>
    </row>
    <row r="679">
      <c r="U679" s="7"/>
    </row>
    <row r="680">
      <c r="U680" s="7"/>
    </row>
    <row r="681">
      <c r="U681" s="7"/>
    </row>
    <row r="682">
      <c r="U682" s="7"/>
    </row>
    <row r="683">
      <c r="U683" s="7"/>
    </row>
    <row r="684">
      <c r="U684" s="7"/>
    </row>
    <row r="685">
      <c r="U685" s="7"/>
    </row>
    <row r="686">
      <c r="U686" s="7"/>
    </row>
    <row r="687">
      <c r="U687" s="7"/>
    </row>
    <row r="688">
      <c r="U688" s="7"/>
    </row>
    <row r="689">
      <c r="U689" s="7"/>
    </row>
    <row r="690">
      <c r="U690" s="7"/>
    </row>
    <row r="691">
      <c r="U691" s="7"/>
    </row>
    <row r="692">
      <c r="U692" s="7"/>
    </row>
    <row r="693">
      <c r="U693" s="7"/>
    </row>
    <row r="694">
      <c r="U694" s="7"/>
    </row>
    <row r="695">
      <c r="U695" s="7"/>
    </row>
    <row r="696">
      <c r="U696" s="7"/>
    </row>
    <row r="697">
      <c r="U697" s="7"/>
    </row>
    <row r="698">
      <c r="U698" s="7"/>
    </row>
    <row r="699">
      <c r="U699" s="7"/>
    </row>
    <row r="700">
      <c r="U700" s="7"/>
    </row>
    <row r="701">
      <c r="U701" s="7"/>
    </row>
    <row r="702">
      <c r="U702" s="7"/>
    </row>
    <row r="703">
      <c r="U703" s="7"/>
    </row>
    <row r="704">
      <c r="U704" s="7"/>
    </row>
    <row r="705">
      <c r="U705" s="7"/>
    </row>
    <row r="706">
      <c r="U706" s="7"/>
    </row>
    <row r="707">
      <c r="U707" s="7"/>
    </row>
    <row r="708">
      <c r="U708" s="7"/>
    </row>
    <row r="709">
      <c r="U709" s="7"/>
    </row>
    <row r="710">
      <c r="U710" s="7"/>
    </row>
    <row r="711">
      <c r="U711" s="7"/>
    </row>
    <row r="712">
      <c r="U712" s="7"/>
    </row>
    <row r="713">
      <c r="U713" s="7"/>
    </row>
    <row r="714">
      <c r="U714" s="7"/>
    </row>
    <row r="715">
      <c r="U715" s="7"/>
    </row>
    <row r="716">
      <c r="U716" s="7"/>
    </row>
    <row r="717">
      <c r="U717" s="7"/>
    </row>
    <row r="718">
      <c r="U718" s="7"/>
    </row>
    <row r="719">
      <c r="U719" s="7"/>
    </row>
    <row r="720">
      <c r="U720" s="7"/>
    </row>
    <row r="721">
      <c r="U721" s="7"/>
    </row>
    <row r="722">
      <c r="U722" s="7"/>
    </row>
    <row r="723">
      <c r="U723" s="7"/>
    </row>
    <row r="724">
      <c r="U724" s="7"/>
    </row>
    <row r="725">
      <c r="U725" s="7"/>
    </row>
    <row r="726">
      <c r="U726" s="7"/>
    </row>
    <row r="727">
      <c r="U727" s="7"/>
    </row>
    <row r="728">
      <c r="U728" s="7"/>
    </row>
    <row r="729">
      <c r="U729" s="7"/>
    </row>
    <row r="730">
      <c r="U730" s="7"/>
    </row>
    <row r="731">
      <c r="U731" s="7"/>
    </row>
    <row r="732">
      <c r="U732" s="7"/>
    </row>
    <row r="733">
      <c r="U733" s="7"/>
    </row>
    <row r="734">
      <c r="U734" s="7"/>
    </row>
    <row r="735">
      <c r="U735" s="7"/>
    </row>
    <row r="736">
      <c r="U736" s="7"/>
    </row>
    <row r="737">
      <c r="U737" s="7"/>
    </row>
    <row r="738">
      <c r="U738" s="7"/>
    </row>
    <row r="739">
      <c r="U739" s="7"/>
    </row>
    <row r="740">
      <c r="U740" s="7"/>
    </row>
    <row r="741">
      <c r="U741" s="7"/>
    </row>
    <row r="742">
      <c r="U742" s="7"/>
    </row>
    <row r="743">
      <c r="U743" s="7"/>
    </row>
    <row r="744">
      <c r="U744" s="7"/>
    </row>
    <row r="745">
      <c r="U745" s="7"/>
    </row>
    <row r="746">
      <c r="U746" s="7"/>
    </row>
    <row r="747">
      <c r="U747" s="7"/>
    </row>
    <row r="748">
      <c r="U748" s="7"/>
    </row>
    <row r="749">
      <c r="U749" s="7"/>
    </row>
    <row r="750">
      <c r="U750" s="7"/>
    </row>
    <row r="751">
      <c r="U751" s="7"/>
    </row>
    <row r="752">
      <c r="U752" s="7"/>
    </row>
    <row r="753">
      <c r="U753" s="7"/>
    </row>
    <row r="754">
      <c r="U754" s="7"/>
    </row>
    <row r="755">
      <c r="U755" s="7"/>
    </row>
    <row r="756">
      <c r="U756" s="7"/>
    </row>
    <row r="757">
      <c r="U757" s="7"/>
    </row>
    <row r="758">
      <c r="U758" s="7"/>
    </row>
    <row r="759">
      <c r="U759" s="7"/>
    </row>
    <row r="760">
      <c r="U760" s="7"/>
    </row>
    <row r="761">
      <c r="U761" s="7"/>
    </row>
    <row r="762">
      <c r="U762" s="7"/>
    </row>
    <row r="763">
      <c r="U763" s="7"/>
    </row>
    <row r="764">
      <c r="U764" s="7"/>
    </row>
    <row r="765">
      <c r="U765" s="7"/>
    </row>
    <row r="766">
      <c r="U766" s="7"/>
    </row>
    <row r="767">
      <c r="U767" s="7"/>
    </row>
    <row r="768">
      <c r="U768" s="7"/>
    </row>
    <row r="769">
      <c r="U769" s="7"/>
    </row>
    <row r="770">
      <c r="U770" s="7"/>
    </row>
    <row r="771">
      <c r="U771" s="7"/>
    </row>
    <row r="772">
      <c r="U772" s="7"/>
    </row>
    <row r="773">
      <c r="U773" s="7"/>
    </row>
    <row r="774">
      <c r="U774" s="7"/>
    </row>
    <row r="775">
      <c r="U775" s="7"/>
    </row>
    <row r="776">
      <c r="U776" s="7"/>
    </row>
    <row r="777">
      <c r="U777" s="7"/>
    </row>
    <row r="778">
      <c r="U778" s="7"/>
    </row>
    <row r="779">
      <c r="U779" s="7"/>
    </row>
    <row r="780">
      <c r="U780" s="7"/>
    </row>
    <row r="781">
      <c r="U781" s="7"/>
    </row>
    <row r="782">
      <c r="U782" s="7"/>
    </row>
    <row r="783">
      <c r="U783" s="7"/>
    </row>
    <row r="784">
      <c r="U784" s="7"/>
    </row>
    <row r="785">
      <c r="U785" s="7"/>
    </row>
    <row r="786">
      <c r="U786" s="7"/>
    </row>
    <row r="787">
      <c r="U787" s="7"/>
    </row>
    <row r="788">
      <c r="U788" s="7"/>
    </row>
    <row r="789">
      <c r="U789" s="7"/>
    </row>
    <row r="790">
      <c r="U790" s="7"/>
    </row>
    <row r="791">
      <c r="U791" s="7"/>
    </row>
    <row r="792">
      <c r="U792" s="7"/>
    </row>
    <row r="793">
      <c r="U793" s="7"/>
    </row>
    <row r="794">
      <c r="U794" s="7"/>
    </row>
    <row r="795">
      <c r="U795" s="7"/>
    </row>
    <row r="796">
      <c r="U796" s="7"/>
    </row>
    <row r="797">
      <c r="U797" s="7"/>
    </row>
    <row r="798">
      <c r="U798" s="7"/>
    </row>
    <row r="799">
      <c r="U799" s="7"/>
    </row>
    <row r="800">
      <c r="U800" s="7"/>
    </row>
    <row r="801">
      <c r="U801" s="7"/>
    </row>
    <row r="802">
      <c r="U802" s="7"/>
    </row>
    <row r="803">
      <c r="U803" s="7"/>
    </row>
    <row r="804">
      <c r="U804" s="7"/>
    </row>
    <row r="805">
      <c r="U805" s="7"/>
    </row>
    <row r="806">
      <c r="U806" s="7"/>
    </row>
    <row r="807">
      <c r="U807" s="7"/>
    </row>
    <row r="808">
      <c r="U808" s="7"/>
    </row>
    <row r="809">
      <c r="U809" s="7"/>
    </row>
    <row r="810">
      <c r="U810" s="7"/>
    </row>
    <row r="811">
      <c r="U811" s="7"/>
    </row>
    <row r="812">
      <c r="U812" s="7"/>
    </row>
    <row r="813">
      <c r="U813" s="7"/>
    </row>
    <row r="814">
      <c r="U814" s="7"/>
    </row>
    <row r="815">
      <c r="U815" s="7"/>
    </row>
    <row r="816">
      <c r="U816" s="7"/>
    </row>
    <row r="817">
      <c r="U817" s="7"/>
    </row>
    <row r="818">
      <c r="U818" s="7"/>
    </row>
    <row r="819">
      <c r="U819" s="7"/>
    </row>
    <row r="820">
      <c r="U820" s="7"/>
    </row>
    <row r="821">
      <c r="U821" s="7"/>
    </row>
    <row r="822">
      <c r="U822" s="7"/>
    </row>
    <row r="823">
      <c r="U823" s="7"/>
    </row>
    <row r="824">
      <c r="U824" s="7"/>
    </row>
    <row r="825">
      <c r="U825" s="7"/>
    </row>
    <row r="826">
      <c r="U826" s="7"/>
    </row>
    <row r="827">
      <c r="U827" s="7"/>
    </row>
    <row r="828">
      <c r="U828" s="7"/>
    </row>
    <row r="829">
      <c r="U829" s="7"/>
    </row>
    <row r="830">
      <c r="U830" s="7"/>
    </row>
    <row r="831">
      <c r="U831" s="7"/>
    </row>
    <row r="832">
      <c r="U832" s="7"/>
    </row>
    <row r="833">
      <c r="U833" s="7"/>
    </row>
    <row r="834">
      <c r="U834" s="7"/>
    </row>
    <row r="835">
      <c r="U835" s="7"/>
    </row>
    <row r="836">
      <c r="U836" s="7"/>
    </row>
    <row r="837">
      <c r="U837" s="7"/>
    </row>
    <row r="838">
      <c r="U838" s="7"/>
    </row>
    <row r="839">
      <c r="U839" s="7"/>
    </row>
    <row r="840">
      <c r="U840" s="7"/>
    </row>
    <row r="841">
      <c r="U841" s="7"/>
    </row>
    <row r="842">
      <c r="U842" s="7"/>
    </row>
    <row r="843">
      <c r="U843" s="7"/>
    </row>
    <row r="844">
      <c r="U844" s="7"/>
    </row>
    <row r="845">
      <c r="U845" s="7"/>
    </row>
    <row r="846">
      <c r="U846" s="7"/>
    </row>
    <row r="847">
      <c r="U847" s="7"/>
    </row>
    <row r="848">
      <c r="U848" s="7"/>
    </row>
    <row r="849">
      <c r="U849" s="7"/>
    </row>
    <row r="850">
      <c r="U850" s="7"/>
    </row>
    <row r="851">
      <c r="U851" s="7"/>
    </row>
    <row r="852">
      <c r="U852" s="7"/>
    </row>
    <row r="853">
      <c r="U853" s="7"/>
    </row>
    <row r="854">
      <c r="U854" s="7"/>
    </row>
    <row r="855">
      <c r="U855" s="7"/>
    </row>
    <row r="856">
      <c r="U856" s="7"/>
    </row>
    <row r="857">
      <c r="U857" s="7"/>
    </row>
    <row r="858">
      <c r="U858" s="7"/>
    </row>
    <row r="859">
      <c r="U859" s="7"/>
    </row>
    <row r="860">
      <c r="U860" s="7"/>
    </row>
    <row r="861">
      <c r="U861" s="7"/>
    </row>
    <row r="862">
      <c r="U862" s="7"/>
    </row>
    <row r="863">
      <c r="U863" s="7"/>
    </row>
    <row r="864">
      <c r="U864" s="7"/>
    </row>
    <row r="865">
      <c r="U865" s="7"/>
    </row>
    <row r="866">
      <c r="U866" s="7"/>
    </row>
    <row r="867">
      <c r="U867" s="7"/>
    </row>
    <row r="868">
      <c r="U868" s="7"/>
    </row>
    <row r="869">
      <c r="U869" s="7"/>
    </row>
    <row r="870">
      <c r="U870" s="7"/>
    </row>
    <row r="871">
      <c r="U871" s="7"/>
    </row>
    <row r="872">
      <c r="U872" s="7"/>
    </row>
    <row r="873">
      <c r="U873" s="7"/>
    </row>
    <row r="874">
      <c r="U874" s="7"/>
    </row>
    <row r="875">
      <c r="U875" s="7"/>
    </row>
    <row r="876">
      <c r="U876" s="7"/>
    </row>
    <row r="877">
      <c r="U877" s="7"/>
    </row>
    <row r="878">
      <c r="U878" s="7"/>
    </row>
    <row r="879">
      <c r="U879" s="7"/>
    </row>
    <row r="880">
      <c r="U880" s="7"/>
    </row>
    <row r="881">
      <c r="U881" s="7"/>
    </row>
    <row r="882">
      <c r="U882" s="7"/>
    </row>
    <row r="883">
      <c r="U883" s="7"/>
    </row>
    <row r="884">
      <c r="U884" s="7"/>
    </row>
    <row r="885">
      <c r="U885" s="7"/>
    </row>
    <row r="886">
      <c r="U886" s="7"/>
    </row>
    <row r="887">
      <c r="U887" s="7"/>
    </row>
    <row r="888">
      <c r="U888" s="7"/>
    </row>
    <row r="889">
      <c r="U889" s="7"/>
    </row>
    <row r="890">
      <c r="U890" s="7"/>
    </row>
    <row r="891">
      <c r="U891" s="7"/>
    </row>
    <row r="892">
      <c r="U892" s="7"/>
    </row>
    <row r="893">
      <c r="U893" s="7"/>
    </row>
    <row r="894">
      <c r="U894" s="7"/>
    </row>
    <row r="895">
      <c r="U895" s="7"/>
    </row>
    <row r="896">
      <c r="U896" s="7"/>
    </row>
    <row r="897">
      <c r="U897" s="7"/>
    </row>
    <row r="898">
      <c r="U898" s="7"/>
    </row>
    <row r="899">
      <c r="U899" s="7"/>
    </row>
    <row r="900">
      <c r="U900" s="7"/>
    </row>
    <row r="901">
      <c r="U901" s="7"/>
    </row>
    <row r="902">
      <c r="U902" s="7"/>
    </row>
    <row r="903">
      <c r="U903" s="7"/>
    </row>
    <row r="904">
      <c r="U904" s="7"/>
    </row>
    <row r="905">
      <c r="U905" s="7"/>
    </row>
    <row r="906">
      <c r="U906" s="7"/>
    </row>
    <row r="907">
      <c r="U907" s="7"/>
    </row>
    <row r="908">
      <c r="U908" s="7"/>
    </row>
    <row r="909">
      <c r="U909" s="7"/>
    </row>
    <row r="910">
      <c r="U910" s="7"/>
    </row>
    <row r="911">
      <c r="U911" s="7"/>
    </row>
    <row r="912">
      <c r="U912" s="7"/>
    </row>
    <row r="913">
      <c r="U913" s="7"/>
    </row>
    <row r="914">
      <c r="U914" s="7"/>
    </row>
    <row r="915">
      <c r="U915" s="7"/>
    </row>
    <row r="916">
      <c r="U916" s="7"/>
    </row>
    <row r="917">
      <c r="U917" s="7"/>
    </row>
    <row r="918">
      <c r="U918" s="7"/>
    </row>
    <row r="919">
      <c r="U919" s="7"/>
    </row>
    <row r="920">
      <c r="U920" s="7"/>
    </row>
    <row r="921">
      <c r="U921" s="7"/>
    </row>
    <row r="922">
      <c r="U922" s="7"/>
    </row>
    <row r="923">
      <c r="U923" s="7"/>
    </row>
    <row r="924">
      <c r="U924" s="7"/>
    </row>
    <row r="925">
      <c r="U925" s="7"/>
    </row>
    <row r="926">
      <c r="U926" s="7"/>
    </row>
    <row r="927">
      <c r="U927" s="7"/>
    </row>
    <row r="928">
      <c r="U928" s="7"/>
    </row>
    <row r="929">
      <c r="U929" s="7"/>
    </row>
    <row r="930">
      <c r="U930" s="7"/>
    </row>
    <row r="931">
      <c r="U931" s="7"/>
    </row>
    <row r="932">
      <c r="U932" s="7"/>
    </row>
    <row r="933">
      <c r="U933" s="7"/>
    </row>
    <row r="934">
      <c r="U934" s="7"/>
    </row>
    <row r="935">
      <c r="U935" s="7"/>
    </row>
    <row r="936">
      <c r="U936" s="7"/>
    </row>
    <row r="937">
      <c r="U937" s="7"/>
    </row>
    <row r="938">
      <c r="U938" s="7"/>
    </row>
    <row r="939">
      <c r="U939" s="7"/>
    </row>
    <row r="940">
      <c r="U940" s="7"/>
    </row>
    <row r="941">
      <c r="U941" s="7"/>
    </row>
    <row r="942">
      <c r="U942" s="7"/>
    </row>
    <row r="943">
      <c r="U943" s="7"/>
    </row>
    <row r="944">
      <c r="U944" s="7"/>
    </row>
    <row r="945">
      <c r="U945" s="7"/>
    </row>
    <row r="946">
      <c r="U946" s="7"/>
    </row>
    <row r="947">
      <c r="U947" s="7"/>
    </row>
    <row r="948">
      <c r="U948" s="7"/>
    </row>
    <row r="949">
      <c r="U949" s="7"/>
    </row>
    <row r="950">
      <c r="U950" s="7"/>
    </row>
    <row r="951">
      <c r="U951" s="7"/>
    </row>
    <row r="952">
      <c r="U952" s="7"/>
    </row>
    <row r="953">
      <c r="U953" s="7"/>
    </row>
    <row r="954">
      <c r="U954" s="7"/>
    </row>
    <row r="955">
      <c r="U955" s="7"/>
    </row>
    <row r="956">
      <c r="U956" s="7"/>
    </row>
    <row r="957">
      <c r="U957" s="7"/>
    </row>
    <row r="958">
      <c r="U958" s="7"/>
    </row>
    <row r="959">
      <c r="U959" s="7"/>
    </row>
    <row r="960">
      <c r="U960" s="7"/>
    </row>
    <row r="961">
      <c r="U961" s="7"/>
    </row>
    <row r="962">
      <c r="U962" s="7"/>
    </row>
    <row r="963">
      <c r="U963" s="7"/>
    </row>
    <row r="964">
      <c r="U964" s="7"/>
    </row>
    <row r="965">
      <c r="U965" s="7"/>
    </row>
    <row r="966">
      <c r="U966" s="7"/>
    </row>
    <row r="967">
      <c r="U967" s="7"/>
    </row>
    <row r="968">
      <c r="U968" s="7"/>
    </row>
    <row r="969">
      <c r="U969" s="7"/>
    </row>
    <row r="970">
      <c r="U970" s="7"/>
    </row>
    <row r="971">
      <c r="U971" s="7"/>
    </row>
    <row r="972">
      <c r="U972" s="7"/>
    </row>
    <row r="973">
      <c r="U973" s="7"/>
    </row>
    <row r="974">
      <c r="U974" s="7"/>
    </row>
    <row r="975">
      <c r="U975" s="7"/>
    </row>
    <row r="976">
      <c r="U976" s="7"/>
    </row>
    <row r="977">
      <c r="U977" s="7"/>
    </row>
    <row r="978">
      <c r="U978" s="7"/>
    </row>
    <row r="979">
      <c r="U979" s="7"/>
    </row>
    <row r="980">
      <c r="U980" s="7"/>
    </row>
    <row r="981">
      <c r="U981" s="7"/>
    </row>
    <row r="982">
      <c r="U982" s="7"/>
    </row>
    <row r="983">
      <c r="U983" s="7"/>
    </row>
    <row r="984">
      <c r="U984" s="7"/>
    </row>
    <row r="985">
      <c r="U985" s="7"/>
    </row>
    <row r="986">
      <c r="U986" s="7"/>
    </row>
    <row r="987">
      <c r="U987" s="7"/>
    </row>
    <row r="988">
      <c r="U988" s="7"/>
    </row>
    <row r="989">
      <c r="U989" s="7"/>
    </row>
    <row r="990">
      <c r="U990" s="7"/>
    </row>
    <row r="991">
      <c r="U991" s="7"/>
    </row>
    <row r="992">
      <c r="U992" s="7"/>
    </row>
    <row r="993">
      <c r="U993" s="7"/>
    </row>
    <row r="994">
      <c r="U994" s="7"/>
    </row>
    <row r="995">
      <c r="U995" s="7"/>
    </row>
    <row r="996">
      <c r="U996" s="7"/>
    </row>
    <row r="997">
      <c r="U997" s="7"/>
    </row>
    <row r="998">
      <c r="U998" s="7"/>
    </row>
    <row r="999">
      <c r="U999" s="7"/>
    </row>
    <row r="1000">
      <c r="U1000" s="7"/>
    </row>
    <row r="1001">
      <c r="U1001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63"/>
    <col customWidth="1" min="3" max="13" width="8.38"/>
    <col customWidth="1" min="14" max="19" width="6.63"/>
  </cols>
  <sheetData>
    <row r="1">
      <c r="A1" s="91"/>
      <c r="B1" s="92"/>
      <c r="C1" s="92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3"/>
      <c r="U1" s="7"/>
    </row>
    <row r="2">
      <c r="A2" s="91" t="s">
        <v>76</v>
      </c>
      <c r="B2" s="92" t="s">
        <v>72</v>
      </c>
      <c r="C2" s="92" t="s">
        <v>1</v>
      </c>
      <c r="D2" s="91" t="s">
        <v>210</v>
      </c>
      <c r="E2" s="91" t="s">
        <v>211</v>
      </c>
      <c r="F2" s="91" t="s">
        <v>212</v>
      </c>
      <c r="G2" s="91" t="s">
        <v>213</v>
      </c>
      <c r="H2" s="91" t="s">
        <v>214</v>
      </c>
      <c r="I2" s="91" t="s">
        <v>215</v>
      </c>
      <c r="J2" s="91" t="s">
        <v>216</v>
      </c>
      <c r="K2" s="91" t="s">
        <v>217</v>
      </c>
      <c r="L2" s="91" t="s">
        <v>218</v>
      </c>
      <c r="M2" s="91" t="s">
        <v>219</v>
      </c>
      <c r="N2" s="91" t="s">
        <v>220</v>
      </c>
      <c r="O2" s="91" t="s">
        <v>221</v>
      </c>
      <c r="P2" s="91" t="s">
        <v>222</v>
      </c>
      <c r="Q2" s="91" t="s">
        <v>223</v>
      </c>
      <c r="R2" s="91" t="s">
        <v>224</v>
      </c>
      <c r="S2" s="93" t="s">
        <v>4</v>
      </c>
      <c r="U2" s="7" t="s">
        <v>225</v>
      </c>
    </row>
    <row r="3">
      <c r="A3" s="94">
        <f>Comparacao!F3</f>
        <v>494.523628</v>
      </c>
      <c r="B3" s="57" t="s">
        <v>82</v>
      </c>
      <c r="C3" s="40" t="s">
        <v>18</v>
      </c>
      <c r="D3" s="95">
        <v>5.0</v>
      </c>
      <c r="E3" s="95">
        <v>494.523628</v>
      </c>
      <c r="F3" s="95">
        <v>494.523628</v>
      </c>
      <c r="G3" s="95">
        <v>494.523628</v>
      </c>
      <c r="H3" s="95">
        <v>494.523628</v>
      </c>
      <c r="I3" s="95">
        <v>494.523628</v>
      </c>
      <c r="J3" s="95">
        <v>494.523628</v>
      </c>
      <c r="K3" s="95">
        <v>494.523628</v>
      </c>
      <c r="L3" s="95">
        <v>0.185</v>
      </c>
      <c r="M3" s="95">
        <v>10.003</v>
      </c>
      <c r="N3" s="94">
        <f t="shared" ref="N3:N128" si="1">((E3-A3)/A3)*100</f>
        <v>0</v>
      </c>
      <c r="O3" s="94">
        <f t="shared" ref="O3:O128" si="2">((F3-A3)/A3)*100</f>
        <v>0</v>
      </c>
      <c r="P3" s="94">
        <f t="shared" ref="P3:P128" si="3">((G3-A3)/A3)*100</f>
        <v>0</v>
      </c>
      <c r="Q3" s="94">
        <f t="shared" ref="Q3:Q128" si="4">((H3-A3)/A3)*100</f>
        <v>0</v>
      </c>
      <c r="R3" s="94">
        <f t="shared" ref="R3:R128" si="5">((I3-A3)/A3)*100</f>
        <v>0</v>
      </c>
      <c r="S3" s="96">
        <f t="shared" ref="S3:S128" si="6">AVERAGE(N3:R3)</f>
        <v>0</v>
      </c>
      <c r="U3" s="7">
        <f t="shared" ref="U3:U128" si="7">(IF(((J3-A3)/A3)*100 &lt; 1,L3,"INF"))</f>
        <v>0.185</v>
      </c>
    </row>
    <row r="4">
      <c r="A4" s="94">
        <f>Comparacao!F4</f>
        <v>612.982976</v>
      </c>
      <c r="B4" s="57" t="s">
        <v>83</v>
      </c>
      <c r="C4" s="3" t="s">
        <v>18</v>
      </c>
      <c r="D4" s="3">
        <v>5.0</v>
      </c>
      <c r="E4" s="3">
        <v>612.982976</v>
      </c>
      <c r="F4" s="3">
        <v>612.982976</v>
      </c>
      <c r="G4" s="3">
        <v>612.982976</v>
      </c>
      <c r="H4" s="3">
        <v>612.982976</v>
      </c>
      <c r="I4" s="3">
        <v>612.982976</v>
      </c>
      <c r="J4" s="3">
        <v>612.982976</v>
      </c>
      <c r="K4" s="3">
        <v>612.982976</v>
      </c>
      <c r="L4" s="3">
        <v>0.885</v>
      </c>
      <c r="M4" s="3">
        <v>10.006</v>
      </c>
      <c r="N4" s="94">
        <f t="shared" si="1"/>
        <v>0</v>
      </c>
      <c r="O4" s="94">
        <f t="shared" si="2"/>
        <v>0</v>
      </c>
      <c r="P4" s="94">
        <f t="shared" si="3"/>
        <v>0</v>
      </c>
      <c r="Q4" s="94">
        <f t="shared" si="4"/>
        <v>0</v>
      </c>
      <c r="R4" s="94">
        <f t="shared" si="5"/>
        <v>0</v>
      </c>
      <c r="S4" s="96">
        <f t="shared" si="6"/>
        <v>0</v>
      </c>
      <c r="U4" s="7">
        <f t="shared" si="7"/>
        <v>0.885</v>
      </c>
    </row>
    <row r="5">
      <c r="A5" s="94">
        <f>Comparacao!F5</f>
        <v>718.97013</v>
      </c>
      <c r="B5" s="57" t="s">
        <v>84</v>
      </c>
      <c r="C5" s="3" t="s">
        <v>18</v>
      </c>
      <c r="D5" s="3">
        <v>5.0</v>
      </c>
      <c r="E5" s="3">
        <v>718.97013</v>
      </c>
      <c r="F5" s="3">
        <v>718.97013</v>
      </c>
      <c r="G5" s="3">
        <v>718.97013</v>
      </c>
      <c r="H5" s="3">
        <v>718.97013</v>
      </c>
      <c r="I5" s="3">
        <v>718.97013</v>
      </c>
      <c r="J5" s="3">
        <v>718.97013</v>
      </c>
      <c r="K5" s="3">
        <v>718.97013</v>
      </c>
      <c r="L5" s="3">
        <v>0.17</v>
      </c>
      <c r="M5" s="3">
        <v>10.005</v>
      </c>
      <c r="N5" s="94">
        <f t="shared" si="1"/>
        <v>0</v>
      </c>
      <c r="O5" s="94">
        <f t="shared" si="2"/>
        <v>0</v>
      </c>
      <c r="P5" s="94">
        <f t="shared" si="3"/>
        <v>0</v>
      </c>
      <c r="Q5" s="94">
        <f t="shared" si="4"/>
        <v>0</v>
      </c>
      <c r="R5" s="94">
        <f t="shared" si="5"/>
        <v>0</v>
      </c>
      <c r="S5" s="96">
        <f t="shared" si="6"/>
        <v>0</v>
      </c>
      <c r="U5" s="7">
        <f t="shared" si="7"/>
        <v>0.17</v>
      </c>
    </row>
    <row r="6">
      <c r="A6" s="94">
        <f>Comparacao!F6</f>
        <v>322.924184</v>
      </c>
      <c r="B6" s="57" t="s">
        <v>85</v>
      </c>
      <c r="C6" s="3" t="s">
        <v>18</v>
      </c>
      <c r="D6" s="3">
        <v>5.0</v>
      </c>
      <c r="E6" s="3">
        <v>322.924184</v>
      </c>
      <c r="F6" s="3">
        <v>322.924184</v>
      </c>
      <c r="G6" s="3">
        <v>322.924184</v>
      </c>
      <c r="H6" s="3">
        <v>322.924184</v>
      </c>
      <c r="I6" s="3">
        <v>322.924184</v>
      </c>
      <c r="J6" s="3">
        <v>322.924184</v>
      </c>
      <c r="K6" s="3">
        <v>322.924184</v>
      </c>
      <c r="L6" s="3">
        <v>0.796</v>
      </c>
      <c r="M6" s="3">
        <v>10.011</v>
      </c>
      <c r="N6" s="94">
        <f t="shared" si="1"/>
        <v>0</v>
      </c>
      <c r="O6" s="94">
        <f t="shared" si="2"/>
        <v>0</v>
      </c>
      <c r="P6" s="94">
        <f t="shared" si="3"/>
        <v>0</v>
      </c>
      <c r="Q6" s="94">
        <f t="shared" si="4"/>
        <v>0</v>
      </c>
      <c r="R6" s="94">
        <f t="shared" si="5"/>
        <v>0</v>
      </c>
      <c r="S6" s="96">
        <f t="shared" si="6"/>
        <v>0</v>
      </c>
      <c r="U6" s="7">
        <f t="shared" si="7"/>
        <v>0.796</v>
      </c>
    </row>
    <row r="7">
      <c r="A7" s="94">
        <f>Comparacao!F7</f>
        <v>499.377429</v>
      </c>
      <c r="B7" s="57" t="s">
        <v>86</v>
      </c>
      <c r="C7" s="3" t="s">
        <v>18</v>
      </c>
      <c r="D7" s="3">
        <v>5.0</v>
      </c>
      <c r="E7" s="3">
        <v>499.377429</v>
      </c>
      <c r="F7" s="3">
        <v>499.377429</v>
      </c>
      <c r="G7" s="3">
        <v>499.377429</v>
      </c>
      <c r="H7" s="3">
        <v>499.377429</v>
      </c>
      <c r="I7" s="3">
        <v>499.377429</v>
      </c>
      <c r="J7" s="3">
        <v>499.377429</v>
      </c>
      <c r="K7" s="3">
        <v>499.377429</v>
      </c>
      <c r="L7" s="3">
        <v>0.429</v>
      </c>
      <c r="M7" s="3">
        <v>10.011</v>
      </c>
      <c r="N7" s="94">
        <f t="shared" si="1"/>
        <v>0</v>
      </c>
      <c r="O7" s="94">
        <f t="shared" si="2"/>
        <v>0</v>
      </c>
      <c r="P7" s="94">
        <f t="shared" si="3"/>
        <v>0</v>
      </c>
      <c r="Q7" s="94">
        <f t="shared" si="4"/>
        <v>0</v>
      </c>
      <c r="R7" s="94">
        <f t="shared" si="5"/>
        <v>0</v>
      </c>
      <c r="S7" s="96">
        <f t="shared" si="6"/>
        <v>0</v>
      </c>
      <c r="U7" s="7">
        <f t="shared" si="7"/>
        <v>0.429</v>
      </c>
    </row>
    <row r="8">
      <c r="A8" s="94">
        <f>Comparacao!F8</f>
        <v>667.390009</v>
      </c>
      <c r="B8" s="57" t="s">
        <v>87</v>
      </c>
      <c r="C8" s="3" t="s">
        <v>18</v>
      </c>
      <c r="D8" s="3">
        <v>5.0</v>
      </c>
      <c r="E8" s="3">
        <v>667.390009</v>
      </c>
      <c r="F8" s="3">
        <v>667.390009</v>
      </c>
      <c r="G8" s="3">
        <v>667.390009</v>
      </c>
      <c r="H8" s="3">
        <v>667.390009</v>
      </c>
      <c r="I8" s="3">
        <v>667.390009</v>
      </c>
      <c r="J8" s="3">
        <v>667.390009</v>
      </c>
      <c r="K8" s="3">
        <v>667.390009</v>
      </c>
      <c r="L8" s="3">
        <v>0.781</v>
      </c>
      <c r="M8" s="3">
        <v>10.011</v>
      </c>
      <c r="N8" s="94">
        <f t="shared" si="1"/>
        <v>0</v>
      </c>
      <c r="O8" s="94">
        <f t="shared" si="2"/>
        <v>0</v>
      </c>
      <c r="P8" s="94">
        <f t="shared" si="3"/>
        <v>0</v>
      </c>
      <c r="Q8" s="94">
        <f t="shared" si="4"/>
        <v>0</v>
      </c>
      <c r="R8" s="94">
        <f t="shared" si="5"/>
        <v>0</v>
      </c>
      <c r="S8" s="96">
        <f t="shared" si="6"/>
        <v>0</v>
      </c>
      <c r="U8" s="7">
        <f t="shared" si="7"/>
        <v>0.781</v>
      </c>
    </row>
    <row r="9">
      <c r="A9" s="94">
        <f>Comparacao!F9</f>
        <v>190.515089</v>
      </c>
      <c r="B9" s="57" t="s">
        <v>88</v>
      </c>
      <c r="C9" s="3" t="s">
        <v>18</v>
      </c>
      <c r="D9" s="3">
        <v>5.0</v>
      </c>
      <c r="E9" s="3">
        <v>190.515089</v>
      </c>
      <c r="F9" s="3">
        <v>190.515089</v>
      </c>
      <c r="G9" s="3">
        <v>190.515089</v>
      </c>
      <c r="H9" s="3">
        <v>190.515089</v>
      </c>
      <c r="I9" s="3">
        <v>190.515089</v>
      </c>
      <c r="J9" s="3">
        <v>190.515089</v>
      </c>
      <c r="K9" s="3">
        <v>190.515089</v>
      </c>
      <c r="L9" s="3">
        <v>3.569</v>
      </c>
      <c r="M9" s="3">
        <v>10.041</v>
      </c>
      <c r="N9" s="94">
        <f t="shared" si="1"/>
        <v>0</v>
      </c>
      <c r="O9" s="94">
        <f t="shared" si="2"/>
        <v>0</v>
      </c>
      <c r="P9" s="94">
        <f t="shared" si="3"/>
        <v>0</v>
      </c>
      <c r="Q9" s="94">
        <f t="shared" si="4"/>
        <v>0</v>
      </c>
      <c r="R9" s="94">
        <f t="shared" si="5"/>
        <v>0</v>
      </c>
      <c r="S9" s="96">
        <f t="shared" si="6"/>
        <v>0</v>
      </c>
      <c r="U9" s="7">
        <f t="shared" si="7"/>
        <v>3.569</v>
      </c>
    </row>
    <row r="10">
      <c r="A10" s="94">
        <f>Comparacao!F10</f>
        <v>411.828487</v>
      </c>
      <c r="B10" s="57" t="s">
        <v>89</v>
      </c>
      <c r="C10" s="3" t="s">
        <v>18</v>
      </c>
      <c r="D10" s="3">
        <v>5.0</v>
      </c>
      <c r="E10" s="3">
        <v>411.828487</v>
      </c>
      <c r="F10" s="3">
        <v>411.828487</v>
      </c>
      <c r="G10" s="3">
        <v>411.828487</v>
      </c>
      <c r="H10" s="3">
        <v>411.828487</v>
      </c>
      <c r="I10" s="3">
        <v>411.828487</v>
      </c>
      <c r="J10" s="3">
        <v>411.828487</v>
      </c>
      <c r="K10" s="3">
        <v>411.828487</v>
      </c>
      <c r="L10" s="3">
        <v>0.099</v>
      </c>
      <c r="M10" s="3">
        <v>10.03</v>
      </c>
      <c r="N10" s="94">
        <f t="shared" si="1"/>
        <v>0</v>
      </c>
      <c r="O10" s="94">
        <f t="shared" si="2"/>
        <v>0</v>
      </c>
      <c r="P10" s="94">
        <f t="shared" si="3"/>
        <v>0</v>
      </c>
      <c r="Q10" s="94">
        <f t="shared" si="4"/>
        <v>0</v>
      </c>
      <c r="R10" s="94">
        <f t="shared" si="5"/>
        <v>0</v>
      </c>
      <c r="S10" s="96">
        <f t="shared" si="6"/>
        <v>0</v>
      </c>
      <c r="U10" s="7">
        <f t="shared" si="7"/>
        <v>0.099</v>
      </c>
    </row>
    <row r="11">
      <c r="A11" s="94">
        <f>Comparacao!F11</f>
        <v>631.564979</v>
      </c>
      <c r="B11" s="57" t="s">
        <v>90</v>
      </c>
      <c r="C11" s="3" t="s">
        <v>18</v>
      </c>
      <c r="D11" s="3">
        <v>5.0</v>
      </c>
      <c r="E11" s="3">
        <v>631.564979</v>
      </c>
      <c r="F11" s="3">
        <v>631.564979</v>
      </c>
      <c r="G11" s="3">
        <v>631.564979</v>
      </c>
      <c r="H11" s="3">
        <v>631.564979</v>
      </c>
      <c r="I11" s="3">
        <v>631.564979</v>
      </c>
      <c r="J11" s="3">
        <v>631.564979</v>
      </c>
      <c r="K11" s="3">
        <v>631.564979</v>
      </c>
      <c r="L11" s="3">
        <v>0.142</v>
      </c>
      <c r="M11" s="3">
        <v>10.033</v>
      </c>
      <c r="N11" s="94">
        <f t="shared" si="1"/>
        <v>0</v>
      </c>
      <c r="O11" s="94">
        <f t="shared" si="2"/>
        <v>0</v>
      </c>
      <c r="P11" s="94">
        <f t="shared" si="3"/>
        <v>0</v>
      </c>
      <c r="Q11" s="94">
        <f t="shared" si="4"/>
        <v>0</v>
      </c>
      <c r="R11" s="94">
        <f t="shared" si="5"/>
        <v>0</v>
      </c>
      <c r="S11" s="96">
        <f t="shared" si="6"/>
        <v>0</v>
      </c>
      <c r="U11" s="7">
        <f t="shared" si="7"/>
        <v>0.142</v>
      </c>
    </row>
    <row r="12">
      <c r="A12" s="94">
        <f>Comparacao!F12</f>
        <v>1915.210508</v>
      </c>
      <c r="B12" s="57" t="s">
        <v>91</v>
      </c>
      <c r="C12" s="3" t="s">
        <v>18</v>
      </c>
      <c r="D12" s="3">
        <v>5.0</v>
      </c>
      <c r="E12" s="3">
        <v>1915.210508</v>
      </c>
      <c r="F12" s="3">
        <v>1915.210508</v>
      </c>
      <c r="G12" s="3">
        <v>1915.210508</v>
      </c>
      <c r="H12" s="3">
        <v>1915.210508</v>
      </c>
      <c r="I12" s="3">
        <v>1915.210508</v>
      </c>
      <c r="J12" s="3">
        <v>1915.210508</v>
      </c>
      <c r="K12" s="3">
        <v>1915.210508</v>
      </c>
      <c r="L12" s="3">
        <v>0.89</v>
      </c>
      <c r="M12" s="3">
        <v>15.012</v>
      </c>
      <c r="N12" s="94">
        <f t="shared" si="1"/>
        <v>0</v>
      </c>
      <c r="O12" s="94">
        <f t="shared" si="2"/>
        <v>0</v>
      </c>
      <c r="P12" s="94">
        <f t="shared" si="3"/>
        <v>0</v>
      </c>
      <c r="Q12" s="94">
        <f t="shared" si="4"/>
        <v>0</v>
      </c>
      <c r="R12" s="94">
        <f t="shared" si="5"/>
        <v>0</v>
      </c>
      <c r="S12" s="96">
        <f t="shared" si="6"/>
        <v>0</v>
      </c>
      <c r="U12" s="7">
        <f t="shared" si="7"/>
        <v>0.89</v>
      </c>
    </row>
    <row r="13">
      <c r="A13" s="94">
        <f>Comparacao!F13</f>
        <v>2324.397834</v>
      </c>
      <c r="B13" s="57" t="s">
        <v>92</v>
      </c>
      <c r="C13" s="3" t="s">
        <v>18</v>
      </c>
      <c r="D13" s="3">
        <v>5.0</v>
      </c>
      <c r="E13" s="3">
        <v>2324.397834</v>
      </c>
      <c r="F13" s="3">
        <v>2324.397834</v>
      </c>
      <c r="G13" s="3">
        <v>2324.397834</v>
      </c>
      <c r="H13" s="3">
        <v>2324.397834</v>
      </c>
      <c r="I13" s="3">
        <v>2324.397834</v>
      </c>
      <c r="J13" s="3">
        <v>2324.397834</v>
      </c>
      <c r="K13" s="3">
        <v>2324.397834</v>
      </c>
      <c r="L13" s="3">
        <v>0.096</v>
      </c>
      <c r="M13" s="3">
        <v>15.011</v>
      </c>
      <c r="N13" s="94">
        <f t="shared" si="1"/>
        <v>0</v>
      </c>
      <c r="O13" s="94">
        <f t="shared" si="2"/>
        <v>0</v>
      </c>
      <c r="P13" s="94">
        <f t="shared" si="3"/>
        <v>0</v>
      </c>
      <c r="Q13" s="94">
        <f t="shared" si="4"/>
        <v>0</v>
      </c>
      <c r="R13" s="94">
        <f t="shared" si="5"/>
        <v>0</v>
      </c>
      <c r="S13" s="96">
        <f t="shared" si="6"/>
        <v>0</v>
      </c>
      <c r="U13" s="7">
        <f t="shared" si="7"/>
        <v>0.096</v>
      </c>
    </row>
    <row r="14">
      <c r="A14" s="94">
        <f>Comparacao!F14</f>
        <v>2666.094409</v>
      </c>
      <c r="B14" s="57" t="s">
        <v>93</v>
      </c>
      <c r="C14" s="3" t="s">
        <v>18</v>
      </c>
      <c r="D14" s="3">
        <v>5.0</v>
      </c>
      <c r="E14" s="3">
        <v>2666.094409</v>
      </c>
      <c r="F14" s="3">
        <v>2666.094409</v>
      </c>
      <c r="G14" s="3">
        <v>2666.094409</v>
      </c>
      <c r="H14" s="3">
        <v>2666.094409</v>
      </c>
      <c r="I14" s="3">
        <v>2666.094409</v>
      </c>
      <c r="J14" s="3">
        <v>2666.094409</v>
      </c>
      <c r="K14" s="3">
        <v>2666.094409</v>
      </c>
      <c r="L14" s="3">
        <v>0.037</v>
      </c>
      <c r="M14" s="3">
        <v>15.011</v>
      </c>
      <c r="N14" s="94">
        <f t="shared" si="1"/>
        <v>0</v>
      </c>
      <c r="O14" s="94">
        <f t="shared" si="2"/>
        <v>0</v>
      </c>
      <c r="P14" s="94">
        <f t="shared" si="3"/>
        <v>0</v>
      </c>
      <c r="Q14" s="94">
        <f t="shared" si="4"/>
        <v>0</v>
      </c>
      <c r="R14" s="94">
        <f t="shared" si="5"/>
        <v>0</v>
      </c>
      <c r="S14" s="96">
        <f t="shared" si="6"/>
        <v>0</v>
      </c>
      <c r="U14" s="7">
        <f t="shared" si="7"/>
        <v>0.037</v>
      </c>
    </row>
    <row r="15">
      <c r="A15" s="94">
        <f>Comparacao!F15</f>
        <v>1299.636874</v>
      </c>
      <c r="B15" s="57" t="s">
        <v>94</v>
      </c>
      <c r="C15" s="3" t="s">
        <v>18</v>
      </c>
      <c r="D15" s="3">
        <v>5.0</v>
      </c>
      <c r="E15" s="3">
        <v>1299.636874</v>
      </c>
      <c r="F15" s="3">
        <v>1299.636874</v>
      </c>
      <c r="G15" s="3">
        <v>1299.636874</v>
      </c>
      <c r="H15" s="3">
        <v>1299.636874</v>
      </c>
      <c r="I15" s="3">
        <v>1299.636874</v>
      </c>
      <c r="J15" s="3">
        <v>1299.636874</v>
      </c>
      <c r="K15" s="3">
        <v>1299.636874</v>
      </c>
      <c r="L15" s="3">
        <v>0.109</v>
      </c>
      <c r="M15" s="3">
        <v>15.018</v>
      </c>
      <c r="N15" s="94">
        <f t="shared" si="1"/>
        <v>0</v>
      </c>
      <c r="O15" s="94">
        <f t="shared" si="2"/>
        <v>0</v>
      </c>
      <c r="P15" s="94">
        <f t="shared" si="3"/>
        <v>0</v>
      </c>
      <c r="Q15" s="94">
        <f t="shared" si="4"/>
        <v>0</v>
      </c>
      <c r="R15" s="94">
        <f t="shared" si="5"/>
        <v>0</v>
      </c>
      <c r="S15" s="96">
        <f t="shared" si="6"/>
        <v>0</v>
      </c>
      <c r="U15" s="7">
        <f t="shared" si="7"/>
        <v>0.109</v>
      </c>
    </row>
    <row r="16">
      <c r="A16" s="94">
        <f>Comparacao!F16</f>
        <v>1935.079566</v>
      </c>
      <c r="B16" s="57" t="s">
        <v>95</v>
      </c>
      <c r="C16" s="3" t="s">
        <v>18</v>
      </c>
      <c r="D16" s="3">
        <v>5.0</v>
      </c>
      <c r="E16" s="3">
        <v>1935.079566</v>
      </c>
      <c r="F16" s="3">
        <v>1935.079566</v>
      </c>
      <c r="G16" s="3">
        <v>1935.079566</v>
      </c>
      <c r="H16" s="3">
        <v>1935.079566</v>
      </c>
      <c r="I16" s="3">
        <v>1935.079566</v>
      </c>
      <c r="J16" s="3">
        <v>1935.079566</v>
      </c>
      <c r="K16" s="3">
        <v>1935.079566</v>
      </c>
      <c r="L16" s="3">
        <v>0.194</v>
      </c>
      <c r="M16" s="3">
        <v>15.02</v>
      </c>
      <c r="N16" s="94">
        <f t="shared" si="1"/>
        <v>0</v>
      </c>
      <c r="O16" s="94">
        <f t="shared" si="2"/>
        <v>0</v>
      </c>
      <c r="P16" s="94">
        <f t="shared" si="3"/>
        <v>0</v>
      </c>
      <c r="Q16" s="94">
        <f t="shared" si="4"/>
        <v>0</v>
      </c>
      <c r="R16" s="94">
        <f t="shared" si="5"/>
        <v>0</v>
      </c>
      <c r="S16" s="96">
        <f t="shared" si="6"/>
        <v>0</v>
      </c>
      <c r="U16" s="7">
        <f t="shared" si="7"/>
        <v>0.194</v>
      </c>
    </row>
    <row r="17">
      <c r="A17" s="94">
        <f>Comparacao!F17</f>
        <v>2454.200477</v>
      </c>
      <c r="B17" s="57" t="s">
        <v>96</v>
      </c>
      <c r="C17" s="3" t="s">
        <v>18</v>
      </c>
      <c r="D17" s="3">
        <v>5.0</v>
      </c>
      <c r="E17" s="3">
        <v>2454.200477</v>
      </c>
      <c r="F17" s="3">
        <v>2454.200477</v>
      </c>
      <c r="G17" s="3">
        <v>2454.200477</v>
      </c>
      <c r="H17" s="3">
        <v>2454.200477</v>
      </c>
      <c r="I17" s="3">
        <v>2454.200477</v>
      </c>
      <c r="J17" s="3">
        <v>2454.200477</v>
      </c>
      <c r="K17" s="3">
        <v>2454.200477</v>
      </c>
      <c r="L17" s="3">
        <v>0.119</v>
      </c>
      <c r="M17" s="3">
        <v>15.019</v>
      </c>
      <c r="N17" s="94">
        <f t="shared" si="1"/>
        <v>0</v>
      </c>
      <c r="O17" s="94">
        <f t="shared" si="2"/>
        <v>0</v>
      </c>
      <c r="P17" s="94">
        <f t="shared" si="3"/>
        <v>0</v>
      </c>
      <c r="Q17" s="94">
        <f t="shared" si="4"/>
        <v>0</v>
      </c>
      <c r="R17" s="94">
        <f t="shared" si="5"/>
        <v>0</v>
      </c>
      <c r="S17" s="96">
        <f t="shared" si="6"/>
        <v>0</v>
      </c>
      <c r="U17" s="7">
        <f t="shared" si="7"/>
        <v>0.119</v>
      </c>
    </row>
    <row r="18">
      <c r="A18" s="94">
        <f>Comparacao!F18</f>
        <v>876.360788</v>
      </c>
      <c r="B18" s="57" t="s">
        <v>97</v>
      </c>
      <c r="C18" s="3" t="s">
        <v>18</v>
      </c>
      <c r="D18" s="3">
        <v>5.0</v>
      </c>
      <c r="E18" s="3">
        <v>1079.303878</v>
      </c>
      <c r="F18" s="3">
        <v>876.360788</v>
      </c>
      <c r="G18" s="3">
        <v>876.360788</v>
      </c>
      <c r="H18" s="3">
        <v>876.360788</v>
      </c>
      <c r="I18" s="3">
        <v>876.360788</v>
      </c>
      <c r="J18" s="3">
        <v>876.360788</v>
      </c>
      <c r="K18" s="3">
        <v>916.949406</v>
      </c>
      <c r="L18" s="3">
        <v>0.145</v>
      </c>
      <c r="M18" s="3">
        <v>15.059</v>
      </c>
      <c r="N18" s="94">
        <f t="shared" si="1"/>
        <v>23.1574818</v>
      </c>
      <c r="O18" s="94">
        <f t="shared" si="2"/>
        <v>0</v>
      </c>
      <c r="P18" s="94">
        <f t="shared" si="3"/>
        <v>0</v>
      </c>
      <c r="Q18" s="94">
        <f t="shared" si="4"/>
        <v>0</v>
      </c>
      <c r="R18" s="94">
        <f t="shared" si="5"/>
        <v>0</v>
      </c>
      <c r="S18" s="96">
        <f t="shared" si="6"/>
        <v>4.63149636</v>
      </c>
      <c r="U18" s="7">
        <f t="shared" si="7"/>
        <v>0.145</v>
      </c>
    </row>
    <row r="19">
      <c r="A19" s="94">
        <f>Comparacao!F19</f>
        <v>1590.303262</v>
      </c>
      <c r="B19" s="57" t="s">
        <v>98</v>
      </c>
      <c r="C19" s="3" t="s">
        <v>18</v>
      </c>
      <c r="D19" s="3">
        <v>5.0</v>
      </c>
      <c r="E19" s="3">
        <v>1590.303262</v>
      </c>
      <c r="F19" s="3">
        <v>1590.303262</v>
      </c>
      <c r="G19" s="3">
        <v>1590.303262</v>
      </c>
      <c r="H19" s="3">
        <v>1590.303262</v>
      </c>
      <c r="I19" s="3">
        <v>1590.303262</v>
      </c>
      <c r="J19" s="3">
        <v>1590.303262</v>
      </c>
      <c r="K19" s="3">
        <v>1590.303262</v>
      </c>
      <c r="L19" s="3">
        <v>0.178</v>
      </c>
      <c r="M19" s="3">
        <v>15.049</v>
      </c>
      <c r="N19" s="94">
        <f t="shared" si="1"/>
        <v>0</v>
      </c>
      <c r="O19" s="94">
        <f t="shared" si="2"/>
        <v>0</v>
      </c>
      <c r="P19" s="94">
        <f t="shared" si="3"/>
        <v>0</v>
      </c>
      <c r="Q19" s="94">
        <f t="shared" si="4"/>
        <v>0</v>
      </c>
      <c r="R19" s="94">
        <f t="shared" si="5"/>
        <v>0</v>
      </c>
      <c r="S19" s="96">
        <f t="shared" si="6"/>
        <v>0</v>
      </c>
      <c r="U19" s="7">
        <f t="shared" si="7"/>
        <v>0.178</v>
      </c>
    </row>
    <row r="20">
      <c r="A20" s="94">
        <f>Comparacao!F20</f>
        <v>2250.292347</v>
      </c>
      <c r="B20" s="57" t="s">
        <v>99</v>
      </c>
      <c r="C20" s="3" t="s">
        <v>18</v>
      </c>
      <c r="D20" s="3">
        <v>5.0</v>
      </c>
      <c r="E20" s="3">
        <v>2250.292347</v>
      </c>
      <c r="F20" s="3">
        <v>2250.292347</v>
      </c>
      <c r="G20" s="3">
        <v>2250.292347</v>
      </c>
      <c r="H20" s="3">
        <v>2250.292347</v>
      </c>
      <c r="I20" s="3">
        <v>2250.292347</v>
      </c>
      <c r="J20" s="3">
        <v>2250.292347</v>
      </c>
      <c r="K20" s="3">
        <v>2250.292347</v>
      </c>
      <c r="L20" s="3">
        <v>0.468</v>
      </c>
      <c r="M20" s="3">
        <v>15.04</v>
      </c>
      <c r="N20" s="94">
        <f t="shared" si="1"/>
        <v>0</v>
      </c>
      <c r="O20" s="94">
        <f t="shared" si="2"/>
        <v>0</v>
      </c>
      <c r="P20" s="94">
        <f t="shared" si="3"/>
        <v>0</v>
      </c>
      <c r="Q20" s="94">
        <f t="shared" si="4"/>
        <v>0</v>
      </c>
      <c r="R20" s="94">
        <f t="shared" si="5"/>
        <v>0</v>
      </c>
      <c r="S20" s="96">
        <f t="shared" si="6"/>
        <v>0</v>
      </c>
      <c r="U20" s="7">
        <f t="shared" si="7"/>
        <v>0.468</v>
      </c>
    </row>
    <row r="21">
      <c r="A21" s="94">
        <f>Comparacao!F21</f>
        <v>4170.149331</v>
      </c>
      <c r="B21" s="57" t="s">
        <v>100</v>
      </c>
      <c r="C21" s="3" t="s">
        <v>18</v>
      </c>
      <c r="D21" s="3">
        <v>5.0</v>
      </c>
      <c r="E21" s="3">
        <v>4170.149331</v>
      </c>
      <c r="F21" s="3">
        <v>4170.149331</v>
      </c>
      <c r="G21" s="3">
        <v>4170.149331</v>
      </c>
      <c r="H21" s="3">
        <v>4170.149331</v>
      </c>
      <c r="I21" s="3">
        <v>4170.149331</v>
      </c>
      <c r="J21" s="3">
        <v>4170.149331</v>
      </c>
      <c r="K21" s="3">
        <v>4170.149331</v>
      </c>
      <c r="L21" s="3">
        <v>0.88</v>
      </c>
      <c r="M21" s="3">
        <v>20.013</v>
      </c>
      <c r="N21" s="94">
        <f t="shared" si="1"/>
        <v>0</v>
      </c>
      <c r="O21" s="94">
        <f t="shared" si="2"/>
        <v>0</v>
      </c>
      <c r="P21" s="94">
        <f t="shared" si="3"/>
        <v>0</v>
      </c>
      <c r="Q21" s="94">
        <f t="shared" si="4"/>
        <v>0</v>
      </c>
      <c r="R21" s="94">
        <f t="shared" si="5"/>
        <v>0</v>
      </c>
      <c r="S21" s="96">
        <f t="shared" si="6"/>
        <v>0</v>
      </c>
      <c r="U21" s="7">
        <f t="shared" si="7"/>
        <v>0.88</v>
      </c>
    </row>
    <row r="22">
      <c r="A22" s="94">
        <f>Comparacao!F22</f>
        <v>5234.939466</v>
      </c>
      <c r="B22" s="57" t="s">
        <v>101</v>
      </c>
      <c r="C22" s="3" t="s">
        <v>18</v>
      </c>
      <c r="D22" s="3">
        <v>5.0</v>
      </c>
      <c r="E22" s="3">
        <v>5234.939466</v>
      </c>
      <c r="F22" s="3">
        <v>5234.939466</v>
      </c>
      <c r="G22" s="3">
        <v>5234.939466</v>
      </c>
      <c r="H22" s="3">
        <v>5234.939466</v>
      </c>
      <c r="I22" s="3">
        <v>5234.939466</v>
      </c>
      <c r="J22" s="3">
        <v>5234.939466</v>
      </c>
      <c r="K22" s="3">
        <v>5234.939466</v>
      </c>
      <c r="L22" s="3">
        <v>0.054</v>
      </c>
      <c r="M22" s="3">
        <v>20.02</v>
      </c>
      <c r="N22" s="94">
        <f t="shared" si="1"/>
        <v>0</v>
      </c>
      <c r="O22" s="94">
        <f t="shared" si="2"/>
        <v>0</v>
      </c>
      <c r="P22" s="94">
        <f t="shared" si="3"/>
        <v>0</v>
      </c>
      <c r="Q22" s="94">
        <f t="shared" si="4"/>
        <v>0</v>
      </c>
      <c r="R22" s="94">
        <f t="shared" si="5"/>
        <v>0</v>
      </c>
      <c r="S22" s="96">
        <f t="shared" si="6"/>
        <v>0</v>
      </c>
      <c r="U22" s="7">
        <f t="shared" si="7"/>
        <v>0.054</v>
      </c>
    </row>
    <row r="23">
      <c r="A23" s="94">
        <f>Comparacao!F23</f>
        <v>6279.350578</v>
      </c>
      <c r="B23" s="57" t="s">
        <v>102</v>
      </c>
      <c r="C23" s="3" t="s">
        <v>18</v>
      </c>
      <c r="D23" s="3">
        <v>5.0</v>
      </c>
      <c r="E23" s="3">
        <v>6279.350578</v>
      </c>
      <c r="F23" s="3">
        <v>6279.350578</v>
      </c>
      <c r="G23" s="3">
        <v>6279.350578</v>
      </c>
      <c r="H23" s="3">
        <v>6279.350578</v>
      </c>
      <c r="I23" s="3">
        <v>6279.350578</v>
      </c>
      <c r="J23" s="3">
        <v>6279.350578</v>
      </c>
      <c r="K23" s="3">
        <v>6279.350578</v>
      </c>
      <c r="L23" s="3">
        <v>0.063</v>
      </c>
      <c r="M23" s="3">
        <v>20.019</v>
      </c>
      <c r="N23" s="94">
        <f t="shared" si="1"/>
        <v>0</v>
      </c>
      <c r="O23" s="94">
        <f t="shared" si="2"/>
        <v>0</v>
      </c>
      <c r="P23" s="94">
        <f t="shared" si="3"/>
        <v>0</v>
      </c>
      <c r="Q23" s="94">
        <f t="shared" si="4"/>
        <v>0</v>
      </c>
      <c r="R23" s="94">
        <f t="shared" si="5"/>
        <v>0</v>
      </c>
      <c r="S23" s="96">
        <f t="shared" si="6"/>
        <v>0</v>
      </c>
      <c r="U23" s="7">
        <f t="shared" si="7"/>
        <v>0.063</v>
      </c>
    </row>
    <row r="24">
      <c r="A24" s="94">
        <f>Comparacao!F24</f>
        <v>2808.683987</v>
      </c>
      <c r="B24" s="57" t="s">
        <v>103</v>
      </c>
      <c r="C24" s="3" t="s">
        <v>18</v>
      </c>
      <c r="D24" s="3">
        <v>5.0</v>
      </c>
      <c r="E24" s="3">
        <v>2808.683987</v>
      </c>
      <c r="F24" s="3">
        <v>2808.683987</v>
      </c>
      <c r="G24" s="3">
        <v>2808.683987</v>
      </c>
      <c r="H24" s="3">
        <v>2808.683987</v>
      </c>
      <c r="I24" s="3">
        <v>2808.683987</v>
      </c>
      <c r="J24" s="3">
        <v>2808.683987</v>
      </c>
      <c r="K24" s="3">
        <v>2808.683987</v>
      </c>
      <c r="L24" s="3">
        <v>3.513</v>
      </c>
      <c r="M24" s="3">
        <v>20.029</v>
      </c>
      <c r="N24" s="94">
        <f t="shared" si="1"/>
        <v>0</v>
      </c>
      <c r="O24" s="94">
        <f t="shared" si="2"/>
        <v>0</v>
      </c>
      <c r="P24" s="94">
        <f t="shared" si="3"/>
        <v>0</v>
      </c>
      <c r="Q24" s="94">
        <f t="shared" si="4"/>
        <v>0</v>
      </c>
      <c r="R24" s="94">
        <f t="shared" si="5"/>
        <v>0</v>
      </c>
      <c r="S24" s="96">
        <f t="shared" si="6"/>
        <v>0</v>
      </c>
      <c r="U24" s="7">
        <f t="shared" si="7"/>
        <v>3.513</v>
      </c>
    </row>
    <row r="25">
      <c r="A25" s="94">
        <f>Comparacao!F25</f>
        <v>4384.30908</v>
      </c>
      <c r="B25" s="57" t="s">
        <v>104</v>
      </c>
      <c r="C25" s="3" t="s">
        <v>18</v>
      </c>
      <c r="D25" s="3">
        <v>5.0</v>
      </c>
      <c r="E25" s="3">
        <v>4384.30908</v>
      </c>
      <c r="F25" s="3">
        <v>4384.30908</v>
      </c>
      <c r="G25" s="3">
        <v>4384.30908</v>
      </c>
      <c r="H25" s="3">
        <v>4384.30908</v>
      </c>
      <c r="I25" s="3">
        <v>4384.30908</v>
      </c>
      <c r="J25" s="3">
        <v>4384.30908</v>
      </c>
      <c r="K25" s="3">
        <v>4384.30908</v>
      </c>
      <c r="L25" s="3">
        <v>0.162</v>
      </c>
      <c r="M25" s="3">
        <v>20.029</v>
      </c>
      <c r="N25" s="94">
        <f t="shared" si="1"/>
        <v>0</v>
      </c>
      <c r="O25" s="94">
        <f t="shared" si="2"/>
        <v>0</v>
      </c>
      <c r="P25" s="94">
        <f t="shared" si="3"/>
        <v>0</v>
      </c>
      <c r="Q25" s="94">
        <f t="shared" si="4"/>
        <v>0</v>
      </c>
      <c r="R25" s="94">
        <f t="shared" si="5"/>
        <v>0</v>
      </c>
      <c r="S25" s="96">
        <f t="shared" si="6"/>
        <v>0</v>
      </c>
      <c r="U25" s="7">
        <f t="shared" si="7"/>
        <v>0.162</v>
      </c>
    </row>
    <row r="26">
      <c r="A26" s="94">
        <f>Comparacao!F26</f>
        <v>5663.540901</v>
      </c>
      <c r="B26" s="57" t="s">
        <v>105</v>
      </c>
      <c r="C26" s="3" t="s">
        <v>18</v>
      </c>
      <c r="D26" s="3">
        <v>5.0</v>
      </c>
      <c r="E26" s="3">
        <v>5663.540901</v>
      </c>
      <c r="F26" s="3">
        <v>5663.540901</v>
      </c>
      <c r="G26" s="3">
        <v>5663.540901</v>
      </c>
      <c r="H26" s="3">
        <v>5663.540901</v>
      </c>
      <c r="I26" s="3">
        <v>5663.540901</v>
      </c>
      <c r="J26" s="3">
        <v>5663.540901</v>
      </c>
      <c r="K26" s="3">
        <v>5663.540901</v>
      </c>
      <c r="L26" s="3">
        <v>2.049</v>
      </c>
      <c r="M26" s="3">
        <v>20.031</v>
      </c>
      <c r="N26" s="94">
        <f t="shared" si="1"/>
        <v>0</v>
      </c>
      <c r="O26" s="94">
        <f t="shared" si="2"/>
        <v>0</v>
      </c>
      <c r="P26" s="94">
        <f t="shared" si="3"/>
        <v>0</v>
      </c>
      <c r="Q26" s="94">
        <f t="shared" si="4"/>
        <v>0</v>
      </c>
      <c r="R26" s="94">
        <f t="shared" si="5"/>
        <v>0</v>
      </c>
      <c r="S26" s="96">
        <f t="shared" si="6"/>
        <v>0</v>
      </c>
      <c r="U26" s="7">
        <f t="shared" si="7"/>
        <v>2.049</v>
      </c>
    </row>
    <row r="27">
      <c r="A27" s="94">
        <f>Comparacao!F27</f>
        <v>2057.028423</v>
      </c>
      <c r="B27" s="57" t="s">
        <v>106</v>
      </c>
      <c r="C27" s="3" t="s">
        <v>18</v>
      </c>
      <c r="D27" s="3">
        <v>5.0</v>
      </c>
      <c r="E27" s="3">
        <v>2057.028423</v>
      </c>
      <c r="F27" s="3">
        <v>2057.028423</v>
      </c>
      <c r="G27" s="3">
        <v>2057.028423</v>
      </c>
      <c r="H27" s="3">
        <v>2057.028423</v>
      </c>
      <c r="I27" s="3">
        <v>2057.028423</v>
      </c>
      <c r="J27" s="3">
        <v>2057.028423</v>
      </c>
      <c r="K27" s="3">
        <v>2057.028423</v>
      </c>
      <c r="L27" s="3">
        <v>0.263</v>
      </c>
      <c r="M27" s="3">
        <v>20.079</v>
      </c>
      <c r="N27" s="94">
        <f t="shared" si="1"/>
        <v>0</v>
      </c>
      <c r="O27" s="94">
        <f t="shared" si="2"/>
        <v>0</v>
      </c>
      <c r="P27" s="94">
        <f t="shared" si="3"/>
        <v>0</v>
      </c>
      <c r="Q27" s="94">
        <f t="shared" si="4"/>
        <v>0</v>
      </c>
      <c r="R27" s="94">
        <f t="shared" si="5"/>
        <v>0</v>
      </c>
      <c r="S27" s="96">
        <f t="shared" si="6"/>
        <v>0</v>
      </c>
      <c r="U27" s="7">
        <f t="shared" si="7"/>
        <v>0.263</v>
      </c>
    </row>
    <row r="28">
      <c r="A28" s="94">
        <f>Comparacao!F28</f>
        <v>3700.179852</v>
      </c>
      <c r="B28" s="57" t="s">
        <v>107</v>
      </c>
      <c r="C28" s="3" t="s">
        <v>18</v>
      </c>
      <c r="D28" s="3">
        <v>5.0</v>
      </c>
      <c r="E28" s="3">
        <v>3700.179852</v>
      </c>
      <c r="F28" s="3">
        <v>3700.179852</v>
      </c>
      <c r="G28" s="3">
        <v>3700.179852</v>
      </c>
      <c r="H28" s="3">
        <v>3700.179852</v>
      </c>
      <c r="I28" s="3">
        <v>3700.179852</v>
      </c>
      <c r="J28" s="3">
        <v>3700.179852</v>
      </c>
      <c r="K28" s="3">
        <v>3700.179852</v>
      </c>
      <c r="L28" s="3">
        <v>6.753</v>
      </c>
      <c r="M28" s="3">
        <v>20.075</v>
      </c>
      <c r="N28" s="94">
        <f t="shared" si="1"/>
        <v>0</v>
      </c>
      <c r="O28" s="94">
        <f t="shared" si="2"/>
        <v>0</v>
      </c>
      <c r="P28" s="94">
        <f t="shared" si="3"/>
        <v>0</v>
      </c>
      <c r="Q28" s="94">
        <f t="shared" si="4"/>
        <v>0</v>
      </c>
      <c r="R28" s="94">
        <f t="shared" si="5"/>
        <v>0</v>
      </c>
      <c r="S28" s="96">
        <f t="shared" si="6"/>
        <v>0</v>
      </c>
      <c r="U28" s="7">
        <f t="shared" si="7"/>
        <v>6.753</v>
      </c>
    </row>
    <row r="29">
      <c r="A29" s="94">
        <f>Comparacao!F29</f>
        <v>5269.275543</v>
      </c>
      <c r="B29" s="57" t="s">
        <v>108</v>
      </c>
      <c r="C29" s="3" t="s">
        <v>18</v>
      </c>
      <c r="D29" s="3">
        <v>5.0</v>
      </c>
      <c r="E29" s="3">
        <v>5269.275543</v>
      </c>
      <c r="F29" s="3">
        <v>5269.275543</v>
      </c>
      <c r="G29" s="3">
        <v>5269.275543</v>
      </c>
      <c r="H29" s="3">
        <v>5269.275543</v>
      </c>
      <c r="I29" s="3">
        <v>5269.275543</v>
      </c>
      <c r="J29" s="3">
        <v>5269.275543</v>
      </c>
      <c r="K29" s="3">
        <v>5269.275543</v>
      </c>
      <c r="L29" s="3">
        <v>5.805</v>
      </c>
      <c r="M29" s="3">
        <v>20.076</v>
      </c>
      <c r="N29" s="94">
        <f t="shared" si="1"/>
        <v>0</v>
      </c>
      <c r="O29" s="94">
        <f t="shared" si="2"/>
        <v>0</v>
      </c>
      <c r="P29" s="94">
        <f t="shared" si="3"/>
        <v>0</v>
      </c>
      <c r="Q29" s="94">
        <f t="shared" si="4"/>
        <v>0</v>
      </c>
      <c r="R29" s="94">
        <f t="shared" si="5"/>
        <v>0</v>
      </c>
      <c r="S29" s="96">
        <f t="shared" si="6"/>
        <v>0</v>
      </c>
      <c r="T29" s="3"/>
      <c r="U29" s="7">
        <f t="shared" si="7"/>
        <v>5.805</v>
      </c>
      <c r="V29" s="3"/>
      <c r="W29" s="3"/>
      <c r="X29" s="3"/>
      <c r="Y29" s="3"/>
      <c r="Z29" s="3"/>
      <c r="AA29" s="3"/>
      <c r="AB29" s="3"/>
      <c r="AC29" s="3"/>
    </row>
    <row r="30">
      <c r="A30" s="94">
        <f>Comparacao!F30</f>
        <v>6554.649532</v>
      </c>
      <c r="B30" s="57" t="s">
        <v>110</v>
      </c>
      <c r="C30" s="3" t="s">
        <v>18</v>
      </c>
      <c r="D30" s="3">
        <v>5.0</v>
      </c>
      <c r="E30" s="3">
        <v>6554.649532</v>
      </c>
      <c r="F30" s="3">
        <v>6554.649532</v>
      </c>
      <c r="G30" s="3">
        <v>6554.649532</v>
      </c>
      <c r="H30" s="3">
        <v>6554.649532</v>
      </c>
      <c r="I30" s="3">
        <v>6554.649532</v>
      </c>
      <c r="J30" s="3">
        <v>6554.649532</v>
      </c>
      <c r="K30" s="3">
        <v>6554.649532</v>
      </c>
      <c r="L30" s="3">
        <v>3.914</v>
      </c>
      <c r="M30" s="3">
        <v>25.033</v>
      </c>
      <c r="N30" s="94">
        <f t="shared" si="1"/>
        <v>0</v>
      </c>
      <c r="O30" s="94">
        <f t="shared" si="2"/>
        <v>0</v>
      </c>
      <c r="P30" s="94">
        <f t="shared" si="3"/>
        <v>0</v>
      </c>
      <c r="Q30" s="94">
        <f t="shared" si="4"/>
        <v>0</v>
      </c>
      <c r="R30" s="94">
        <f t="shared" si="5"/>
        <v>0</v>
      </c>
      <c r="S30" s="96">
        <f t="shared" si="6"/>
        <v>0</v>
      </c>
      <c r="U30" s="7">
        <f t="shared" si="7"/>
        <v>3.914</v>
      </c>
    </row>
    <row r="31">
      <c r="A31" s="94">
        <f>Comparacao!F31</f>
        <v>8274.004686</v>
      </c>
      <c r="B31" s="57" t="s">
        <v>111</v>
      </c>
      <c r="C31" s="3" t="s">
        <v>18</v>
      </c>
      <c r="D31" s="3">
        <v>5.0</v>
      </c>
      <c r="E31" s="3">
        <v>8274.004686</v>
      </c>
      <c r="F31" s="3">
        <v>8274.004686</v>
      </c>
      <c r="G31" s="3">
        <v>8274.004686</v>
      </c>
      <c r="H31" s="3">
        <v>8274.004686</v>
      </c>
      <c r="I31" s="3">
        <v>8274.004686</v>
      </c>
      <c r="J31" s="3">
        <v>8274.004686</v>
      </c>
      <c r="K31" s="3">
        <v>8274.004686</v>
      </c>
      <c r="L31" s="3">
        <v>4.068</v>
      </c>
      <c r="M31" s="3">
        <v>25.031</v>
      </c>
      <c r="N31" s="94">
        <f t="shared" si="1"/>
        <v>0</v>
      </c>
      <c r="O31" s="94">
        <f t="shared" si="2"/>
        <v>0</v>
      </c>
      <c r="P31" s="94">
        <f t="shared" si="3"/>
        <v>0</v>
      </c>
      <c r="Q31" s="94">
        <f t="shared" si="4"/>
        <v>0</v>
      </c>
      <c r="R31" s="94">
        <f t="shared" si="5"/>
        <v>0</v>
      </c>
      <c r="S31" s="96">
        <f t="shared" si="6"/>
        <v>0</v>
      </c>
      <c r="U31" s="7">
        <f t="shared" si="7"/>
        <v>4.068</v>
      </c>
    </row>
    <row r="32">
      <c r="A32" s="94">
        <f>Comparacao!F32</f>
        <v>9923.900207</v>
      </c>
      <c r="B32" s="57" t="s">
        <v>112</v>
      </c>
      <c r="C32" s="3" t="s">
        <v>18</v>
      </c>
      <c r="D32" s="3">
        <v>5.0</v>
      </c>
      <c r="E32" s="3">
        <v>9923.900207</v>
      </c>
      <c r="F32" s="3">
        <v>9923.900207</v>
      </c>
      <c r="G32" s="3">
        <v>9923.900207</v>
      </c>
      <c r="H32" s="3">
        <v>9923.900207</v>
      </c>
      <c r="I32" s="3">
        <v>9923.900207</v>
      </c>
      <c r="J32" s="3">
        <v>9923.900207</v>
      </c>
      <c r="K32" s="3">
        <v>9923.900207</v>
      </c>
      <c r="L32" s="3">
        <v>0.155</v>
      </c>
      <c r="M32" s="3">
        <v>25.028</v>
      </c>
      <c r="N32" s="94">
        <f t="shared" si="1"/>
        <v>0</v>
      </c>
      <c r="O32" s="94">
        <f t="shared" si="2"/>
        <v>0</v>
      </c>
      <c r="P32" s="94">
        <f t="shared" si="3"/>
        <v>0</v>
      </c>
      <c r="Q32" s="94">
        <f t="shared" si="4"/>
        <v>0</v>
      </c>
      <c r="R32" s="94">
        <f t="shared" si="5"/>
        <v>0</v>
      </c>
      <c r="S32" s="96">
        <f t="shared" si="6"/>
        <v>0</v>
      </c>
      <c r="U32" s="7">
        <f t="shared" si="7"/>
        <v>0.155</v>
      </c>
    </row>
    <row r="33">
      <c r="A33" s="94">
        <f>Comparacao!F33</f>
        <v>4791.052432</v>
      </c>
      <c r="B33" s="57" t="s">
        <v>113</v>
      </c>
      <c r="C33" s="3" t="s">
        <v>18</v>
      </c>
      <c r="D33" s="3">
        <v>5.0</v>
      </c>
      <c r="E33" s="3">
        <v>4791.052432</v>
      </c>
      <c r="F33" s="3">
        <v>4791.052432</v>
      </c>
      <c r="G33" s="3">
        <v>4791.052432</v>
      </c>
      <c r="H33" s="3">
        <v>4791.052432</v>
      </c>
      <c r="I33" s="3">
        <v>4791.052432</v>
      </c>
      <c r="J33" s="3">
        <v>4791.052432</v>
      </c>
      <c r="K33" s="3">
        <v>4791.052432</v>
      </c>
      <c r="L33" s="3">
        <v>0.129</v>
      </c>
      <c r="M33" s="3">
        <v>25.046</v>
      </c>
      <c r="N33" s="94">
        <f t="shared" si="1"/>
        <v>0</v>
      </c>
      <c r="O33" s="94">
        <f t="shared" si="2"/>
        <v>0</v>
      </c>
      <c r="P33" s="94">
        <f t="shared" si="3"/>
        <v>0</v>
      </c>
      <c r="Q33" s="94">
        <f t="shared" si="4"/>
        <v>0</v>
      </c>
      <c r="R33" s="94">
        <f t="shared" si="5"/>
        <v>0</v>
      </c>
      <c r="S33" s="96">
        <f t="shared" si="6"/>
        <v>0</v>
      </c>
      <c r="U33" s="7">
        <f t="shared" si="7"/>
        <v>0.129</v>
      </c>
    </row>
    <row r="34">
      <c r="A34" s="94">
        <f>Comparacao!F34</f>
        <v>7190.739067</v>
      </c>
      <c r="B34" s="57" t="s">
        <v>114</v>
      </c>
      <c r="C34" s="3" t="s">
        <v>18</v>
      </c>
      <c r="D34" s="3">
        <v>5.0</v>
      </c>
      <c r="E34" s="3">
        <v>7190.739067</v>
      </c>
      <c r="F34" s="3">
        <v>7190.739067</v>
      </c>
      <c r="G34" s="3">
        <v>7190.739067</v>
      </c>
      <c r="H34" s="3">
        <v>7190.739067</v>
      </c>
      <c r="I34" s="3">
        <v>7190.739067</v>
      </c>
      <c r="J34" s="3">
        <v>7190.739067</v>
      </c>
      <c r="K34" s="3">
        <v>7190.739067</v>
      </c>
      <c r="L34" s="3">
        <v>0.898</v>
      </c>
      <c r="M34" s="3">
        <v>25.044</v>
      </c>
      <c r="N34" s="94">
        <f t="shared" si="1"/>
        <v>0</v>
      </c>
      <c r="O34" s="94">
        <f t="shared" si="2"/>
        <v>0</v>
      </c>
      <c r="P34" s="94">
        <f t="shared" si="3"/>
        <v>0</v>
      </c>
      <c r="Q34" s="94">
        <f t="shared" si="4"/>
        <v>0</v>
      </c>
      <c r="R34" s="94">
        <f t="shared" si="5"/>
        <v>0</v>
      </c>
      <c r="S34" s="96">
        <f t="shared" si="6"/>
        <v>0</v>
      </c>
      <c r="U34" s="7">
        <f t="shared" si="7"/>
        <v>0.898</v>
      </c>
    </row>
    <row r="35">
      <c r="A35" s="94">
        <f>Comparacao!F35</f>
        <v>9173.349882</v>
      </c>
      <c r="B35" s="57" t="s">
        <v>115</v>
      </c>
      <c r="C35" s="3" t="s">
        <v>18</v>
      </c>
      <c r="D35" s="3">
        <v>5.0</v>
      </c>
      <c r="E35" s="3">
        <v>9173.349882</v>
      </c>
      <c r="F35" s="3">
        <v>9173.349882</v>
      </c>
      <c r="G35" s="3">
        <v>9173.349882</v>
      </c>
      <c r="H35" s="3">
        <v>9173.349882</v>
      </c>
      <c r="I35" s="3">
        <v>9173.349882</v>
      </c>
      <c r="J35" s="3">
        <v>9173.349882</v>
      </c>
      <c r="K35" s="3">
        <v>9173.349882</v>
      </c>
      <c r="L35" s="3">
        <v>3.271</v>
      </c>
      <c r="M35" s="3">
        <v>25.048</v>
      </c>
      <c r="N35" s="94">
        <f t="shared" si="1"/>
        <v>0</v>
      </c>
      <c r="O35" s="94">
        <f t="shared" si="2"/>
        <v>0</v>
      </c>
      <c r="P35" s="94">
        <f t="shared" si="3"/>
        <v>0</v>
      </c>
      <c r="Q35" s="94">
        <f t="shared" si="4"/>
        <v>0</v>
      </c>
      <c r="R35" s="94">
        <f t="shared" si="5"/>
        <v>0</v>
      </c>
      <c r="S35" s="96">
        <f t="shared" si="6"/>
        <v>0</v>
      </c>
      <c r="U35" s="7">
        <f t="shared" si="7"/>
        <v>3.271</v>
      </c>
    </row>
    <row r="36">
      <c r="A36" s="94">
        <f>Comparacao!F36</f>
        <v>3752.853912</v>
      </c>
      <c r="B36" s="57" t="s">
        <v>116</v>
      </c>
      <c r="C36" s="3" t="s">
        <v>18</v>
      </c>
      <c r="D36" s="3">
        <v>5.0</v>
      </c>
      <c r="E36" s="3">
        <v>3752.853912</v>
      </c>
      <c r="F36" s="3">
        <v>3752.853912</v>
      </c>
      <c r="G36" s="3">
        <v>3752.853912</v>
      </c>
      <c r="H36" s="3">
        <v>3752.853912</v>
      </c>
      <c r="I36" s="3">
        <v>3752.853912</v>
      </c>
      <c r="J36" s="3">
        <v>3752.853912</v>
      </c>
      <c r="K36" s="3">
        <v>3752.853912</v>
      </c>
      <c r="L36" s="3">
        <v>3.922</v>
      </c>
      <c r="M36" s="3">
        <v>25.129</v>
      </c>
      <c r="N36" s="94">
        <f t="shared" si="1"/>
        <v>0</v>
      </c>
      <c r="O36" s="94">
        <f t="shared" si="2"/>
        <v>0</v>
      </c>
      <c r="P36" s="94">
        <f t="shared" si="3"/>
        <v>0</v>
      </c>
      <c r="Q36" s="94">
        <f t="shared" si="4"/>
        <v>0</v>
      </c>
      <c r="R36" s="94">
        <f t="shared" si="5"/>
        <v>0</v>
      </c>
      <c r="S36" s="96">
        <f t="shared" si="6"/>
        <v>0</v>
      </c>
      <c r="U36" s="7">
        <f t="shared" si="7"/>
        <v>3.922</v>
      </c>
    </row>
    <row r="37">
      <c r="A37" s="94">
        <f>Comparacao!F37</f>
        <v>6264.086171</v>
      </c>
      <c r="B37" s="57" t="s">
        <v>117</v>
      </c>
      <c r="C37" s="3" t="s">
        <v>18</v>
      </c>
      <c r="D37" s="3">
        <v>5.0</v>
      </c>
      <c r="E37" s="3">
        <v>6264.086171</v>
      </c>
      <c r="F37" s="3">
        <v>6264.086171</v>
      </c>
      <c r="G37" s="3">
        <v>6264.086171</v>
      </c>
      <c r="H37" s="3">
        <v>6264.086171</v>
      </c>
      <c r="I37" s="3">
        <v>6264.086171</v>
      </c>
      <c r="J37" s="3">
        <v>6264.086171</v>
      </c>
      <c r="K37" s="3">
        <v>6264.086171</v>
      </c>
      <c r="L37" s="3">
        <v>6.092</v>
      </c>
      <c r="M37" s="3">
        <v>25.132</v>
      </c>
      <c r="N37" s="94">
        <f t="shared" si="1"/>
        <v>0</v>
      </c>
      <c r="O37" s="94">
        <f t="shared" si="2"/>
        <v>0</v>
      </c>
      <c r="P37" s="94">
        <f t="shared" si="3"/>
        <v>0</v>
      </c>
      <c r="Q37" s="94">
        <f t="shared" si="4"/>
        <v>0</v>
      </c>
      <c r="R37" s="94">
        <f t="shared" si="5"/>
        <v>0</v>
      </c>
      <c r="S37" s="96">
        <f t="shared" si="6"/>
        <v>0</v>
      </c>
      <c r="U37" s="7">
        <f t="shared" si="7"/>
        <v>6.092</v>
      </c>
    </row>
    <row r="38">
      <c r="A38" s="94">
        <f>Comparacao!F38</f>
        <v>8674.684243</v>
      </c>
      <c r="B38" s="57" t="s">
        <v>119</v>
      </c>
      <c r="C38" s="3" t="s">
        <v>18</v>
      </c>
      <c r="D38" s="3">
        <v>5.0</v>
      </c>
      <c r="E38" s="3">
        <v>8674.684243</v>
      </c>
      <c r="F38" s="3">
        <v>8674.684243</v>
      </c>
      <c r="G38" s="3">
        <v>8674.684243</v>
      </c>
      <c r="H38" s="3">
        <v>8674.684243</v>
      </c>
      <c r="I38" s="3">
        <v>8674.684243</v>
      </c>
      <c r="J38" s="3">
        <v>8674.684243</v>
      </c>
      <c r="K38" s="3">
        <v>8674.684243</v>
      </c>
      <c r="L38" s="3">
        <v>5.774</v>
      </c>
      <c r="M38" s="3">
        <v>25.131</v>
      </c>
      <c r="N38" s="94">
        <f t="shared" si="1"/>
        <v>0</v>
      </c>
      <c r="O38" s="94">
        <f t="shared" si="2"/>
        <v>0</v>
      </c>
      <c r="P38" s="94">
        <f t="shared" si="3"/>
        <v>0</v>
      </c>
      <c r="Q38" s="94">
        <f t="shared" si="4"/>
        <v>0</v>
      </c>
      <c r="R38" s="94">
        <f t="shared" si="5"/>
        <v>0</v>
      </c>
      <c r="S38" s="96">
        <f t="shared" si="6"/>
        <v>0</v>
      </c>
      <c r="U38" s="7">
        <f t="shared" si="7"/>
        <v>5.774</v>
      </c>
    </row>
    <row r="39">
      <c r="A39" s="94">
        <f>Comparacao!F39</f>
        <v>52541.03391</v>
      </c>
      <c r="B39" s="57" t="s">
        <v>120</v>
      </c>
      <c r="C39" s="3" t="s">
        <v>18</v>
      </c>
      <c r="D39" s="3">
        <v>5.0</v>
      </c>
      <c r="E39" s="3">
        <v>52541.03391</v>
      </c>
      <c r="F39" s="3">
        <v>52541.03391</v>
      </c>
      <c r="G39" s="3">
        <v>52541.03391</v>
      </c>
      <c r="H39" s="3">
        <v>52541.03391</v>
      </c>
      <c r="I39" s="3">
        <v>52541.03391</v>
      </c>
      <c r="J39" s="3">
        <v>52541.03391</v>
      </c>
      <c r="K39" s="3">
        <v>52541.03391</v>
      </c>
      <c r="L39" s="3">
        <v>0.13</v>
      </c>
      <c r="M39" s="3">
        <v>10.004</v>
      </c>
      <c r="N39" s="94">
        <f t="shared" si="1"/>
        <v>0</v>
      </c>
      <c r="O39" s="94">
        <f t="shared" si="2"/>
        <v>0</v>
      </c>
      <c r="P39" s="94">
        <f t="shared" si="3"/>
        <v>0</v>
      </c>
      <c r="Q39" s="94">
        <f t="shared" si="4"/>
        <v>0</v>
      </c>
      <c r="R39" s="94">
        <f t="shared" si="5"/>
        <v>0</v>
      </c>
      <c r="S39" s="96">
        <f t="shared" si="6"/>
        <v>0</v>
      </c>
      <c r="U39" s="7">
        <f t="shared" si="7"/>
        <v>0.13</v>
      </c>
    </row>
    <row r="40">
      <c r="A40" s="94">
        <f>Comparacao!F40</f>
        <v>63166.88072</v>
      </c>
      <c r="B40" s="57" t="s">
        <v>121</v>
      </c>
      <c r="C40" s="3" t="s">
        <v>18</v>
      </c>
      <c r="D40" s="3">
        <v>5.0</v>
      </c>
      <c r="E40" s="3">
        <v>63166.880717</v>
      </c>
      <c r="F40" s="3">
        <v>63166.880717</v>
      </c>
      <c r="G40" s="3">
        <v>63166.880717</v>
      </c>
      <c r="H40" s="3">
        <v>63166.880717</v>
      </c>
      <c r="I40" s="3">
        <v>63166.880717</v>
      </c>
      <c r="J40" s="3">
        <v>63166.880717</v>
      </c>
      <c r="K40" s="3">
        <v>63166.880717</v>
      </c>
      <c r="L40" s="3">
        <v>0.115</v>
      </c>
      <c r="M40" s="3">
        <v>10.005</v>
      </c>
      <c r="N40" s="94">
        <f t="shared" si="1"/>
        <v>0</v>
      </c>
      <c r="O40" s="94">
        <f t="shared" si="2"/>
        <v>0</v>
      </c>
      <c r="P40" s="94">
        <f t="shared" si="3"/>
        <v>0</v>
      </c>
      <c r="Q40" s="94">
        <f t="shared" si="4"/>
        <v>0</v>
      </c>
      <c r="R40" s="94">
        <f t="shared" si="5"/>
        <v>0</v>
      </c>
      <c r="S40" s="96">
        <f t="shared" si="6"/>
        <v>0</v>
      </c>
      <c r="U40" s="7">
        <f t="shared" si="7"/>
        <v>0.115</v>
      </c>
    </row>
    <row r="41">
      <c r="A41" s="94">
        <f>Comparacao!F41</f>
        <v>72640.83324</v>
      </c>
      <c r="B41" s="57" t="s">
        <v>122</v>
      </c>
      <c r="C41" s="3" t="s">
        <v>18</v>
      </c>
      <c r="D41" s="3">
        <v>5.0</v>
      </c>
      <c r="E41" s="3">
        <v>72640.833236</v>
      </c>
      <c r="F41" s="3">
        <v>72640.833236</v>
      </c>
      <c r="G41" s="3">
        <v>72640.833236</v>
      </c>
      <c r="H41" s="3">
        <v>72640.833236</v>
      </c>
      <c r="I41" s="3">
        <v>72640.833236</v>
      </c>
      <c r="J41" s="3">
        <v>72640.833236</v>
      </c>
      <c r="K41" s="3">
        <v>72640.833236</v>
      </c>
      <c r="L41" s="3">
        <v>0.189</v>
      </c>
      <c r="M41" s="3">
        <v>10.007</v>
      </c>
      <c r="N41" s="94">
        <f t="shared" si="1"/>
        <v>0</v>
      </c>
      <c r="O41" s="94">
        <f t="shared" si="2"/>
        <v>0</v>
      </c>
      <c r="P41" s="94">
        <f t="shared" si="3"/>
        <v>0</v>
      </c>
      <c r="Q41" s="94">
        <f t="shared" si="4"/>
        <v>0</v>
      </c>
      <c r="R41" s="94">
        <f t="shared" si="5"/>
        <v>0</v>
      </c>
      <c r="S41" s="96">
        <f t="shared" si="6"/>
        <v>0</v>
      </c>
      <c r="U41" s="7">
        <f t="shared" si="7"/>
        <v>0.189</v>
      </c>
    </row>
    <row r="42">
      <c r="A42" s="94">
        <f>Comparacao!F42</f>
        <v>34340.0114</v>
      </c>
      <c r="B42" s="57" t="s">
        <v>123</v>
      </c>
      <c r="C42" s="3" t="s">
        <v>18</v>
      </c>
      <c r="D42" s="3">
        <v>5.0</v>
      </c>
      <c r="E42" s="3">
        <v>34340.011402</v>
      </c>
      <c r="F42" s="3">
        <v>34340.011402</v>
      </c>
      <c r="G42" s="3">
        <v>34340.011402</v>
      </c>
      <c r="H42" s="3">
        <v>34340.011402</v>
      </c>
      <c r="I42" s="3">
        <v>34340.011402</v>
      </c>
      <c r="J42" s="3">
        <v>34340.011402</v>
      </c>
      <c r="K42" s="3">
        <v>34340.011402</v>
      </c>
      <c r="L42" s="3">
        <v>0.442</v>
      </c>
      <c r="M42" s="3">
        <v>10.015</v>
      </c>
      <c r="N42" s="94">
        <f t="shared" si="1"/>
        <v>0</v>
      </c>
      <c r="O42" s="94">
        <f t="shared" si="2"/>
        <v>0</v>
      </c>
      <c r="P42" s="94">
        <f t="shared" si="3"/>
        <v>0</v>
      </c>
      <c r="Q42" s="94">
        <f t="shared" si="4"/>
        <v>0</v>
      </c>
      <c r="R42" s="94">
        <f t="shared" si="5"/>
        <v>0</v>
      </c>
      <c r="S42" s="96">
        <f t="shared" si="6"/>
        <v>0</v>
      </c>
      <c r="U42" s="7">
        <f t="shared" si="7"/>
        <v>0.442</v>
      </c>
    </row>
    <row r="43">
      <c r="A43" s="94">
        <f>Comparacao!F43</f>
        <v>49418.78451</v>
      </c>
      <c r="B43" s="57" t="s">
        <v>124</v>
      </c>
      <c r="C43" s="3" t="s">
        <v>18</v>
      </c>
      <c r="D43" s="3">
        <v>5.0</v>
      </c>
      <c r="E43" s="3">
        <v>49418.784512</v>
      </c>
      <c r="F43" s="3">
        <v>49418.784512</v>
      </c>
      <c r="G43" s="3">
        <v>49418.784512</v>
      </c>
      <c r="H43" s="3">
        <v>49418.784512</v>
      </c>
      <c r="I43" s="3">
        <v>49418.784512</v>
      </c>
      <c r="J43" s="3">
        <v>49418.784512</v>
      </c>
      <c r="K43" s="3">
        <v>49418.784512</v>
      </c>
      <c r="L43" s="3">
        <v>0.035</v>
      </c>
      <c r="M43" s="3">
        <v>10.01</v>
      </c>
      <c r="N43" s="94">
        <f t="shared" si="1"/>
        <v>0</v>
      </c>
      <c r="O43" s="94">
        <f t="shared" si="2"/>
        <v>0</v>
      </c>
      <c r="P43" s="94">
        <f t="shared" si="3"/>
        <v>0</v>
      </c>
      <c r="Q43" s="94">
        <f t="shared" si="4"/>
        <v>0</v>
      </c>
      <c r="R43" s="94">
        <f t="shared" si="5"/>
        <v>0</v>
      </c>
      <c r="S43" s="96">
        <f t="shared" si="6"/>
        <v>0</v>
      </c>
      <c r="U43" s="7">
        <f t="shared" si="7"/>
        <v>0.035</v>
      </c>
    </row>
    <row r="44">
      <c r="A44" s="94">
        <f>Comparacao!F44</f>
        <v>64013.26217</v>
      </c>
      <c r="B44" s="57" t="s">
        <v>125</v>
      </c>
      <c r="C44" s="3" t="s">
        <v>18</v>
      </c>
      <c r="D44" s="3">
        <v>5.0</v>
      </c>
      <c r="E44" s="3">
        <v>64013.262167</v>
      </c>
      <c r="F44" s="3">
        <v>64013.262167</v>
      </c>
      <c r="G44" s="3">
        <v>64013.262167</v>
      </c>
      <c r="H44" s="3">
        <v>64013.262167</v>
      </c>
      <c r="I44" s="3">
        <v>64013.262167</v>
      </c>
      <c r="J44" s="3">
        <v>64013.262167</v>
      </c>
      <c r="K44" s="3">
        <v>64013.262167</v>
      </c>
      <c r="L44" s="3">
        <v>0.429</v>
      </c>
      <c r="M44" s="3">
        <v>10.015</v>
      </c>
      <c r="N44" s="94">
        <f t="shared" si="1"/>
        <v>0</v>
      </c>
      <c r="O44" s="94">
        <f t="shared" si="2"/>
        <v>0</v>
      </c>
      <c r="P44" s="94">
        <f t="shared" si="3"/>
        <v>0</v>
      </c>
      <c r="Q44" s="94">
        <f t="shared" si="4"/>
        <v>0</v>
      </c>
      <c r="R44" s="94">
        <f t="shared" si="5"/>
        <v>0</v>
      </c>
      <c r="S44" s="96">
        <f t="shared" si="6"/>
        <v>0</v>
      </c>
      <c r="U44" s="7">
        <f t="shared" si="7"/>
        <v>0.429</v>
      </c>
    </row>
    <row r="45">
      <c r="A45" s="94">
        <f>Comparacao!F45</f>
        <v>20513.40615</v>
      </c>
      <c r="B45" s="57" t="s">
        <v>126</v>
      </c>
      <c r="C45" s="3" t="s">
        <v>18</v>
      </c>
      <c r="D45" s="3">
        <v>5.0</v>
      </c>
      <c r="E45" s="3">
        <v>20513.406145</v>
      </c>
      <c r="F45" s="3">
        <v>20513.406145</v>
      </c>
      <c r="G45" s="3">
        <v>20513.406145</v>
      </c>
      <c r="H45" s="3">
        <v>20513.406145</v>
      </c>
      <c r="I45" s="3">
        <v>20513.406145</v>
      </c>
      <c r="J45" s="3">
        <v>20513.406145</v>
      </c>
      <c r="K45" s="3">
        <v>20513.406145</v>
      </c>
      <c r="L45" s="3">
        <v>0.172</v>
      </c>
      <c r="M45" s="3">
        <v>10.046</v>
      </c>
      <c r="N45" s="94">
        <f t="shared" si="1"/>
        <v>0</v>
      </c>
      <c r="O45" s="94">
        <f t="shared" si="2"/>
        <v>0</v>
      </c>
      <c r="P45" s="94">
        <f t="shared" si="3"/>
        <v>0</v>
      </c>
      <c r="Q45" s="94">
        <f t="shared" si="4"/>
        <v>0</v>
      </c>
      <c r="R45" s="94">
        <f t="shared" si="5"/>
        <v>0</v>
      </c>
      <c r="S45" s="96">
        <f t="shared" si="6"/>
        <v>0</v>
      </c>
      <c r="U45" s="7">
        <f t="shared" si="7"/>
        <v>0.172</v>
      </c>
    </row>
    <row r="46">
      <c r="A46" s="94">
        <f>Comparacao!F46</f>
        <v>39288.18853</v>
      </c>
      <c r="B46" s="57" t="s">
        <v>127</v>
      </c>
      <c r="C46" s="3" t="s">
        <v>18</v>
      </c>
      <c r="D46" s="3">
        <v>5.0</v>
      </c>
      <c r="E46" s="3">
        <v>39288.18853</v>
      </c>
      <c r="F46" s="3">
        <v>39288.18853</v>
      </c>
      <c r="G46" s="3">
        <v>39288.18853</v>
      </c>
      <c r="H46" s="3">
        <v>39288.18853</v>
      </c>
      <c r="I46" s="3">
        <v>39288.18853</v>
      </c>
      <c r="J46" s="3">
        <v>39288.18853</v>
      </c>
      <c r="K46" s="3">
        <v>39288.18853</v>
      </c>
      <c r="L46" s="3">
        <v>1.285</v>
      </c>
      <c r="M46" s="3">
        <v>10.038</v>
      </c>
      <c r="N46" s="94">
        <f t="shared" si="1"/>
        <v>0</v>
      </c>
      <c r="O46" s="94">
        <f t="shared" si="2"/>
        <v>0</v>
      </c>
      <c r="P46" s="94">
        <f t="shared" si="3"/>
        <v>0</v>
      </c>
      <c r="Q46" s="94">
        <f t="shared" si="4"/>
        <v>0</v>
      </c>
      <c r="R46" s="94">
        <f t="shared" si="5"/>
        <v>0</v>
      </c>
      <c r="S46" s="96">
        <f t="shared" si="6"/>
        <v>0</v>
      </c>
      <c r="U46" s="7">
        <f t="shared" si="7"/>
        <v>1.285</v>
      </c>
    </row>
    <row r="47">
      <c r="A47" s="94">
        <f>Comparacao!F47</f>
        <v>57953.44807</v>
      </c>
      <c r="B47" s="57" t="s">
        <v>128</v>
      </c>
      <c r="C47" s="3" t="s">
        <v>18</v>
      </c>
      <c r="D47" s="3">
        <v>5.0</v>
      </c>
      <c r="E47" s="3">
        <v>57953.448068</v>
      </c>
      <c r="F47" s="3">
        <v>57953.448068</v>
      </c>
      <c r="G47" s="3">
        <v>57953.448068</v>
      </c>
      <c r="H47" s="3">
        <v>57953.448068</v>
      </c>
      <c r="I47" s="3">
        <v>57953.448068</v>
      </c>
      <c r="J47" s="3">
        <v>57953.448068</v>
      </c>
      <c r="K47" s="3">
        <v>57953.448068</v>
      </c>
      <c r="L47" s="3">
        <v>0.341</v>
      </c>
      <c r="M47" s="3">
        <v>10.025</v>
      </c>
      <c r="N47" s="94">
        <f t="shared" si="1"/>
        <v>0</v>
      </c>
      <c r="O47" s="94">
        <f t="shared" si="2"/>
        <v>0</v>
      </c>
      <c r="P47" s="94">
        <f t="shared" si="3"/>
        <v>0</v>
      </c>
      <c r="Q47" s="94">
        <f t="shared" si="4"/>
        <v>0</v>
      </c>
      <c r="R47" s="94">
        <f t="shared" si="5"/>
        <v>0</v>
      </c>
      <c r="S47" s="96">
        <f t="shared" si="6"/>
        <v>0</v>
      </c>
      <c r="U47" s="7">
        <f t="shared" si="7"/>
        <v>0.341</v>
      </c>
    </row>
    <row r="48">
      <c r="A48" s="94">
        <f>Comparacao!F48</f>
        <v>58761.18402</v>
      </c>
      <c r="B48" s="57" t="s">
        <v>129</v>
      </c>
      <c r="C48" s="3" t="s">
        <v>18</v>
      </c>
      <c r="D48" s="3">
        <v>5.0</v>
      </c>
      <c r="E48" s="3">
        <v>58761.184024</v>
      </c>
      <c r="F48" s="3">
        <v>58761.184024</v>
      </c>
      <c r="G48" s="3">
        <v>58761.184024</v>
      </c>
      <c r="H48" s="3">
        <v>58761.184024</v>
      </c>
      <c r="I48" s="3">
        <v>58761.184024</v>
      </c>
      <c r="J48" s="3">
        <v>58761.184024</v>
      </c>
      <c r="K48" s="3">
        <v>58761.184024</v>
      </c>
      <c r="L48" s="3">
        <v>0.973</v>
      </c>
      <c r="M48" s="3">
        <v>20.011</v>
      </c>
      <c r="N48" s="94">
        <f t="shared" si="1"/>
        <v>0</v>
      </c>
      <c r="O48" s="94">
        <f t="shared" si="2"/>
        <v>0</v>
      </c>
      <c r="P48" s="94">
        <f t="shared" si="3"/>
        <v>0</v>
      </c>
      <c r="Q48" s="94">
        <f t="shared" si="4"/>
        <v>0</v>
      </c>
      <c r="R48" s="94">
        <f t="shared" si="5"/>
        <v>0</v>
      </c>
      <c r="S48" s="96">
        <f t="shared" si="6"/>
        <v>0</v>
      </c>
      <c r="U48" s="7">
        <f t="shared" si="7"/>
        <v>0.973</v>
      </c>
    </row>
    <row r="49">
      <c r="A49" s="94">
        <f>Comparacao!F49</f>
        <v>69515.95302</v>
      </c>
      <c r="B49" s="57" t="s">
        <v>130</v>
      </c>
      <c r="C49" s="3" t="s">
        <v>18</v>
      </c>
      <c r="D49" s="3">
        <v>5.0</v>
      </c>
      <c r="E49" s="3">
        <v>69515.953022</v>
      </c>
      <c r="F49" s="3">
        <v>69515.953022</v>
      </c>
      <c r="G49" s="3">
        <v>69515.953022</v>
      </c>
      <c r="H49" s="3">
        <v>69515.953022</v>
      </c>
      <c r="I49" s="3">
        <v>69515.953022</v>
      </c>
      <c r="J49" s="3">
        <v>69515.953022</v>
      </c>
      <c r="K49" s="3">
        <v>69515.953022</v>
      </c>
      <c r="L49" s="3">
        <v>0.081</v>
      </c>
      <c r="M49" s="3">
        <v>20.011</v>
      </c>
      <c r="N49" s="94">
        <f t="shared" si="1"/>
        <v>0</v>
      </c>
      <c r="O49" s="94">
        <f t="shared" si="2"/>
        <v>0</v>
      </c>
      <c r="P49" s="94">
        <f t="shared" si="3"/>
        <v>0</v>
      </c>
      <c r="Q49" s="94">
        <f t="shared" si="4"/>
        <v>0</v>
      </c>
      <c r="R49" s="94">
        <f t="shared" si="5"/>
        <v>0</v>
      </c>
      <c r="S49" s="96">
        <f t="shared" si="6"/>
        <v>0</v>
      </c>
      <c r="U49" s="7">
        <f t="shared" si="7"/>
        <v>0.081</v>
      </c>
    </row>
    <row r="50">
      <c r="A50" s="94">
        <f>Comparacao!F50</f>
        <v>78177.62524</v>
      </c>
      <c r="B50" s="57" t="s">
        <v>131</v>
      </c>
      <c r="C50" s="3" t="s">
        <v>18</v>
      </c>
      <c r="D50" s="3">
        <v>5.0</v>
      </c>
      <c r="E50" s="3">
        <v>78177.625239</v>
      </c>
      <c r="F50" s="3">
        <v>78177.625239</v>
      </c>
      <c r="G50" s="3">
        <v>78177.625239</v>
      </c>
      <c r="H50" s="3">
        <v>78177.625239</v>
      </c>
      <c r="I50" s="3">
        <v>78177.625239</v>
      </c>
      <c r="J50" s="3">
        <v>78177.625239</v>
      </c>
      <c r="K50" s="3">
        <v>78177.625239</v>
      </c>
      <c r="L50" s="3">
        <v>0.585</v>
      </c>
      <c r="M50" s="3">
        <v>20.012</v>
      </c>
      <c r="N50" s="94">
        <f t="shared" si="1"/>
        <v>0</v>
      </c>
      <c r="O50" s="94">
        <f t="shared" si="2"/>
        <v>0</v>
      </c>
      <c r="P50" s="94">
        <f t="shared" si="3"/>
        <v>0</v>
      </c>
      <c r="Q50" s="94">
        <f t="shared" si="4"/>
        <v>0</v>
      </c>
      <c r="R50" s="94">
        <f t="shared" si="5"/>
        <v>0</v>
      </c>
      <c r="S50" s="96">
        <f t="shared" si="6"/>
        <v>0</v>
      </c>
      <c r="U50" s="7">
        <f t="shared" si="7"/>
        <v>0.585</v>
      </c>
    </row>
    <row r="51">
      <c r="A51" s="94">
        <f>Comparacao!F51</f>
        <v>46480.36408</v>
      </c>
      <c r="B51" s="57" t="s">
        <v>132</v>
      </c>
      <c r="C51" s="3" t="s">
        <v>18</v>
      </c>
      <c r="D51" s="3">
        <v>5.0</v>
      </c>
      <c r="E51" s="3">
        <v>46480.364079</v>
      </c>
      <c r="F51" s="3">
        <v>46480.364079</v>
      </c>
      <c r="G51" s="3">
        <v>46480.364079</v>
      </c>
      <c r="H51" s="3">
        <v>46480.364079</v>
      </c>
      <c r="I51" s="3">
        <v>46480.364079</v>
      </c>
      <c r="J51" s="3">
        <v>46480.364079</v>
      </c>
      <c r="K51" s="3">
        <v>46480.364079</v>
      </c>
      <c r="L51" s="3">
        <v>2.208</v>
      </c>
      <c r="M51" s="3">
        <v>20.019</v>
      </c>
      <c r="N51" s="94">
        <f t="shared" si="1"/>
        <v>0</v>
      </c>
      <c r="O51" s="94">
        <f t="shared" si="2"/>
        <v>0</v>
      </c>
      <c r="P51" s="94">
        <f t="shared" si="3"/>
        <v>0</v>
      </c>
      <c r="Q51" s="94">
        <f t="shared" si="4"/>
        <v>0</v>
      </c>
      <c r="R51" s="94">
        <f t="shared" si="5"/>
        <v>0</v>
      </c>
      <c r="S51" s="96">
        <f t="shared" si="6"/>
        <v>0</v>
      </c>
      <c r="U51" s="7">
        <f t="shared" si="7"/>
        <v>2.208</v>
      </c>
    </row>
    <row r="52">
      <c r="A52" s="94">
        <f>Comparacao!F52</f>
        <v>61061.40791</v>
      </c>
      <c r="B52" s="57" t="s">
        <v>133</v>
      </c>
      <c r="C52" s="3" t="s">
        <v>18</v>
      </c>
      <c r="D52" s="3">
        <v>5.0</v>
      </c>
      <c r="E52" s="3">
        <v>61061.407905</v>
      </c>
      <c r="F52" s="3">
        <v>61061.407905</v>
      </c>
      <c r="G52" s="3">
        <v>61061.407905</v>
      </c>
      <c r="H52" s="3">
        <v>61061.407905</v>
      </c>
      <c r="I52" s="3">
        <v>61061.407905</v>
      </c>
      <c r="J52" s="3">
        <v>61061.407905</v>
      </c>
      <c r="K52" s="3">
        <v>61061.407905</v>
      </c>
      <c r="L52" s="3">
        <v>0.674</v>
      </c>
      <c r="M52" s="3">
        <v>20.018</v>
      </c>
      <c r="N52" s="94">
        <f t="shared" si="1"/>
        <v>0</v>
      </c>
      <c r="O52" s="94">
        <f t="shared" si="2"/>
        <v>0</v>
      </c>
      <c r="P52" s="94">
        <f t="shared" si="3"/>
        <v>0</v>
      </c>
      <c r="Q52" s="94">
        <f t="shared" si="4"/>
        <v>0</v>
      </c>
      <c r="R52" s="94">
        <f t="shared" si="5"/>
        <v>0</v>
      </c>
      <c r="S52" s="96">
        <f t="shared" si="6"/>
        <v>0</v>
      </c>
      <c r="U52" s="7">
        <f t="shared" si="7"/>
        <v>0.674</v>
      </c>
    </row>
    <row r="53">
      <c r="A53" s="94">
        <f>Comparacao!F53</f>
        <v>73592.96771</v>
      </c>
      <c r="B53" s="57" t="s">
        <v>134</v>
      </c>
      <c r="C53" s="3" t="s">
        <v>18</v>
      </c>
      <c r="D53" s="3">
        <v>5.0</v>
      </c>
      <c r="E53" s="3">
        <v>73592.96771</v>
      </c>
      <c r="F53" s="3">
        <v>73592.96771</v>
      </c>
      <c r="G53" s="3">
        <v>73592.96771</v>
      </c>
      <c r="H53" s="3">
        <v>73592.96771</v>
      </c>
      <c r="I53" s="3">
        <v>73592.96771</v>
      </c>
      <c r="J53" s="3">
        <v>73592.96771</v>
      </c>
      <c r="K53" s="3">
        <v>73592.96771</v>
      </c>
      <c r="L53" s="3">
        <v>0.288</v>
      </c>
      <c r="M53" s="3">
        <v>20.018</v>
      </c>
      <c r="N53" s="94">
        <f t="shared" si="1"/>
        <v>0</v>
      </c>
      <c r="O53" s="94">
        <f t="shared" si="2"/>
        <v>0</v>
      </c>
      <c r="P53" s="94">
        <f t="shared" si="3"/>
        <v>0</v>
      </c>
      <c r="Q53" s="94">
        <f t="shared" si="4"/>
        <v>0</v>
      </c>
      <c r="R53" s="94">
        <f t="shared" si="5"/>
        <v>0</v>
      </c>
      <c r="S53" s="96">
        <f t="shared" si="6"/>
        <v>0</v>
      </c>
      <c r="U53" s="7">
        <f t="shared" si="7"/>
        <v>0.288</v>
      </c>
    </row>
    <row r="54">
      <c r="A54" s="94">
        <f>Comparacao!F54</f>
        <v>35296.98564</v>
      </c>
      <c r="B54" s="57" t="s">
        <v>135</v>
      </c>
      <c r="C54" s="3" t="s">
        <v>18</v>
      </c>
      <c r="D54" s="3">
        <v>5.0</v>
      </c>
      <c r="E54" s="3">
        <v>35296.985641</v>
      </c>
      <c r="F54" s="3">
        <v>35296.985641</v>
      </c>
      <c r="G54" s="3">
        <v>35296.985641</v>
      </c>
      <c r="H54" s="3">
        <v>35296.985641</v>
      </c>
      <c r="I54" s="3">
        <v>35296.985641</v>
      </c>
      <c r="J54" s="3">
        <v>35296.985641</v>
      </c>
      <c r="K54" s="3">
        <v>35296.985641</v>
      </c>
      <c r="L54" s="3">
        <v>0.252</v>
      </c>
      <c r="M54" s="3">
        <v>20.042</v>
      </c>
      <c r="N54" s="94">
        <f t="shared" si="1"/>
        <v>0</v>
      </c>
      <c r="O54" s="94">
        <f t="shared" si="2"/>
        <v>0</v>
      </c>
      <c r="P54" s="94">
        <f t="shared" si="3"/>
        <v>0</v>
      </c>
      <c r="Q54" s="94">
        <f t="shared" si="4"/>
        <v>0</v>
      </c>
      <c r="R54" s="94">
        <f t="shared" si="5"/>
        <v>0</v>
      </c>
      <c r="S54" s="96">
        <f t="shared" si="6"/>
        <v>0</v>
      </c>
      <c r="U54" s="7">
        <f t="shared" si="7"/>
        <v>0.252</v>
      </c>
    </row>
    <row r="55">
      <c r="A55" s="94">
        <f>Comparacao!F55</f>
        <v>52294.28417</v>
      </c>
      <c r="B55" s="57" t="s">
        <v>136</v>
      </c>
      <c r="C55" s="3" t="s">
        <v>18</v>
      </c>
      <c r="D55" s="3">
        <v>5.0</v>
      </c>
      <c r="E55" s="3">
        <v>52294.284172</v>
      </c>
      <c r="F55" s="3">
        <v>52294.284172</v>
      </c>
      <c r="G55" s="3">
        <v>52294.284172</v>
      </c>
      <c r="H55" s="3">
        <v>52294.284172</v>
      </c>
      <c r="I55" s="3">
        <v>52294.284172</v>
      </c>
      <c r="J55" s="3">
        <v>52294.284172</v>
      </c>
      <c r="K55" s="3">
        <v>52294.284172</v>
      </c>
      <c r="L55" s="3">
        <v>0.447</v>
      </c>
      <c r="M55" s="3">
        <v>20.049</v>
      </c>
      <c r="N55" s="94">
        <f t="shared" si="1"/>
        <v>0</v>
      </c>
      <c r="O55" s="94">
        <f t="shared" si="2"/>
        <v>0</v>
      </c>
      <c r="P55" s="94">
        <f t="shared" si="3"/>
        <v>0</v>
      </c>
      <c r="Q55" s="94">
        <f t="shared" si="4"/>
        <v>0</v>
      </c>
      <c r="R55" s="94">
        <f t="shared" si="5"/>
        <v>0</v>
      </c>
      <c r="S55" s="96">
        <f t="shared" si="6"/>
        <v>0</v>
      </c>
      <c r="U55" s="7">
        <f t="shared" si="7"/>
        <v>0.447</v>
      </c>
    </row>
    <row r="56">
      <c r="A56" s="94">
        <f>Comparacao!F56</f>
        <v>68272.78251</v>
      </c>
      <c r="B56" s="57" t="s">
        <v>137</v>
      </c>
      <c r="C56" s="3" t="s">
        <v>18</v>
      </c>
      <c r="D56" s="3">
        <v>5.0</v>
      </c>
      <c r="E56" s="3">
        <v>68272.782509</v>
      </c>
      <c r="F56" s="3">
        <v>68272.782509</v>
      </c>
      <c r="G56" s="3">
        <v>68272.782509</v>
      </c>
      <c r="H56" s="3">
        <v>68272.782509</v>
      </c>
      <c r="I56" s="3">
        <v>68272.782509</v>
      </c>
      <c r="J56" s="3">
        <v>68272.782509</v>
      </c>
      <c r="K56" s="3">
        <v>68272.782509</v>
      </c>
      <c r="L56" s="3">
        <v>0.503</v>
      </c>
      <c r="M56" s="3">
        <v>20.044</v>
      </c>
      <c r="N56" s="94">
        <f t="shared" si="1"/>
        <v>0</v>
      </c>
      <c r="O56" s="94">
        <f t="shared" si="2"/>
        <v>0</v>
      </c>
      <c r="P56" s="94">
        <f t="shared" si="3"/>
        <v>0</v>
      </c>
      <c r="Q56" s="94">
        <f t="shared" si="4"/>
        <v>0</v>
      </c>
      <c r="R56" s="94">
        <f t="shared" si="5"/>
        <v>0</v>
      </c>
      <c r="S56" s="96">
        <f t="shared" si="6"/>
        <v>0</v>
      </c>
      <c r="U56" s="7">
        <f t="shared" si="7"/>
        <v>0.503</v>
      </c>
    </row>
    <row r="57">
      <c r="A57" s="94">
        <f>Comparacao!F57</f>
        <v>60602.2938</v>
      </c>
      <c r="B57" s="57" t="s">
        <v>138</v>
      </c>
      <c r="C57" s="3" t="s">
        <v>18</v>
      </c>
      <c r="D57" s="3">
        <v>5.0</v>
      </c>
      <c r="E57" s="3">
        <v>60602.293799</v>
      </c>
      <c r="F57" s="3">
        <v>60602.293799</v>
      </c>
      <c r="G57" s="3">
        <v>60602.293799</v>
      </c>
      <c r="H57" s="3">
        <v>60602.293799</v>
      </c>
      <c r="I57" s="3">
        <v>60602.293799</v>
      </c>
      <c r="J57" s="3">
        <v>60602.293799</v>
      </c>
      <c r="K57" s="3">
        <v>60602.293799</v>
      </c>
      <c r="L57" s="3">
        <v>0.158</v>
      </c>
      <c r="M57" s="3">
        <v>25.018</v>
      </c>
      <c r="N57" s="94">
        <f t="shared" si="1"/>
        <v>0</v>
      </c>
      <c r="O57" s="94">
        <f t="shared" si="2"/>
        <v>0</v>
      </c>
      <c r="P57" s="94">
        <f t="shared" si="3"/>
        <v>0</v>
      </c>
      <c r="Q57" s="94">
        <f t="shared" si="4"/>
        <v>0</v>
      </c>
      <c r="R57" s="94">
        <f t="shared" si="5"/>
        <v>0</v>
      </c>
      <c r="S57" s="96">
        <f t="shared" si="6"/>
        <v>0</v>
      </c>
      <c r="U57" s="7">
        <f t="shared" si="7"/>
        <v>0.158</v>
      </c>
    </row>
    <row r="58">
      <c r="A58" s="94">
        <f>Comparacao!F58</f>
        <v>70130.92139</v>
      </c>
      <c r="B58" s="57" t="s">
        <v>139</v>
      </c>
      <c r="C58" s="3" t="s">
        <v>18</v>
      </c>
      <c r="D58" s="3">
        <v>5.0</v>
      </c>
      <c r="E58" s="3">
        <v>70130.921387</v>
      </c>
      <c r="F58" s="3">
        <v>70130.921387</v>
      </c>
      <c r="G58" s="3">
        <v>70130.921387</v>
      </c>
      <c r="H58" s="3">
        <v>70130.921387</v>
      </c>
      <c r="I58" s="3">
        <v>70130.921387</v>
      </c>
      <c r="J58" s="3">
        <v>70130.921387</v>
      </c>
      <c r="K58" s="3">
        <v>70130.921387</v>
      </c>
      <c r="L58" s="3">
        <v>0.158</v>
      </c>
      <c r="M58" s="3">
        <v>25.017</v>
      </c>
      <c r="N58" s="94">
        <f t="shared" si="1"/>
        <v>0</v>
      </c>
      <c r="O58" s="94">
        <f t="shared" si="2"/>
        <v>0</v>
      </c>
      <c r="P58" s="94">
        <f t="shared" si="3"/>
        <v>0</v>
      </c>
      <c r="Q58" s="94">
        <f t="shared" si="4"/>
        <v>0</v>
      </c>
      <c r="R58" s="94">
        <f t="shared" si="5"/>
        <v>0</v>
      </c>
      <c r="S58" s="96">
        <f t="shared" si="6"/>
        <v>0</v>
      </c>
      <c r="U58" s="7">
        <f t="shared" si="7"/>
        <v>0.158</v>
      </c>
    </row>
    <row r="59">
      <c r="A59" s="94">
        <f>Comparacao!F59</f>
        <v>79442.48278</v>
      </c>
      <c r="B59" s="57" t="s">
        <v>140</v>
      </c>
      <c r="C59" s="3" t="s">
        <v>18</v>
      </c>
      <c r="D59" s="3">
        <v>5.0</v>
      </c>
      <c r="E59" s="3">
        <v>79442.482779</v>
      </c>
      <c r="F59" s="3">
        <v>79442.482779</v>
      </c>
      <c r="G59" s="3">
        <v>79442.482779</v>
      </c>
      <c r="H59" s="3">
        <v>79442.482779</v>
      </c>
      <c r="I59" s="3">
        <v>79442.482779</v>
      </c>
      <c r="J59" s="3">
        <v>79442.482779</v>
      </c>
      <c r="K59" s="3">
        <v>79442.482779</v>
      </c>
      <c r="L59" s="3">
        <v>0.308</v>
      </c>
      <c r="M59" s="3">
        <v>25.018</v>
      </c>
      <c r="N59" s="94">
        <f t="shared" si="1"/>
        <v>0</v>
      </c>
      <c r="O59" s="94">
        <f t="shared" si="2"/>
        <v>0</v>
      </c>
      <c r="P59" s="94">
        <f t="shared" si="3"/>
        <v>0</v>
      </c>
      <c r="Q59" s="94">
        <f t="shared" si="4"/>
        <v>0</v>
      </c>
      <c r="R59" s="94">
        <f t="shared" si="5"/>
        <v>0</v>
      </c>
      <c r="S59" s="96">
        <f t="shared" si="6"/>
        <v>0</v>
      </c>
      <c r="U59" s="7">
        <f t="shared" si="7"/>
        <v>0.308</v>
      </c>
    </row>
    <row r="60">
      <c r="A60" s="94">
        <f>Comparacao!F60</f>
        <v>47432.69653</v>
      </c>
      <c r="B60" s="57" t="s">
        <v>141</v>
      </c>
      <c r="C60" s="3" t="s">
        <v>18</v>
      </c>
      <c r="D60" s="3">
        <v>5.0</v>
      </c>
      <c r="E60" s="3">
        <v>47432.696534</v>
      </c>
      <c r="F60" s="3">
        <v>47432.696534</v>
      </c>
      <c r="G60" s="3">
        <v>47432.696534</v>
      </c>
      <c r="H60" s="3">
        <v>47432.696534</v>
      </c>
      <c r="I60" s="3">
        <v>47432.696534</v>
      </c>
      <c r="J60" s="3">
        <v>47432.696534</v>
      </c>
      <c r="K60" s="3">
        <v>47432.696534</v>
      </c>
      <c r="L60" s="3">
        <v>0.145</v>
      </c>
      <c r="M60" s="3">
        <v>25.026</v>
      </c>
      <c r="N60" s="94">
        <f t="shared" si="1"/>
        <v>0</v>
      </c>
      <c r="O60" s="94">
        <f t="shared" si="2"/>
        <v>0</v>
      </c>
      <c r="P60" s="94">
        <f t="shared" si="3"/>
        <v>0</v>
      </c>
      <c r="Q60" s="94">
        <f t="shared" si="4"/>
        <v>0</v>
      </c>
      <c r="R60" s="94">
        <f t="shared" si="5"/>
        <v>0</v>
      </c>
      <c r="S60" s="96">
        <f t="shared" si="6"/>
        <v>0</v>
      </c>
      <c r="U60" s="7">
        <f t="shared" si="7"/>
        <v>0.145</v>
      </c>
    </row>
    <row r="61">
      <c r="A61" s="94">
        <f>Comparacao!F61</f>
        <v>61046.70046</v>
      </c>
      <c r="B61" s="57" t="s">
        <v>142</v>
      </c>
      <c r="C61" s="3" t="s">
        <v>18</v>
      </c>
      <c r="D61" s="3">
        <v>5.0</v>
      </c>
      <c r="E61" s="3">
        <v>61046.700464</v>
      </c>
      <c r="F61" s="3">
        <v>61046.700464</v>
      </c>
      <c r="G61" s="3">
        <v>61046.700464</v>
      </c>
      <c r="H61" s="3">
        <v>61046.700464</v>
      </c>
      <c r="I61" s="3">
        <v>61046.700464</v>
      </c>
      <c r="J61" s="3">
        <v>61046.700464</v>
      </c>
      <c r="K61" s="3">
        <v>61046.700464</v>
      </c>
      <c r="L61" s="3">
        <v>0.142</v>
      </c>
      <c r="M61" s="3">
        <v>25.028</v>
      </c>
      <c r="N61" s="94">
        <f t="shared" si="1"/>
        <v>0</v>
      </c>
      <c r="O61" s="94">
        <f t="shared" si="2"/>
        <v>0</v>
      </c>
      <c r="P61" s="94">
        <f t="shared" si="3"/>
        <v>0</v>
      </c>
      <c r="Q61" s="94">
        <f t="shared" si="4"/>
        <v>0</v>
      </c>
      <c r="R61" s="94">
        <f t="shared" si="5"/>
        <v>0</v>
      </c>
      <c r="S61" s="96">
        <f t="shared" si="6"/>
        <v>0</v>
      </c>
      <c r="U61" s="7">
        <f t="shared" si="7"/>
        <v>0.142</v>
      </c>
    </row>
    <row r="62">
      <c r="A62" s="94">
        <f>Comparacao!F62</f>
        <v>73569.91019</v>
      </c>
      <c r="B62" s="57" t="s">
        <v>143</v>
      </c>
      <c r="C62" s="3" t="s">
        <v>18</v>
      </c>
      <c r="D62" s="3">
        <v>5.0</v>
      </c>
      <c r="E62" s="3">
        <v>73569.910193</v>
      </c>
      <c r="F62" s="3">
        <v>73569.910193</v>
      </c>
      <c r="G62" s="3">
        <v>73569.910193</v>
      </c>
      <c r="H62" s="3">
        <v>73569.910193</v>
      </c>
      <c r="I62" s="3">
        <v>73569.910193</v>
      </c>
      <c r="J62" s="3">
        <v>73569.910193</v>
      </c>
      <c r="K62" s="3">
        <v>73569.910193</v>
      </c>
      <c r="L62" s="3">
        <v>0.573</v>
      </c>
      <c r="M62" s="3">
        <v>25.029</v>
      </c>
      <c r="N62" s="94">
        <f t="shared" si="1"/>
        <v>0</v>
      </c>
      <c r="O62" s="94">
        <f t="shared" si="2"/>
        <v>0</v>
      </c>
      <c r="P62" s="94">
        <f t="shared" si="3"/>
        <v>0</v>
      </c>
      <c r="Q62" s="94">
        <f t="shared" si="4"/>
        <v>0</v>
      </c>
      <c r="R62" s="94">
        <f t="shared" si="5"/>
        <v>0</v>
      </c>
      <c r="S62" s="96">
        <f t="shared" si="6"/>
        <v>0</v>
      </c>
      <c r="U62" s="7">
        <f t="shared" si="7"/>
        <v>0.573</v>
      </c>
    </row>
    <row r="63">
      <c r="A63" s="94">
        <f>Comparacao!F63</f>
        <v>37295.68534</v>
      </c>
      <c r="B63" s="57" t="s">
        <v>144</v>
      </c>
      <c r="C63" s="3" t="s">
        <v>18</v>
      </c>
      <c r="D63" s="3">
        <v>5.0</v>
      </c>
      <c r="E63" s="3">
        <v>37295.685343</v>
      </c>
      <c r="F63" s="3">
        <v>37295.685343</v>
      </c>
      <c r="G63" s="3">
        <v>37295.685343</v>
      </c>
      <c r="H63" s="3">
        <v>37295.685343</v>
      </c>
      <c r="I63" s="3">
        <v>37295.685343</v>
      </c>
      <c r="J63" s="3">
        <v>37295.685343</v>
      </c>
      <c r="K63" s="3">
        <v>37295.685343</v>
      </c>
      <c r="L63" s="3">
        <v>4.953</v>
      </c>
      <c r="M63" s="3">
        <v>25.078</v>
      </c>
      <c r="N63" s="94">
        <f t="shared" si="1"/>
        <v>0</v>
      </c>
      <c r="O63" s="94">
        <f t="shared" si="2"/>
        <v>0</v>
      </c>
      <c r="P63" s="94">
        <f t="shared" si="3"/>
        <v>0</v>
      </c>
      <c r="Q63" s="94">
        <f t="shared" si="4"/>
        <v>0</v>
      </c>
      <c r="R63" s="94">
        <f t="shared" si="5"/>
        <v>0</v>
      </c>
      <c r="S63" s="96">
        <f t="shared" si="6"/>
        <v>0</v>
      </c>
      <c r="U63" s="7">
        <f t="shared" si="7"/>
        <v>4.953</v>
      </c>
    </row>
    <row r="64">
      <c r="A64" s="94">
        <f>Comparacao!F64</f>
        <v>54043.74332</v>
      </c>
      <c r="B64" s="57" t="s">
        <v>145</v>
      </c>
      <c r="C64" s="3" t="s">
        <v>18</v>
      </c>
      <c r="D64" s="3">
        <v>5.0</v>
      </c>
      <c r="E64" s="3">
        <v>54043.743323</v>
      </c>
      <c r="F64" s="3">
        <v>54043.743323</v>
      </c>
      <c r="G64" s="3">
        <v>54089.042846</v>
      </c>
      <c r="H64" s="3">
        <v>54043.743323</v>
      </c>
      <c r="I64" s="3">
        <v>54043.743323</v>
      </c>
      <c r="J64" s="3">
        <v>54043.743323</v>
      </c>
      <c r="K64" s="3">
        <v>54052.803228</v>
      </c>
      <c r="L64" s="3">
        <v>5.647</v>
      </c>
      <c r="M64" s="3">
        <v>25.082</v>
      </c>
      <c r="N64" s="94">
        <f t="shared" si="1"/>
        <v>0</v>
      </c>
      <c r="O64" s="94">
        <f t="shared" si="2"/>
        <v>0</v>
      </c>
      <c r="P64" s="94">
        <f t="shared" si="3"/>
        <v>0.08382010611</v>
      </c>
      <c r="Q64" s="94">
        <f t="shared" si="4"/>
        <v>0</v>
      </c>
      <c r="R64" s="94">
        <f t="shared" si="5"/>
        <v>0</v>
      </c>
      <c r="S64" s="96">
        <f t="shared" si="6"/>
        <v>0.01676402122</v>
      </c>
      <c r="U64" s="7">
        <f t="shared" si="7"/>
        <v>5.647</v>
      </c>
    </row>
    <row r="65">
      <c r="A65" s="94">
        <f>Comparacao!F65</f>
        <v>69429.76978</v>
      </c>
      <c r="B65" s="57" t="s">
        <v>146</v>
      </c>
      <c r="C65" s="3" t="s">
        <v>18</v>
      </c>
      <c r="D65" s="3">
        <v>5.0</v>
      </c>
      <c r="E65" s="3">
        <v>69429.769777</v>
      </c>
      <c r="F65" s="3">
        <v>69429.769777</v>
      </c>
      <c r="G65" s="3">
        <v>69429.769777</v>
      </c>
      <c r="H65" s="3">
        <v>69429.769777</v>
      </c>
      <c r="I65" s="3">
        <v>69429.769777</v>
      </c>
      <c r="J65" s="3">
        <v>69429.769777</v>
      </c>
      <c r="K65" s="3">
        <v>69429.769777</v>
      </c>
      <c r="L65" s="3">
        <v>3.107</v>
      </c>
      <c r="M65" s="3">
        <v>25.079</v>
      </c>
      <c r="N65" s="94">
        <f t="shared" si="1"/>
        <v>0</v>
      </c>
      <c r="O65" s="94">
        <f t="shared" si="2"/>
        <v>0</v>
      </c>
      <c r="P65" s="94">
        <f t="shared" si="3"/>
        <v>0</v>
      </c>
      <c r="Q65" s="94">
        <f t="shared" si="4"/>
        <v>0</v>
      </c>
      <c r="R65" s="94">
        <f t="shared" si="5"/>
        <v>0</v>
      </c>
      <c r="S65" s="96">
        <f t="shared" si="6"/>
        <v>0</v>
      </c>
      <c r="U65" s="7">
        <f t="shared" si="7"/>
        <v>3.107</v>
      </c>
    </row>
    <row r="66">
      <c r="A66" s="94">
        <f>Comparacao!F67</f>
        <v>62543.74248</v>
      </c>
      <c r="B66" s="57" t="s">
        <v>147</v>
      </c>
      <c r="C66" s="3" t="s">
        <v>18</v>
      </c>
      <c r="D66" s="3">
        <v>5.0</v>
      </c>
      <c r="E66" s="3">
        <v>62543.742476</v>
      </c>
      <c r="F66" s="3">
        <v>62543.742476</v>
      </c>
      <c r="G66" s="3">
        <v>62543.742476</v>
      </c>
      <c r="H66" s="3">
        <v>62543.742476</v>
      </c>
      <c r="I66" s="3">
        <v>62543.742476</v>
      </c>
      <c r="J66" s="3">
        <v>62543.742476</v>
      </c>
      <c r="K66" s="3">
        <v>62543.742476</v>
      </c>
      <c r="L66" s="3">
        <v>0.267</v>
      </c>
      <c r="M66" s="3">
        <v>40.058</v>
      </c>
      <c r="N66" s="94">
        <f t="shared" si="1"/>
        <v>0</v>
      </c>
      <c r="O66" s="94">
        <f t="shared" si="2"/>
        <v>0</v>
      </c>
      <c r="P66" s="94">
        <f t="shared" si="3"/>
        <v>0</v>
      </c>
      <c r="Q66" s="94">
        <f t="shared" si="4"/>
        <v>0</v>
      </c>
      <c r="R66" s="94">
        <f t="shared" si="5"/>
        <v>0</v>
      </c>
      <c r="S66" s="96">
        <f t="shared" si="6"/>
        <v>0</v>
      </c>
      <c r="U66" s="7">
        <f t="shared" si="7"/>
        <v>0.267</v>
      </c>
    </row>
    <row r="67">
      <c r="A67" s="94">
        <f>Comparacao!F68</f>
        <v>72383.23552</v>
      </c>
      <c r="B67" s="57" t="s">
        <v>148</v>
      </c>
      <c r="C67" s="3" t="s">
        <v>18</v>
      </c>
      <c r="D67" s="3">
        <v>5.0</v>
      </c>
      <c r="E67" s="3">
        <v>72383.235515</v>
      </c>
      <c r="F67" s="3">
        <v>72383.235515</v>
      </c>
      <c r="G67" s="3">
        <v>72383.235515</v>
      </c>
      <c r="H67" s="3">
        <v>72383.235515</v>
      </c>
      <c r="I67" s="3">
        <v>72383.235515</v>
      </c>
      <c r="J67" s="3">
        <v>72383.235515</v>
      </c>
      <c r="K67" s="3">
        <v>72383.235515</v>
      </c>
      <c r="L67" s="3">
        <v>0.291</v>
      </c>
      <c r="M67" s="3">
        <v>40.064</v>
      </c>
      <c r="N67" s="94">
        <f t="shared" si="1"/>
        <v>0</v>
      </c>
      <c r="O67" s="94">
        <f t="shared" si="2"/>
        <v>0</v>
      </c>
      <c r="P67" s="94">
        <f t="shared" si="3"/>
        <v>0</v>
      </c>
      <c r="Q67" s="94">
        <f t="shared" si="4"/>
        <v>0</v>
      </c>
      <c r="R67" s="94">
        <f t="shared" si="5"/>
        <v>0</v>
      </c>
      <c r="S67" s="96">
        <f t="shared" si="6"/>
        <v>0</v>
      </c>
      <c r="U67" s="7">
        <f t="shared" si="7"/>
        <v>0.291</v>
      </c>
    </row>
    <row r="68">
      <c r="A68" s="94">
        <f>Comparacao!F69</f>
        <v>80724.80533</v>
      </c>
      <c r="B68" s="57" t="s">
        <v>149</v>
      </c>
      <c r="C68" s="3" t="s">
        <v>18</v>
      </c>
      <c r="D68" s="3">
        <v>5.0</v>
      </c>
      <c r="E68" s="3">
        <v>80724.805329</v>
      </c>
      <c r="F68" s="3">
        <v>80724.805329</v>
      </c>
      <c r="G68" s="3">
        <v>80724.805329</v>
      </c>
      <c r="H68" s="3">
        <v>80724.805329</v>
      </c>
      <c r="I68" s="3">
        <v>80724.805329</v>
      </c>
      <c r="J68" s="3">
        <v>80724.805329</v>
      </c>
      <c r="K68" s="3">
        <v>80724.805329</v>
      </c>
      <c r="L68" s="3">
        <v>5.52</v>
      </c>
      <c r="M68" s="3">
        <v>40.071</v>
      </c>
      <c r="N68" s="94">
        <f t="shared" si="1"/>
        <v>0</v>
      </c>
      <c r="O68" s="94">
        <f t="shared" si="2"/>
        <v>0</v>
      </c>
      <c r="P68" s="94">
        <f t="shared" si="3"/>
        <v>0</v>
      </c>
      <c r="Q68" s="94">
        <f t="shared" si="4"/>
        <v>0</v>
      </c>
      <c r="R68" s="94">
        <f t="shared" si="5"/>
        <v>0</v>
      </c>
      <c r="S68" s="96">
        <f t="shared" si="6"/>
        <v>0</v>
      </c>
      <c r="U68" s="7">
        <f t="shared" si="7"/>
        <v>5.52</v>
      </c>
    </row>
    <row r="69">
      <c r="A69" s="94">
        <f>Comparacao!F70</f>
        <v>52599.83737</v>
      </c>
      <c r="B69" s="57" t="s">
        <v>150</v>
      </c>
      <c r="C69" s="3" t="s">
        <v>18</v>
      </c>
      <c r="D69" s="3">
        <v>5.0</v>
      </c>
      <c r="E69" s="3">
        <v>52599.83737</v>
      </c>
      <c r="F69" s="3">
        <v>52599.83737</v>
      </c>
      <c r="G69" s="3">
        <v>52599.83737</v>
      </c>
      <c r="H69" s="3">
        <v>52599.83737</v>
      </c>
      <c r="I69" s="3">
        <v>52599.83737</v>
      </c>
      <c r="J69" s="3">
        <v>52599.83737</v>
      </c>
      <c r="K69" s="3">
        <v>52599.83737</v>
      </c>
      <c r="L69" s="3">
        <v>8.049</v>
      </c>
      <c r="M69" s="3">
        <v>40.152</v>
      </c>
      <c r="N69" s="94">
        <f t="shared" si="1"/>
        <v>0</v>
      </c>
      <c r="O69" s="94">
        <f t="shared" si="2"/>
        <v>0</v>
      </c>
      <c r="P69" s="94">
        <f t="shared" si="3"/>
        <v>0</v>
      </c>
      <c r="Q69" s="94">
        <f t="shared" si="4"/>
        <v>0</v>
      </c>
      <c r="R69" s="94">
        <f t="shared" si="5"/>
        <v>0</v>
      </c>
      <c r="S69" s="96">
        <f t="shared" si="6"/>
        <v>0</v>
      </c>
      <c r="U69" s="7">
        <f t="shared" si="7"/>
        <v>8.049</v>
      </c>
    </row>
    <row r="70">
      <c r="A70" s="94">
        <f>Comparacao!F71</f>
        <v>65289.36695</v>
      </c>
      <c r="B70" s="57" t="s">
        <v>151</v>
      </c>
      <c r="C70" s="3" t="s">
        <v>18</v>
      </c>
      <c r="D70" s="3">
        <v>5.0</v>
      </c>
      <c r="E70" s="3">
        <v>65289.366945</v>
      </c>
      <c r="F70" s="3">
        <v>65289.366945</v>
      </c>
      <c r="G70" s="3">
        <v>65289.366945</v>
      </c>
      <c r="H70" s="3">
        <v>65289.366945</v>
      </c>
      <c r="I70" s="3">
        <v>65289.366945</v>
      </c>
      <c r="J70" s="3">
        <v>65289.366945</v>
      </c>
      <c r="K70" s="3">
        <v>65289.366945</v>
      </c>
      <c r="L70" s="3">
        <v>1.515</v>
      </c>
      <c r="M70" s="3">
        <v>40.085</v>
      </c>
      <c r="N70" s="94">
        <f t="shared" si="1"/>
        <v>0</v>
      </c>
      <c r="O70" s="94">
        <f t="shared" si="2"/>
        <v>0</v>
      </c>
      <c r="P70" s="94">
        <f t="shared" si="3"/>
        <v>0</v>
      </c>
      <c r="Q70" s="94">
        <f t="shared" si="4"/>
        <v>0</v>
      </c>
      <c r="R70" s="94">
        <f t="shared" si="5"/>
        <v>0</v>
      </c>
      <c r="S70" s="96">
        <f t="shared" si="6"/>
        <v>0</v>
      </c>
      <c r="U70" s="7">
        <f t="shared" si="7"/>
        <v>1.515</v>
      </c>
    </row>
    <row r="71">
      <c r="A71" s="94">
        <f>Comparacao!F72</f>
        <v>76385.21727</v>
      </c>
      <c r="B71" s="57" t="s">
        <v>152</v>
      </c>
      <c r="C71" s="3" t="s">
        <v>18</v>
      </c>
      <c r="D71" s="3">
        <v>5.0</v>
      </c>
      <c r="E71" s="3">
        <v>76385.217271</v>
      </c>
      <c r="F71" s="3">
        <v>76385.217271</v>
      </c>
      <c r="G71" s="3">
        <v>76385.217271</v>
      </c>
      <c r="H71" s="3">
        <v>76667.875284</v>
      </c>
      <c r="I71" s="3">
        <v>76667.875284</v>
      </c>
      <c r="J71" s="3">
        <v>76385.217271</v>
      </c>
      <c r="K71" s="3">
        <v>76498.280476</v>
      </c>
      <c r="L71" s="3">
        <v>9.105</v>
      </c>
      <c r="M71" s="3">
        <v>40.072</v>
      </c>
      <c r="N71" s="94">
        <f t="shared" si="1"/>
        <v>0</v>
      </c>
      <c r="O71" s="94">
        <f t="shared" si="2"/>
        <v>0</v>
      </c>
      <c r="P71" s="94">
        <f t="shared" si="3"/>
        <v>0</v>
      </c>
      <c r="Q71" s="94">
        <f t="shared" si="4"/>
        <v>0.3700428212</v>
      </c>
      <c r="R71" s="94">
        <f t="shared" si="5"/>
        <v>0.3700428212</v>
      </c>
      <c r="S71" s="96">
        <f t="shared" si="6"/>
        <v>0.1480171285</v>
      </c>
      <c r="U71" s="7">
        <f t="shared" si="7"/>
        <v>9.105</v>
      </c>
    </row>
    <row r="72">
      <c r="A72" s="94">
        <f>Comparacao!F73</f>
        <v>43526.47936</v>
      </c>
      <c r="B72" s="57" t="s">
        <v>153</v>
      </c>
      <c r="C72" s="3" t="s">
        <v>18</v>
      </c>
      <c r="D72" s="3">
        <v>5.0</v>
      </c>
      <c r="E72" s="3">
        <v>43526.479363</v>
      </c>
      <c r="F72" s="3">
        <v>43526.479363</v>
      </c>
      <c r="G72" s="3">
        <v>43526.479363</v>
      </c>
      <c r="H72" s="3">
        <v>43526.479363</v>
      </c>
      <c r="I72" s="3">
        <v>43531.00917</v>
      </c>
      <c r="J72" s="3">
        <v>43526.479363</v>
      </c>
      <c r="K72" s="3">
        <v>43527.385324</v>
      </c>
      <c r="L72" s="3">
        <v>17.501</v>
      </c>
      <c r="M72" s="3">
        <v>40.149</v>
      </c>
      <c r="N72" s="94">
        <f t="shared" si="1"/>
        <v>0</v>
      </c>
      <c r="O72" s="94">
        <f t="shared" si="2"/>
        <v>0</v>
      </c>
      <c r="P72" s="94">
        <f t="shared" si="3"/>
        <v>0</v>
      </c>
      <c r="Q72" s="94">
        <f t="shared" si="4"/>
        <v>0</v>
      </c>
      <c r="R72" s="94">
        <f t="shared" si="5"/>
        <v>0.01040701446</v>
      </c>
      <c r="S72" s="96">
        <f t="shared" si="6"/>
        <v>0.002081402891</v>
      </c>
      <c r="U72" s="7">
        <f t="shared" si="7"/>
        <v>17.501</v>
      </c>
    </row>
    <row r="73">
      <c r="A73" s="94">
        <f>Comparacao!F74</f>
        <v>58864.8479</v>
      </c>
      <c r="B73" s="57" t="s">
        <v>154</v>
      </c>
      <c r="C73" s="3" t="s">
        <v>18</v>
      </c>
      <c r="D73" s="3">
        <v>5.0</v>
      </c>
      <c r="E73" s="3">
        <v>58909.378523</v>
      </c>
      <c r="F73" s="3">
        <v>58909.378523</v>
      </c>
      <c r="G73" s="3">
        <v>58864.8479</v>
      </c>
      <c r="H73" s="3">
        <v>58864.8479</v>
      </c>
      <c r="I73" s="3">
        <v>58864.8479</v>
      </c>
      <c r="J73" s="3">
        <v>58864.8479</v>
      </c>
      <c r="K73" s="3">
        <v>58882.66015</v>
      </c>
      <c r="L73" s="3">
        <v>13.148</v>
      </c>
      <c r="M73" s="3">
        <v>40.153</v>
      </c>
      <c r="N73" s="94">
        <f t="shared" si="1"/>
        <v>0.07564892222</v>
      </c>
      <c r="O73" s="94">
        <f t="shared" si="2"/>
        <v>0.07564892222</v>
      </c>
      <c r="P73" s="94">
        <f t="shared" si="3"/>
        <v>0</v>
      </c>
      <c r="Q73" s="94">
        <f t="shared" si="4"/>
        <v>0</v>
      </c>
      <c r="R73" s="94">
        <f t="shared" si="5"/>
        <v>0</v>
      </c>
      <c r="S73" s="96">
        <f t="shared" si="6"/>
        <v>0.03025956889</v>
      </c>
      <c r="U73" s="7">
        <f t="shared" si="7"/>
        <v>13.148</v>
      </c>
    </row>
    <row r="74">
      <c r="A74" s="94">
        <f>Comparacao!F75</f>
        <v>72967.35151</v>
      </c>
      <c r="B74" s="57" t="s">
        <v>155</v>
      </c>
      <c r="C74" s="3" t="s">
        <v>18</v>
      </c>
      <c r="D74" s="3">
        <v>5.0</v>
      </c>
      <c r="E74" s="3">
        <v>72967.351509</v>
      </c>
      <c r="F74" s="3">
        <v>72987.823659</v>
      </c>
      <c r="G74" s="3">
        <v>73192.254925</v>
      </c>
      <c r="H74" s="3">
        <v>72974.992444</v>
      </c>
      <c r="I74" s="3">
        <v>72967.351509</v>
      </c>
      <c r="J74" s="3">
        <v>72967.351509</v>
      </c>
      <c r="K74" s="3">
        <v>73017.954809</v>
      </c>
      <c r="L74" s="3">
        <v>24.897</v>
      </c>
      <c r="M74" s="3">
        <v>40.184</v>
      </c>
      <c r="N74" s="94">
        <f t="shared" si="1"/>
        <v>0</v>
      </c>
      <c r="O74" s="94">
        <f t="shared" si="2"/>
        <v>0.02805658911</v>
      </c>
      <c r="P74" s="94">
        <f t="shared" si="3"/>
        <v>0.3082247215</v>
      </c>
      <c r="Q74" s="94">
        <f t="shared" si="4"/>
        <v>0.01047171761</v>
      </c>
      <c r="R74" s="94">
        <f t="shared" si="5"/>
        <v>0</v>
      </c>
      <c r="S74" s="96">
        <f t="shared" si="6"/>
        <v>0.06935060565</v>
      </c>
      <c r="U74" s="7">
        <f t="shared" si="7"/>
        <v>24.897</v>
      </c>
    </row>
    <row r="75">
      <c r="A75" s="94">
        <f>Comparacao!F76</f>
        <v>62504.25486</v>
      </c>
      <c r="B75" s="57" t="s">
        <v>156</v>
      </c>
      <c r="C75" s="3" t="s">
        <v>18</v>
      </c>
      <c r="D75" s="3">
        <v>5.0</v>
      </c>
      <c r="E75" s="3">
        <v>62504.254855</v>
      </c>
      <c r="F75" s="3">
        <v>62504.254855</v>
      </c>
      <c r="G75" s="3">
        <v>62504.254855</v>
      </c>
      <c r="H75" s="3">
        <v>62504.254855</v>
      </c>
      <c r="I75" s="3">
        <v>62504.254855</v>
      </c>
      <c r="J75" s="3">
        <v>62504.254855</v>
      </c>
      <c r="K75" s="3">
        <v>62504.254855</v>
      </c>
      <c r="L75" s="3">
        <v>0.631</v>
      </c>
      <c r="M75" s="3">
        <v>50.107</v>
      </c>
      <c r="N75" s="94">
        <f t="shared" si="1"/>
        <v>0</v>
      </c>
      <c r="O75" s="94">
        <f t="shared" si="2"/>
        <v>0</v>
      </c>
      <c r="P75" s="94">
        <f t="shared" si="3"/>
        <v>0</v>
      </c>
      <c r="Q75" s="94">
        <f t="shared" si="4"/>
        <v>0</v>
      </c>
      <c r="R75" s="94">
        <f t="shared" si="5"/>
        <v>0</v>
      </c>
      <c r="S75" s="96">
        <f t="shared" si="6"/>
        <v>0</v>
      </c>
      <c r="U75" s="7">
        <f t="shared" si="7"/>
        <v>0.631</v>
      </c>
    </row>
    <row r="76">
      <c r="A76" s="94">
        <f>Comparacao!F77</f>
        <v>72891.23178</v>
      </c>
      <c r="B76" s="57" t="s">
        <v>157</v>
      </c>
      <c r="C76" s="3" t="s">
        <v>18</v>
      </c>
      <c r="D76" s="3">
        <v>5.0</v>
      </c>
      <c r="E76" s="3">
        <v>72891.231776</v>
      </c>
      <c r="F76" s="3">
        <v>72891.231776</v>
      </c>
      <c r="G76" s="3">
        <v>72891.231776</v>
      </c>
      <c r="H76" s="3">
        <v>72891.231776</v>
      </c>
      <c r="I76" s="3">
        <v>72891.231776</v>
      </c>
      <c r="J76" s="3">
        <v>72891.231776</v>
      </c>
      <c r="K76" s="3">
        <v>72891.231776</v>
      </c>
      <c r="L76" s="3">
        <v>1.331</v>
      </c>
      <c r="M76" s="3">
        <v>50.102</v>
      </c>
      <c r="N76" s="94">
        <f t="shared" si="1"/>
        <v>0</v>
      </c>
      <c r="O76" s="94">
        <f t="shared" si="2"/>
        <v>0</v>
      </c>
      <c r="P76" s="94">
        <f t="shared" si="3"/>
        <v>0</v>
      </c>
      <c r="Q76" s="94">
        <f t="shared" si="4"/>
        <v>0</v>
      </c>
      <c r="R76" s="94">
        <f t="shared" si="5"/>
        <v>0</v>
      </c>
      <c r="S76" s="96">
        <f t="shared" si="6"/>
        <v>0</v>
      </c>
      <c r="U76" s="7">
        <f t="shared" si="7"/>
        <v>1.331</v>
      </c>
    </row>
    <row r="77">
      <c r="A77" s="94">
        <f>Comparacao!F78</f>
        <v>80719.82137</v>
      </c>
      <c r="B77" s="57" t="s">
        <v>158</v>
      </c>
      <c r="C77" s="3" t="s">
        <v>18</v>
      </c>
      <c r="D77" s="3">
        <v>5.0</v>
      </c>
      <c r="E77" s="3">
        <v>80719.821369</v>
      </c>
      <c r="F77" s="3">
        <v>80719.821369</v>
      </c>
      <c r="G77" s="3">
        <v>80719.821369</v>
      </c>
      <c r="H77" s="3">
        <v>84941.186089</v>
      </c>
      <c r="I77" s="3">
        <v>80719.821369</v>
      </c>
      <c r="J77" s="3">
        <v>80719.821369</v>
      </c>
      <c r="K77" s="3">
        <v>81564.094313</v>
      </c>
      <c r="L77" s="3">
        <v>0.56</v>
      </c>
      <c r="M77" s="3">
        <v>50.19</v>
      </c>
      <c r="N77" s="94">
        <f t="shared" si="1"/>
        <v>0</v>
      </c>
      <c r="O77" s="94">
        <f t="shared" si="2"/>
        <v>0</v>
      </c>
      <c r="P77" s="94">
        <f t="shared" si="3"/>
        <v>0</v>
      </c>
      <c r="Q77" s="94">
        <f t="shared" si="4"/>
        <v>5.229650721</v>
      </c>
      <c r="R77" s="94">
        <f t="shared" si="5"/>
        <v>0</v>
      </c>
      <c r="S77" s="96">
        <f t="shared" si="6"/>
        <v>1.045930144</v>
      </c>
      <c r="U77" s="7">
        <f t="shared" si="7"/>
        <v>0.56</v>
      </c>
    </row>
    <row r="78">
      <c r="A78" s="94">
        <f>Comparacao!F79</f>
        <v>51799.17196</v>
      </c>
      <c r="B78" s="57" t="s">
        <v>159</v>
      </c>
      <c r="C78" s="3" t="s">
        <v>18</v>
      </c>
      <c r="D78" s="3">
        <v>5.0</v>
      </c>
      <c r="E78" s="3">
        <v>51799.171958</v>
      </c>
      <c r="F78" s="3">
        <v>51799.171958</v>
      </c>
      <c r="G78" s="3">
        <v>51799.171958</v>
      </c>
      <c r="H78" s="3">
        <v>51799.171958</v>
      </c>
      <c r="I78" s="3">
        <v>51799.171958</v>
      </c>
      <c r="J78" s="3">
        <v>51799.171958</v>
      </c>
      <c r="K78" s="3">
        <v>51799.171958</v>
      </c>
      <c r="L78" s="3">
        <v>5.084</v>
      </c>
      <c r="M78" s="3">
        <v>50.271</v>
      </c>
      <c r="N78" s="94">
        <f t="shared" si="1"/>
        <v>0</v>
      </c>
      <c r="O78" s="94">
        <f t="shared" si="2"/>
        <v>0</v>
      </c>
      <c r="P78" s="94">
        <f t="shared" si="3"/>
        <v>0</v>
      </c>
      <c r="Q78" s="94">
        <f t="shared" si="4"/>
        <v>0</v>
      </c>
      <c r="R78" s="94">
        <f t="shared" si="5"/>
        <v>0</v>
      </c>
      <c r="S78" s="96">
        <f t="shared" si="6"/>
        <v>0</v>
      </c>
      <c r="U78" s="7">
        <f t="shared" si="7"/>
        <v>5.084</v>
      </c>
    </row>
    <row r="79">
      <c r="A79" s="94">
        <f>Comparacao!F80</f>
        <v>65199.07175</v>
      </c>
      <c r="B79" s="57" t="s">
        <v>160</v>
      </c>
      <c r="C79" s="3" t="s">
        <v>18</v>
      </c>
      <c r="D79" s="3">
        <v>5.0</v>
      </c>
      <c r="E79" s="3">
        <v>65199.071748</v>
      </c>
      <c r="F79" s="3">
        <v>65199.071748</v>
      </c>
      <c r="G79" s="3">
        <v>65199.071748</v>
      </c>
      <c r="H79" s="3">
        <v>65199.071748</v>
      </c>
      <c r="I79" s="3">
        <v>65199.071748</v>
      </c>
      <c r="J79" s="3">
        <v>65199.071748</v>
      </c>
      <c r="K79" s="3">
        <v>65199.071748</v>
      </c>
      <c r="L79" s="3">
        <v>10.059</v>
      </c>
      <c r="M79" s="3">
        <v>50.233</v>
      </c>
      <c r="N79" s="94">
        <f t="shared" si="1"/>
        <v>0</v>
      </c>
      <c r="O79" s="94">
        <f t="shared" si="2"/>
        <v>0</v>
      </c>
      <c r="P79" s="94">
        <f t="shared" si="3"/>
        <v>0</v>
      </c>
      <c r="Q79" s="94">
        <f t="shared" si="4"/>
        <v>0</v>
      </c>
      <c r="R79" s="94">
        <f t="shared" si="5"/>
        <v>0</v>
      </c>
      <c r="S79" s="96">
        <f t="shared" si="6"/>
        <v>0</v>
      </c>
      <c r="U79" s="7">
        <f t="shared" si="7"/>
        <v>10.059</v>
      </c>
    </row>
    <row r="80">
      <c r="A80" s="94">
        <f>Comparacao!F81</f>
        <v>76491.33415</v>
      </c>
      <c r="B80" s="57" t="s">
        <v>161</v>
      </c>
      <c r="C80" s="3" t="s">
        <v>18</v>
      </c>
      <c r="D80" s="3">
        <v>5.0</v>
      </c>
      <c r="E80" s="3">
        <v>76491.33415</v>
      </c>
      <c r="F80" s="3">
        <v>76491.33415</v>
      </c>
      <c r="G80" s="3">
        <v>76491.33415</v>
      </c>
      <c r="H80" s="3">
        <v>76491.33415</v>
      </c>
      <c r="I80" s="3">
        <v>76491.33415</v>
      </c>
      <c r="J80" s="3">
        <v>76491.33415</v>
      </c>
      <c r="K80" s="3">
        <v>76491.33415</v>
      </c>
      <c r="L80" s="3">
        <v>15.032</v>
      </c>
      <c r="M80" s="3">
        <v>50.207</v>
      </c>
      <c r="N80" s="94">
        <f t="shared" si="1"/>
        <v>0</v>
      </c>
      <c r="O80" s="94">
        <f t="shared" si="2"/>
        <v>0</v>
      </c>
      <c r="P80" s="94">
        <f t="shared" si="3"/>
        <v>0</v>
      </c>
      <c r="Q80" s="94">
        <f t="shared" si="4"/>
        <v>0</v>
      </c>
      <c r="R80" s="94">
        <f t="shared" si="5"/>
        <v>0</v>
      </c>
      <c r="S80" s="96">
        <f t="shared" si="6"/>
        <v>0</v>
      </c>
      <c r="U80" s="7">
        <f t="shared" si="7"/>
        <v>15.032</v>
      </c>
    </row>
    <row r="81">
      <c r="A81" s="94">
        <f>Comparacao!F82</f>
        <v>43765.06478</v>
      </c>
      <c r="B81" s="57" t="s">
        <v>162</v>
      </c>
      <c r="C81" s="3" t="s">
        <v>18</v>
      </c>
      <c r="D81" s="3">
        <v>5.0</v>
      </c>
      <c r="E81" s="3">
        <v>43788.200176</v>
      </c>
      <c r="F81" s="3">
        <v>43780.917131</v>
      </c>
      <c r="G81" s="3">
        <v>43788.200176</v>
      </c>
      <c r="H81" s="3">
        <v>43788.200176</v>
      </c>
      <c r="I81" s="3">
        <v>43788.200176</v>
      </c>
      <c r="J81" s="3">
        <v>43780.917131</v>
      </c>
      <c r="K81" s="3">
        <v>43786.743567</v>
      </c>
      <c r="L81" s="3">
        <v>21.0</v>
      </c>
      <c r="M81" s="3">
        <v>50.487</v>
      </c>
      <c r="N81" s="94">
        <f t="shared" si="1"/>
        <v>0.05286269794</v>
      </c>
      <c r="O81" s="94">
        <f t="shared" si="2"/>
        <v>0.03622146815</v>
      </c>
      <c r="P81" s="94">
        <f t="shared" si="3"/>
        <v>0.05286269794</v>
      </c>
      <c r="Q81" s="94">
        <f t="shared" si="4"/>
        <v>0.05286269794</v>
      </c>
      <c r="R81" s="94">
        <f t="shared" si="5"/>
        <v>0.05286269794</v>
      </c>
      <c r="S81" s="96">
        <f t="shared" si="6"/>
        <v>0.04953445198</v>
      </c>
      <c r="U81" s="7">
        <f t="shared" si="7"/>
        <v>21</v>
      </c>
    </row>
    <row r="82">
      <c r="A82" s="94">
        <f>Comparacao!F83</f>
        <v>58909.0999</v>
      </c>
      <c r="B82" s="57" t="s">
        <v>163</v>
      </c>
      <c r="C82" s="3" t="s">
        <v>18</v>
      </c>
      <c r="D82" s="3">
        <v>5.0</v>
      </c>
      <c r="E82" s="3">
        <v>59078.73025</v>
      </c>
      <c r="F82" s="3">
        <v>58909.0999</v>
      </c>
      <c r="G82" s="3">
        <v>58909.0999</v>
      </c>
      <c r="H82" s="3">
        <v>58909.0999</v>
      </c>
      <c r="I82" s="3">
        <v>58909.0999</v>
      </c>
      <c r="J82" s="3">
        <v>58909.0999</v>
      </c>
      <c r="K82" s="3">
        <v>58943.02597</v>
      </c>
      <c r="L82" s="3">
        <v>15.474</v>
      </c>
      <c r="M82" s="3">
        <v>50.345</v>
      </c>
      <c r="N82" s="94">
        <f t="shared" si="1"/>
        <v>0.2879527107</v>
      </c>
      <c r="O82" s="94">
        <f t="shared" si="2"/>
        <v>0</v>
      </c>
      <c r="P82" s="94">
        <f t="shared" si="3"/>
        <v>0</v>
      </c>
      <c r="Q82" s="94">
        <f t="shared" si="4"/>
        <v>0</v>
      </c>
      <c r="R82" s="94">
        <f t="shared" si="5"/>
        <v>0</v>
      </c>
      <c r="S82" s="96">
        <f t="shared" si="6"/>
        <v>0.05759054214</v>
      </c>
      <c r="U82" s="7">
        <f t="shared" si="7"/>
        <v>15.474</v>
      </c>
    </row>
    <row r="83">
      <c r="A83" s="94">
        <f>Comparacao!F84</f>
        <v>72972.30247</v>
      </c>
      <c r="B83" s="57" t="s">
        <v>164</v>
      </c>
      <c r="C83" s="3" t="s">
        <v>18</v>
      </c>
      <c r="D83" s="3">
        <v>5.0</v>
      </c>
      <c r="E83" s="3">
        <v>72972.302469</v>
      </c>
      <c r="F83" s="3">
        <v>72972.302469</v>
      </c>
      <c r="G83" s="3">
        <v>72972.302469</v>
      </c>
      <c r="H83" s="3">
        <v>73054.783655</v>
      </c>
      <c r="I83" s="3">
        <v>72972.302469</v>
      </c>
      <c r="J83" s="3">
        <v>72972.302469</v>
      </c>
      <c r="K83" s="3">
        <v>72988.798706</v>
      </c>
      <c r="L83" s="3">
        <v>25.723</v>
      </c>
      <c r="M83" s="3">
        <v>50.303</v>
      </c>
      <c r="N83" s="94">
        <f t="shared" si="1"/>
        <v>0</v>
      </c>
      <c r="O83" s="94">
        <f t="shared" si="2"/>
        <v>0</v>
      </c>
      <c r="P83" s="94">
        <f t="shared" si="3"/>
        <v>0</v>
      </c>
      <c r="Q83" s="94">
        <f t="shared" si="4"/>
        <v>0.113030812</v>
      </c>
      <c r="R83" s="94">
        <f t="shared" si="5"/>
        <v>0</v>
      </c>
      <c r="S83" s="96">
        <f t="shared" si="6"/>
        <v>0.0226061624</v>
      </c>
      <c r="U83" s="7">
        <f t="shared" si="7"/>
        <v>25.723</v>
      </c>
    </row>
    <row r="84">
      <c r="A84" s="94">
        <f>Comparacao!F85</f>
        <v>62934.47819</v>
      </c>
      <c r="B84" s="57" t="s">
        <v>165</v>
      </c>
      <c r="C84" s="3" t="s">
        <v>18</v>
      </c>
      <c r="D84" s="3">
        <v>5.0</v>
      </c>
      <c r="E84" s="3">
        <v>62934.478192</v>
      </c>
      <c r="F84" s="3">
        <v>62934.478192</v>
      </c>
      <c r="G84" s="3">
        <v>62934.478192</v>
      </c>
      <c r="H84" s="3">
        <v>62934.478192</v>
      </c>
      <c r="I84" s="3">
        <v>62934.478192</v>
      </c>
      <c r="J84" s="3">
        <v>62934.478192</v>
      </c>
      <c r="K84" s="3">
        <v>62934.478192</v>
      </c>
      <c r="L84" s="3">
        <v>1.305</v>
      </c>
      <c r="M84" s="3">
        <v>60.287</v>
      </c>
      <c r="N84" s="94">
        <f t="shared" si="1"/>
        <v>0</v>
      </c>
      <c r="O84" s="94">
        <f t="shared" si="2"/>
        <v>0</v>
      </c>
      <c r="P84" s="94">
        <f t="shared" si="3"/>
        <v>0</v>
      </c>
      <c r="Q84" s="94">
        <f t="shared" si="4"/>
        <v>0</v>
      </c>
      <c r="R84" s="94">
        <f t="shared" si="5"/>
        <v>0</v>
      </c>
      <c r="S84" s="96">
        <f t="shared" si="6"/>
        <v>0</v>
      </c>
      <c r="U84" s="7">
        <f t="shared" si="7"/>
        <v>1.305</v>
      </c>
    </row>
    <row r="85">
      <c r="A85" s="94">
        <f>Comparacao!F86</f>
        <v>73411.33017</v>
      </c>
      <c r="B85" s="57" t="s">
        <v>166</v>
      </c>
      <c r="C85" s="3" t="s">
        <v>18</v>
      </c>
      <c r="D85" s="3">
        <v>5.0</v>
      </c>
      <c r="E85" s="3">
        <v>73411.330169</v>
      </c>
      <c r="F85" s="3">
        <v>73411.330169</v>
      </c>
      <c r="G85" s="3">
        <v>73411.330169</v>
      </c>
      <c r="H85" s="3">
        <v>73411.330169</v>
      </c>
      <c r="I85" s="3">
        <v>73411.330169</v>
      </c>
      <c r="J85" s="3">
        <v>73411.330169</v>
      </c>
      <c r="K85" s="3">
        <v>73411.330169</v>
      </c>
      <c r="L85" s="3">
        <v>5.063</v>
      </c>
      <c r="M85" s="3">
        <v>60.262</v>
      </c>
      <c r="N85" s="94">
        <f t="shared" si="1"/>
        <v>0</v>
      </c>
      <c r="O85" s="94">
        <f t="shared" si="2"/>
        <v>0</v>
      </c>
      <c r="P85" s="94">
        <f t="shared" si="3"/>
        <v>0</v>
      </c>
      <c r="Q85" s="94">
        <f t="shared" si="4"/>
        <v>0</v>
      </c>
      <c r="R85" s="94">
        <f t="shared" si="5"/>
        <v>0</v>
      </c>
      <c r="S85" s="96">
        <f t="shared" si="6"/>
        <v>0</v>
      </c>
      <c r="U85" s="7">
        <f t="shared" si="7"/>
        <v>5.063</v>
      </c>
    </row>
    <row r="86">
      <c r="A86" s="94">
        <f>Comparacao!F87</f>
        <v>81528.83389</v>
      </c>
      <c r="B86" s="84" t="s">
        <v>167</v>
      </c>
      <c r="C86" s="3" t="s">
        <v>18</v>
      </c>
      <c r="D86" s="3">
        <v>5.0</v>
      </c>
      <c r="E86" s="3">
        <v>81528.833887</v>
      </c>
      <c r="F86" s="3">
        <v>81528.833887</v>
      </c>
      <c r="G86" s="3">
        <v>81528.833887</v>
      </c>
      <c r="H86" s="3">
        <v>81528.833887</v>
      </c>
      <c r="I86" s="3">
        <v>81528.833887</v>
      </c>
      <c r="J86" s="3">
        <v>81528.833887</v>
      </c>
      <c r="K86" s="3">
        <v>81528.833887</v>
      </c>
      <c r="L86" s="3">
        <v>0.981</v>
      </c>
      <c r="M86" s="3">
        <v>60.179</v>
      </c>
      <c r="N86" s="94">
        <f t="shared" si="1"/>
        <v>0</v>
      </c>
      <c r="O86" s="94">
        <f t="shared" si="2"/>
        <v>0</v>
      </c>
      <c r="P86" s="94">
        <f t="shared" si="3"/>
        <v>0</v>
      </c>
      <c r="Q86" s="94">
        <f t="shared" si="4"/>
        <v>0</v>
      </c>
      <c r="R86" s="94">
        <f t="shared" si="5"/>
        <v>0</v>
      </c>
      <c r="S86" s="96">
        <f t="shared" si="6"/>
        <v>0</v>
      </c>
      <c r="U86" s="7">
        <f t="shared" si="7"/>
        <v>0.981</v>
      </c>
    </row>
    <row r="87">
      <c r="A87" s="94">
        <f>Comparacao!F88</f>
        <v>51438.23511</v>
      </c>
      <c r="B87" s="84" t="s">
        <v>168</v>
      </c>
      <c r="C87" s="3" t="s">
        <v>18</v>
      </c>
      <c r="D87" s="3">
        <v>5.0</v>
      </c>
      <c r="E87" s="3">
        <v>51438.235105</v>
      </c>
      <c r="F87" s="3">
        <v>51438.235105</v>
      </c>
      <c r="G87" s="3">
        <v>51438.235105</v>
      </c>
      <c r="H87" s="3">
        <v>51438.235105</v>
      </c>
      <c r="I87" s="3">
        <v>51438.235105</v>
      </c>
      <c r="J87" s="3">
        <v>51438.235105</v>
      </c>
      <c r="K87" s="3">
        <v>51438.235105</v>
      </c>
      <c r="L87" s="3">
        <v>3.498</v>
      </c>
      <c r="M87" s="3">
        <v>60.176</v>
      </c>
      <c r="N87" s="94">
        <f t="shared" si="1"/>
        <v>0</v>
      </c>
      <c r="O87" s="94">
        <f t="shared" si="2"/>
        <v>0</v>
      </c>
      <c r="P87" s="94">
        <f t="shared" si="3"/>
        <v>0</v>
      </c>
      <c r="Q87" s="94">
        <f t="shared" si="4"/>
        <v>0</v>
      </c>
      <c r="R87" s="94">
        <f t="shared" si="5"/>
        <v>0</v>
      </c>
      <c r="S87" s="96">
        <f t="shared" si="6"/>
        <v>0</v>
      </c>
      <c r="U87" s="7">
        <f t="shared" si="7"/>
        <v>3.498</v>
      </c>
    </row>
    <row r="88">
      <c r="A88" s="94">
        <f>Comparacao!F89</f>
        <v>65508.08398</v>
      </c>
      <c r="B88" s="84" t="s">
        <v>169</v>
      </c>
      <c r="C88" s="3" t="s">
        <v>18</v>
      </c>
      <c r="D88" s="3">
        <v>5.0</v>
      </c>
      <c r="E88" s="3">
        <v>65508.083982</v>
      </c>
      <c r="F88" s="3">
        <v>65508.083982</v>
      </c>
      <c r="G88" s="3">
        <v>65508.083982</v>
      </c>
      <c r="H88" s="3">
        <v>65508.083982</v>
      </c>
      <c r="I88" s="3">
        <v>65508.083982</v>
      </c>
      <c r="J88" s="3">
        <v>65508.083982</v>
      </c>
      <c r="K88" s="3">
        <v>65508.083982</v>
      </c>
      <c r="L88" s="3">
        <v>18.444</v>
      </c>
      <c r="M88" s="3">
        <v>60.225</v>
      </c>
      <c r="N88" s="94">
        <f t="shared" si="1"/>
        <v>0</v>
      </c>
      <c r="O88" s="94">
        <f t="shared" si="2"/>
        <v>0</v>
      </c>
      <c r="P88" s="94">
        <f t="shared" si="3"/>
        <v>0</v>
      </c>
      <c r="Q88" s="94">
        <f t="shared" si="4"/>
        <v>0</v>
      </c>
      <c r="R88" s="94">
        <f t="shared" si="5"/>
        <v>0</v>
      </c>
      <c r="S88" s="96">
        <f t="shared" si="6"/>
        <v>0</v>
      </c>
      <c r="U88" s="7">
        <f t="shared" si="7"/>
        <v>18.444</v>
      </c>
    </row>
    <row r="89">
      <c r="A89" s="94">
        <f>Comparacao!F90</f>
        <v>77046.45847</v>
      </c>
      <c r="B89" s="84" t="s">
        <v>170</v>
      </c>
      <c r="C89" s="3" t="s">
        <v>18</v>
      </c>
      <c r="D89" s="3">
        <v>5.0</v>
      </c>
      <c r="E89" s="3">
        <v>77046.458473</v>
      </c>
      <c r="F89" s="3">
        <v>77046.458473</v>
      </c>
      <c r="G89" s="3">
        <v>77046.458473</v>
      </c>
      <c r="H89" s="3">
        <v>77046.458473</v>
      </c>
      <c r="I89" s="3">
        <v>77046.458473</v>
      </c>
      <c r="J89" s="3">
        <v>77046.458473</v>
      </c>
      <c r="K89" s="3">
        <v>77046.458473</v>
      </c>
      <c r="L89" s="3">
        <v>13.881</v>
      </c>
      <c r="M89" s="3">
        <v>60.298</v>
      </c>
      <c r="N89" s="94">
        <f t="shared" si="1"/>
        <v>0</v>
      </c>
      <c r="O89" s="94">
        <f t="shared" si="2"/>
        <v>0</v>
      </c>
      <c r="P89" s="94">
        <f t="shared" si="3"/>
        <v>0</v>
      </c>
      <c r="Q89" s="94">
        <f t="shared" si="4"/>
        <v>0</v>
      </c>
      <c r="R89" s="94">
        <f t="shared" si="5"/>
        <v>0</v>
      </c>
      <c r="S89" s="96">
        <f t="shared" si="6"/>
        <v>0</v>
      </c>
      <c r="U89" s="7">
        <f t="shared" si="7"/>
        <v>13.881</v>
      </c>
    </row>
    <row r="90">
      <c r="A90" s="94">
        <f>Comparacao!F91</f>
        <v>43715.69785</v>
      </c>
      <c r="B90" s="84" t="s">
        <v>171</v>
      </c>
      <c r="C90" s="3" t="s">
        <v>18</v>
      </c>
      <c r="D90" s="3">
        <v>5.0</v>
      </c>
      <c r="E90" s="3">
        <v>43715.697849</v>
      </c>
      <c r="F90" s="3">
        <v>43715.697849</v>
      </c>
      <c r="G90" s="3">
        <v>43728.650559</v>
      </c>
      <c r="H90" s="3">
        <v>43715.697849</v>
      </c>
      <c r="I90" s="3">
        <v>43715.697849</v>
      </c>
      <c r="J90" s="3">
        <v>43715.697849</v>
      </c>
      <c r="K90" s="3">
        <v>43718.288391</v>
      </c>
      <c r="L90" s="3">
        <v>21.944</v>
      </c>
      <c r="M90" s="3">
        <v>60.373</v>
      </c>
      <c r="N90" s="94">
        <f t="shared" si="1"/>
        <v>0</v>
      </c>
      <c r="O90" s="94">
        <f t="shared" si="2"/>
        <v>0</v>
      </c>
      <c r="P90" s="94">
        <f t="shared" si="3"/>
        <v>0.02962942521</v>
      </c>
      <c r="Q90" s="94">
        <f t="shared" si="4"/>
        <v>0</v>
      </c>
      <c r="R90" s="94">
        <f t="shared" si="5"/>
        <v>0</v>
      </c>
      <c r="S90" s="96">
        <f t="shared" si="6"/>
        <v>0.005925885042</v>
      </c>
      <c r="U90" s="7">
        <f t="shared" si="7"/>
        <v>21.944</v>
      </c>
    </row>
    <row r="91">
      <c r="A91" s="94">
        <f>Comparacao!F92</f>
        <v>59268.74829</v>
      </c>
      <c r="B91" s="84" t="s">
        <v>172</v>
      </c>
      <c r="C91" s="3" t="s">
        <v>18</v>
      </c>
      <c r="D91" s="3">
        <v>5.0</v>
      </c>
      <c r="E91" s="3">
        <v>59268.748286</v>
      </c>
      <c r="F91" s="3">
        <v>59268.748286</v>
      </c>
      <c r="G91" s="3">
        <v>59268.748286</v>
      </c>
      <c r="H91" s="3">
        <v>59268.748286</v>
      </c>
      <c r="I91" s="3">
        <v>59268.748286</v>
      </c>
      <c r="J91" s="3">
        <v>59268.748286</v>
      </c>
      <c r="K91" s="3">
        <v>59268.748286</v>
      </c>
      <c r="L91" s="3">
        <v>13.573</v>
      </c>
      <c r="M91" s="3">
        <v>60.336</v>
      </c>
      <c r="N91" s="94">
        <f t="shared" si="1"/>
        <v>0</v>
      </c>
      <c r="O91" s="94">
        <f t="shared" si="2"/>
        <v>0</v>
      </c>
      <c r="P91" s="94">
        <f t="shared" si="3"/>
        <v>0</v>
      </c>
      <c r="Q91" s="94">
        <f t="shared" si="4"/>
        <v>0</v>
      </c>
      <c r="R91" s="94">
        <f t="shared" si="5"/>
        <v>0</v>
      </c>
      <c r="S91" s="96">
        <f t="shared" si="6"/>
        <v>0</v>
      </c>
      <c r="U91" s="7">
        <f t="shared" si="7"/>
        <v>13.573</v>
      </c>
    </row>
    <row r="92">
      <c r="A92" s="94">
        <f>Comparacao!F93</f>
        <v>73196.93742</v>
      </c>
      <c r="B92" s="84" t="s">
        <v>173</v>
      </c>
      <c r="C92" s="3" t="s">
        <v>18</v>
      </c>
      <c r="D92" s="3">
        <v>5.0</v>
      </c>
      <c r="E92" s="3">
        <v>73196.937423</v>
      </c>
      <c r="F92" s="3">
        <v>73196.937423</v>
      </c>
      <c r="G92" s="3">
        <v>73196.937423</v>
      </c>
      <c r="H92" s="3">
        <v>73457.551904</v>
      </c>
      <c r="I92" s="3">
        <v>73196.937423</v>
      </c>
      <c r="J92" s="3">
        <v>73196.937423</v>
      </c>
      <c r="K92" s="3">
        <v>73249.060319</v>
      </c>
      <c r="L92" s="3">
        <v>26.21</v>
      </c>
      <c r="M92" s="3">
        <v>60.331</v>
      </c>
      <c r="N92" s="94">
        <f t="shared" si="1"/>
        <v>0</v>
      </c>
      <c r="O92" s="94">
        <f t="shared" si="2"/>
        <v>0</v>
      </c>
      <c r="P92" s="94">
        <f t="shared" si="3"/>
        <v>0</v>
      </c>
      <c r="Q92" s="94">
        <f t="shared" si="4"/>
        <v>0.3560456082</v>
      </c>
      <c r="R92" s="94">
        <f t="shared" si="5"/>
        <v>0</v>
      </c>
      <c r="S92" s="96">
        <f t="shared" si="6"/>
        <v>0.07120912163</v>
      </c>
      <c r="U92" s="7">
        <f t="shared" si="7"/>
        <v>26.21</v>
      </c>
    </row>
    <row r="93">
      <c r="A93" s="94">
        <f>Comparacao!F94</f>
        <v>63341.09987</v>
      </c>
      <c r="B93" s="84" t="s">
        <v>174</v>
      </c>
      <c r="C93" s="3" t="s">
        <v>18</v>
      </c>
      <c r="D93" s="3">
        <v>5.0</v>
      </c>
      <c r="E93" s="3">
        <v>63341.09987</v>
      </c>
      <c r="F93" s="3">
        <v>63341.09987</v>
      </c>
      <c r="G93" s="3">
        <v>63341.09987</v>
      </c>
      <c r="H93" s="3">
        <v>63341.09987</v>
      </c>
      <c r="I93" s="3">
        <v>63341.09987</v>
      </c>
      <c r="J93" s="3">
        <v>63341.09987</v>
      </c>
      <c r="K93" s="3">
        <v>63341.09987</v>
      </c>
      <c r="L93" s="3">
        <v>2.081</v>
      </c>
      <c r="M93" s="3">
        <v>70.329</v>
      </c>
      <c r="N93" s="94">
        <f t="shared" si="1"/>
        <v>0</v>
      </c>
      <c r="O93" s="94">
        <f t="shared" si="2"/>
        <v>0</v>
      </c>
      <c r="P93" s="94">
        <f t="shared" si="3"/>
        <v>0</v>
      </c>
      <c r="Q93" s="94">
        <f t="shared" si="4"/>
        <v>0</v>
      </c>
      <c r="R93" s="94">
        <f t="shared" si="5"/>
        <v>0</v>
      </c>
      <c r="S93" s="96">
        <f t="shared" si="6"/>
        <v>0</v>
      </c>
      <c r="U93" s="7">
        <f t="shared" si="7"/>
        <v>2.081</v>
      </c>
    </row>
    <row r="94">
      <c r="A94" s="94">
        <f>Comparacao!F95</f>
        <v>73497.75771</v>
      </c>
      <c r="B94" s="84" t="s">
        <v>175</v>
      </c>
      <c r="C94" s="3" t="s">
        <v>18</v>
      </c>
      <c r="D94" s="3">
        <v>5.0</v>
      </c>
      <c r="E94" s="3">
        <v>73497.757707</v>
      </c>
      <c r="F94" s="3">
        <v>81220.259535</v>
      </c>
      <c r="G94" s="3">
        <v>73497.757707</v>
      </c>
      <c r="H94" s="3">
        <v>73497.757707</v>
      </c>
      <c r="I94" s="3">
        <v>73497.757707</v>
      </c>
      <c r="J94" s="3">
        <v>73497.757707</v>
      </c>
      <c r="K94" s="3">
        <v>75042.258073</v>
      </c>
      <c r="L94" s="3">
        <v>8.543</v>
      </c>
      <c r="M94" s="3">
        <v>70.353</v>
      </c>
      <c r="N94" s="94">
        <f t="shared" si="1"/>
        <v>0</v>
      </c>
      <c r="O94" s="94">
        <f t="shared" si="2"/>
        <v>10.50712575</v>
      </c>
      <c r="P94" s="94">
        <f t="shared" si="3"/>
        <v>0</v>
      </c>
      <c r="Q94" s="94">
        <f t="shared" si="4"/>
        <v>0</v>
      </c>
      <c r="R94" s="94">
        <f t="shared" si="5"/>
        <v>0</v>
      </c>
      <c r="S94" s="96">
        <f t="shared" si="6"/>
        <v>2.101425151</v>
      </c>
      <c r="U94" s="7">
        <f t="shared" si="7"/>
        <v>8.543</v>
      </c>
    </row>
    <row r="95">
      <c r="A95" s="94">
        <f>Comparacao!F96</f>
        <v>81681.80993</v>
      </c>
      <c r="B95" s="84" t="s">
        <v>176</v>
      </c>
      <c r="C95" s="3" t="s">
        <v>18</v>
      </c>
      <c r="D95" s="3">
        <v>5.0</v>
      </c>
      <c r="E95" s="3">
        <v>81681.809931</v>
      </c>
      <c r="F95" s="3">
        <v>81681.809931</v>
      </c>
      <c r="G95" s="3">
        <v>81681.809931</v>
      </c>
      <c r="H95" s="3">
        <v>81681.809931</v>
      </c>
      <c r="I95" s="3">
        <v>81681.809931</v>
      </c>
      <c r="J95" s="3">
        <v>81681.809931</v>
      </c>
      <c r="K95" s="3">
        <v>81681.809931</v>
      </c>
      <c r="L95" s="3">
        <v>8.226</v>
      </c>
      <c r="M95" s="3">
        <v>70.312</v>
      </c>
      <c r="N95" s="94">
        <f t="shared" si="1"/>
        <v>0</v>
      </c>
      <c r="O95" s="94">
        <f t="shared" si="2"/>
        <v>0</v>
      </c>
      <c r="P95" s="94">
        <f t="shared" si="3"/>
        <v>0</v>
      </c>
      <c r="Q95" s="94">
        <f t="shared" si="4"/>
        <v>0</v>
      </c>
      <c r="R95" s="94">
        <f t="shared" si="5"/>
        <v>0</v>
      </c>
      <c r="S95" s="96">
        <f t="shared" si="6"/>
        <v>0</v>
      </c>
      <c r="U95" s="7">
        <f t="shared" si="7"/>
        <v>8.226</v>
      </c>
    </row>
    <row r="96">
      <c r="A96" s="94">
        <f>Comparacao!F97</f>
        <v>52978.14225</v>
      </c>
      <c r="B96" s="84" t="s">
        <v>177</v>
      </c>
      <c r="C96" s="3" t="s">
        <v>18</v>
      </c>
      <c r="D96" s="3">
        <v>5.0</v>
      </c>
      <c r="E96" s="3">
        <v>52978.142253</v>
      </c>
      <c r="F96" s="3">
        <v>52978.142253</v>
      </c>
      <c r="G96" s="3">
        <v>52978.142253</v>
      </c>
      <c r="H96" s="3">
        <v>52978.142253</v>
      </c>
      <c r="I96" s="3">
        <v>52978.142253</v>
      </c>
      <c r="J96" s="3">
        <v>52978.142253</v>
      </c>
      <c r="K96" s="3">
        <v>52978.142253</v>
      </c>
      <c r="L96" s="3">
        <v>11.137</v>
      </c>
      <c r="M96" s="3">
        <v>70.512</v>
      </c>
      <c r="N96" s="94">
        <f t="shared" si="1"/>
        <v>0</v>
      </c>
      <c r="O96" s="94">
        <f t="shared" si="2"/>
        <v>0</v>
      </c>
      <c r="P96" s="94">
        <f t="shared" si="3"/>
        <v>0</v>
      </c>
      <c r="Q96" s="94">
        <f t="shared" si="4"/>
        <v>0</v>
      </c>
      <c r="R96" s="94">
        <f t="shared" si="5"/>
        <v>0</v>
      </c>
      <c r="S96" s="96">
        <f t="shared" si="6"/>
        <v>0</v>
      </c>
      <c r="U96" s="7">
        <f t="shared" si="7"/>
        <v>11.137</v>
      </c>
    </row>
    <row r="97">
      <c r="A97" s="94">
        <f>Comparacao!F98</f>
        <v>66159.30138</v>
      </c>
      <c r="B97" s="84" t="s">
        <v>178</v>
      </c>
      <c r="C97" s="3" t="s">
        <v>18</v>
      </c>
      <c r="D97" s="3">
        <v>5.0</v>
      </c>
      <c r="E97" s="3">
        <v>66159.30138</v>
      </c>
      <c r="F97" s="3">
        <v>66159.30138</v>
      </c>
      <c r="G97" s="3">
        <v>66159.30138</v>
      </c>
      <c r="H97" s="3">
        <v>66159.30138</v>
      </c>
      <c r="I97" s="3">
        <v>66159.30138</v>
      </c>
      <c r="J97" s="3">
        <v>66159.30138</v>
      </c>
      <c r="K97" s="3">
        <v>66159.30138</v>
      </c>
      <c r="L97" s="3">
        <v>19.787</v>
      </c>
      <c r="M97" s="3">
        <v>70.442</v>
      </c>
      <c r="N97" s="94">
        <f t="shared" si="1"/>
        <v>0</v>
      </c>
      <c r="O97" s="94">
        <f t="shared" si="2"/>
        <v>0</v>
      </c>
      <c r="P97" s="94">
        <f t="shared" si="3"/>
        <v>0</v>
      </c>
      <c r="Q97" s="94">
        <f t="shared" si="4"/>
        <v>0</v>
      </c>
      <c r="R97" s="94">
        <f t="shared" si="5"/>
        <v>0</v>
      </c>
      <c r="S97" s="96">
        <f t="shared" si="6"/>
        <v>0</v>
      </c>
      <c r="U97" s="7">
        <f t="shared" si="7"/>
        <v>19.787</v>
      </c>
    </row>
    <row r="98">
      <c r="A98" s="94">
        <f>Comparacao!F99</f>
        <v>77450.03782</v>
      </c>
      <c r="B98" s="84" t="s">
        <v>179</v>
      </c>
      <c r="C98" s="3" t="s">
        <v>18</v>
      </c>
      <c r="D98" s="3">
        <v>5.0</v>
      </c>
      <c r="E98" s="3">
        <v>77625.559043</v>
      </c>
      <c r="F98" s="3">
        <v>77450.03782</v>
      </c>
      <c r="G98" s="3">
        <v>77450.03782</v>
      </c>
      <c r="H98" s="3">
        <v>77544.455406</v>
      </c>
      <c r="I98" s="3">
        <v>77450.03782</v>
      </c>
      <c r="J98" s="3">
        <v>77450.03782</v>
      </c>
      <c r="K98" s="3">
        <v>77504.025582</v>
      </c>
      <c r="L98" s="3">
        <v>26.175</v>
      </c>
      <c r="M98" s="3">
        <v>70.473</v>
      </c>
      <c r="N98" s="94">
        <f t="shared" si="1"/>
        <v>0.2266250966</v>
      </c>
      <c r="O98" s="94">
        <f t="shared" si="2"/>
        <v>0</v>
      </c>
      <c r="P98" s="94">
        <f t="shared" si="3"/>
        <v>0</v>
      </c>
      <c r="Q98" s="94">
        <f t="shared" si="4"/>
        <v>0.1219077339</v>
      </c>
      <c r="R98" s="94">
        <f t="shared" si="5"/>
        <v>0</v>
      </c>
      <c r="S98" s="96">
        <f t="shared" si="6"/>
        <v>0.06970656609</v>
      </c>
      <c r="U98" s="7">
        <f t="shared" si="7"/>
        <v>26.175</v>
      </c>
    </row>
    <row r="99">
      <c r="A99" s="94">
        <f>Comparacao!F100</f>
        <v>44569.60616</v>
      </c>
      <c r="B99" s="84" t="s">
        <v>180</v>
      </c>
      <c r="C99" s="3" t="s">
        <v>18</v>
      </c>
      <c r="D99" s="3">
        <v>5.0</v>
      </c>
      <c r="E99" s="3">
        <v>44569.606157</v>
      </c>
      <c r="F99" s="3">
        <v>44569.606157</v>
      </c>
      <c r="G99" s="3">
        <v>44569.606157</v>
      </c>
      <c r="H99" s="3">
        <v>44844.265968</v>
      </c>
      <c r="I99" s="3">
        <v>44569.606157</v>
      </c>
      <c r="J99" s="3">
        <v>44569.606157</v>
      </c>
      <c r="K99" s="3">
        <v>44624.538119</v>
      </c>
      <c r="L99" s="3">
        <v>33.649</v>
      </c>
      <c r="M99" s="3">
        <v>70.45</v>
      </c>
      <c r="N99" s="94">
        <f t="shared" si="1"/>
        <v>0</v>
      </c>
      <c r="O99" s="94">
        <f t="shared" si="2"/>
        <v>0</v>
      </c>
      <c r="P99" s="94">
        <f t="shared" si="3"/>
        <v>0</v>
      </c>
      <c r="Q99" s="94">
        <f t="shared" si="4"/>
        <v>0.6162491318</v>
      </c>
      <c r="R99" s="94">
        <f t="shared" si="5"/>
        <v>0</v>
      </c>
      <c r="S99" s="96">
        <f t="shared" si="6"/>
        <v>0.1232498264</v>
      </c>
      <c r="U99" s="7">
        <f t="shared" si="7"/>
        <v>33.649</v>
      </c>
    </row>
    <row r="100">
      <c r="A100" s="94">
        <f>Comparacao!F101</f>
        <v>59903.0852</v>
      </c>
      <c r="B100" s="84" t="s">
        <v>181</v>
      </c>
      <c r="C100" s="3" t="s">
        <v>18</v>
      </c>
      <c r="D100" s="3">
        <v>5.0</v>
      </c>
      <c r="E100" s="3">
        <v>59903.085195</v>
      </c>
      <c r="F100" s="3">
        <v>59903.085195</v>
      </c>
      <c r="G100" s="3">
        <v>60171.373774</v>
      </c>
      <c r="H100" s="3">
        <v>59903.085195</v>
      </c>
      <c r="I100" s="3">
        <v>59903.085195</v>
      </c>
      <c r="J100" s="3">
        <v>59903.085195</v>
      </c>
      <c r="K100" s="3">
        <v>59956.742911</v>
      </c>
      <c r="L100" s="3">
        <v>32.83</v>
      </c>
      <c r="M100" s="3">
        <v>70.52</v>
      </c>
      <c r="N100" s="94">
        <f t="shared" si="1"/>
        <v>0</v>
      </c>
      <c r="O100" s="94">
        <f t="shared" si="2"/>
        <v>0</v>
      </c>
      <c r="P100" s="94">
        <f t="shared" si="3"/>
        <v>0.4478710539</v>
      </c>
      <c r="Q100" s="94">
        <f t="shared" si="4"/>
        <v>0</v>
      </c>
      <c r="R100" s="94">
        <f t="shared" si="5"/>
        <v>0</v>
      </c>
      <c r="S100" s="96">
        <f t="shared" si="6"/>
        <v>0.08957421079</v>
      </c>
      <c r="U100" s="7">
        <f t="shared" si="7"/>
        <v>32.83</v>
      </c>
    </row>
    <row r="101">
      <c r="A101" s="94">
        <f>Comparacao!F102</f>
        <v>73651.91098</v>
      </c>
      <c r="B101" s="84" t="s">
        <v>182</v>
      </c>
      <c r="C101" s="3" t="s">
        <v>18</v>
      </c>
      <c r="D101" s="3">
        <v>5.0</v>
      </c>
      <c r="E101" s="3">
        <v>73830.466966</v>
      </c>
      <c r="F101" s="3">
        <v>73976.265693</v>
      </c>
      <c r="G101" s="3">
        <v>73843.240505</v>
      </c>
      <c r="H101" s="3">
        <v>73651.91098</v>
      </c>
      <c r="I101" s="3">
        <v>73810.116871</v>
      </c>
      <c r="J101" s="3">
        <v>73651.91098</v>
      </c>
      <c r="K101" s="3">
        <v>73822.400203</v>
      </c>
      <c r="L101" s="3">
        <v>50.363</v>
      </c>
      <c r="M101" s="3">
        <v>70.499</v>
      </c>
      <c r="N101" s="94">
        <f t="shared" si="1"/>
        <v>0.2424322514</v>
      </c>
      <c r="O101" s="94">
        <f t="shared" si="2"/>
        <v>0.4403887268</v>
      </c>
      <c r="P101" s="94">
        <f t="shared" si="3"/>
        <v>0.259775371</v>
      </c>
      <c r="Q101" s="94">
        <f t="shared" si="4"/>
        <v>0</v>
      </c>
      <c r="R101" s="94">
        <f t="shared" si="5"/>
        <v>0.2148021537</v>
      </c>
      <c r="S101" s="96">
        <f t="shared" si="6"/>
        <v>0.2314797006</v>
      </c>
      <c r="U101" s="7">
        <f t="shared" si="7"/>
        <v>50.363</v>
      </c>
    </row>
    <row r="102">
      <c r="A102" s="94">
        <f>Comparacao!F103</f>
        <v>63412.27944</v>
      </c>
      <c r="B102" s="84" t="s">
        <v>183</v>
      </c>
      <c r="C102" s="3" t="s">
        <v>18</v>
      </c>
      <c r="D102" s="3">
        <v>5.0</v>
      </c>
      <c r="E102" s="3">
        <v>63412.279436</v>
      </c>
      <c r="F102" s="3">
        <v>63412.279436</v>
      </c>
      <c r="G102" s="3">
        <v>70749.120505</v>
      </c>
      <c r="H102" s="3">
        <v>63412.279436</v>
      </c>
      <c r="I102" s="3">
        <v>63412.279436</v>
      </c>
      <c r="J102" s="3">
        <v>63412.279436</v>
      </c>
      <c r="K102" s="3">
        <v>64879.64765</v>
      </c>
      <c r="L102" s="3">
        <v>4.648</v>
      </c>
      <c r="M102" s="3">
        <v>75.408</v>
      </c>
      <c r="N102" s="94">
        <f t="shared" si="1"/>
        <v>0</v>
      </c>
      <c r="O102" s="94">
        <f t="shared" si="2"/>
        <v>0</v>
      </c>
      <c r="P102" s="94">
        <f t="shared" si="3"/>
        <v>11.57006361</v>
      </c>
      <c r="Q102" s="94">
        <f t="shared" si="4"/>
        <v>0</v>
      </c>
      <c r="R102" s="94">
        <f t="shared" si="5"/>
        <v>0</v>
      </c>
      <c r="S102" s="96">
        <f t="shared" si="6"/>
        <v>2.314012723</v>
      </c>
      <c r="U102" s="7">
        <f t="shared" si="7"/>
        <v>4.648</v>
      </c>
    </row>
    <row r="103">
      <c r="A103" s="94">
        <f>Comparacao!F104</f>
        <v>73549.66066</v>
      </c>
      <c r="B103" s="84" t="s">
        <v>184</v>
      </c>
      <c r="C103" s="3" t="s">
        <v>18</v>
      </c>
      <c r="D103" s="3">
        <v>5.0</v>
      </c>
      <c r="E103" s="3">
        <v>86967.801144</v>
      </c>
      <c r="F103" s="3">
        <v>73549.660663</v>
      </c>
      <c r="G103" s="3">
        <v>73549.660663</v>
      </c>
      <c r="H103" s="3">
        <v>73549.660663</v>
      </c>
      <c r="I103" s="3">
        <v>73549.660663</v>
      </c>
      <c r="J103" s="3">
        <v>73549.660663</v>
      </c>
      <c r="K103" s="3">
        <v>76233.288759</v>
      </c>
      <c r="L103" s="3">
        <v>3.313</v>
      </c>
      <c r="M103" s="3">
        <v>75.578</v>
      </c>
      <c r="N103" s="94">
        <f t="shared" si="1"/>
        <v>18.24364703</v>
      </c>
      <c r="O103" s="94">
        <f t="shared" si="2"/>
        <v>0</v>
      </c>
      <c r="P103" s="94">
        <f t="shared" si="3"/>
        <v>0</v>
      </c>
      <c r="Q103" s="94">
        <f t="shared" si="4"/>
        <v>0</v>
      </c>
      <c r="R103" s="94">
        <f t="shared" si="5"/>
        <v>0</v>
      </c>
      <c r="S103" s="96">
        <f t="shared" si="6"/>
        <v>3.648729405</v>
      </c>
      <c r="U103" s="7">
        <f t="shared" si="7"/>
        <v>3.313</v>
      </c>
    </row>
    <row r="104">
      <c r="A104" s="94">
        <f>Comparacao!F105</f>
        <v>81726.18867</v>
      </c>
      <c r="B104" s="84" t="s">
        <v>185</v>
      </c>
      <c r="C104" s="3" t="s">
        <v>18</v>
      </c>
      <c r="D104" s="3">
        <v>5.0</v>
      </c>
      <c r="E104" s="3">
        <v>81726.188671</v>
      </c>
      <c r="F104" s="3">
        <v>81726.188671</v>
      </c>
      <c r="G104" s="3">
        <v>81726.188671</v>
      </c>
      <c r="H104" s="3">
        <v>81726.188671</v>
      </c>
      <c r="I104" s="3">
        <v>81726.188671</v>
      </c>
      <c r="J104" s="3">
        <v>81726.188671</v>
      </c>
      <c r="K104" s="3">
        <v>81726.188671</v>
      </c>
      <c r="L104" s="3">
        <v>7.252</v>
      </c>
      <c r="M104" s="3">
        <v>75.331</v>
      </c>
      <c r="N104" s="94">
        <f t="shared" si="1"/>
        <v>0</v>
      </c>
      <c r="O104" s="94">
        <f t="shared" si="2"/>
        <v>0</v>
      </c>
      <c r="P104" s="94">
        <f t="shared" si="3"/>
        <v>0</v>
      </c>
      <c r="Q104" s="94">
        <f t="shared" si="4"/>
        <v>0</v>
      </c>
      <c r="R104" s="94">
        <f t="shared" si="5"/>
        <v>0</v>
      </c>
      <c r="S104" s="96">
        <f t="shared" si="6"/>
        <v>0</v>
      </c>
      <c r="U104" s="7">
        <f t="shared" si="7"/>
        <v>7.252</v>
      </c>
    </row>
    <row r="105">
      <c r="A105" s="94">
        <f>Comparacao!F106</f>
        <v>52943.40154</v>
      </c>
      <c r="B105" s="84" t="s">
        <v>186</v>
      </c>
      <c r="C105" s="3" t="s">
        <v>18</v>
      </c>
      <c r="D105" s="3">
        <v>5.0</v>
      </c>
      <c r="E105" s="3">
        <v>52943.401537</v>
      </c>
      <c r="F105" s="3">
        <v>52943.401537</v>
      </c>
      <c r="G105" s="3">
        <v>52943.401537</v>
      </c>
      <c r="H105" s="3">
        <v>52943.401537</v>
      </c>
      <c r="I105" s="3">
        <v>52943.401537</v>
      </c>
      <c r="J105" s="3">
        <v>52943.401537</v>
      </c>
      <c r="K105" s="3">
        <v>52943.401537</v>
      </c>
      <c r="L105" s="3">
        <v>11.795</v>
      </c>
      <c r="M105" s="3">
        <v>75.44</v>
      </c>
      <c r="N105" s="94">
        <f t="shared" si="1"/>
        <v>0</v>
      </c>
      <c r="O105" s="94">
        <f t="shared" si="2"/>
        <v>0</v>
      </c>
      <c r="P105" s="94">
        <f t="shared" si="3"/>
        <v>0</v>
      </c>
      <c r="Q105" s="94">
        <f t="shared" si="4"/>
        <v>0</v>
      </c>
      <c r="R105" s="94">
        <f t="shared" si="5"/>
        <v>0</v>
      </c>
      <c r="S105" s="96">
        <f t="shared" si="6"/>
        <v>0</v>
      </c>
      <c r="U105" s="7">
        <f t="shared" si="7"/>
        <v>11.795</v>
      </c>
    </row>
    <row r="106">
      <c r="A106" s="94">
        <f>Comparacao!F107</f>
        <v>66152.85735</v>
      </c>
      <c r="B106" s="84" t="s">
        <v>187</v>
      </c>
      <c r="C106" s="3" t="s">
        <v>18</v>
      </c>
      <c r="D106" s="3">
        <v>5.0</v>
      </c>
      <c r="E106" s="3">
        <v>66152.857352</v>
      </c>
      <c r="F106" s="3">
        <v>66152.857352</v>
      </c>
      <c r="G106" s="3">
        <v>66152.857352</v>
      </c>
      <c r="H106" s="3">
        <v>66152.857352</v>
      </c>
      <c r="I106" s="3">
        <v>66152.857352</v>
      </c>
      <c r="J106" s="3">
        <v>66152.857352</v>
      </c>
      <c r="K106" s="3">
        <v>66152.857352</v>
      </c>
      <c r="L106" s="3">
        <v>37.147</v>
      </c>
      <c r="M106" s="3">
        <v>75.362</v>
      </c>
      <c r="N106" s="94">
        <f t="shared" si="1"/>
        <v>0</v>
      </c>
      <c r="O106" s="94">
        <f t="shared" si="2"/>
        <v>0</v>
      </c>
      <c r="P106" s="94">
        <f t="shared" si="3"/>
        <v>0</v>
      </c>
      <c r="Q106" s="94">
        <f t="shared" si="4"/>
        <v>0</v>
      </c>
      <c r="R106" s="94">
        <f t="shared" si="5"/>
        <v>0</v>
      </c>
      <c r="S106" s="96">
        <f t="shared" si="6"/>
        <v>0</v>
      </c>
      <c r="U106" s="7">
        <f t="shared" si="7"/>
        <v>37.147</v>
      </c>
    </row>
    <row r="107">
      <c r="A107" s="94">
        <f>Comparacao!F108</f>
        <v>77475.83505</v>
      </c>
      <c r="B107" s="84" t="s">
        <v>188</v>
      </c>
      <c r="C107" s="3" t="s">
        <v>18</v>
      </c>
      <c r="D107" s="3">
        <v>5.0</v>
      </c>
      <c r="E107" s="3">
        <v>77475.835049</v>
      </c>
      <c r="F107" s="3">
        <v>77538.341582</v>
      </c>
      <c r="G107" s="3">
        <v>77538.341582</v>
      </c>
      <c r="H107" s="3">
        <v>77475.835049</v>
      </c>
      <c r="I107" s="3">
        <v>77538.341582</v>
      </c>
      <c r="J107" s="3">
        <v>77475.835049</v>
      </c>
      <c r="K107" s="3">
        <v>77513.338969</v>
      </c>
      <c r="L107" s="3">
        <v>28.595</v>
      </c>
      <c r="M107" s="3">
        <v>75.399</v>
      </c>
      <c r="N107" s="94">
        <f t="shared" si="1"/>
        <v>0</v>
      </c>
      <c r="O107" s="94">
        <f t="shared" si="2"/>
        <v>0.08067874707</v>
      </c>
      <c r="P107" s="94">
        <f t="shared" si="3"/>
        <v>0.08067874707</v>
      </c>
      <c r="Q107" s="94">
        <f t="shared" si="4"/>
        <v>0</v>
      </c>
      <c r="R107" s="94">
        <f t="shared" si="5"/>
        <v>0.08067874707</v>
      </c>
      <c r="S107" s="96">
        <f t="shared" si="6"/>
        <v>0.04840724824</v>
      </c>
      <c r="U107" s="7">
        <f t="shared" si="7"/>
        <v>28.595</v>
      </c>
    </row>
    <row r="108">
      <c r="A108" s="94">
        <f>Comparacao!F109</f>
        <v>44983.99854</v>
      </c>
      <c r="B108" s="84" t="s">
        <v>189</v>
      </c>
      <c r="C108" s="3" t="s">
        <v>18</v>
      </c>
      <c r="D108" s="3">
        <v>5.0</v>
      </c>
      <c r="E108" s="3">
        <v>45058.913901</v>
      </c>
      <c r="F108" s="3">
        <v>44983.998537</v>
      </c>
      <c r="G108" s="3">
        <v>44983.998537</v>
      </c>
      <c r="H108" s="3">
        <v>44983.998537</v>
      </c>
      <c r="I108" s="3">
        <v>45058.913901</v>
      </c>
      <c r="J108" s="3">
        <v>44983.998537</v>
      </c>
      <c r="K108" s="3">
        <v>45013.964683</v>
      </c>
      <c r="L108" s="3">
        <v>49.113</v>
      </c>
      <c r="M108" s="3">
        <v>75.696</v>
      </c>
      <c r="N108" s="94">
        <f t="shared" si="1"/>
        <v>0.1665378055</v>
      </c>
      <c r="O108" s="94">
        <f t="shared" si="2"/>
        <v>0</v>
      </c>
      <c r="P108" s="94">
        <f t="shared" si="3"/>
        <v>0</v>
      </c>
      <c r="Q108" s="94">
        <f t="shared" si="4"/>
        <v>0</v>
      </c>
      <c r="R108" s="94">
        <f t="shared" si="5"/>
        <v>0.1665378055</v>
      </c>
      <c r="S108" s="96">
        <f t="shared" si="6"/>
        <v>0.06661512221</v>
      </c>
      <c r="U108" s="7">
        <f t="shared" si="7"/>
        <v>49.113</v>
      </c>
    </row>
    <row r="109">
      <c r="A109" s="94">
        <f>Comparacao!F110</f>
        <v>60220.6622</v>
      </c>
      <c r="B109" s="84" t="s">
        <v>190</v>
      </c>
      <c r="C109" s="3" t="s">
        <v>18</v>
      </c>
      <c r="D109" s="3">
        <v>5.0</v>
      </c>
      <c r="E109" s="3">
        <v>60336.898275</v>
      </c>
      <c r="F109" s="3">
        <v>60220.662196</v>
      </c>
      <c r="G109" s="3">
        <v>60561.867204</v>
      </c>
      <c r="H109" s="3">
        <v>60220.662196</v>
      </c>
      <c r="I109" s="3">
        <v>60220.662196</v>
      </c>
      <c r="J109" s="3">
        <v>60220.662196</v>
      </c>
      <c r="K109" s="3">
        <v>60312.150413</v>
      </c>
      <c r="L109" s="3">
        <v>31.904</v>
      </c>
      <c r="M109" s="3">
        <v>75.655</v>
      </c>
      <c r="N109" s="94">
        <f t="shared" si="1"/>
        <v>0.1930169393</v>
      </c>
      <c r="O109" s="94">
        <f t="shared" si="2"/>
        <v>0</v>
      </c>
      <c r="P109" s="94">
        <f t="shared" si="3"/>
        <v>0.5665912588</v>
      </c>
      <c r="Q109" s="94">
        <f t="shared" si="4"/>
        <v>0</v>
      </c>
      <c r="R109" s="94">
        <f t="shared" si="5"/>
        <v>0</v>
      </c>
      <c r="S109" s="96">
        <f t="shared" si="6"/>
        <v>0.1519216396</v>
      </c>
      <c r="U109" s="7">
        <f t="shared" si="7"/>
        <v>31.904</v>
      </c>
    </row>
    <row r="110">
      <c r="A110" s="94">
        <f>Comparacao!F111</f>
        <v>73858.29968</v>
      </c>
      <c r="B110" s="84" t="s">
        <v>191</v>
      </c>
      <c r="C110" s="3" t="s">
        <v>18</v>
      </c>
      <c r="D110" s="3">
        <v>5.0</v>
      </c>
      <c r="E110" s="3">
        <v>74113.106284</v>
      </c>
      <c r="F110" s="3">
        <v>73858.299684</v>
      </c>
      <c r="G110" s="3">
        <v>73960.194426</v>
      </c>
      <c r="H110" s="3">
        <v>74173.449328</v>
      </c>
      <c r="I110" s="3">
        <v>73927.549214</v>
      </c>
      <c r="J110" s="3">
        <v>73858.299684</v>
      </c>
      <c r="K110" s="3">
        <v>74006.519787</v>
      </c>
      <c r="L110" s="3">
        <v>58.756</v>
      </c>
      <c r="M110" s="3">
        <v>75.717</v>
      </c>
      <c r="N110" s="94">
        <f t="shared" si="1"/>
        <v>0.3449938613</v>
      </c>
      <c r="O110" s="94">
        <f t="shared" si="2"/>
        <v>0</v>
      </c>
      <c r="P110" s="94">
        <f t="shared" si="3"/>
        <v>0.1379597722</v>
      </c>
      <c r="Q110" s="94">
        <f t="shared" si="4"/>
        <v>0.4266949623</v>
      </c>
      <c r="R110" s="94">
        <f t="shared" si="5"/>
        <v>0.09375998405</v>
      </c>
      <c r="S110" s="96">
        <f t="shared" si="6"/>
        <v>0.200681716</v>
      </c>
      <c r="U110" s="7">
        <f t="shared" si="7"/>
        <v>58.756</v>
      </c>
    </row>
    <row r="111">
      <c r="A111" s="94">
        <f>Comparacao!F112</f>
        <v>63270.89322</v>
      </c>
      <c r="B111" s="84" t="s">
        <v>192</v>
      </c>
      <c r="C111" s="3" t="s">
        <v>18</v>
      </c>
      <c r="D111" s="3">
        <v>5.0</v>
      </c>
      <c r="E111" s="3">
        <v>73368.505873</v>
      </c>
      <c r="F111" s="3">
        <v>66702.076499</v>
      </c>
      <c r="G111" s="3">
        <v>63270.893215</v>
      </c>
      <c r="H111" s="3">
        <v>63270.893215</v>
      </c>
      <c r="I111" s="3">
        <v>63270.893215</v>
      </c>
      <c r="J111" s="3">
        <v>63270.893215</v>
      </c>
      <c r="K111" s="3">
        <v>65976.652404</v>
      </c>
      <c r="L111" s="3">
        <v>7.05</v>
      </c>
      <c r="M111" s="3">
        <v>90.739</v>
      </c>
      <c r="N111" s="94">
        <f t="shared" si="1"/>
        <v>15.95933319</v>
      </c>
      <c r="O111" s="94">
        <f t="shared" si="2"/>
        <v>5.423004338</v>
      </c>
      <c r="P111" s="94">
        <f t="shared" si="3"/>
        <v>0</v>
      </c>
      <c r="Q111" s="94">
        <f t="shared" si="4"/>
        <v>0</v>
      </c>
      <c r="R111" s="94">
        <f t="shared" si="5"/>
        <v>0</v>
      </c>
      <c r="S111" s="96">
        <f t="shared" si="6"/>
        <v>4.276467505</v>
      </c>
      <c r="U111" s="7">
        <f t="shared" si="7"/>
        <v>7.05</v>
      </c>
    </row>
    <row r="112">
      <c r="A112" s="94">
        <f>Comparacao!F113</f>
        <v>73259.89414</v>
      </c>
      <c r="B112" s="84" t="s">
        <v>193</v>
      </c>
      <c r="C112" s="3" t="s">
        <v>18</v>
      </c>
      <c r="D112" s="3">
        <v>5.0</v>
      </c>
      <c r="E112" s="3">
        <v>73259.894138</v>
      </c>
      <c r="F112" s="3">
        <v>73259.894138</v>
      </c>
      <c r="G112" s="3">
        <v>73259.894138</v>
      </c>
      <c r="H112" s="3">
        <v>73259.894138</v>
      </c>
      <c r="I112" s="3">
        <v>80723.040007</v>
      </c>
      <c r="J112" s="3">
        <v>73259.894138</v>
      </c>
      <c r="K112" s="3">
        <v>74752.523312</v>
      </c>
      <c r="L112" s="3">
        <v>3.815</v>
      </c>
      <c r="M112" s="3">
        <v>90.711</v>
      </c>
      <c r="N112" s="94">
        <f t="shared" si="1"/>
        <v>0</v>
      </c>
      <c r="O112" s="94">
        <f t="shared" si="2"/>
        <v>0</v>
      </c>
      <c r="P112" s="94">
        <f t="shared" si="3"/>
        <v>0</v>
      </c>
      <c r="Q112" s="94">
        <f t="shared" si="4"/>
        <v>0</v>
      </c>
      <c r="R112" s="94">
        <f t="shared" si="5"/>
        <v>10.18721902</v>
      </c>
      <c r="S112" s="96">
        <f t="shared" si="6"/>
        <v>2.037443804</v>
      </c>
      <c r="U112" s="7">
        <f t="shared" si="7"/>
        <v>3.815</v>
      </c>
    </row>
    <row r="113">
      <c r="A113" s="94">
        <f>Comparacao!F114</f>
        <v>81404.03489</v>
      </c>
      <c r="B113" s="84" t="s">
        <v>194</v>
      </c>
      <c r="C113" s="3" t="s">
        <v>18</v>
      </c>
      <c r="D113" s="3">
        <v>5.0</v>
      </c>
      <c r="E113" s="3">
        <v>81404.034887</v>
      </c>
      <c r="F113" s="3">
        <v>81404.034887</v>
      </c>
      <c r="G113" s="3">
        <v>81404.034887</v>
      </c>
      <c r="H113" s="3">
        <v>81404.034887</v>
      </c>
      <c r="I113" s="3">
        <v>81404.034887</v>
      </c>
      <c r="J113" s="3">
        <v>81404.034887</v>
      </c>
      <c r="K113" s="3">
        <v>81404.034887</v>
      </c>
      <c r="L113" s="3">
        <v>9.269</v>
      </c>
      <c r="M113" s="3">
        <v>90.672</v>
      </c>
      <c r="N113" s="94">
        <f t="shared" si="1"/>
        <v>0</v>
      </c>
      <c r="O113" s="94">
        <f t="shared" si="2"/>
        <v>0</v>
      </c>
      <c r="P113" s="94">
        <f t="shared" si="3"/>
        <v>0</v>
      </c>
      <c r="Q113" s="94">
        <f t="shared" si="4"/>
        <v>0</v>
      </c>
      <c r="R113" s="94">
        <f t="shared" si="5"/>
        <v>0</v>
      </c>
      <c r="S113" s="96">
        <f t="shared" si="6"/>
        <v>0</v>
      </c>
      <c r="U113" s="7">
        <f t="shared" si="7"/>
        <v>9.269</v>
      </c>
    </row>
    <row r="114">
      <c r="A114" s="94">
        <f>Comparacao!F115</f>
        <v>52883.49737</v>
      </c>
      <c r="B114" s="84" t="s">
        <v>195</v>
      </c>
      <c r="C114" s="3" t="s">
        <v>18</v>
      </c>
      <c r="D114" s="3">
        <v>5.0</v>
      </c>
      <c r="E114" s="3">
        <v>52883.497367</v>
      </c>
      <c r="F114" s="3">
        <v>52883.497367</v>
      </c>
      <c r="G114" s="3">
        <v>52883.497367</v>
      </c>
      <c r="H114" s="3">
        <v>52883.497367</v>
      </c>
      <c r="I114" s="3">
        <v>52883.497367</v>
      </c>
      <c r="J114" s="3">
        <v>52883.497367</v>
      </c>
      <c r="K114" s="3">
        <v>52883.497367</v>
      </c>
      <c r="L114" s="3">
        <v>18.362</v>
      </c>
      <c r="M114" s="3">
        <v>90.656</v>
      </c>
      <c r="N114" s="94">
        <f t="shared" si="1"/>
        <v>0</v>
      </c>
      <c r="O114" s="94">
        <f t="shared" si="2"/>
        <v>0</v>
      </c>
      <c r="P114" s="94">
        <f t="shared" si="3"/>
        <v>0</v>
      </c>
      <c r="Q114" s="94">
        <f t="shared" si="4"/>
        <v>0</v>
      </c>
      <c r="R114" s="94">
        <f t="shared" si="5"/>
        <v>0</v>
      </c>
      <c r="S114" s="96">
        <f t="shared" si="6"/>
        <v>0</v>
      </c>
      <c r="U114" s="7">
        <f t="shared" si="7"/>
        <v>18.362</v>
      </c>
    </row>
    <row r="115">
      <c r="A115" s="94">
        <f>Comparacao!F116</f>
        <v>66170.44605</v>
      </c>
      <c r="B115" s="84" t="s">
        <v>196</v>
      </c>
      <c r="C115" s="3" t="s">
        <v>18</v>
      </c>
      <c r="D115" s="3">
        <v>5.0</v>
      </c>
      <c r="E115" s="3">
        <v>66170.446052</v>
      </c>
      <c r="F115" s="3">
        <v>66170.446052</v>
      </c>
      <c r="G115" s="3">
        <v>66170.446052</v>
      </c>
      <c r="H115" s="3">
        <v>66170.446052</v>
      </c>
      <c r="I115" s="3">
        <v>66170.446052</v>
      </c>
      <c r="J115" s="3">
        <v>66170.446052</v>
      </c>
      <c r="K115" s="3">
        <v>66170.446052</v>
      </c>
      <c r="L115" s="3">
        <v>65.572</v>
      </c>
      <c r="M115" s="3">
        <v>90.727</v>
      </c>
      <c r="N115" s="94">
        <f t="shared" si="1"/>
        <v>0</v>
      </c>
      <c r="O115" s="94">
        <f t="shared" si="2"/>
        <v>0</v>
      </c>
      <c r="P115" s="94">
        <f t="shared" si="3"/>
        <v>0</v>
      </c>
      <c r="Q115" s="94">
        <f t="shared" si="4"/>
        <v>0</v>
      </c>
      <c r="R115" s="94">
        <f t="shared" si="5"/>
        <v>0</v>
      </c>
      <c r="S115" s="96">
        <f t="shared" si="6"/>
        <v>0</v>
      </c>
      <c r="U115" s="7">
        <f t="shared" si="7"/>
        <v>65.572</v>
      </c>
    </row>
    <row r="116">
      <c r="A116" s="94">
        <f>Comparacao!F117</f>
        <v>77383.09886</v>
      </c>
      <c r="B116" s="84" t="s">
        <v>197</v>
      </c>
      <c r="C116" s="3" t="s">
        <v>18</v>
      </c>
      <c r="D116" s="3">
        <v>5.0</v>
      </c>
      <c r="E116" s="3">
        <v>77383.098864</v>
      </c>
      <c r="F116" s="3">
        <v>77484.515024</v>
      </c>
      <c r="G116" s="3">
        <v>77383.098864</v>
      </c>
      <c r="H116" s="3">
        <v>77383.098864</v>
      </c>
      <c r="I116" s="3">
        <v>77383.098864</v>
      </c>
      <c r="J116" s="3">
        <v>77383.098864</v>
      </c>
      <c r="K116" s="3">
        <v>77403.382096</v>
      </c>
      <c r="L116" s="3">
        <v>34.74</v>
      </c>
      <c r="M116" s="3">
        <v>91.246</v>
      </c>
      <c r="N116" s="94">
        <f t="shared" si="1"/>
        <v>0</v>
      </c>
      <c r="O116" s="94">
        <f t="shared" si="2"/>
        <v>0.1310572483</v>
      </c>
      <c r="P116" s="94">
        <f t="shared" si="3"/>
        <v>0</v>
      </c>
      <c r="Q116" s="94">
        <f t="shared" si="4"/>
        <v>0</v>
      </c>
      <c r="R116" s="94">
        <f t="shared" si="5"/>
        <v>0</v>
      </c>
      <c r="S116" s="96">
        <f t="shared" si="6"/>
        <v>0.02621144965</v>
      </c>
      <c r="U116" s="7">
        <f t="shared" si="7"/>
        <v>34.74</v>
      </c>
    </row>
    <row r="117">
      <c r="A117" s="94">
        <f>Comparacao!F118</f>
        <v>44944.49871</v>
      </c>
      <c r="B117" s="84" t="s">
        <v>198</v>
      </c>
      <c r="C117" s="3" t="s">
        <v>18</v>
      </c>
      <c r="D117" s="3">
        <v>5.0</v>
      </c>
      <c r="E117" s="3">
        <v>45379.533831</v>
      </c>
      <c r="F117" s="3">
        <v>45094.063969</v>
      </c>
      <c r="G117" s="3">
        <v>45011.390752</v>
      </c>
      <c r="H117" s="3">
        <v>45182.218606</v>
      </c>
      <c r="I117" s="3">
        <v>45099.533057</v>
      </c>
      <c r="J117" s="3">
        <v>45011.390752</v>
      </c>
      <c r="K117" s="3">
        <v>45153.348043</v>
      </c>
      <c r="L117" s="3">
        <v>51.223</v>
      </c>
      <c r="M117" s="3">
        <v>91.515</v>
      </c>
      <c r="N117" s="94">
        <f t="shared" si="1"/>
        <v>0.9679385364</v>
      </c>
      <c r="O117" s="94">
        <f t="shared" si="2"/>
        <v>0.332777682</v>
      </c>
      <c r="P117" s="94">
        <f t="shared" si="3"/>
        <v>0.1488325511</v>
      </c>
      <c r="Q117" s="94">
        <f t="shared" si="4"/>
        <v>0.5289187884</v>
      </c>
      <c r="R117" s="94">
        <f t="shared" si="5"/>
        <v>0.3449462191</v>
      </c>
      <c r="S117" s="96">
        <f t="shared" si="6"/>
        <v>0.4646827554</v>
      </c>
      <c r="U117" s="7">
        <f t="shared" si="7"/>
        <v>51.223</v>
      </c>
    </row>
    <row r="118">
      <c r="A118" s="94">
        <f>Comparacao!F119</f>
        <v>60243.61874</v>
      </c>
      <c r="B118" s="84" t="s">
        <v>199</v>
      </c>
      <c r="C118" s="3" t="s">
        <v>18</v>
      </c>
      <c r="D118" s="3">
        <v>5.0</v>
      </c>
      <c r="E118" s="3">
        <v>60274.25901</v>
      </c>
      <c r="F118" s="3">
        <v>60525.037413</v>
      </c>
      <c r="G118" s="3">
        <v>60256.916063</v>
      </c>
      <c r="H118" s="3">
        <v>61469.467897</v>
      </c>
      <c r="I118" s="3">
        <v>60644.702861</v>
      </c>
      <c r="J118" s="3">
        <v>60256.916063</v>
      </c>
      <c r="K118" s="3">
        <v>60634.076649</v>
      </c>
      <c r="L118" s="3">
        <v>68.825</v>
      </c>
      <c r="M118" s="3">
        <v>91.301</v>
      </c>
      <c r="N118" s="94">
        <f t="shared" si="1"/>
        <v>0.05086061004</v>
      </c>
      <c r="O118" s="94">
        <f t="shared" si="2"/>
        <v>0.4671344134</v>
      </c>
      <c r="P118" s="94">
        <f t="shared" si="3"/>
        <v>0.02207258674</v>
      </c>
      <c r="Q118" s="94">
        <f t="shared" si="4"/>
        <v>2.034819927</v>
      </c>
      <c r="R118" s="94">
        <f t="shared" si="5"/>
        <v>0.665770303</v>
      </c>
      <c r="S118" s="96">
        <f t="shared" si="6"/>
        <v>0.6481315681</v>
      </c>
      <c r="U118" s="7">
        <f t="shared" si="7"/>
        <v>68.825</v>
      </c>
    </row>
    <row r="119">
      <c r="A119" s="94">
        <f>Comparacao!F120</f>
        <v>73775.48245</v>
      </c>
      <c r="B119" s="84" t="s">
        <v>200</v>
      </c>
      <c r="C119" s="3" t="s">
        <v>18</v>
      </c>
      <c r="D119" s="3">
        <v>5.0</v>
      </c>
      <c r="E119" s="3">
        <v>73775.482449</v>
      </c>
      <c r="F119" s="3">
        <v>74629.455637</v>
      </c>
      <c r="G119" s="3">
        <v>74294.059074</v>
      </c>
      <c r="H119" s="3">
        <v>74075.336163</v>
      </c>
      <c r="I119" s="3">
        <v>74452.566853</v>
      </c>
      <c r="J119" s="3">
        <v>73775.482449</v>
      </c>
      <c r="K119" s="3">
        <v>74245.380035</v>
      </c>
      <c r="L119" s="3">
        <v>46.692</v>
      </c>
      <c r="M119" s="3">
        <v>91.163</v>
      </c>
      <c r="N119" s="94">
        <f t="shared" si="1"/>
        <v>0</v>
      </c>
      <c r="O119" s="94">
        <f t="shared" si="2"/>
        <v>1.157529791</v>
      </c>
      <c r="P119" s="94">
        <f t="shared" si="3"/>
        <v>0.7029118723</v>
      </c>
      <c r="Q119" s="94">
        <f t="shared" si="4"/>
        <v>0.4064408717</v>
      </c>
      <c r="R119" s="94">
        <f t="shared" si="5"/>
        <v>0.9177634378</v>
      </c>
      <c r="S119" s="96">
        <f t="shared" si="6"/>
        <v>0.6369291946</v>
      </c>
      <c r="U119" s="7">
        <f t="shared" si="7"/>
        <v>46.692</v>
      </c>
    </row>
    <row r="120">
      <c r="A120" s="94">
        <f>Comparacao!F121</f>
        <v>63442.50571</v>
      </c>
      <c r="B120" s="84" t="s">
        <v>201</v>
      </c>
      <c r="C120" s="3" t="s">
        <v>18</v>
      </c>
      <c r="D120" s="3">
        <v>5.0</v>
      </c>
      <c r="E120" s="3">
        <v>63442.505707</v>
      </c>
      <c r="F120" s="3">
        <v>69321.271563</v>
      </c>
      <c r="G120" s="3">
        <v>73811.671641</v>
      </c>
      <c r="H120" s="3">
        <v>63442.505707</v>
      </c>
      <c r="I120" s="3">
        <v>70794.706871</v>
      </c>
      <c r="J120" s="3">
        <v>63442.505707</v>
      </c>
      <c r="K120" s="3">
        <v>68162.532298</v>
      </c>
      <c r="L120" s="3">
        <v>7.867</v>
      </c>
      <c r="M120" s="3">
        <v>101.315</v>
      </c>
      <c r="N120" s="94">
        <f t="shared" si="1"/>
        <v>0</v>
      </c>
      <c r="O120" s="94">
        <f t="shared" si="2"/>
        <v>9.266288887</v>
      </c>
      <c r="P120" s="94">
        <f t="shared" si="3"/>
        <v>16.34419356</v>
      </c>
      <c r="Q120" s="94">
        <f t="shared" si="4"/>
        <v>0</v>
      </c>
      <c r="R120" s="94">
        <f t="shared" si="5"/>
        <v>11.58876227</v>
      </c>
      <c r="S120" s="96">
        <f t="shared" si="6"/>
        <v>7.439848944</v>
      </c>
      <c r="U120" s="7">
        <f t="shared" si="7"/>
        <v>7.867</v>
      </c>
    </row>
    <row r="121">
      <c r="A121" s="94">
        <f>Comparacao!F122</f>
        <v>73415.91173</v>
      </c>
      <c r="B121" s="84" t="s">
        <v>202</v>
      </c>
      <c r="C121" s="3" t="s">
        <v>18</v>
      </c>
      <c r="D121" s="3">
        <v>5.0</v>
      </c>
      <c r="E121" s="3">
        <v>73415.911731</v>
      </c>
      <c r="F121" s="3">
        <v>73415.911731</v>
      </c>
      <c r="G121" s="3">
        <v>73415.911731</v>
      </c>
      <c r="H121" s="3">
        <v>78081.206875</v>
      </c>
      <c r="I121" s="3">
        <v>73415.911731</v>
      </c>
      <c r="J121" s="3">
        <v>73415.911731</v>
      </c>
      <c r="K121" s="3">
        <v>74348.97076</v>
      </c>
      <c r="L121" s="3">
        <v>15.215</v>
      </c>
      <c r="M121" s="3">
        <v>101.448</v>
      </c>
      <c r="N121" s="94">
        <f t="shared" si="1"/>
        <v>0</v>
      </c>
      <c r="O121" s="94">
        <f t="shared" si="2"/>
        <v>0</v>
      </c>
      <c r="P121" s="94">
        <f t="shared" si="3"/>
        <v>0</v>
      </c>
      <c r="Q121" s="94">
        <f t="shared" si="4"/>
        <v>6.354610375</v>
      </c>
      <c r="R121" s="94">
        <f t="shared" si="5"/>
        <v>0</v>
      </c>
      <c r="S121" s="96">
        <f t="shared" si="6"/>
        <v>1.270922075</v>
      </c>
      <c r="U121" s="7">
        <f t="shared" si="7"/>
        <v>15.215</v>
      </c>
    </row>
    <row r="122">
      <c r="A122" s="94">
        <f>Comparacao!F123</f>
        <v>81473.21432</v>
      </c>
      <c r="B122" s="84" t="s">
        <v>203</v>
      </c>
      <c r="C122" s="3" t="s">
        <v>18</v>
      </c>
      <c r="D122" s="3">
        <v>5.0</v>
      </c>
      <c r="E122" s="3">
        <v>81473.214321</v>
      </c>
      <c r="F122" s="3">
        <v>81473.214321</v>
      </c>
      <c r="G122" s="3">
        <v>81473.214321</v>
      </c>
      <c r="H122" s="3">
        <v>91460.44229</v>
      </c>
      <c r="I122" s="3">
        <v>81473.214321</v>
      </c>
      <c r="J122" s="3">
        <v>81473.214321</v>
      </c>
      <c r="K122" s="3">
        <v>83470.659915</v>
      </c>
      <c r="L122" s="3">
        <v>16.153</v>
      </c>
      <c r="M122" s="3">
        <v>101.538</v>
      </c>
      <c r="N122" s="94">
        <f t="shared" si="1"/>
        <v>0</v>
      </c>
      <c r="O122" s="94">
        <f t="shared" si="2"/>
        <v>0</v>
      </c>
      <c r="P122" s="94">
        <f t="shared" si="3"/>
        <v>0</v>
      </c>
      <c r="Q122" s="94">
        <f t="shared" si="4"/>
        <v>12.25829624</v>
      </c>
      <c r="R122" s="94">
        <f t="shared" si="5"/>
        <v>0</v>
      </c>
      <c r="S122" s="96">
        <f t="shared" si="6"/>
        <v>2.451659248</v>
      </c>
      <c r="U122" s="7">
        <f t="shared" si="7"/>
        <v>16.153</v>
      </c>
    </row>
    <row r="123">
      <c r="A123" s="94">
        <f>Comparacao!F124</f>
        <v>53316.5763</v>
      </c>
      <c r="B123" s="84" t="s">
        <v>204</v>
      </c>
      <c r="C123" s="3" t="s">
        <v>18</v>
      </c>
      <c r="D123" s="3">
        <v>5.0</v>
      </c>
      <c r="E123" s="3">
        <v>53316.576303</v>
      </c>
      <c r="F123" s="3">
        <v>53316.576303</v>
      </c>
      <c r="G123" s="3">
        <v>66477.141591</v>
      </c>
      <c r="H123" s="3">
        <v>53316.576303</v>
      </c>
      <c r="I123" s="3">
        <v>53316.576303</v>
      </c>
      <c r="J123" s="3">
        <v>53316.576303</v>
      </c>
      <c r="K123" s="3">
        <v>55948.689361</v>
      </c>
      <c r="L123" s="3">
        <v>26.458</v>
      </c>
      <c r="M123" s="3">
        <v>101.13</v>
      </c>
      <c r="N123" s="94">
        <f t="shared" si="1"/>
        <v>0</v>
      </c>
      <c r="O123" s="94">
        <f t="shared" si="2"/>
        <v>0</v>
      </c>
      <c r="P123" s="94">
        <f t="shared" si="3"/>
        <v>24.68381543</v>
      </c>
      <c r="Q123" s="94">
        <f t="shared" si="4"/>
        <v>0</v>
      </c>
      <c r="R123" s="94">
        <f t="shared" si="5"/>
        <v>0</v>
      </c>
      <c r="S123" s="96">
        <f t="shared" si="6"/>
        <v>4.936763086</v>
      </c>
      <c r="U123" s="7">
        <f t="shared" si="7"/>
        <v>26.458</v>
      </c>
    </row>
    <row r="124">
      <c r="A124" s="94">
        <f>Comparacao!F125</f>
        <v>66563.13171</v>
      </c>
      <c r="B124" s="84" t="s">
        <v>205</v>
      </c>
      <c r="C124" s="3" t="s">
        <v>18</v>
      </c>
      <c r="D124" s="3">
        <v>5.0</v>
      </c>
      <c r="E124" s="3">
        <v>66601.735783</v>
      </c>
      <c r="F124" s="3">
        <v>67031.741961</v>
      </c>
      <c r="G124" s="3">
        <v>66563.131708</v>
      </c>
      <c r="H124" s="3">
        <v>66811.581147</v>
      </c>
      <c r="I124" s="3">
        <v>66563.131708</v>
      </c>
      <c r="J124" s="3">
        <v>66563.131708</v>
      </c>
      <c r="K124" s="3">
        <v>66714.264461</v>
      </c>
      <c r="L124" s="3">
        <v>64.509</v>
      </c>
      <c r="M124" s="3">
        <v>101.58</v>
      </c>
      <c r="N124" s="94">
        <f t="shared" si="1"/>
        <v>0.05799618198</v>
      </c>
      <c r="O124" s="94">
        <f t="shared" si="2"/>
        <v>0.7040087222</v>
      </c>
      <c r="P124" s="94">
        <f t="shared" si="3"/>
        <v>0</v>
      </c>
      <c r="Q124" s="94">
        <f t="shared" si="4"/>
        <v>0.3732538308</v>
      </c>
      <c r="R124" s="94">
        <f t="shared" si="5"/>
        <v>0</v>
      </c>
      <c r="S124" s="96">
        <f t="shared" si="6"/>
        <v>0.227051747</v>
      </c>
      <c r="U124" s="7">
        <f t="shared" si="7"/>
        <v>64.509</v>
      </c>
    </row>
    <row r="125">
      <c r="A125" s="94">
        <f>Comparacao!F126</f>
        <v>77561.11803</v>
      </c>
      <c r="B125" s="84" t="s">
        <v>206</v>
      </c>
      <c r="C125" s="3" t="s">
        <v>18</v>
      </c>
      <c r="D125" s="3">
        <v>5.0</v>
      </c>
      <c r="E125" s="3">
        <v>77561.118025</v>
      </c>
      <c r="F125" s="3">
        <v>77561.118025</v>
      </c>
      <c r="G125" s="3">
        <v>77561.118025</v>
      </c>
      <c r="H125" s="3">
        <v>77561.118025</v>
      </c>
      <c r="I125" s="3">
        <v>77561.118025</v>
      </c>
      <c r="J125" s="3">
        <v>77561.118025</v>
      </c>
      <c r="K125" s="3">
        <v>77561.118025</v>
      </c>
      <c r="L125" s="3">
        <v>24.929</v>
      </c>
      <c r="M125" s="3">
        <v>101.777</v>
      </c>
      <c r="N125" s="94">
        <f t="shared" si="1"/>
        <v>0</v>
      </c>
      <c r="O125" s="94">
        <f t="shared" si="2"/>
        <v>0</v>
      </c>
      <c r="P125" s="94">
        <f t="shared" si="3"/>
        <v>0</v>
      </c>
      <c r="Q125" s="94">
        <f t="shared" si="4"/>
        <v>0</v>
      </c>
      <c r="R125" s="94">
        <f t="shared" si="5"/>
        <v>0</v>
      </c>
      <c r="S125" s="96">
        <f t="shared" si="6"/>
        <v>0</v>
      </c>
      <c r="U125" s="7">
        <f t="shared" si="7"/>
        <v>24.929</v>
      </c>
    </row>
    <row r="126">
      <c r="A126" s="94">
        <f>Comparacao!F127</f>
        <v>45276.75393</v>
      </c>
      <c r="B126" s="84" t="s">
        <v>207</v>
      </c>
      <c r="C126" s="3" t="s">
        <v>18</v>
      </c>
      <c r="D126" s="3">
        <v>5.0</v>
      </c>
      <c r="E126" s="3">
        <v>45287.002405</v>
      </c>
      <c r="F126" s="3">
        <v>45636.689215</v>
      </c>
      <c r="G126" s="3">
        <v>45423.452006</v>
      </c>
      <c r="H126" s="3">
        <v>45655.908789</v>
      </c>
      <c r="I126" s="3">
        <v>45521.776395</v>
      </c>
      <c r="J126" s="3">
        <v>45287.002405</v>
      </c>
      <c r="K126" s="3">
        <v>45504.965762</v>
      </c>
      <c r="L126" s="3">
        <v>71.369</v>
      </c>
      <c r="M126" s="3">
        <v>101.794</v>
      </c>
      <c r="N126" s="94">
        <f t="shared" si="1"/>
        <v>0.02263517834</v>
      </c>
      <c r="O126" s="94">
        <f t="shared" si="2"/>
        <v>0.7949670697</v>
      </c>
      <c r="P126" s="94">
        <f t="shared" si="3"/>
        <v>0.324003075</v>
      </c>
      <c r="Q126" s="94">
        <f t="shared" si="4"/>
        <v>0.8374161685</v>
      </c>
      <c r="R126" s="94">
        <f t="shared" si="5"/>
        <v>0.5411661454</v>
      </c>
      <c r="S126" s="96">
        <f t="shared" si="6"/>
        <v>0.5040375274</v>
      </c>
      <c r="U126" s="7">
        <f t="shared" si="7"/>
        <v>71.369</v>
      </c>
    </row>
    <row r="127">
      <c r="A127" s="94">
        <f>Comparacao!F128</f>
        <v>60563.51934</v>
      </c>
      <c r="B127" s="84" t="s">
        <v>208</v>
      </c>
      <c r="C127" s="3" t="s">
        <v>18</v>
      </c>
      <c r="D127" s="3">
        <v>5.0</v>
      </c>
      <c r="E127" s="3">
        <v>60599.683924</v>
      </c>
      <c r="F127" s="3">
        <v>60563.519342</v>
      </c>
      <c r="G127" s="3">
        <v>60640.221243</v>
      </c>
      <c r="H127" s="3">
        <v>60662.678906</v>
      </c>
      <c r="I127" s="3">
        <v>60563.519342</v>
      </c>
      <c r="J127" s="3">
        <v>60563.519342</v>
      </c>
      <c r="K127" s="3">
        <v>60605.924552</v>
      </c>
      <c r="L127" s="3">
        <v>69.689</v>
      </c>
      <c r="M127" s="3">
        <v>101.94</v>
      </c>
      <c r="N127" s="94">
        <f t="shared" si="1"/>
        <v>0.05971347503</v>
      </c>
      <c r="O127" s="94">
        <f t="shared" si="2"/>
        <v>0</v>
      </c>
      <c r="P127" s="94">
        <f t="shared" si="3"/>
        <v>0.1266470341</v>
      </c>
      <c r="Q127" s="94">
        <f t="shared" si="4"/>
        <v>0.1637282065</v>
      </c>
      <c r="R127" s="94">
        <f t="shared" si="5"/>
        <v>0</v>
      </c>
      <c r="S127" s="96">
        <f t="shared" si="6"/>
        <v>0.07001774312</v>
      </c>
      <c r="U127" s="7">
        <f t="shared" si="7"/>
        <v>69.689</v>
      </c>
    </row>
    <row r="128">
      <c r="A128" s="94">
        <f>Comparacao!F129</f>
        <v>74007.85441</v>
      </c>
      <c r="B128" s="84" t="s">
        <v>209</v>
      </c>
      <c r="C128" s="3" t="s">
        <v>18</v>
      </c>
      <c r="D128" s="3">
        <v>5.0</v>
      </c>
      <c r="E128" s="3">
        <v>74325.914224</v>
      </c>
      <c r="F128" s="3">
        <v>74307.708127</v>
      </c>
      <c r="G128" s="3">
        <v>74333.31523</v>
      </c>
      <c r="H128" s="3">
        <v>74473.520244</v>
      </c>
      <c r="I128" s="3">
        <v>74276.81355</v>
      </c>
      <c r="J128" s="3">
        <v>74276.81355</v>
      </c>
      <c r="K128" s="3">
        <v>74343.454275</v>
      </c>
      <c r="L128" s="3">
        <v>49.328</v>
      </c>
      <c r="M128" s="3">
        <v>101.067</v>
      </c>
      <c r="N128" s="94">
        <f t="shared" si="1"/>
        <v>0.4297649398</v>
      </c>
      <c r="O128" s="94">
        <f t="shared" si="2"/>
        <v>0.4051647171</v>
      </c>
      <c r="P128" s="94">
        <f t="shared" si="3"/>
        <v>0.4397652379</v>
      </c>
      <c r="Q128" s="94">
        <f t="shared" si="4"/>
        <v>0.6292113651</v>
      </c>
      <c r="R128" s="94">
        <f t="shared" si="5"/>
        <v>0.3634197196</v>
      </c>
      <c r="S128" s="96">
        <f t="shared" si="6"/>
        <v>0.4534651959</v>
      </c>
      <c r="U128" s="7">
        <f t="shared" si="7"/>
        <v>49.328</v>
      </c>
    </row>
    <row r="129">
      <c r="U129" s="7"/>
    </row>
    <row r="130">
      <c r="U130" s="7"/>
    </row>
    <row r="131">
      <c r="U131" s="7"/>
    </row>
    <row r="132">
      <c r="U132" s="7"/>
    </row>
    <row r="133">
      <c r="U133" s="7"/>
    </row>
    <row r="134">
      <c r="U134" s="7"/>
    </row>
    <row r="135">
      <c r="U135" s="7"/>
    </row>
    <row r="136">
      <c r="U136" s="7"/>
    </row>
    <row r="137">
      <c r="U137" s="7"/>
    </row>
    <row r="138">
      <c r="U138" s="7"/>
    </row>
    <row r="139">
      <c r="U139" s="7"/>
    </row>
    <row r="140">
      <c r="U140" s="7"/>
    </row>
    <row r="141">
      <c r="U141" s="7"/>
    </row>
    <row r="142">
      <c r="U142" s="7"/>
    </row>
    <row r="143">
      <c r="U143" s="7"/>
    </row>
    <row r="144">
      <c r="U144" s="7"/>
    </row>
    <row r="145">
      <c r="U145" s="7"/>
    </row>
    <row r="146">
      <c r="U146" s="7"/>
    </row>
    <row r="147">
      <c r="U147" s="7"/>
    </row>
    <row r="148">
      <c r="U148" s="7"/>
    </row>
    <row r="149">
      <c r="U149" s="7"/>
    </row>
    <row r="150">
      <c r="U150" s="7"/>
    </row>
    <row r="151">
      <c r="U151" s="7"/>
    </row>
    <row r="152">
      <c r="U152" s="7"/>
    </row>
    <row r="153">
      <c r="U153" s="7"/>
    </row>
    <row r="154">
      <c r="U154" s="7"/>
    </row>
    <row r="155">
      <c r="U155" s="7"/>
    </row>
    <row r="156">
      <c r="U156" s="7"/>
    </row>
    <row r="157">
      <c r="U157" s="7"/>
    </row>
    <row r="158">
      <c r="U158" s="7"/>
    </row>
    <row r="159">
      <c r="U159" s="7"/>
    </row>
    <row r="160">
      <c r="U160" s="7"/>
    </row>
    <row r="161">
      <c r="U161" s="7"/>
    </row>
    <row r="162">
      <c r="U162" s="7"/>
    </row>
    <row r="163">
      <c r="U163" s="7"/>
    </row>
    <row r="164">
      <c r="U164" s="7"/>
    </row>
    <row r="165">
      <c r="U165" s="7"/>
    </row>
    <row r="166">
      <c r="U166" s="7"/>
    </row>
    <row r="167">
      <c r="U167" s="7"/>
    </row>
    <row r="168">
      <c r="U168" s="7"/>
    </row>
    <row r="169">
      <c r="U169" s="7"/>
    </row>
    <row r="170">
      <c r="U170" s="7"/>
    </row>
    <row r="171">
      <c r="U171" s="7"/>
    </row>
    <row r="172">
      <c r="U172" s="7"/>
    </row>
    <row r="173">
      <c r="U173" s="7"/>
    </row>
    <row r="174">
      <c r="U174" s="7"/>
    </row>
    <row r="175">
      <c r="U175" s="7"/>
    </row>
    <row r="176">
      <c r="U176" s="7"/>
    </row>
    <row r="177">
      <c r="U177" s="7"/>
    </row>
    <row r="178">
      <c r="U178" s="7"/>
    </row>
    <row r="179">
      <c r="U179" s="7"/>
    </row>
    <row r="180">
      <c r="U180" s="7"/>
    </row>
    <row r="181">
      <c r="U181" s="7"/>
    </row>
    <row r="182">
      <c r="U182" s="7"/>
    </row>
    <row r="183">
      <c r="U183" s="7"/>
    </row>
    <row r="184">
      <c r="U184" s="7"/>
    </row>
    <row r="185">
      <c r="U185" s="7"/>
    </row>
    <row r="186">
      <c r="U186" s="7"/>
    </row>
    <row r="187">
      <c r="U187" s="7"/>
    </row>
    <row r="188">
      <c r="U188" s="7"/>
    </row>
    <row r="189">
      <c r="U189" s="7"/>
    </row>
    <row r="190">
      <c r="U190" s="7"/>
    </row>
    <row r="191">
      <c r="U191" s="7"/>
    </row>
    <row r="192">
      <c r="U192" s="7"/>
    </row>
    <row r="193">
      <c r="U193" s="7"/>
    </row>
    <row r="194">
      <c r="U194" s="7"/>
    </row>
    <row r="195">
      <c r="U195" s="7"/>
    </row>
    <row r="196">
      <c r="U196" s="7"/>
    </row>
    <row r="197">
      <c r="U197" s="7"/>
    </row>
    <row r="198">
      <c r="U198" s="7"/>
    </row>
    <row r="199">
      <c r="U199" s="7"/>
    </row>
    <row r="200">
      <c r="U200" s="7"/>
    </row>
    <row r="201">
      <c r="U201" s="7"/>
    </row>
    <row r="202">
      <c r="U202" s="7"/>
    </row>
    <row r="203">
      <c r="U203" s="7"/>
    </row>
    <row r="204">
      <c r="U204" s="7"/>
    </row>
    <row r="205">
      <c r="U205" s="7"/>
    </row>
    <row r="206">
      <c r="U206" s="7"/>
    </row>
    <row r="207">
      <c r="U207" s="7"/>
    </row>
    <row r="208">
      <c r="U208" s="7"/>
    </row>
    <row r="209">
      <c r="U209" s="7"/>
    </row>
    <row r="210">
      <c r="U210" s="7"/>
    </row>
    <row r="211">
      <c r="U211" s="7"/>
    </row>
    <row r="212">
      <c r="U212" s="7"/>
    </row>
    <row r="213">
      <c r="U213" s="7"/>
    </row>
    <row r="214">
      <c r="U214" s="7"/>
    </row>
    <row r="215">
      <c r="U215" s="7"/>
    </row>
    <row r="216">
      <c r="U216" s="7"/>
    </row>
    <row r="217">
      <c r="U217" s="7"/>
    </row>
    <row r="218">
      <c r="U218" s="7"/>
    </row>
    <row r="219">
      <c r="U219" s="7"/>
    </row>
    <row r="220">
      <c r="U220" s="7"/>
    </row>
    <row r="221">
      <c r="U221" s="7"/>
    </row>
    <row r="222">
      <c r="U222" s="7"/>
    </row>
    <row r="223">
      <c r="U223" s="7"/>
    </row>
    <row r="224">
      <c r="U224" s="7"/>
    </row>
    <row r="225">
      <c r="U225" s="7"/>
    </row>
    <row r="226">
      <c r="U226" s="7"/>
    </row>
    <row r="227">
      <c r="U227" s="7"/>
    </row>
    <row r="228">
      <c r="U228" s="7"/>
    </row>
    <row r="229">
      <c r="U229" s="7"/>
    </row>
    <row r="230">
      <c r="U230" s="7"/>
    </row>
    <row r="231">
      <c r="U231" s="7"/>
    </row>
    <row r="232">
      <c r="U232" s="7"/>
    </row>
    <row r="233">
      <c r="U233" s="7"/>
    </row>
    <row r="234">
      <c r="U234" s="7"/>
    </row>
    <row r="235">
      <c r="U235" s="7"/>
    </row>
    <row r="236">
      <c r="U236" s="7"/>
    </row>
    <row r="237">
      <c r="U237" s="7"/>
    </row>
    <row r="238">
      <c r="U238" s="7"/>
    </row>
    <row r="239">
      <c r="U239" s="7"/>
    </row>
    <row r="240">
      <c r="U240" s="7"/>
    </row>
    <row r="241">
      <c r="U241" s="7"/>
    </row>
    <row r="242">
      <c r="U242" s="7"/>
    </row>
    <row r="243">
      <c r="U243" s="7"/>
    </row>
    <row r="244">
      <c r="U244" s="7"/>
    </row>
    <row r="245">
      <c r="U245" s="7"/>
    </row>
    <row r="246">
      <c r="U246" s="7"/>
    </row>
    <row r="247">
      <c r="U247" s="7"/>
    </row>
    <row r="248">
      <c r="U248" s="7"/>
    </row>
    <row r="249">
      <c r="U249" s="7"/>
    </row>
    <row r="250">
      <c r="U250" s="7"/>
    </row>
    <row r="251">
      <c r="U251" s="7"/>
    </row>
    <row r="252">
      <c r="U252" s="7"/>
    </row>
    <row r="253">
      <c r="U253" s="7"/>
    </row>
    <row r="254">
      <c r="U254" s="7"/>
    </row>
    <row r="255">
      <c r="U255" s="7"/>
    </row>
    <row r="256">
      <c r="U256" s="7"/>
    </row>
    <row r="257">
      <c r="U257" s="7"/>
    </row>
    <row r="258">
      <c r="U258" s="7"/>
    </row>
    <row r="259">
      <c r="U259" s="7"/>
    </row>
    <row r="260">
      <c r="U260" s="7"/>
    </row>
    <row r="261">
      <c r="U261" s="7"/>
    </row>
    <row r="262">
      <c r="U262" s="7"/>
    </row>
    <row r="263">
      <c r="U263" s="7"/>
    </row>
    <row r="264">
      <c r="U264" s="7"/>
    </row>
    <row r="265">
      <c r="U265" s="7"/>
    </row>
    <row r="266">
      <c r="U266" s="7"/>
    </row>
    <row r="267">
      <c r="U267" s="7"/>
    </row>
    <row r="268">
      <c r="U268" s="7"/>
    </row>
    <row r="269">
      <c r="U269" s="7"/>
    </row>
    <row r="270">
      <c r="U270" s="7"/>
    </row>
    <row r="271">
      <c r="U271" s="7"/>
    </row>
    <row r="272">
      <c r="U272" s="7"/>
    </row>
    <row r="273">
      <c r="U273" s="7"/>
    </row>
    <row r="274">
      <c r="U274" s="7"/>
    </row>
    <row r="275">
      <c r="U275" s="7"/>
    </row>
    <row r="276">
      <c r="U276" s="7"/>
    </row>
    <row r="277">
      <c r="U277" s="7"/>
    </row>
    <row r="278">
      <c r="U278" s="7"/>
    </row>
    <row r="279">
      <c r="U279" s="7"/>
    </row>
    <row r="280">
      <c r="U280" s="7"/>
    </row>
    <row r="281">
      <c r="U281" s="7"/>
    </row>
    <row r="282">
      <c r="U282" s="7"/>
    </row>
    <row r="283">
      <c r="U283" s="7"/>
    </row>
    <row r="284">
      <c r="U284" s="7"/>
    </row>
    <row r="285">
      <c r="U285" s="7"/>
    </row>
    <row r="286">
      <c r="U286" s="7"/>
    </row>
    <row r="287">
      <c r="U287" s="7"/>
    </row>
    <row r="288">
      <c r="U288" s="7"/>
    </row>
    <row r="289">
      <c r="U289" s="7"/>
    </row>
    <row r="290">
      <c r="U290" s="7"/>
    </row>
    <row r="291">
      <c r="U291" s="7"/>
    </row>
    <row r="292">
      <c r="U292" s="7"/>
    </row>
    <row r="293">
      <c r="U293" s="7"/>
    </row>
    <row r="294">
      <c r="U294" s="7"/>
    </row>
    <row r="295">
      <c r="U295" s="7"/>
    </row>
    <row r="296">
      <c r="U296" s="7"/>
    </row>
    <row r="297">
      <c r="U297" s="7"/>
    </row>
    <row r="298">
      <c r="U298" s="7"/>
    </row>
    <row r="299">
      <c r="U299" s="7"/>
    </row>
    <row r="300">
      <c r="U300" s="7"/>
    </row>
    <row r="301">
      <c r="U301" s="7"/>
    </row>
    <row r="302">
      <c r="U302" s="7"/>
    </row>
    <row r="303">
      <c r="U303" s="7"/>
    </row>
    <row r="304">
      <c r="U304" s="7"/>
    </row>
    <row r="305">
      <c r="U305" s="7"/>
    </row>
    <row r="306">
      <c r="U306" s="7"/>
    </row>
    <row r="307">
      <c r="U307" s="7"/>
    </row>
    <row r="308">
      <c r="U308" s="7"/>
    </row>
    <row r="309">
      <c r="U309" s="7"/>
    </row>
    <row r="310">
      <c r="U310" s="7"/>
    </row>
    <row r="311">
      <c r="U311" s="7"/>
    </row>
    <row r="312">
      <c r="U312" s="7"/>
    </row>
    <row r="313">
      <c r="U313" s="7"/>
    </row>
    <row r="314">
      <c r="U314" s="7"/>
    </row>
    <row r="315">
      <c r="U315" s="7"/>
    </row>
    <row r="316">
      <c r="U316" s="7"/>
    </row>
    <row r="317">
      <c r="U317" s="7"/>
    </row>
    <row r="318">
      <c r="U318" s="7"/>
    </row>
    <row r="319">
      <c r="U319" s="7"/>
    </row>
    <row r="320">
      <c r="U320" s="7"/>
    </row>
    <row r="321">
      <c r="U321" s="7"/>
    </row>
    <row r="322">
      <c r="U322" s="7"/>
    </row>
    <row r="323">
      <c r="U323" s="7"/>
    </row>
    <row r="324">
      <c r="U324" s="7"/>
    </row>
    <row r="325">
      <c r="U325" s="7"/>
    </row>
    <row r="326">
      <c r="U326" s="7"/>
    </row>
    <row r="327">
      <c r="U327" s="7"/>
    </row>
    <row r="328">
      <c r="U328" s="7"/>
    </row>
    <row r="329">
      <c r="U329" s="7"/>
    </row>
    <row r="330">
      <c r="U330" s="7"/>
    </row>
    <row r="331">
      <c r="U331" s="7"/>
    </row>
    <row r="332">
      <c r="U332" s="7"/>
    </row>
    <row r="333">
      <c r="U333" s="7"/>
    </row>
    <row r="334">
      <c r="U334" s="7"/>
    </row>
    <row r="335">
      <c r="U335" s="7"/>
    </row>
    <row r="336">
      <c r="U336" s="7"/>
    </row>
    <row r="337">
      <c r="U337" s="7"/>
    </row>
    <row r="338">
      <c r="U338" s="7"/>
    </row>
    <row r="339">
      <c r="U339" s="7"/>
    </row>
    <row r="340">
      <c r="U340" s="7"/>
    </row>
    <row r="341">
      <c r="U341" s="7"/>
    </row>
    <row r="342">
      <c r="U342" s="7"/>
    </row>
    <row r="343">
      <c r="U343" s="7"/>
    </row>
    <row r="344">
      <c r="U344" s="7"/>
    </row>
    <row r="345">
      <c r="U345" s="7"/>
    </row>
    <row r="346">
      <c r="U346" s="7"/>
    </row>
    <row r="347">
      <c r="U347" s="7"/>
    </row>
    <row r="348">
      <c r="U348" s="7"/>
    </row>
    <row r="349">
      <c r="U349" s="7"/>
    </row>
    <row r="350">
      <c r="U350" s="7"/>
    </row>
    <row r="351">
      <c r="U351" s="7"/>
    </row>
    <row r="352">
      <c r="U352" s="7"/>
    </row>
    <row r="353">
      <c r="U353" s="7"/>
    </row>
    <row r="354">
      <c r="U354" s="7"/>
    </row>
    <row r="355">
      <c r="U355" s="7"/>
    </row>
    <row r="356">
      <c r="U356" s="7"/>
    </row>
    <row r="357">
      <c r="U357" s="7"/>
    </row>
    <row r="358">
      <c r="U358" s="7"/>
    </row>
    <row r="359">
      <c r="U359" s="7"/>
    </row>
    <row r="360">
      <c r="U360" s="7"/>
    </row>
    <row r="361">
      <c r="U361" s="7"/>
    </row>
    <row r="362">
      <c r="U362" s="7"/>
    </row>
    <row r="363">
      <c r="U363" s="7"/>
    </row>
    <row r="364">
      <c r="U364" s="7"/>
    </row>
    <row r="365">
      <c r="U365" s="7"/>
    </row>
    <row r="366">
      <c r="U366" s="7"/>
    </row>
    <row r="367">
      <c r="U367" s="7"/>
    </row>
    <row r="368">
      <c r="U368" s="7"/>
    </row>
    <row r="369">
      <c r="U369" s="7"/>
    </row>
    <row r="370">
      <c r="U370" s="7"/>
    </row>
    <row r="371">
      <c r="U371" s="7"/>
    </row>
    <row r="372">
      <c r="U372" s="7"/>
    </row>
    <row r="373">
      <c r="U373" s="7"/>
    </row>
    <row r="374">
      <c r="U374" s="7"/>
    </row>
    <row r="375">
      <c r="U375" s="7"/>
    </row>
    <row r="376">
      <c r="U376" s="7"/>
    </row>
    <row r="377">
      <c r="U377" s="7"/>
    </row>
    <row r="378">
      <c r="U378" s="7"/>
    </row>
    <row r="379">
      <c r="U379" s="7"/>
    </row>
    <row r="380">
      <c r="U380" s="7"/>
    </row>
    <row r="381">
      <c r="U381" s="7"/>
    </row>
    <row r="382">
      <c r="U382" s="7"/>
    </row>
    <row r="383">
      <c r="U383" s="7"/>
    </row>
    <row r="384">
      <c r="U384" s="7"/>
    </row>
    <row r="385">
      <c r="U385" s="7"/>
    </row>
    <row r="386">
      <c r="U386" s="7"/>
    </row>
    <row r="387">
      <c r="U387" s="7"/>
    </row>
    <row r="388">
      <c r="U388" s="7"/>
    </row>
    <row r="389">
      <c r="U389" s="7"/>
    </row>
    <row r="390">
      <c r="U390" s="7"/>
    </row>
    <row r="391">
      <c r="U391" s="7"/>
    </row>
    <row r="392">
      <c r="U392" s="7"/>
    </row>
    <row r="393">
      <c r="U393" s="7"/>
    </row>
    <row r="394">
      <c r="U394" s="7"/>
    </row>
    <row r="395">
      <c r="U395" s="7"/>
    </row>
    <row r="396">
      <c r="U396" s="7"/>
    </row>
    <row r="397">
      <c r="U397" s="7"/>
    </row>
    <row r="398">
      <c r="U398" s="7"/>
    </row>
    <row r="399">
      <c r="U399" s="7"/>
    </row>
    <row r="400">
      <c r="U400" s="7"/>
    </row>
    <row r="401">
      <c r="U401" s="7"/>
    </row>
    <row r="402">
      <c r="U402" s="7"/>
    </row>
    <row r="403">
      <c r="U403" s="7"/>
    </row>
    <row r="404">
      <c r="U404" s="7"/>
    </row>
    <row r="405">
      <c r="U405" s="7"/>
    </row>
    <row r="406">
      <c r="U406" s="7"/>
    </row>
    <row r="407">
      <c r="U407" s="7"/>
    </row>
    <row r="408">
      <c r="U408" s="7"/>
    </row>
    <row r="409">
      <c r="U409" s="7"/>
    </row>
    <row r="410">
      <c r="U410" s="7"/>
    </row>
    <row r="411">
      <c r="U411" s="7"/>
    </row>
    <row r="412">
      <c r="U412" s="7"/>
    </row>
    <row r="413">
      <c r="U413" s="7"/>
    </row>
    <row r="414">
      <c r="U414" s="7"/>
    </row>
    <row r="415">
      <c r="U415" s="7"/>
    </row>
    <row r="416">
      <c r="U416" s="7"/>
    </row>
    <row r="417">
      <c r="U417" s="7"/>
    </row>
    <row r="418">
      <c r="U418" s="7"/>
    </row>
    <row r="419">
      <c r="U419" s="7"/>
    </row>
    <row r="420">
      <c r="U420" s="7"/>
    </row>
    <row r="421">
      <c r="U421" s="7"/>
    </row>
    <row r="422">
      <c r="U422" s="7"/>
    </row>
    <row r="423">
      <c r="U423" s="7"/>
    </row>
    <row r="424">
      <c r="U424" s="7"/>
    </row>
    <row r="425">
      <c r="U425" s="7"/>
    </row>
    <row r="426">
      <c r="U426" s="7"/>
    </row>
    <row r="427">
      <c r="U427" s="7"/>
    </row>
    <row r="428">
      <c r="U428" s="7"/>
    </row>
    <row r="429">
      <c r="U429" s="7"/>
    </row>
    <row r="430">
      <c r="U430" s="7"/>
    </row>
    <row r="431">
      <c r="U431" s="7"/>
    </row>
    <row r="432">
      <c r="U432" s="7"/>
    </row>
    <row r="433">
      <c r="U433" s="7"/>
    </row>
    <row r="434">
      <c r="U434" s="7"/>
    </row>
    <row r="435">
      <c r="U435" s="7"/>
    </row>
    <row r="436">
      <c r="U436" s="7"/>
    </row>
    <row r="437">
      <c r="U437" s="7"/>
    </row>
    <row r="438">
      <c r="U438" s="7"/>
    </row>
    <row r="439">
      <c r="U439" s="7"/>
    </row>
    <row r="440">
      <c r="U440" s="7"/>
    </row>
    <row r="441">
      <c r="U441" s="7"/>
    </row>
    <row r="442">
      <c r="U442" s="7"/>
    </row>
    <row r="443">
      <c r="U443" s="7"/>
    </row>
    <row r="444">
      <c r="U444" s="7"/>
    </row>
    <row r="445">
      <c r="U445" s="7"/>
    </row>
    <row r="446">
      <c r="U446" s="7"/>
    </row>
    <row r="447">
      <c r="U447" s="7"/>
    </row>
    <row r="448">
      <c r="U448" s="7"/>
    </row>
    <row r="449">
      <c r="U449" s="7"/>
    </row>
    <row r="450">
      <c r="U450" s="7"/>
    </row>
    <row r="451">
      <c r="U451" s="7"/>
    </row>
    <row r="452">
      <c r="U452" s="7"/>
    </row>
    <row r="453">
      <c r="U453" s="7"/>
    </row>
    <row r="454">
      <c r="U454" s="7"/>
    </row>
    <row r="455">
      <c r="U455" s="7"/>
    </row>
    <row r="456">
      <c r="U456" s="7"/>
    </row>
    <row r="457">
      <c r="U457" s="7"/>
    </row>
    <row r="458">
      <c r="U458" s="7"/>
    </row>
    <row r="459">
      <c r="U459" s="7"/>
    </row>
    <row r="460">
      <c r="U460" s="7"/>
    </row>
    <row r="461">
      <c r="U461" s="7"/>
    </row>
    <row r="462">
      <c r="U462" s="7"/>
    </row>
    <row r="463">
      <c r="U463" s="7"/>
    </row>
    <row r="464">
      <c r="U464" s="7"/>
    </row>
    <row r="465">
      <c r="U465" s="7"/>
    </row>
    <row r="466">
      <c r="U466" s="7"/>
    </row>
    <row r="467">
      <c r="U467" s="7"/>
    </row>
    <row r="468">
      <c r="U468" s="7"/>
    </row>
    <row r="469">
      <c r="U469" s="7"/>
    </row>
    <row r="470">
      <c r="U470" s="7"/>
    </row>
    <row r="471">
      <c r="U471" s="7"/>
    </row>
    <row r="472">
      <c r="U472" s="7"/>
    </row>
    <row r="473">
      <c r="U473" s="7"/>
    </row>
    <row r="474">
      <c r="U474" s="7"/>
    </row>
    <row r="475">
      <c r="U475" s="7"/>
    </row>
    <row r="476">
      <c r="U476" s="7"/>
    </row>
    <row r="477">
      <c r="U477" s="7"/>
    </row>
    <row r="478">
      <c r="U478" s="7"/>
    </row>
    <row r="479">
      <c r="U479" s="7"/>
    </row>
    <row r="480">
      <c r="U480" s="7"/>
    </row>
    <row r="481">
      <c r="U481" s="7"/>
    </row>
    <row r="482">
      <c r="U482" s="7"/>
    </row>
    <row r="483">
      <c r="U483" s="7"/>
    </row>
    <row r="484">
      <c r="U484" s="7"/>
    </row>
    <row r="485">
      <c r="U485" s="7"/>
    </row>
    <row r="486">
      <c r="U486" s="7"/>
    </row>
    <row r="487">
      <c r="U487" s="7"/>
    </row>
    <row r="488">
      <c r="U488" s="7"/>
    </row>
    <row r="489">
      <c r="U489" s="7"/>
    </row>
    <row r="490">
      <c r="U490" s="7"/>
    </row>
    <row r="491">
      <c r="U491" s="7"/>
    </row>
    <row r="492">
      <c r="U492" s="7"/>
    </row>
    <row r="493">
      <c r="U493" s="7"/>
    </row>
    <row r="494">
      <c r="U494" s="7"/>
    </row>
    <row r="495">
      <c r="U495" s="7"/>
    </row>
    <row r="496">
      <c r="U496" s="7"/>
    </row>
    <row r="497">
      <c r="U497" s="7"/>
    </row>
    <row r="498">
      <c r="U498" s="7"/>
    </row>
    <row r="499">
      <c r="U499" s="7"/>
    </row>
    <row r="500">
      <c r="U500" s="7"/>
    </row>
    <row r="501">
      <c r="U501" s="7"/>
    </row>
    <row r="502">
      <c r="U502" s="7"/>
    </row>
    <row r="503">
      <c r="U503" s="7"/>
    </row>
    <row r="504">
      <c r="U504" s="7"/>
    </row>
    <row r="505">
      <c r="U505" s="7"/>
    </row>
    <row r="506">
      <c r="U506" s="7"/>
    </row>
    <row r="507">
      <c r="U507" s="7"/>
    </row>
    <row r="508">
      <c r="U508" s="7"/>
    </row>
    <row r="509">
      <c r="U509" s="7"/>
    </row>
    <row r="510">
      <c r="U510" s="7"/>
    </row>
    <row r="511">
      <c r="U511" s="7"/>
    </row>
    <row r="512">
      <c r="U512" s="7"/>
    </row>
    <row r="513">
      <c r="U513" s="7"/>
    </row>
    <row r="514">
      <c r="U514" s="7"/>
    </row>
    <row r="515">
      <c r="U515" s="7"/>
    </row>
    <row r="516">
      <c r="U516" s="7"/>
    </row>
    <row r="517">
      <c r="U517" s="7"/>
    </row>
    <row r="518">
      <c r="U518" s="7"/>
    </row>
    <row r="519">
      <c r="U519" s="7"/>
    </row>
    <row r="520">
      <c r="U520" s="7"/>
    </row>
    <row r="521">
      <c r="U521" s="7"/>
    </row>
    <row r="522">
      <c r="U522" s="7"/>
    </row>
    <row r="523">
      <c r="U523" s="7"/>
    </row>
    <row r="524">
      <c r="U524" s="7"/>
    </row>
    <row r="525">
      <c r="U525" s="7"/>
    </row>
    <row r="526">
      <c r="U526" s="7"/>
    </row>
    <row r="527">
      <c r="U527" s="7"/>
    </row>
    <row r="528">
      <c r="U528" s="7"/>
    </row>
    <row r="529">
      <c r="U529" s="7"/>
    </row>
    <row r="530">
      <c r="U530" s="7"/>
    </row>
    <row r="531">
      <c r="U531" s="7"/>
    </row>
    <row r="532">
      <c r="U532" s="7"/>
    </row>
    <row r="533">
      <c r="U533" s="7"/>
    </row>
    <row r="534">
      <c r="U534" s="7"/>
    </row>
    <row r="535">
      <c r="U535" s="7"/>
    </row>
    <row r="536">
      <c r="U536" s="7"/>
    </row>
    <row r="537">
      <c r="U537" s="7"/>
    </row>
    <row r="538">
      <c r="U538" s="7"/>
    </row>
    <row r="539">
      <c r="U539" s="7"/>
    </row>
    <row r="540">
      <c r="U540" s="7"/>
    </row>
    <row r="541">
      <c r="U541" s="7"/>
    </row>
    <row r="542">
      <c r="U542" s="7"/>
    </row>
    <row r="543">
      <c r="U543" s="7"/>
    </row>
    <row r="544">
      <c r="U544" s="7"/>
    </row>
    <row r="545">
      <c r="U545" s="7"/>
    </row>
    <row r="546">
      <c r="U546" s="7"/>
    </row>
    <row r="547">
      <c r="U547" s="7"/>
    </row>
    <row r="548">
      <c r="U548" s="7"/>
    </row>
    <row r="549">
      <c r="U549" s="7"/>
    </row>
    <row r="550">
      <c r="U550" s="7"/>
    </row>
    <row r="551">
      <c r="U551" s="7"/>
    </row>
    <row r="552">
      <c r="U552" s="7"/>
    </row>
    <row r="553">
      <c r="U553" s="7"/>
    </row>
    <row r="554">
      <c r="U554" s="7"/>
    </row>
    <row r="555">
      <c r="U555" s="7"/>
    </row>
    <row r="556">
      <c r="U556" s="7"/>
    </row>
    <row r="557">
      <c r="U557" s="7"/>
    </row>
    <row r="558">
      <c r="U558" s="7"/>
    </row>
    <row r="559">
      <c r="U559" s="7"/>
    </row>
    <row r="560">
      <c r="U560" s="7"/>
    </row>
    <row r="561">
      <c r="U561" s="7"/>
    </row>
    <row r="562">
      <c r="U562" s="7"/>
    </row>
    <row r="563">
      <c r="U563" s="7"/>
    </row>
    <row r="564">
      <c r="U564" s="7"/>
    </row>
    <row r="565">
      <c r="U565" s="7"/>
    </row>
    <row r="566">
      <c r="U566" s="7"/>
    </row>
    <row r="567">
      <c r="U567" s="7"/>
    </row>
    <row r="568">
      <c r="U568" s="7"/>
    </row>
    <row r="569">
      <c r="U569" s="7"/>
    </row>
    <row r="570">
      <c r="U570" s="7"/>
    </row>
    <row r="571">
      <c r="U571" s="7"/>
    </row>
    <row r="572">
      <c r="U572" s="7"/>
    </row>
    <row r="573">
      <c r="U573" s="7"/>
    </row>
    <row r="574">
      <c r="U574" s="7"/>
    </row>
    <row r="575">
      <c r="U575" s="7"/>
    </row>
    <row r="576">
      <c r="U576" s="7"/>
    </row>
    <row r="577">
      <c r="U577" s="7"/>
    </row>
    <row r="578">
      <c r="U578" s="7"/>
    </row>
    <row r="579">
      <c r="U579" s="7"/>
    </row>
    <row r="580">
      <c r="U580" s="7"/>
    </row>
    <row r="581">
      <c r="U581" s="7"/>
    </row>
    <row r="582">
      <c r="U582" s="7"/>
    </row>
    <row r="583">
      <c r="U583" s="7"/>
    </row>
    <row r="584">
      <c r="U584" s="7"/>
    </row>
    <row r="585">
      <c r="U585" s="7"/>
    </row>
    <row r="586">
      <c r="U586" s="7"/>
    </row>
    <row r="587">
      <c r="U587" s="7"/>
    </row>
    <row r="588">
      <c r="U588" s="7"/>
    </row>
    <row r="589">
      <c r="U589" s="7"/>
    </row>
    <row r="590">
      <c r="U590" s="7"/>
    </row>
    <row r="591">
      <c r="U591" s="7"/>
    </row>
    <row r="592">
      <c r="U592" s="7"/>
    </row>
    <row r="593">
      <c r="U593" s="7"/>
    </row>
    <row r="594">
      <c r="U594" s="7"/>
    </row>
    <row r="595">
      <c r="U595" s="7"/>
    </row>
    <row r="596">
      <c r="U596" s="7"/>
    </row>
    <row r="597">
      <c r="U597" s="7"/>
    </row>
    <row r="598">
      <c r="U598" s="7"/>
    </row>
    <row r="599">
      <c r="U599" s="7"/>
    </row>
    <row r="600">
      <c r="U600" s="7"/>
    </row>
    <row r="601">
      <c r="U601" s="7"/>
    </row>
    <row r="602">
      <c r="U602" s="7"/>
    </row>
    <row r="603">
      <c r="U603" s="7"/>
    </row>
    <row r="604">
      <c r="U604" s="7"/>
    </row>
    <row r="605">
      <c r="U605" s="7"/>
    </row>
    <row r="606">
      <c r="U606" s="7"/>
    </row>
    <row r="607">
      <c r="U607" s="7"/>
    </row>
    <row r="608">
      <c r="U608" s="7"/>
    </row>
    <row r="609">
      <c r="U609" s="7"/>
    </row>
    <row r="610">
      <c r="U610" s="7"/>
    </row>
    <row r="611">
      <c r="U611" s="7"/>
    </row>
    <row r="612">
      <c r="U612" s="7"/>
    </row>
    <row r="613">
      <c r="U613" s="7"/>
    </row>
    <row r="614">
      <c r="U614" s="7"/>
    </row>
    <row r="615">
      <c r="U615" s="7"/>
    </row>
    <row r="616">
      <c r="U616" s="7"/>
    </row>
    <row r="617">
      <c r="U617" s="7"/>
    </row>
    <row r="618">
      <c r="U618" s="7"/>
    </row>
    <row r="619">
      <c r="U619" s="7"/>
    </row>
    <row r="620">
      <c r="U620" s="7"/>
    </row>
    <row r="621">
      <c r="U621" s="7"/>
    </row>
    <row r="622">
      <c r="U622" s="7"/>
    </row>
    <row r="623">
      <c r="U623" s="7"/>
    </row>
    <row r="624">
      <c r="U624" s="7"/>
    </row>
    <row r="625">
      <c r="U625" s="7"/>
    </row>
    <row r="626">
      <c r="U626" s="7"/>
    </row>
    <row r="627">
      <c r="U627" s="7"/>
    </row>
    <row r="628">
      <c r="U628" s="7"/>
    </row>
    <row r="629">
      <c r="U629" s="7"/>
    </row>
    <row r="630">
      <c r="U630" s="7"/>
    </row>
    <row r="631">
      <c r="U631" s="7"/>
    </row>
    <row r="632">
      <c r="U632" s="7"/>
    </row>
    <row r="633">
      <c r="U633" s="7"/>
    </row>
    <row r="634">
      <c r="U634" s="7"/>
    </row>
    <row r="635">
      <c r="U635" s="7"/>
    </row>
    <row r="636">
      <c r="U636" s="7"/>
    </row>
    <row r="637">
      <c r="U637" s="7"/>
    </row>
    <row r="638">
      <c r="U638" s="7"/>
    </row>
    <row r="639">
      <c r="U639" s="7"/>
    </row>
    <row r="640">
      <c r="U640" s="7"/>
    </row>
    <row r="641">
      <c r="U641" s="7"/>
    </row>
    <row r="642">
      <c r="U642" s="7"/>
    </row>
    <row r="643">
      <c r="U643" s="7"/>
    </row>
    <row r="644">
      <c r="U644" s="7"/>
    </row>
    <row r="645">
      <c r="U645" s="7"/>
    </row>
    <row r="646">
      <c r="U646" s="7"/>
    </row>
    <row r="647">
      <c r="U647" s="7"/>
    </row>
    <row r="648">
      <c r="U648" s="7"/>
    </row>
    <row r="649">
      <c r="U649" s="7"/>
    </row>
    <row r="650">
      <c r="U650" s="7"/>
    </row>
    <row r="651">
      <c r="U651" s="7"/>
    </row>
    <row r="652">
      <c r="U652" s="7"/>
    </row>
    <row r="653">
      <c r="U653" s="7"/>
    </row>
    <row r="654">
      <c r="U654" s="7"/>
    </row>
    <row r="655">
      <c r="U655" s="7"/>
    </row>
    <row r="656">
      <c r="U656" s="7"/>
    </row>
    <row r="657">
      <c r="U657" s="7"/>
    </row>
    <row r="658">
      <c r="U658" s="7"/>
    </row>
    <row r="659">
      <c r="U659" s="7"/>
    </row>
    <row r="660">
      <c r="U660" s="7"/>
    </row>
    <row r="661">
      <c r="U661" s="7"/>
    </row>
    <row r="662">
      <c r="U662" s="7"/>
    </row>
    <row r="663">
      <c r="U663" s="7"/>
    </row>
    <row r="664">
      <c r="U664" s="7"/>
    </row>
    <row r="665">
      <c r="U665" s="7"/>
    </row>
    <row r="666">
      <c r="U666" s="7"/>
    </row>
    <row r="667">
      <c r="U667" s="7"/>
    </row>
    <row r="668">
      <c r="U668" s="7"/>
    </row>
    <row r="669">
      <c r="U669" s="7"/>
    </row>
    <row r="670">
      <c r="U670" s="7"/>
    </row>
    <row r="671">
      <c r="U671" s="7"/>
    </row>
    <row r="672">
      <c r="U672" s="7"/>
    </row>
    <row r="673">
      <c r="U673" s="7"/>
    </row>
    <row r="674">
      <c r="U674" s="7"/>
    </row>
    <row r="675">
      <c r="U675" s="7"/>
    </row>
    <row r="676">
      <c r="U676" s="7"/>
    </row>
    <row r="677">
      <c r="U677" s="7"/>
    </row>
    <row r="678">
      <c r="U678" s="7"/>
    </row>
    <row r="679">
      <c r="U679" s="7"/>
    </row>
    <row r="680">
      <c r="U680" s="7"/>
    </row>
    <row r="681">
      <c r="U681" s="7"/>
    </row>
    <row r="682">
      <c r="U682" s="7"/>
    </row>
    <row r="683">
      <c r="U683" s="7"/>
    </row>
    <row r="684">
      <c r="U684" s="7"/>
    </row>
    <row r="685">
      <c r="U685" s="7"/>
    </row>
    <row r="686">
      <c r="U686" s="7"/>
    </row>
    <row r="687">
      <c r="U687" s="7"/>
    </row>
    <row r="688">
      <c r="U688" s="7"/>
    </row>
    <row r="689">
      <c r="U689" s="7"/>
    </row>
    <row r="690">
      <c r="U690" s="7"/>
    </row>
    <row r="691">
      <c r="U691" s="7"/>
    </row>
    <row r="692">
      <c r="U692" s="7"/>
    </row>
    <row r="693">
      <c r="U693" s="7"/>
    </row>
    <row r="694">
      <c r="U694" s="7"/>
    </row>
    <row r="695">
      <c r="U695" s="7"/>
    </row>
    <row r="696">
      <c r="U696" s="7"/>
    </row>
    <row r="697">
      <c r="U697" s="7"/>
    </row>
    <row r="698">
      <c r="U698" s="7"/>
    </row>
    <row r="699">
      <c r="U699" s="7"/>
    </row>
    <row r="700">
      <c r="U700" s="7"/>
    </row>
    <row r="701">
      <c r="U701" s="7"/>
    </row>
    <row r="702">
      <c r="U702" s="7"/>
    </row>
    <row r="703">
      <c r="U703" s="7"/>
    </row>
    <row r="704">
      <c r="U704" s="7"/>
    </row>
    <row r="705">
      <c r="U705" s="7"/>
    </row>
    <row r="706">
      <c r="U706" s="7"/>
    </row>
    <row r="707">
      <c r="U707" s="7"/>
    </row>
    <row r="708">
      <c r="U708" s="7"/>
    </row>
    <row r="709">
      <c r="U709" s="7"/>
    </row>
    <row r="710">
      <c r="U710" s="7"/>
    </row>
    <row r="711">
      <c r="U711" s="7"/>
    </row>
    <row r="712">
      <c r="U712" s="7"/>
    </row>
    <row r="713">
      <c r="U713" s="7"/>
    </row>
    <row r="714">
      <c r="U714" s="7"/>
    </row>
    <row r="715">
      <c r="U715" s="7"/>
    </row>
    <row r="716">
      <c r="U716" s="7"/>
    </row>
    <row r="717">
      <c r="U717" s="7"/>
    </row>
    <row r="718">
      <c r="U718" s="7"/>
    </row>
    <row r="719">
      <c r="U719" s="7"/>
    </row>
    <row r="720">
      <c r="U720" s="7"/>
    </row>
    <row r="721">
      <c r="U721" s="7"/>
    </row>
    <row r="722">
      <c r="U722" s="7"/>
    </row>
    <row r="723">
      <c r="U723" s="7"/>
    </row>
    <row r="724">
      <c r="U724" s="7"/>
    </row>
    <row r="725">
      <c r="U725" s="7"/>
    </row>
    <row r="726">
      <c r="U726" s="7"/>
    </row>
    <row r="727">
      <c r="U727" s="7"/>
    </row>
    <row r="728">
      <c r="U728" s="7"/>
    </row>
    <row r="729">
      <c r="U729" s="7"/>
    </row>
    <row r="730">
      <c r="U730" s="7"/>
    </row>
    <row r="731">
      <c r="U731" s="7"/>
    </row>
    <row r="732">
      <c r="U732" s="7"/>
    </row>
    <row r="733">
      <c r="U733" s="7"/>
    </row>
    <row r="734">
      <c r="U734" s="7"/>
    </row>
    <row r="735">
      <c r="U735" s="7"/>
    </row>
    <row r="736">
      <c r="U736" s="7"/>
    </row>
    <row r="737">
      <c r="U737" s="7"/>
    </row>
    <row r="738">
      <c r="U738" s="7"/>
    </row>
    <row r="739">
      <c r="U739" s="7"/>
    </row>
    <row r="740">
      <c r="U740" s="7"/>
    </row>
    <row r="741">
      <c r="U741" s="7"/>
    </row>
    <row r="742">
      <c r="U742" s="7"/>
    </row>
    <row r="743">
      <c r="U743" s="7"/>
    </row>
    <row r="744">
      <c r="U744" s="7"/>
    </row>
    <row r="745">
      <c r="U745" s="7"/>
    </row>
    <row r="746">
      <c r="U746" s="7"/>
    </row>
    <row r="747">
      <c r="U747" s="7"/>
    </row>
    <row r="748">
      <c r="U748" s="7"/>
    </row>
    <row r="749">
      <c r="U749" s="7"/>
    </row>
    <row r="750">
      <c r="U750" s="7"/>
    </row>
    <row r="751">
      <c r="U751" s="7"/>
    </row>
    <row r="752">
      <c r="U752" s="7"/>
    </row>
    <row r="753">
      <c r="U753" s="7"/>
    </row>
    <row r="754">
      <c r="U754" s="7"/>
    </row>
    <row r="755">
      <c r="U755" s="7"/>
    </row>
    <row r="756">
      <c r="U756" s="7"/>
    </row>
    <row r="757">
      <c r="U757" s="7"/>
    </row>
    <row r="758">
      <c r="U758" s="7"/>
    </row>
    <row r="759">
      <c r="U759" s="7"/>
    </row>
    <row r="760">
      <c r="U760" s="7"/>
    </row>
    <row r="761">
      <c r="U761" s="7"/>
    </row>
    <row r="762">
      <c r="U762" s="7"/>
    </row>
    <row r="763">
      <c r="U763" s="7"/>
    </row>
    <row r="764">
      <c r="U764" s="7"/>
    </row>
    <row r="765">
      <c r="U765" s="7"/>
    </row>
    <row r="766">
      <c r="U766" s="7"/>
    </row>
    <row r="767">
      <c r="U767" s="7"/>
    </row>
    <row r="768">
      <c r="U768" s="7"/>
    </row>
    <row r="769">
      <c r="U769" s="7"/>
    </row>
    <row r="770">
      <c r="U770" s="7"/>
    </row>
    <row r="771">
      <c r="U771" s="7"/>
    </row>
    <row r="772">
      <c r="U772" s="7"/>
    </row>
    <row r="773">
      <c r="U773" s="7"/>
    </row>
    <row r="774">
      <c r="U774" s="7"/>
    </row>
    <row r="775">
      <c r="U775" s="7"/>
    </row>
    <row r="776">
      <c r="U776" s="7"/>
    </row>
    <row r="777">
      <c r="U777" s="7"/>
    </row>
    <row r="778">
      <c r="U778" s="7"/>
    </row>
    <row r="779">
      <c r="U779" s="7"/>
    </row>
    <row r="780">
      <c r="U780" s="7"/>
    </row>
    <row r="781">
      <c r="U781" s="7"/>
    </row>
    <row r="782">
      <c r="U782" s="7"/>
    </row>
    <row r="783">
      <c r="U783" s="7"/>
    </row>
    <row r="784">
      <c r="U784" s="7"/>
    </row>
    <row r="785">
      <c r="U785" s="7"/>
    </row>
    <row r="786">
      <c r="U786" s="7"/>
    </row>
    <row r="787">
      <c r="U787" s="7"/>
    </row>
    <row r="788">
      <c r="U788" s="7"/>
    </row>
    <row r="789">
      <c r="U789" s="7"/>
    </row>
    <row r="790">
      <c r="U790" s="7"/>
    </row>
    <row r="791">
      <c r="U791" s="7"/>
    </row>
    <row r="792">
      <c r="U792" s="7"/>
    </row>
    <row r="793">
      <c r="U793" s="7"/>
    </row>
    <row r="794">
      <c r="U794" s="7"/>
    </row>
    <row r="795">
      <c r="U795" s="7"/>
    </row>
    <row r="796">
      <c r="U796" s="7"/>
    </row>
    <row r="797">
      <c r="U797" s="7"/>
    </row>
    <row r="798">
      <c r="U798" s="7"/>
    </row>
    <row r="799">
      <c r="U799" s="7"/>
    </row>
    <row r="800">
      <c r="U800" s="7"/>
    </row>
    <row r="801">
      <c r="U801" s="7"/>
    </row>
    <row r="802">
      <c r="U802" s="7"/>
    </row>
    <row r="803">
      <c r="U803" s="7"/>
    </row>
    <row r="804">
      <c r="U804" s="7"/>
    </row>
    <row r="805">
      <c r="U805" s="7"/>
    </row>
    <row r="806">
      <c r="U806" s="7"/>
    </row>
    <row r="807">
      <c r="U807" s="7"/>
    </row>
    <row r="808">
      <c r="U808" s="7"/>
    </row>
    <row r="809">
      <c r="U809" s="7"/>
    </row>
    <row r="810">
      <c r="U810" s="7"/>
    </row>
    <row r="811">
      <c r="U811" s="7"/>
    </row>
    <row r="812">
      <c r="U812" s="7"/>
    </row>
    <row r="813">
      <c r="U813" s="7"/>
    </row>
    <row r="814">
      <c r="U814" s="7"/>
    </row>
    <row r="815">
      <c r="U815" s="7"/>
    </row>
    <row r="816">
      <c r="U816" s="7"/>
    </row>
    <row r="817">
      <c r="U817" s="7"/>
    </row>
    <row r="818">
      <c r="U818" s="7"/>
    </row>
    <row r="819">
      <c r="U819" s="7"/>
    </row>
    <row r="820">
      <c r="U820" s="7"/>
    </row>
    <row r="821">
      <c r="U821" s="7"/>
    </row>
    <row r="822">
      <c r="U822" s="7"/>
    </row>
    <row r="823">
      <c r="U823" s="7"/>
    </row>
    <row r="824">
      <c r="U824" s="7"/>
    </row>
    <row r="825">
      <c r="U825" s="7"/>
    </row>
    <row r="826">
      <c r="U826" s="7"/>
    </row>
    <row r="827">
      <c r="U827" s="7"/>
    </row>
    <row r="828">
      <c r="U828" s="7"/>
    </row>
    <row r="829">
      <c r="U829" s="7"/>
    </row>
    <row r="830">
      <c r="U830" s="7"/>
    </row>
    <row r="831">
      <c r="U831" s="7"/>
    </row>
    <row r="832">
      <c r="U832" s="7"/>
    </row>
    <row r="833">
      <c r="U833" s="7"/>
    </row>
    <row r="834">
      <c r="U834" s="7"/>
    </row>
    <row r="835">
      <c r="U835" s="7"/>
    </row>
    <row r="836">
      <c r="U836" s="7"/>
    </row>
    <row r="837">
      <c r="U837" s="7"/>
    </row>
    <row r="838">
      <c r="U838" s="7"/>
    </row>
    <row r="839">
      <c r="U839" s="7"/>
    </row>
    <row r="840">
      <c r="U840" s="7"/>
    </row>
    <row r="841">
      <c r="U841" s="7"/>
    </row>
    <row r="842">
      <c r="U842" s="7"/>
    </row>
    <row r="843">
      <c r="U843" s="7"/>
    </row>
    <row r="844">
      <c r="U844" s="7"/>
    </row>
    <row r="845">
      <c r="U845" s="7"/>
    </row>
    <row r="846">
      <c r="U846" s="7"/>
    </row>
    <row r="847">
      <c r="U847" s="7"/>
    </row>
    <row r="848">
      <c r="U848" s="7"/>
    </row>
    <row r="849">
      <c r="U849" s="7"/>
    </row>
    <row r="850">
      <c r="U850" s="7"/>
    </row>
    <row r="851">
      <c r="U851" s="7"/>
    </row>
    <row r="852">
      <c r="U852" s="7"/>
    </row>
    <row r="853">
      <c r="U853" s="7"/>
    </row>
    <row r="854">
      <c r="U854" s="7"/>
    </row>
    <row r="855">
      <c r="U855" s="7"/>
    </row>
    <row r="856">
      <c r="U856" s="7"/>
    </row>
    <row r="857">
      <c r="U857" s="7"/>
    </row>
    <row r="858">
      <c r="U858" s="7"/>
    </row>
    <row r="859">
      <c r="U859" s="7"/>
    </row>
    <row r="860">
      <c r="U860" s="7"/>
    </row>
    <row r="861">
      <c r="U861" s="7"/>
    </row>
    <row r="862">
      <c r="U862" s="7"/>
    </row>
    <row r="863">
      <c r="U863" s="7"/>
    </row>
    <row r="864">
      <c r="U864" s="7"/>
    </row>
    <row r="865">
      <c r="U865" s="7"/>
    </row>
    <row r="866">
      <c r="U866" s="7"/>
    </row>
    <row r="867">
      <c r="U867" s="7"/>
    </row>
    <row r="868">
      <c r="U868" s="7"/>
    </row>
    <row r="869">
      <c r="U869" s="7"/>
    </row>
    <row r="870">
      <c r="U870" s="7"/>
    </row>
    <row r="871">
      <c r="U871" s="7"/>
    </row>
    <row r="872">
      <c r="U872" s="7"/>
    </row>
    <row r="873">
      <c r="U873" s="7"/>
    </row>
    <row r="874">
      <c r="U874" s="7"/>
    </row>
    <row r="875">
      <c r="U875" s="7"/>
    </row>
    <row r="876">
      <c r="U876" s="7"/>
    </row>
    <row r="877">
      <c r="U877" s="7"/>
    </row>
    <row r="878">
      <c r="U878" s="7"/>
    </row>
    <row r="879">
      <c r="U879" s="7"/>
    </row>
    <row r="880">
      <c r="U880" s="7"/>
    </row>
    <row r="881">
      <c r="U881" s="7"/>
    </row>
    <row r="882">
      <c r="U882" s="7"/>
    </row>
    <row r="883">
      <c r="U883" s="7"/>
    </row>
    <row r="884">
      <c r="U884" s="7"/>
    </row>
    <row r="885">
      <c r="U885" s="7"/>
    </row>
    <row r="886">
      <c r="U886" s="7"/>
    </row>
    <row r="887">
      <c r="U887" s="7"/>
    </row>
    <row r="888">
      <c r="U888" s="7"/>
    </row>
    <row r="889">
      <c r="U889" s="7"/>
    </row>
    <row r="890">
      <c r="U890" s="7"/>
    </row>
    <row r="891">
      <c r="U891" s="7"/>
    </row>
    <row r="892">
      <c r="U892" s="7"/>
    </row>
    <row r="893">
      <c r="U893" s="7"/>
    </row>
    <row r="894">
      <c r="U894" s="7"/>
    </row>
    <row r="895">
      <c r="U895" s="7"/>
    </row>
    <row r="896">
      <c r="U896" s="7"/>
    </row>
    <row r="897">
      <c r="U897" s="7"/>
    </row>
    <row r="898">
      <c r="U898" s="7"/>
    </row>
    <row r="899">
      <c r="U899" s="7"/>
    </row>
    <row r="900">
      <c r="U900" s="7"/>
    </row>
    <row r="901">
      <c r="U901" s="7"/>
    </row>
    <row r="902">
      <c r="U902" s="7"/>
    </row>
    <row r="903">
      <c r="U903" s="7"/>
    </row>
    <row r="904">
      <c r="U904" s="7"/>
    </row>
    <row r="905">
      <c r="U905" s="7"/>
    </row>
    <row r="906">
      <c r="U906" s="7"/>
    </row>
    <row r="907">
      <c r="U907" s="7"/>
    </row>
    <row r="908">
      <c r="U908" s="7"/>
    </row>
    <row r="909">
      <c r="U909" s="7"/>
    </row>
    <row r="910">
      <c r="U910" s="7"/>
    </row>
    <row r="911">
      <c r="U911" s="7"/>
    </row>
    <row r="912">
      <c r="U912" s="7"/>
    </row>
    <row r="913">
      <c r="U913" s="7"/>
    </row>
    <row r="914">
      <c r="U914" s="7"/>
    </row>
    <row r="915">
      <c r="U915" s="7"/>
    </row>
    <row r="916">
      <c r="U916" s="7"/>
    </row>
    <row r="917">
      <c r="U917" s="7"/>
    </row>
    <row r="918">
      <c r="U918" s="7"/>
    </row>
    <row r="919">
      <c r="U919" s="7"/>
    </row>
    <row r="920">
      <c r="U920" s="7"/>
    </row>
    <row r="921">
      <c r="U921" s="7"/>
    </row>
    <row r="922">
      <c r="U922" s="7"/>
    </row>
    <row r="923">
      <c r="U923" s="7"/>
    </row>
    <row r="924">
      <c r="U924" s="7"/>
    </row>
    <row r="925">
      <c r="U925" s="7"/>
    </row>
    <row r="926">
      <c r="U926" s="7"/>
    </row>
    <row r="927">
      <c r="U927" s="7"/>
    </row>
    <row r="928">
      <c r="U928" s="7"/>
    </row>
    <row r="929">
      <c r="U929" s="7"/>
    </row>
    <row r="930">
      <c r="U930" s="7"/>
    </row>
    <row r="931">
      <c r="U931" s="7"/>
    </row>
    <row r="932">
      <c r="U932" s="7"/>
    </row>
    <row r="933">
      <c r="U933" s="7"/>
    </row>
    <row r="934">
      <c r="U934" s="7"/>
    </row>
    <row r="935">
      <c r="U935" s="7"/>
    </row>
    <row r="936">
      <c r="U936" s="7"/>
    </row>
    <row r="937">
      <c r="U937" s="7"/>
    </row>
    <row r="938">
      <c r="U938" s="7"/>
    </row>
    <row r="939">
      <c r="U939" s="7"/>
    </row>
    <row r="940">
      <c r="U940" s="7"/>
    </row>
    <row r="941">
      <c r="U941" s="7"/>
    </row>
    <row r="942">
      <c r="U942" s="7"/>
    </row>
    <row r="943">
      <c r="U943" s="7"/>
    </row>
    <row r="944">
      <c r="U944" s="7"/>
    </row>
    <row r="945">
      <c r="U945" s="7"/>
    </row>
    <row r="946">
      <c r="U946" s="7"/>
    </row>
    <row r="947">
      <c r="U947" s="7"/>
    </row>
    <row r="948">
      <c r="U948" s="7"/>
    </row>
    <row r="949">
      <c r="U949" s="7"/>
    </row>
    <row r="950">
      <c r="U950" s="7"/>
    </row>
    <row r="951">
      <c r="U951" s="7"/>
    </row>
    <row r="952">
      <c r="U952" s="7"/>
    </row>
    <row r="953">
      <c r="U953" s="7"/>
    </row>
    <row r="954">
      <c r="U954" s="7"/>
    </row>
    <row r="955">
      <c r="U955" s="7"/>
    </row>
    <row r="956">
      <c r="U956" s="7"/>
    </row>
    <row r="957">
      <c r="U957" s="7"/>
    </row>
    <row r="958">
      <c r="U958" s="7"/>
    </row>
    <row r="959">
      <c r="U959" s="7"/>
    </row>
    <row r="960">
      <c r="U960" s="7"/>
    </row>
    <row r="961">
      <c r="U961" s="7"/>
    </row>
    <row r="962">
      <c r="U962" s="7"/>
    </row>
    <row r="963">
      <c r="U963" s="7"/>
    </row>
    <row r="964">
      <c r="U964" s="7"/>
    </row>
    <row r="965">
      <c r="U965" s="7"/>
    </row>
    <row r="966">
      <c r="U966" s="7"/>
    </row>
    <row r="967">
      <c r="U967" s="7"/>
    </row>
    <row r="968">
      <c r="U968" s="7"/>
    </row>
    <row r="969">
      <c r="U969" s="7"/>
    </row>
    <row r="970">
      <c r="U970" s="7"/>
    </row>
    <row r="971">
      <c r="U971" s="7"/>
    </row>
    <row r="972">
      <c r="U972" s="7"/>
    </row>
    <row r="973">
      <c r="U973" s="7"/>
    </row>
    <row r="974">
      <c r="U974" s="7"/>
    </row>
    <row r="975">
      <c r="U975" s="7"/>
    </row>
    <row r="976">
      <c r="U976" s="7"/>
    </row>
    <row r="977">
      <c r="U977" s="7"/>
    </row>
    <row r="978">
      <c r="U978" s="7"/>
    </row>
    <row r="979">
      <c r="U979" s="7"/>
    </row>
    <row r="980">
      <c r="U980" s="7"/>
    </row>
    <row r="981">
      <c r="U981" s="7"/>
    </row>
    <row r="982">
      <c r="U982" s="7"/>
    </row>
    <row r="983">
      <c r="U983" s="7"/>
    </row>
    <row r="984">
      <c r="U984" s="7"/>
    </row>
    <row r="985">
      <c r="U985" s="7"/>
    </row>
    <row r="986">
      <c r="U986" s="7"/>
    </row>
    <row r="987">
      <c r="U987" s="7"/>
    </row>
    <row r="988">
      <c r="U988" s="7"/>
    </row>
    <row r="989">
      <c r="U989" s="7"/>
    </row>
    <row r="990">
      <c r="U990" s="7"/>
    </row>
    <row r="991">
      <c r="U991" s="7"/>
    </row>
    <row r="992">
      <c r="U992" s="7"/>
    </row>
    <row r="993">
      <c r="U993" s="7"/>
    </row>
    <row r="994">
      <c r="U994" s="7"/>
    </row>
    <row r="995">
      <c r="U995" s="7"/>
    </row>
    <row r="996">
      <c r="U996" s="7"/>
    </row>
    <row r="997">
      <c r="U997" s="7"/>
    </row>
    <row r="998">
      <c r="U998" s="7"/>
    </row>
    <row r="999">
      <c r="U999" s="7"/>
    </row>
    <row r="1000">
      <c r="U1000" s="7"/>
    </row>
    <row r="1001">
      <c r="U1001" s="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