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arameters" sheetId="2" r:id="rId5"/>
    <sheet state="visible" name="Comparacao" sheetId="3" r:id="rId6"/>
    <sheet state="visible" name="RKO" sheetId="4" r:id="rId7"/>
    <sheet state="visible" name="RKO-BRKGA" sheetId="5" r:id="rId8"/>
    <sheet state="visible" name="RKO-SA" sheetId="6" r:id="rId9"/>
    <sheet state="visible" name="RKO-GRASP" sheetId="7" r:id="rId10"/>
    <sheet state="visible" name="RKO-ILS" sheetId="8" r:id="rId11"/>
    <sheet state="visible" name="RKO-VNS" sheetId="9" r:id="rId12"/>
    <sheet state="visible" name="RKO-PSO" sheetId="10" r:id="rId13"/>
    <sheet state="visible" name="RKO-GA" sheetId="11" r:id="rId14"/>
    <sheet state="visible" name="RKO-BRKGA-CS" sheetId="12" r:id="rId15"/>
    <sheet state="visible" name="RKO-LNS" sheetId="13" r:id="rId16"/>
    <sheet state="visible" name="RKO-MS" sheetId="14" r:id="rId17"/>
    <sheet state="visible" name="vns_pcp" sheetId="15" r:id="rId18"/>
    <sheet state="visible" name="vns_anpcp" sheetId="16" r:id="rId19"/>
  </sheets>
  <definedNames/>
  <calcPr/>
  <extLst>
    <ext uri="GoogleSheetsCustomDataVersion2">
      <go:sheetsCustomData xmlns:go="http://customooxmlschemas.google.com/" r:id="rId20" roundtripDataChecksum="8hrRcEHz9LCPmDGh7GrcYJuxY7zCWp19FVW0oq0Aar8="/>
    </ext>
  </extLst>
</workbook>
</file>

<file path=xl/sharedStrings.xml><?xml version="1.0" encoding="utf-8"?>
<sst xmlns="http://schemas.openxmlformats.org/spreadsheetml/2006/main" count="2611" uniqueCount="189">
  <si>
    <t>THLP</t>
  </si>
  <si>
    <t>Method</t>
  </si>
  <si>
    <t>Best</t>
  </si>
  <si>
    <t>gap (%)</t>
  </si>
  <si>
    <t>ARPD</t>
  </si>
  <si>
    <t>best found at (s)</t>
  </si>
  <si>
    <t>#BKS</t>
  </si>
  <si>
    <t>-</t>
  </si>
  <si>
    <t>Parameters</t>
  </si>
  <si>
    <t>Definition</t>
  </si>
  <si>
    <t>BRKGA</t>
  </si>
  <si>
    <t>GA</t>
  </si>
  <si>
    <t>SA</t>
  </si>
  <si>
    <t>ILS</t>
  </si>
  <si>
    <t>VNS</t>
  </si>
  <si>
    <t>GRASP</t>
  </si>
  <si>
    <t>PSO</t>
  </si>
  <si>
    <t>LNS</t>
  </si>
  <si>
    <t>$p$</t>
  </si>
  <si>
    <t>population size</t>
  </si>
  <si>
    <t>$p_e$</t>
  </si>
  <si>
    <t>elite set</t>
  </si>
  <si>
    <t>$p_m$</t>
  </si>
  <si>
    <t>mutant set</t>
  </si>
  <si>
    <t>$\rho$</t>
  </si>
  <si>
    <t>inherit probability</t>
  </si>
  <si>
    <t>$p_c$</t>
  </si>
  <si>
    <t>crossover probability</t>
  </si>
  <si>
    <t>$p_x$</t>
  </si>
  <si>
    <t>mutation probability</t>
  </si>
  <si>
    <t>$T_0$</t>
  </si>
  <si>
    <t>initial temperature</t>
  </si>
  <si>
    <t>$SA_{max}$</t>
  </si>
  <si>
    <t>number of metropolis iterations</t>
  </si>
  <si>
    <t>$\alpha$</t>
  </si>
  <si>
    <t>cooling rate</t>
  </si>
  <si>
    <t>$\beta_{min}$</t>
  </si>
  <si>
    <t>minimum rate of shaking</t>
  </si>
  <si>
    <t>$\beta_{max}$</t>
  </si>
  <si>
    <t>maximum rate of shaking</t>
  </si>
  <si>
    <t>$k_{max}$</t>
  </si>
  <si>
    <t>number of neigborhoods</t>
  </si>
  <si>
    <t>$h_s$</t>
  </si>
  <si>
    <t>start grid dense</t>
  </si>
  <si>
    <t>$h_e$</t>
  </si>
  <si>
    <t>end grid dense</t>
  </si>
  <si>
    <t>$c_1$</t>
  </si>
  <si>
    <t>cognitive coefficient</t>
  </si>
  <si>
    <t>$c_2$</t>
  </si>
  <si>
    <t>social coefficient</t>
  </si>
  <si>
    <t>$w$</t>
  </si>
  <si>
    <t>inertia weight</t>
  </si>
  <si>
    <t>CPLEX</t>
  </si>
  <si>
    <t>BiMM (Panteli et al. 2019)</t>
  </si>
  <si>
    <t>RKO</t>
  </si>
  <si>
    <t>RKO-BRKGA</t>
  </si>
  <si>
    <t>RKO-SA</t>
  </si>
  <si>
    <t>RKO-GRASP</t>
  </si>
  <si>
    <t>RKO-ILS</t>
  </si>
  <si>
    <t>RKO-VNS</t>
  </si>
  <si>
    <t>RKO-PSO</t>
  </si>
  <si>
    <t>RKO-GA</t>
  </si>
  <si>
    <t>RKO-BRKGA-CS</t>
  </si>
  <si>
    <t>RKO-LNS</t>
  </si>
  <si>
    <t>RKO-MS</t>
  </si>
  <si>
    <t>Instance</t>
  </si>
  <si>
    <t>|V|</t>
  </si>
  <si>
    <t>p</t>
  </si>
  <si>
    <t>alpha</t>
  </si>
  <si>
    <t>BKS</t>
  </si>
  <si>
    <t>OF</t>
  </si>
  <si>
    <t>gap(%)</t>
  </si>
  <si>
    <t>total time (s)</t>
  </si>
  <si>
    <t>cost</t>
  </si>
  <si>
    <t>time (s)*</t>
  </si>
  <si>
    <t>total # iter</t>
  </si>
  <si>
    <t>pmed1</t>
  </si>
  <si>
    <t>pmed2</t>
  </si>
  <si>
    <t>pmed3</t>
  </si>
  <si>
    <t>pmed4</t>
  </si>
  <si>
    <t>pmed5</t>
  </si>
  <si>
    <t>pmed6</t>
  </si>
  <si>
    <t>pmed7</t>
  </si>
  <si>
    <t>pmed8</t>
  </si>
  <si>
    <t>pmed9</t>
  </si>
  <si>
    <t>pmed10</t>
  </si>
  <si>
    <t>pmed11</t>
  </si>
  <si>
    <t>pmed12</t>
  </si>
  <si>
    <t>pmed13</t>
  </si>
  <si>
    <t>pmed14</t>
  </si>
  <si>
    <t>pmed15</t>
  </si>
  <si>
    <t>pmed16</t>
  </si>
  <si>
    <t>pmed17</t>
  </si>
  <si>
    <t>pmed18</t>
  </si>
  <si>
    <t>pmed19</t>
  </si>
  <si>
    <t>pmed20</t>
  </si>
  <si>
    <t>pmed21</t>
  </si>
  <si>
    <t>pmed22</t>
  </si>
  <si>
    <t>pmed23</t>
  </si>
  <si>
    <t>pmed24</t>
  </si>
  <si>
    <t>pmed25</t>
  </si>
  <si>
    <t>pmed26</t>
  </si>
  <si>
    <t>pmed27</t>
  </si>
  <si>
    <t>pmed28</t>
  </si>
  <si>
    <t>pmed29</t>
  </si>
  <si>
    <t>pmed30</t>
  </si>
  <si>
    <t>pmed31</t>
  </si>
  <si>
    <t>pmed32</t>
  </si>
  <si>
    <t>pmed33</t>
  </si>
  <si>
    <t>pmed34</t>
  </si>
  <si>
    <t>pmed35</t>
  </si>
  <si>
    <t>pmed36</t>
  </si>
  <si>
    <t>pmed37</t>
  </si>
  <si>
    <t>pmed38</t>
  </si>
  <si>
    <t>pmed39</t>
  </si>
  <si>
    <t>pmed40</t>
  </si>
  <si>
    <t>#runs</t>
  </si>
  <si>
    <t>run1</t>
  </si>
  <si>
    <t>run2</t>
  </si>
  <si>
    <t>run3</t>
  </si>
  <si>
    <t>run4</t>
  </si>
  <si>
    <t>run5</t>
  </si>
  <si>
    <t>s*</t>
  </si>
  <si>
    <t>s</t>
  </si>
  <si>
    <t>t*</t>
  </si>
  <si>
    <t>t</t>
  </si>
  <si>
    <t>RPD1</t>
  </si>
  <si>
    <t>RPD2</t>
  </si>
  <si>
    <t>RPD3</t>
  </si>
  <si>
    <t>RPD4</t>
  </si>
  <si>
    <t>RPD5</t>
  </si>
  <si>
    <t>PERF-PROF</t>
  </si>
  <si>
    <t>/aNpMP/or-library/pmed1.txt</t>
  </si>
  <si>
    <t>/aNpMP/or-library/pmed2.txt</t>
  </si>
  <si>
    <t>/aNpMP/or-library/pmed3.txt</t>
  </si>
  <si>
    <t>/aNpMP/or-library/pmed4.txt</t>
  </si>
  <si>
    <t>/aNpMP/or-library/pmed5.txt</t>
  </si>
  <si>
    <t>/aNpMP/or-library/pmed6.txt</t>
  </si>
  <si>
    <t>/aNpMP/or-library/pmed7.txt</t>
  </si>
  <si>
    <t>/aNpMP/or-library/pmed8.txt</t>
  </si>
  <si>
    <t>/aNpMP/or-library/pmed9.txt</t>
  </si>
  <si>
    <t>/aNpMP/or-library/pmed10.txt</t>
  </si>
  <si>
    <t>/aNpMP/or-library/pmed11.txt</t>
  </si>
  <si>
    <t>/aNpMP/or-library/pmed12.txt</t>
  </si>
  <si>
    <t>/aNpMP/or-library/pmed13.txt</t>
  </si>
  <si>
    <t>/aNpMP/or-library/pmed14.txt</t>
  </si>
  <si>
    <t>/aNpMP/or-library/pmed15.txt</t>
  </si>
  <si>
    <t>/aNpMP/or-library/pmed16.txt</t>
  </si>
  <si>
    <t>/aNpMP/or-library/pmed17.txt</t>
  </si>
  <si>
    <t>/aNpMP/or-library/pmed18.txt</t>
  </si>
  <si>
    <t>/aNpMP/or-library/pmed19.txt</t>
  </si>
  <si>
    <t>/aNpMP/or-library/pmed20.txt</t>
  </si>
  <si>
    <t>/aNpMP/or-library/pmed21.txt</t>
  </si>
  <si>
    <t>/aNpMP/or-library/pmed22.txt</t>
  </si>
  <si>
    <t>/aNpMP/or-library/pmed23.txt</t>
  </si>
  <si>
    <t>/aNpMP/or-library/pmed24.txt</t>
  </si>
  <si>
    <t>/aNpMP/or-library/pmed25.txt</t>
  </si>
  <si>
    <t>/aNpMP/or-library/pmed26.txt</t>
  </si>
  <si>
    <t>/aNpMP/or-library/pmed27.txt</t>
  </si>
  <si>
    <t>/aNpMP/or-library/pmed28.txt</t>
  </si>
  <si>
    <t>/aNpMP/or-library/pmed29.txt</t>
  </si>
  <si>
    <t>/aNpMP/or-library/pmed30.txt</t>
  </si>
  <si>
    <t>/aNpMP/or-library/pmed31.txt</t>
  </si>
  <si>
    <t>/aNpMP/or-library/pmed32.txt</t>
  </si>
  <si>
    <t>/aNpMP/or-library/pmed33.txt</t>
  </si>
  <si>
    <t>/aNpMP/or-library/pmed34.txt</t>
  </si>
  <si>
    <t>/aNpMP/or-library/pmed35.txt</t>
  </si>
  <si>
    <t>/aNpMP/or-library/pmed36.txt</t>
  </si>
  <si>
    <t>/aNpMP/or-library/pmed37.txt</t>
  </si>
  <si>
    <t>/aNpMP/or-library/pmed38.txt</t>
  </si>
  <si>
    <t>/aNpMP/or-library/pmed39.txt</t>
  </si>
  <si>
    <t>/aNpMP/or-library/pmed40.txt</t>
  </si>
  <si>
    <t>BRKGA-CS</t>
  </si>
  <si>
    <t>MultiStart</t>
  </si>
  <si>
    <t>GUROBI</t>
  </si>
  <si>
    <t>Mousavi (2023)</t>
  </si>
  <si>
    <t>bks?</t>
  </si>
  <si>
    <t>time (s)</t>
  </si>
  <si>
    <t>total time (s)*</t>
  </si>
  <si>
    <t>GRASP-SO (2022)</t>
  </si>
  <si>
    <t>att48</t>
  </si>
  <si>
    <t>eil101</t>
  </si>
  <si>
    <t>ch150</t>
  </si>
  <si>
    <t>pr439</t>
  </si>
  <si>
    <t>rat575</t>
  </si>
  <si>
    <t>rat783</t>
  </si>
  <si>
    <t>pr1002</t>
  </si>
  <si>
    <t>rl1323</t>
  </si>
  <si>
    <t>BKS?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</si>
</sst>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right" vertical="bottom"/>
    </xf>
    <xf borderId="0" fillId="2" fontId="1" numFmtId="1" xfId="0" applyAlignment="1" applyFont="1" applyNumberFormat="1">
      <alignment vertical="bottom"/>
    </xf>
    <xf borderId="0" fillId="3" fontId="1" numFmtId="2" xfId="0" applyAlignment="1" applyFill="1" applyFont="1" applyNumberFormat="1">
      <alignment vertical="bottom"/>
    </xf>
    <xf borderId="0" fillId="3" fontId="1" numFmtId="2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0" xfId="0" applyAlignment="1" applyFill="1" applyFont="1">
      <alignment vertical="bottom"/>
    </xf>
    <xf borderId="0" fillId="5" fontId="1" numFmtId="2" xfId="0" applyAlignment="1" applyFill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0" fontId="1" numFmtId="3" xfId="0" applyAlignment="1" applyFont="1" applyNumberFormat="1">
      <alignment vertical="bottom"/>
    </xf>
    <xf borderId="0" fillId="6" fontId="1" numFmtId="0" xfId="0" applyAlignment="1" applyFill="1" applyFont="1">
      <alignment horizontal="center" vertical="bottom"/>
    </xf>
    <xf borderId="0" fillId="0" fontId="1" numFmtId="3" xfId="0" applyAlignment="1" applyFont="1" applyNumberFormat="1">
      <alignment horizontal="right" vertical="bottom"/>
    </xf>
    <xf borderId="0" fillId="0" fontId="1" numFmtId="1" xfId="0" applyFont="1" applyNumberFormat="1"/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1" numFmtId="2" xfId="0" applyBorder="1" applyFont="1" applyNumberFormat="1"/>
    <xf borderId="0" fillId="0" fontId="3" numFmtId="0" xfId="0" applyAlignment="1" applyFont="1">
      <alignment horizontal="center" shrinkToFit="0" vertical="bottom" wrapText="0"/>
    </xf>
    <xf borderId="2" fillId="7" fontId="3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2" fillId="7" fontId="3" numFmtId="1" xfId="0" applyAlignment="1" applyBorder="1" applyFont="1" applyNumberFormat="1">
      <alignment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3" fillId="0" fontId="5" numFmtId="0" xfId="0" applyBorder="1" applyFont="1"/>
    <xf borderId="0" fillId="8" fontId="3" numFmtId="1" xfId="0" applyAlignment="1" applyFill="1" applyFont="1" applyNumberFormat="1">
      <alignment shrinkToFit="0" vertical="bottom" wrapText="0"/>
    </xf>
    <xf borderId="0" fillId="7" fontId="3" numFmtId="1" xfId="0" applyAlignment="1" applyFont="1" applyNumberFormat="1">
      <alignment shrinkToFit="0" vertical="bottom" wrapText="0"/>
    </xf>
    <xf borderId="3" fillId="0" fontId="3" numFmtId="2" xfId="0" applyAlignment="1" applyBorder="1" applyFont="1" applyNumberFormat="1">
      <alignment horizontal="center" shrinkToFit="0" vertical="bottom" wrapText="0"/>
    </xf>
    <xf borderId="3" fillId="0" fontId="3" numFmtId="164" xfId="0" applyAlignment="1" applyBorder="1" applyFont="1" applyNumberFormat="1">
      <alignment horizontal="center" shrinkToFit="0" vertical="bottom" wrapText="0"/>
    </xf>
    <xf borderId="3" fillId="0" fontId="3" numFmtId="1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2" fillId="7" fontId="3" numFmtId="0" xfId="0" applyAlignment="1" applyBorder="1" applyFont="1">
      <alignment horizontal="right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2" fillId="7" fontId="3" numFmtId="1" xfId="0" applyAlignment="1" applyBorder="1" applyFont="1" applyNumberFormat="1">
      <alignment horizontal="right"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1"/>
    </xf>
    <xf borderId="0" fillId="0" fontId="3" numFmtId="1" xfId="0" applyAlignment="1" applyFont="1" applyNumberFormat="1">
      <alignment horizontal="right" shrinkToFit="0" vertical="bottom" wrapText="0"/>
    </xf>
    <xf borderId="0" fillId="8" fontId="3" numFmtId="1" xfId="0" applyAlignment="1" applyFont="1" applyNumberFormat="1">
      <alignment horizontal="right" shrinkToFit="0" vertical="bottom" wrapText="0"/>
    </xf>
    <xf borderId="0" fillId="7" fontId="3" numFmtId="1" xfId="0" applyAlignment="1" applyFont="1" applyNumberFormat="1">
      <alignment horizontal="right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1"/>
    </xf>
    <xf borderId="0" fillId="9" fontId="3" numFmtId="0" xfId="0" applyAlignment="1" applyFill="1" applyFont="1">
      <alignment shrinkToFit="0" vertical="bottom" wrapText="0"/>
    </xf>
    <xf borderId="2" fillId="9" fontId="3" numFmtId="0" xfId="0" applyAlignment="1" applyBorder="1" applyFont="1">
      <alignment shrinkToFit="0" vertical="bottom" wrapText="0"/>
    </xf>
    <xf borderId="0" fillId="9" fontId="3" numFmtId="2" xfId="0" applyAlignment="1" applyFont="1" applyNumberFormat="1">
      <alignment horizontal="right" shrinkToFit="0" vertical="bottom" wrapText="0"/>
    </xf>
    <xf borderId="2" fillId="9" fontId="3" numFmtId="1" xfId="0" applyAlignment="1" applyBorder="1" applyFont="1" applyNumberFormat="1">
      <alignment horizontal="right" shrinkToFit="0" vertical="bottom" wrapText="0"/>
    </xf>
    <xf borderId="0" fillId="9" fontId="3" numFmtId="1" xfId="0" applyAlignment="1" applyFont="1" applyNumberFormat="1">
      <alignment horizontal="right" shrinkToFit="0" vertical="bottom" wrapText="0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10" fontId="1" numFmtId="0" xfId="0" applyAlignment="1" applyFill="1" applyFont="1">
      <alignment horizontal="right" vertical="bottom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right" vertical="bottom"/>
    </xf>
    <xf borderId="0" fillId="10" fontId="1" numFmtId="2" xfId="0" applyAlignment="1" applyFont="1" applyNumberFormat="1">
      <alignment horizontal="right" vertical="bottom"/>
    </xf>
    <xf borderId="0" fillId="0" fontId="1" numFmtId="0" xfId="0" applyFont="1"/>
    <xf borderId="0" fillId="9" fontId="1" numFmtId="0" xfId="0" applyFont="1"/>
    <xf borderId="0" fillId="0" fontId="3" numFmtId="2" xfId="0" applyAlignment="1" applyFont="1" applyNumberFormat="1">
      <alignment horizontal="center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0" fillId="0" fontId="4" numFmtId="2" xfId="0" applyAlignment="1" applyFont="1" applyNumberFormat="1">
      <alignment horizontal="center" shrinkToFit="0" vertical="bottom" wrapText="0"/>
    </xf>
    <xf borderId="2" fillId="6" fontId="3" numFmtId="2" xfId="0" applyAlignment="1" applyBorder="1" applyFont="1" applyNumberFormat="1">
      <alignment shrinkToFit="0" vertical="bottom" wrapText="0"/>
    </xf>
    <xf borderId="0" fillId="0" fontId="3" numFmtId="1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3" numFmtId="2" xfId="0" applyAlignment="1" applyFont="1" applyNumberFormat="1">
      <alignment horizontal="left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13"/>
    <col customWidth="1" min="11" max="11" width="23.88"/>
  </cols>
  <sheetData>
    <row r="1">
      <c r="A1" s="1"/>
      <c r="B1" s="1"/>
      <c r="C1" s="2"/>
      <c r="D1" s="1"/>
      <c r="E1" s="2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>
      <c r="A2" s="4" t="s">
        <v>0</v>
      </c>
      <c r="B2" s="1"/>
      <c r="C2" s="2"/>
      <c r="D2" s="1"/>
      <c r="E2" s="2"/>
      <c r="F2" s="3"/>
      <c r="G2" s="1"/>
      <c r="H2" s="1"/>
      <c r="I2" s="1"/>
      <c r="L2" s="2"/>
      <c r="M2" s="1"/>
      <c r="N2" s="1"/>
      <c r="O2" s="1"/>
      <c r="P2" s="1"/>
      <c r="Q2" s="5"/>
      <c r="R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>
      <c r="A3" s="1" t="s">
        <v>1</v>
      </c>
      <c r="B3" s="5" t="s">
        <v>2</v>
      </c>
      <c r="C3" s="7" t="s">
        <v>3</v>
      </c>
      <c r="D3" s="5" t="s">
        <v>4</v>
      </c>
      <c r="E3" s="7" t="s">
        <v>5</v>
      </c>
      <c r="F3" s="8" t="s">
        <v>6</v>
      </c>
      <c r="G3" s="1"/>
      <c r="H3" s="1"/>
      <c r="I3" s="1"/>
      <c r="L3" s="2"/>
      <c r="M3" s="1"/>
      <c r="N3" s="1"/>
      <c r="O3" s="1"/>
      <c r="P3" s="1"/>
      <c r="Q3" s="5"/>
      <c r="R3" s="6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>
      <c r="A4" s="9" t="str">
        <f>Comparacao!H1</f>
        <v>CPLEX</v>
      </c>
      <c r="B4" s="10">
        <f>Comparacao!H83</f>
        <v>84296.525</v>
      </c>
      <c r="C4" s="10">
        <f>Comparacao!I83</f>
        <v>0</v>
      </c>
      <c r="D4" s="10" t="s">
        <v>7</v>
      </c>
      <c r="E4" s="10">
        <f>Comparacao!J83</f>
        <v>155.6742435</v>
      </c>
      <c r="F4" s="11">
        <f>Comparacao!K83</f>
        <v>80</v>
      </c>
      <c r="G4" s="1"/>
      <c r="H4" s="1"/>
      <c r="I4" s="1"/>
      <c r="L4" s="2"/>
      <c r="M4" s="1"/>
      <c r="N4" s="1"/>
      <c r="O4" s="1"/>
      <c r="P4" s="1"/>
      <c r="Q4" s="5"/>
      <c r="R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>
      <c r="A5" s="12" t="str">
        <f>Comparacao!L1</f>
        <v>BiMM (Panteli et al. 2019)</v>
      </c>
      <c r="B5" s="10">
        <f>Comparacao!L83</f>
        <v>86465.1375</v>
      </c>
      <c r="C5" s="10">
        <f>Comparacao!M83</f>
        <v>2.547689381</v>
      </c>
      <c r="D5" s="10" t="s">
        <v>7</v>
      </c>
      <c r="E5" s="10">
        <f>Comparacao!N83</f>
        <v>2.426645833</v>
      </c>
      <c r="F5" s="11">
        <f>Comparacao!O83</f>
        <v>0</v>
      </c>
      <c r="G5" s="1"/>
      <c r="H5" s="1"/>
      <c r="I5" s="1"/>
      <c r="L5" s="2"/>
      <c r="M5" s="1"/>
      <c r="N5" s="1"/>
      <c r="O5" s="1"/>
      <c r="P5" s="1"/>
      <c r="Q5" s="5"/>
      <c r="R5" s="6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>
      <c r="A6" s="12" t="str">
        <f>Comparacao!P1</f>
        <v>VNS</v>
      </c>
      <c r="B6" s="10">
        <f>Comparacao!P83</f>
        <v>84296.525</v>
      </c>
      <c r="C6" s="10">
        <f>Comparacao!Q83</f>
        <v>0</v>
      </c>
      <c r="D6" s="10" t="s">
        <v>7</v>
      </c>
      <c r="E6" s="10">
        <f>Comparacao!R83</f>
        <v>0.379625</v>
      </c>
      <c r="F6" s="11">
        <f>Comparacao!U83</f>
        <v>80</v>
      </c>
      <c r="G6" s="1"/>
      <c r="H6" s="1"/>
      <c r="I6" s="1"/>
      <c r="L6" s="2"/>
      <c r="M6" s="1"/>
      <c r="N6" s="1"/>
      <c r="O6" s="1"/>
      <c r="P6" s="1"/>
      <c r="Q6" s="5"/>
      <c r="R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>
      <c r="A7" s="13" t="str">
        <f>Comparacao!V1</f>
        <v>RKO</v>
      </c>
      <c r="B7" s="14">
        <f>Comparacao!V83</f>
        <v>84300.3875</v>
      </c>
      <c r="C7" s="15">
        <f>Comparacao!W83</f>
        <v>0.003036979523</v>
      </c>
      <c r="D7" s="14">
        <f>Comparacao!X83</f>
        <v>0.01795476534</v>
      </c>
      <c r="E7" s="14">
        <f>Comparacao!Y83</f>
        <v>28.70005</v>
      </c>
      <c r="F7" s="16">
        <f>Comparacao!Z83</f>
        <v>65</v>
      </c>
      <c r="G7" s="1"/>
      <c r="H7" s="1"/>
      <c r="I7" s="1"/>
      <c r="L7" s="2"/>
      <c r="M7" s="1"/>
      <c r="N7" s="1"/>
      <c r="O7" s="1"/>
      <c r="P7" s="1"/>
      <c r="Q7" s="5"/>
      <c r="R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>
      <c r="A8" s="17" t="str">
        <f>Comparacao!AA84</f>
        <v>RKO-BRKGA</v>
      </c>
      <c r="B8" s="18">
        <f>Comparacao!AA83</f>
        <v>84310.8375</v>
      </c>
      <c r="C8" s="18">
        <f>Comparacao!AB83</f>
        <v>0.01186319194</v>
      </c>
      <c r="D8" s="18">
        <f>Comparacao!AC83</f>
        <v>0.06664653099</v>
      </c>
      <c r="E8" s="18">
        <f>Comparacao!AD83</f>
        <v>23.1069</v>
      </c>
      <c r="F8" s="19">
        <f>Comparacao!AE83</f>
        <v>54</v>
      </c>
      <c r="G8" s="1"/>
      <c r="H8" s="1"/>
      <c r="I8" s="1"/>
      <c r="L8" s="2"/>
      <c r="M8" s="1"/>
      <c r="N8" s="1"/>
      <c r="O8" s="1"/>
      <c r="P8" s="1"/>
      <c r="Q8" s="5"/>
      <c r="R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>
      <c r="A9" s="17" t="str">
        <f>Comparacao!AF1</f>
        <v>RKO-SA</v>
      </c>
      <c r="B9" s="18">
        <f>Comparacao!AF83</f>
        <v>84349.725</v>
      </c>
      <c r="C9" s="18">
        <f>Comparacao!AG83</f>
        <v>0.04171241576</v>
      </c>
      <c r="D9" s="18">
        <f>Comparacao!AH83</f>
        <v>0.1045302653</v>
      </c>
      <c r="E9" s="18">
        <f>Comparacao!AI83</f>
        <v>38.6733875</v>
      </c>
      <c r="F9" s="19">
        <f>Comparacao!AJ83</f>
        <v>51</v>
      </c>
      <c r="G9" s="1"/>
      <c r="H9" s="1"/>
      <c r="I9" s="1"/>
      <c r="L9" s="2"/>
      <c r="M9" s="1"/>
      <c r="N9" s="1"/>
      <c r="O9" s="1"/>
      <c r="P9" s="1"/>
      <c r="Q9" s="5"/>
      <c r="R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>
      <c r="A10" s="17" t="str">
        <f>Comparacao!AK1</f>
        <v>RKO-GRASP</v>
      </c>
      <c r="B10" s="18">
        <f>Comparacao!AK83</f>
        <v>84328.8625</v>
      </c>
      <c r="C10" s="18">
        <f>Comparacao!AL83</f>
        <v>0.02600552451</v>
      </c>
      <c r="D10" s="18">
        <f>Comparacao!AM83</f>
        <v>0.1012592072</v>
      </c>
      <c r="E10" s="18">
        <f>Comparacao!AN83</f>
        <v>41.0216</v>
      </c>
      <c r="F10" s="19">
        <f>Comparacao!AO83</f>
        <v>51</v>
      </c>
      <c r="G10" s="1"/>
      <c r="H10" s="1"/>
      <c r="I10" s="1"/>
      <c r="L10" s="2"/>
      <c r="M10" s="1"/>
      <c r="N10" s="1"/>
      <c r="O10" s="1"/>
      <c r="P10" s="1"/>
      <c r="Q10" s="5"/>
      <c r="R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>
      <c r="A11" s="17" t="str">
        <f>Comparacao!AP1</f>
        <v>RKO-ILS</v>
      </c>
      <c r="B11" s="18">
        <f>Comparacao!AP83</f>
        <v>84321.175</v>
      </c>
      <c r="C11" s="18">
        <f>Comparacao!AQ83</f>
        <v>0.02006996939</v>
      </c>
      <c r="D11" s="18">
        <f>Comparacao!AR83</f>
        <v>0.06007837803</v>
      </c>
      <c r="E11" s="18">
        <f>Comparacao!AS83</f>
        <v>44.7282</v>
      </c>
      <c r="F11" s="19">
        <f>Comparacao!AT83</f>
        <v>53</v>
      </c>
      <c r="G11" s="1"/>
      <c r="H11" s="1"/>
      <c r="I11" s="1"/>
      <c r="L11" s="2"/>
      <c r="M11" s="1"/>
      <c r="N11" s="1"/>
      <c r="O11" s="1"/>
      <c r="P11" s="1"/>
      <c r="Q11" s="5"/>
      <c r="R11" s="6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>
      <c r="A12" s="17" t="str">
        <f>Comparacao!AU1</f>
        <v>RKO-VNS</v>
      </c>
      <c r="B12" s="18">
        <f>Comparacao!AU83</f>
        <v>84321.675</v>
      </c>
      <c r="C12" s="18">
        <f>Comparacao!AV83</f>
        <v>0.01984658688</v>
      </c>
      <c r="D12" s="18">
        <f>Comparacao!AW83</f>
        <v>0.05572342097</v>
      </c>
      <c r="E12" s="18">
        <f>Comparacao!AX83</f>
        <v>42.42925</v>
      </c>
      <c r="F12" s="19">
        <f>Comparacao!AY83</f>
        <v>55</v>
      </c>
      <c r="G12" s="1"/>
      <c r="H12" s="1"/>
      <c r="I12" s="1"/>
      <c r="L12" s="2"/>
      <c r="M12" s="1"/>
      <c r="N12" s="1"/>
      <c r="O12" s="1"/>
      <c r="P12" s="1"/>
      <c r="Q12" s="5"/>
      <c r="R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>
      <c r="A13" s="17" t="str">
        <f>Comparacao!AZ1</f>
        <v>RKO-PSO</v>
      </c>
      <c r="B13" s="18">
        <f>Comparacao!AZ83</f>
        <v>84356.225</v>
      </c>
      <c r="C13" s="18">
        <f>Comparacao!BA83</f>
        <v>0.05256061964</v>
      </c>
      <c r="D13" s="18">
        <f>Comparacao!BB83</f>
        <v>0.1639150356</v>
      </c>
      <c r="E13" s="18">
        <f>Comparacao!BC83</f>
        <v>35.336625</v>
      </c>
      <c r="F13" s="19">
        <f>Comparacao!BD83</f>
        <v>39</v>
      </c>
      <c r="G13" s="1"/>
      <c r="H13" s="1"/>
      <c r="I13" s="1"/>
      <c r="L13" s="2"/>
      <c r="M13" s="1"/>
      <c r="N13" s="1"/>
      <c r="O13" s="1"/>
      <c r="P13" s="1"/>
      <c r="Q13" s="5"/>
      <c r="R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>
      <c r="A14" s="17" t="str">
        <f>Comparacao!BE1</f>
        <v>RKO-GA</v>
      </c>
      <c r="B14" s="18">
        <f>Comparacao!BE83</f>
        <v>84312.5625</v>
      </c>
      <c r="C14" s="18">
        <f>Comparacao!BF83</f>
        <v>0.01254924921</v>
      </c>
      <c r="D14" s="18">
        <f>Comparacao!BG83</f>
        <v>0.03951038639</v>
      </c>
      <c r="E14" s="18">
        <f>Comparacao!BH83</f>
        <v>33.7361875</v>
      </c>
      <c r="F14" s="19">
        <f>Comparacao!BI83</f>
        <v>55</v>
      </c>
      <c r="G14" s="1"/>
      <c r="H14" s="1"/>
      <c r="I14" s="1"/>
      <c r="L14" s="2"/>
      <c r="M14" s="1"/>
      <c r="N14" s="1"/>
      <c r="O14" s="1"/>
      <c r="P14" s="1"/>
      <c r="Q14" s="5"/>
      <c r="R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>
      <c r="A15" s="17" t="str">
        <f>Comparacao!BJ1</f>
        <v>RKO-BRKGA-CS</v>
      </c>
      <c r="B15" s="18">
        <f>Comparacao!BJ83</f>
        <v>84345.725</v>
      </c>
      <c r="C15" s="18">
        <f>Comparacao!BK83</f>
        <v>0.0409167135</v>
      </c>
      <c r="D15" s="18">
        <f>Comparacao!BL83</f>
        <v>0.1286735272</v>
      </c>
      <c r="E15" s="18">
        <f>Comparacao!BM83</f>
        <v>34.240175</v>
      </c>
      <c r="F15" s="19">
        <f>Comparacao!BN83</f>
        <v>45</v>
      </c>
      <c r="G15" s="1"/>
      <c r="H15" s="1"/>
      <c r="I15" s="1"/>
      <c r="L15" s="2"/>
      <c r="M15" s="1"/>
      <c r="N15" s="1"/>
      <c r="O15" s="1"/>
      <c r="P15" s="1"/>
      <c r="Q15" s="5"/>
      <c r="R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>
      <c r="A16" s="17" t="str">
        <f>Comparacao!BO1</f>
        <v>RKO-LNS</v>
      </c>
      <c r="B16" s="18">
        <f>Comparacao!BO83</f>
        <v>84335.3</v>
      </c>
      <c r="C16" s="18">
        <f>Comparacao!BP83</f>
        <v>0.03128828488</v>
      </c>
      <c r="D16" s="18">
        <f>Comparacao!BQ83</f>
        <v>0.1152354052</v>
      </c>
      <c r="E16" s="18">
        <f>Comparacao!BR83</f>
        <v>38.8413375</v>
      </c>
      <c r="F16" s="19">
        <f>Comparacao!BS83</f>
        <v>50</v>
      </c>
      <c r="G16" s="1"/>
      <c r="H16" s="1"/>
      <c r="I16" s="1"/>
      <c r="L16" s="2"/>
      <c r="M16" s="1"/>
      <c r="N16" s="1"/>
      <c r="O16" s="1"/>
      <c r="P16" s="1"/>
      <c r="Q16" s="5"/>
      <c r="R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>
      <c r="A17" s="17" t="str">
        <f>Comparacao!BT1</f>
        <v>RKO-MS</v>
      </c>
      <c r="B17" s="18">
        <f>Comparacao!BT83</f>
        <v>91863.3125</v>
      </c>
      <c r="C17" s="18">
        <f>Comparacao!BU83</f>
        <v>8.186796121</v>
      </c>
      <c r="D17" s="18">
        <f>Comparacao!BV83</f>
        <v>9.134381425</v>
      </c>
      <c r="E17" s="18">
        <f>Comparacao!BW83</f>
        <v>22.2198125</v>
      </c>
      <c r="F17" s="19">
        <f>Comparacao!BX83</f>
        <v>0</v>
      </c>
      <c r="G17" s="1"/>
      <c r="H17" s="1"/>
      <c r="I17" s="1"/>
      <c r="L17" s="2"/>
      <c r="M17" s="1"/>
      <c r="N17" s="1"/>
      <c r="O17" s="1"/>
      <c r="P17" s="1"/>
      <c r="Q17" s="5"/>
      <c r="R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>
      <c r="A18" s="1"/>
      <c r="B18" s="1"/>
      <c r="C18" s="2"/>
      <c r="D18" s="1"/>
      <c r="E18" s="2"/>
      <c r="F18" s="3"/>
      <c r="G18" s="1"/>
      <c r="H18" s="1"/>
      <c r="I18" s="1"/>
      <c r="L18" s="2"/>
      <c r="M18" s="1"/>
      <c r="N18" s="1"/>
      <c r="O18" s="1"/>
      <c r="P18" s="1"/>
      <c r="Q18" s="5"/>
      <c r="R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>
      <c r="A19" s="1"/>
      <c r="B19" s="1"/>
      <c r="C19" s="2"/>
      <c r="D19" s="1"/>
      <c r="E19" s="2"/>
      <c r="F19" s="3"/>
      <c r="G19" s="1"/>
      <c r="H19" s="1"/>
      <c r="I19" s="1"/>
      <c r="L19" s="2"/>
      <c r="M19" s="1"/>
      <c r="N19" s="1"/>
      <c r="O19" s="1"/>
      <c r="P19" s="1"/>
      <c r="Q19" s="5"/>
      <c r="R19" s="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>
      <c r="A20" s="1"/>
      <c r="B20" s="1"/>
      <c r="C20" s="2"/>
      <c r="D20" s="1"/>
      <c r="E20" s="2"/>
      <c r="F20" s="3"/>
      <c r="G20" s="1"/>
      <c r="H20" s="1"/>
      <c r="I20" s="1"/>
      <c r="L20" s="2"/>
      <c r="M20" s="1"/>
      <c r="N20" s="1"/>
      <c r="O20" s="1"/>
      <c r="P20" s="1"/>
      <c r="Q20" s="5"/>
      <c r="R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>
      <c r="A21" s="1"/>
      <c r="B21" s="1"/>
      <c r="C21" s="2"/>
      <c r="D21" s="1"/>
      <c r="E21" s="2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5"/>
      <c r="R21" s="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>
      <c r="A22" s="1"/>
      <c r="B22" s="1"/>
      <c r="C22" s="2"/>
      <c r="D22" s="1"/>
      <c r="E22" s="2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5"/>
      <c r="R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>
      <c r="A23" s="1"/>
      <c r="B23" s="1"/>
      <c r="C23" s="2"/>
      <c r="D23" s="1"/>
      <c r="E23" s="2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5"/>
      <c r="R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>
      <c r="D24" s="1"/>
      <c r="E24" s="2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5"/>
      <c r="R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>
      <c r="D25" s="1"/>
      <c r="E25" s="2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5"/>
      <c r="R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>
      <c r="D26" s="1"/>
      <c r="E26" s="2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5"/>
      <c r="R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>
      <c r="D27" s="1"/>
      <c r="E27" s="2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5"/>
      <c r="R27" s="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>
      <c r="D28" s="1"/>
      <c r="E28" s="2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5"/>
      <c r="R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>
      <c r="D29" s="1"/>
      <c r="E29" s="2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5"/>
      <c r="R29" s="6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>
      <c r="D30" s="1"/>
      <c r="E30" s="2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5"/>
      <c r="R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>
      <c r="D31" s="1"/>
      <c r="E31" s="2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5"/>
      <c r="R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>
      <c r="D32" s="1"/>
      <c r="E32" s="2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5"/>
      <c r="R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>
      <c r="D33" s="1"/>
      <c r="E33" s="2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5"/>
      <c r="R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>
      <c r="D34" s="1"/>
      <c r="E34" s="2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5"/>
      <c r="R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>
      <c r="D35" s="1"/>
      <c r="E35" s="2"/>
      <c r="F35" s="3"/>
      <c r="G35" s="1"/>
      <c r="H35" s="1"/>
      <c r="I35" s="1"/>
      <c r="J35" s="1"/>
      <c r="K35" s="1"/>
      <c r="L35" s="1"/>
      <c r="M35" s="1"/>
      <c r="N35" s="1"/>
      <c r="O35" s="20"/>
      <c r="P35" s="1"/>
      <c r="Q35" s="5"/>
      <c r="R35" s="6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>
      <c r="D36" s="1"/>
      <c r="E36" s="2"/>
      <c r="F36" s="3"/>
      <c r="G36" s="1"/>
      <c r="H36" s="1"/>
      <c r="I36" s="1"/>
      <c r="J36" s="1"/>
      <c r="K36" s="1"/>
      <c r="L36" s="1"/>
      <c r="M36" s="1"/>
      <c r="N36" s="1"/>
      <c r="O36" s="20"/>
      <c r="P36" s="1"/>
      <c r="Q36" s="5"/>
      <c r="R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>
      <c r="D37" s="1"/>
      <c r="E37" s="2"/>
      <c r="F37" s="3"/>
      <c r="G37" s="1"/>
      <c r="H37" s="1"/>
      <c r="I37" s="1"/>
      <c r="J37" s="1"/>
      <c r="K37" s="1"/>
      <c r="L37" s="1"/>
      <c r="M37" s="1"/>
      <c r="N37" s="1"/>
      <c r="O37" s="20"/>
      <c r="P37" s="1"/>
      <c r="Q37" s="5"/>
      <c r="R37" s="6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>
      <c r="D38" s="1"/>
      <c r="E38" s="2"/>
      <c r="F38" s="3"/>
      <c r="G38" s="1"/>
      <c r="H38" s="1"/>
      <c r="I38" s="1"/>
      <c r="J38" s="1"/>
      <c r="K38" s="1"/>
      <c r="L38" s="1"/>
      <c r="M38" s="1"/>
      <c r="N38" s="1"/>
      <c r="O38" s="20"/>
      <c r="P38" s="1"/>
      <c r="Q38" s="5"/>
      <c r="R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>
      <c r="D39" s="1"/>
      <c r="E39" s="2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5"/>
      <c r="R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>
      <c r="D40" s="1"/>
      <c r="E40" s="2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5"/>
      <c r="R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>
      <c r="D41" s="1"/>
      <c r="E41" s="2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5"/>
      <c r="R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>
      <c r="D42" s="1"/>
      <c r="E42" s="2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5"/>
      <c r="R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>
      <c r="A43" s="1"/>
      <c r="B43" s="1"/>
      <c r="C43" s="2"/>
      <c r="D43" s="1"/>
      <c r="E43" s="2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5"/>
      <c r="R43" s="6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>
      <c r="A44" s="1"/>
      <c r="B44" s="1"/>
      <c r="C44" s="2"/>
      <c r="D44" s="1"/>
      <c r="E44" s="2"/>
      <c r="F44" s="3"/>
      <c r="G44" s="1"/>
      <c r="H44" s="1"/>
      <c r="I44" s="1"/>
      <c r="J44" s="1"/>
      <c r="K44" s="1"/>
      <c r="L44" s="1"/>
      <c r="M44" s="1"/>
      <c r="N44" s="1"/>
      <c r="O44" s="20"/>
      <c r="P44" s="1"/>
      <c r="Q44" s="5"/>
      <c r="R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>
      <c r="A45" s="1"/>
      <c r="B45" s="1"/>
      <c r="C45" s="2"/>
      <c r="D45" s="1"/>
      <c r="E45" s="2"/>
      <c r="F45" s="3"/>
      <c r="G45" s="1"/>
      <c r="H45" s="1"/>
      <c r="I45" s="1"/>
      <c r="J45" s="1"/>
      <c r="K45" s="1"/>
      <c r="L45" s="1"/>
      <c r="M45" s="1"/>
      <c r="N45" s="1"/>
      <c r="O45" s="20"/>
      <c r="P45" s="1"/>
      <c r="Q45" s="5"/>
      <c r="R45" s="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>
      <c r="A46" s="1"/>
      <c r="B46" s="1"/>
      <c r="C46" s="2"/>
      <c r="D46" s="1"/>
      <c r="E46" s="2"/>
      <c r="F46" s="3"/>
      <c r="G46" s="1"/>
      <c r="H46" s="1"/>
      <c r="I46" s="1"/>
      <c r="J46" s="1"/>
      <c r="K46" s="1"/>
      <c r="L46" s="1"/>
      <c r="M46" s="1"/>
      <c r="N46" s="1"/>
      <c r="O46" s="20"/>
      <c r="P46" s="1"/>
      <c r="Q46" s="5"/>
      <c r="R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>
      <c r="A47" s="1"/>
      <c r="B47" s="1"/>
      <c r="C47" s="2"/>
      <c r="D47" s="1"/>
      <c r="E47" s="2"/>
      <c r="F47" s="3"/>
      <c r="G47" s="1"/>
      <c r="H47" s="1"/>
      <c r="I47" s="1"/>
      <c r="J47" s="1"/>
      <c r="K47" s="1"/>
      <c r="L47" s="1"/>
      <c r="M47" s="1"/>
      <c r="N47" s="1"/>
      <c r="O47" s="20"/>
      <c r="P47" s="1"/>
      <c r="Q47" s="5"/>
      <c r="R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>
      <c r="A48" s="1"/>
      <c r="B48" s="1"/>
      <c r="C48" s="2"/>
      <c r="D48" s="1"/>
      <c r="E48" s="2"/>
      <c r="F48" s="3"/>
      <c r="G48" s="1"/>
      <c r="H48" s="1"/>
      <c r="I48" s="1"/>
      <c r="J48" s="1"/>
      <c r="K48" s="1"/>
      <c r="L48" s="20"/>
      <c r="M48" s="1"/>
      <c r="N48" s="1"/>
      <c r="O48" s="20"/>
      <c r="P48" s="1"/>
      <c r="Q48" s="5"/>
      <c r="R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>
      <c r="A49" s="1"/>
      <c r="B49" s="1"/>
      <c r="C49" s="2"/>
      <c r="D49" s="1"/>
      <c r="E49" s="2"/>
      <c r="F49" s="3"/>
      <c r="G49" s="1"/>
      <c r="H49" s="1"/>
      <c r="I49" s="1"/>
      <c r="J49" s="1"/>
      <c r="K49" s="1"/>
      <c r="L49" s="20"/>
      <c r="M49" s="1"/>
      <c r="N49" s="1"/>
      <c r="O49" s="1"/>
      <c r="P49" s="1"/>
      <c r="Q49" s="5"/>
      <c r="R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>
      <c r="A50" s="1"/>
      <c r="B50" s="1"/>
      <c r="C50" s="2"/>
      <c r="D50" s="1"/>
      <c r="E50" s="2"/>
      <c r="F50" s="3"/>
      <c r="G50" s="1"/>
      <c r="H50" s="1"/>
      <c r="I50" s="1"/>
      <c r="J50" s="1"/>
      <c r="K50" s="1"/>
      <c r="L50" s="20"/>
      <c r="M50" s="1"/>
      <c r="N50" s="1"/>
      <c r="O50" s="1"/>
      <c r="P50" s="1"/>
      <c r="Q50" s="5"/>
      <c r="R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>
      <c r="A51" s="1"/>
      <c r="B51" s="1"/>
      <c r="C51" s="2"/>
      <c r="D51" s="1"/>
      <c r="E51" s="2"/>
      <c r="F51" s="3"/>
      <c r="G51" s="1"/>
      <c r="H51" s="1"/>
      <c r="I51" s="1"/>
      <c r="J51" s="1"/>
      <c r="K51" s="1"/>
      <c r="L51" s="20"/>
      <c r="M51" s="1"/>
      <c r="N51" s="1"/>
      <c r="O51" s="1"/>
      <c r="P51" s="1"/>
      <c r="Q51" s="5"/>
      <c r="R51" s="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>
      <c r="A52" s="1"/>
      <c r="B52" s="1"/>
      <c r="C52" s="2"/>
      <c r="D52" s="1"/>
      <c r="E52" s="2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5"/>
      <c r="R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>
      <c r="A53" s="1"/>
      <c r="B53" s="1"/>
      <c r="C53" s="2"/>
      <c r="D53" s="1"/>
      <c r="E53" s="2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5"/>
      <c r="R53" s="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>
      <c r="A54" s="1"/>
      <c r="B54" s="1"/>
      <c r="C54" s="2"/>
      <c r="D54" s="1"/>
      <c r="E54" s="2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5"/>
      <c r="R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>
      <c r="A55" s="1"/>
      <c r="B55" s="1"/>
      <c r="C55" s="2"/>
      <c r="D55" s="1"/>
      <c r="E55" s="2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5"/>
      <c r="R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>
      <c r="A56" s="1"/>
      <c r="B56" s="1"/>
      <c r="C56" s="2"/>
      <c r="D56" s="1"/>
      <c r="E56" s="2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5"/>
      <c r="R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>
      <c r="A57" s="1"/>
      <c r="B57" s="1"/>
      <c r="C57" s="2"/>
      <c r="D57" s="1"/>
      <c r="E57" s="2"/>
      <c r="F57" s="3"/>
      <c r="G57" s="1"/>
      <c r="H57" s="1"/>
      <c r="I57" s="1"/>
      <c r="J57" s="1"/>
      <c r="K57" s="1"/>
      <c r="L57" s="20"/>
      <c r="M57" s="1"/>
      <c r="N57" s="1"/>
      <c r="O57" s="1"/>
      <c r="P57" s="1"/>
      <c r="Q57" s="5"/>
      <c r="R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>
      <c r="A58" s="1"/>
      <c r="B58" s="1"/>
      <c r="C58" s="2"/>
      <c r="D58" s="1"/>
      <c r="E58" s="2"/>
      <c r="F58" s="3"/>
      <c r="G58" s="1"/>
      <c r="H58" s="1"/>
      <c r="I58" s="1"/>
      <c r="J58" s="1"/>
      <c r="K58" s="1"/>
      <c r="L58" s="20"/>
      <c r="M58" s="1"/>
      <c r="N58" s="1"/>
      <c r="O58" s="1"/>
      <c r="P58" s="1"/>
      <c r="Q58" s="5"/>
      <c r="R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>
      <c r="A59" s="1"/>
      <c r="B59" s="1"/>
      <c r="C59" s="2"/>
      <c r="D59" s="1"/>
      <c r="E59" s="2"/>
      <c r="F59" s="3"/>
      <c r="G59" s="1"/>
      <c r="H59" s="1"/>
      <c r="I59" s="1"/>
      <c r="J59" s="1"/>
      <c r="K59" s="1"/>
      <c r="L59" s="20"/>
      <c r="M59" s="1"/>
      <c r="N59" s="1"/>
      <c r="O59" s="1"/>
      <c r="P59" s="1"/>
      <c r="Q59" s="5"/>
      <c r="R59" s="6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>
      <c r="A60" s="1"/>
      <c r="B60" s="1"/>
      <c r="C60" s="2"/>
      <c r="D60" s="1"/>
      <c r="E60" s="2"/>
      <c r="F60" s="3"/>
      <c r="G60" s="1"/>
      <c r="H60" s="1"/>
      <c r="I60" s="1"/>
      <c r="J60" s="1"/>
      <c r="K60" s="1"/>
      <c r="L60" s="20"/>
      <c r="M60" s="1"/>
      <c r="N60" s="1"/>
      <c r="O60" s="1"/>
      <c r="P60" s="1"/>
      <c r="Q60" s="5"/>
      <c r="R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>
      <c r="A61" s="1"/>
      <c r="B61" s="1"/>
      <c r="C61" s="2"/>
      <c r="D61" s="1"/>
      <c r="E61" s="2"/>
      <c r="F61" s="3"/>
      <c r="G61" s="1"/>
      <c r="H61" s="1"/>
      <c r="I61" s="1"/>
      <c r="J61" s="1"/>
      <c r="K61" s="1"/>
      <c r="L61" s="20"/>
      <c r="M61" s="1"/>
      <c r="N61" s="1"/>
      <c r="O61" s="1"/>
      <c r="P61" s="1"/>
      <c r="Q61" s="5"/>
      <c r="R61" s="6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>
      <c r="A62" s="1"/>
      <c r="B62" s="1"/>
      <c r="C62" s="2"/>
      <c r="D62" s="1"/>
      <c r="E62" s="2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5"/>
      <c r="R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>
      <c r="A63" s="1"/>
      <c r="B63" s="1"/>
      <c r="C63" s="2"/>
      <c r="D63" s="1"/>
      <c r="E63" s="2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5"/>
      <c r="R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>
      <c r="A64" s="1"/>
      <c r="B64" s="1"/>
      <c r="C64" s="2"/>
      <c r="D64" s="1"/>
      <c r="E64" s="2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5"/>
      <c r="R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>
      <c r="A65" s="1"/>
      <c r="B65" s="1"/>
      <c r="C65" s="2"/>
      <c r="D65" s="1"/>
      <c r="E65" s="2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5"/>
      <c r="R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>
      <c r="A66" s="1"/>
      <c r="B66" s="1"/>
      <c r="C66" s="2"/>
      <c r="D66" s="1"/>
      <c r="E66" s="2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5"/>
      <c r="R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>
      <c r="A67" s="1"/>
      <c r="B67" s="1"/>
      <c r="C67" s="2"/>
      <c r="D67" s="1"/>
      <c r="E67" s="2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5"/>
      <c r="R67" s="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>
      <c r="A68" s="1"/>
      <c r="B68" s="1"/>
      <c r="C68" s="2"/>
      <c r="D68" s="1"/>
      <c r="E68" s="2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5"/>
      <c r="R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>
      <c r="A69" s="1"/>
      <c r="B69" s="1"/>
      <c r="C69" s="2"/>
      <c r="D69" s="1"/>
      <c r="E69" s="2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5"/>
      <c r="R69" s="6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>
      <c r="A70" s="1"/>
      <c r="B70" s="1"/>
      <c r="C70" s="2"/>
      <c r="D70" s="1"/>
      <c r="E70" s="2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5"/>
      <c r="R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>
      <c r="A71" s="1"/>
      <c r="B71" s="1"/>
      <c r="C71" s="2"/>
      <c r="D71" s="1"/>
      <c r="E71" s="2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5"/>
      <c r="R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>
      <c r="A72" s="1"/>
      <c r="B72" s="1"/>
      <c r="C72" s="2"/>
      <c r="D72" s="1"/>
      <c r="E72" s="2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5"/>
      <c r="R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>
      <c r="A73" s="1"/>
      <c r="B73" s="1"/>
      <c r="C73" s="2"/>
      <c r="D73" s="1"/>
      <c r="E73" s="2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5"/>
      <c r="R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>
      <c r="A74" s="1"/>
      <c r="B74" s="1"/>
      <c r="C74" s="2"/>
      <c r="D74" s="1"/>
      <c r="E74" s="2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5"/>
      <c r="R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>
      <c r="A75" s="1"/>
      <c r="B75" s="1"/>
      <c r="C75" s="2"/>
      <c r="D75" s="1"/>
      <c r="E75" s="2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5"/>
      <c r="R75" s="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>
      <c r="A76" s="1"/>
      <c r="B76" s="1"/>
      <c r="C76" s="2"/>
      <c r="D76" s="1"/>
      <c r="E76" s="2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5"/>
      <c r="R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>
      <c r="A77" s="1"/>
      <c r="B77" s="1"/>
      <c r="C77" s="2"/>
      <c r="D77" s="1"/>
      <c r="E77" s="2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5"/>
      <c r="R77" s="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>
      <c r="A78" s="1"/>
      <c r="B78" s="1"/>
      <c r="C78" s="2"/>
      <c r="D78" s="1"/>
      <c r="E78" s="2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5"/>
      <c r="R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>
      <c r="A79" s="1"/>
      <c r="B79" s="1"/>
      <c r="C79" s="2"/>
      <c r="D79" s="1"/>
      <c r="E79" s="2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5"/>
      <c r="R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>
      <c r="A80" s="1"/>
      <c r="B80" s="1"/>
      <c r="C80" s="2"/>
      <c r="D80" s="1"/>
      <c r="E80" s="2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5"/>
      <c r="R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>
      <c r="A81" s="1"/>
      <c r="B81" s="1"/>
      <c r="C81" s="2"/>
      <c r="D81" s="1"/>
      <c r="E81" s="2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5"/>
      <c r="R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>
      <c r="A82" s="1"/>
      <c r="B82" s="1"/>
      <c r="C82" s="2"/>
      <c r="D82" s="1"/>
      <c r="E82" s="2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5"/>
      <c r="R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>
      <c r="A83" s="1"/>
      <c r="B83" s="1"/>
      <c r="C83" s="2"/>
      <c r="D83" s="1"/>
      <c r="E83" s="2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5"/>
      <c r="R83" s="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>
      <c r="A84" s="1"/>
      <c r="B84" s="1"/>
      <c r="C84" s="2"/>
      <c r="D84" s="1"/>
      <c r="E84" s="2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5"/>
      <c r="R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>
      <c r="A85" s="1"/>
      <c r="B85" s="1"/>
      <c r="C85" s="2"/>
      <c r="D85" s="1"/>
      <c r="E85" s="2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5"/>
      <c r="R85" s="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>
      <c r="A86" s="1"/>
      <c r="B86" s="1"/>
      <c r="C86" s="2"/>
      <c r="D86" s="1"/>
      <c r="E86" s="2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5"/>
      <c r="R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>
      <c r="A87" s="1"/>
      <c r="B87" s="1"/>
      <c r="C87" s="2"/>
      <c r="D87" s="1"/>
      <c r="E87" s="2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5"/>
      <c r="R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>
      <c r="A88" s="1"/>
      <c r="B88" s="1"/>
      <c r="C88" s="2"/>
      <c r="D88" s="1"/>
      <c r="E88" s="2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5"/>
      <c r="R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>
      <c r="A89" s="1"/>
      <c r="B89" s="1"/>
      <c r="C89" s="2"/>
      <c r="D89" s="1"/>
      <c r="E89" s="2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5"/>
      <c r="R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>
      <c r="A90" s="1"/>
      <c r="B90" s="1"/>
      <c r="C90" s="2"/>
      <c r="D90" s="1"/>
      <c r="E90" s="2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5"/>
      <c r="R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>
      <c r="A91" s="1"/>
      <c r="B91" s="1"/>
      <c r="C91" s="2"/>
      <c r="D91" s="1"/>
      <c r="E91" s="2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21"/>
      <c r="R91" s="6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>
      <c r="A92" s="1"/>
      <c r="B92" s="1"/>
      <c r="C92" s="2"/>
      <c r="D92" s="1"/>
      <c r="E92" s="2"/>
      <c r="F92" s="3"/>
      <c r="G92" s="1"/>
      <c r="H92" s="1"/>
      <c r="I92" s="1"/>
      <c r="J92" s="20"/>
      <c r="K92" s="1"/>
      <c r="L92" s="1"/>
      <c r="M92" s="1"/>
      <c r="N92" s="1"/>
      <c r="O92" s="1"/>
      <c r="P92" s="1"/>
      <c r="Q92" s="21"/>
      <c r="R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>
      <c r="A93" s="1"/>
      <c r="B93" s="1"/>
      <c r="C93" s="2"/>
      <c r="D93" s="1"/>
      <c r="E93" s="2"/>
      <c r="F93" s="3"/>
      <c r="G93" s="1"/>
      <c r="H93" s="1"/>
      <c r="I93" s="1"/>
      <c r="J93" s="20"/>
      <c r="K93" s="1"/>
      <c r="L93" s="1"/>
      <c r="M93" s="1"/>
      <c r="N93" s="1"/>
      <c r="O93" s="1"/>
      <c r="P93" s="1"/>
      <c r="Q93" s="21"/>
      <c r="R93" s="6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>
      <c r="A94" s="1"/>
      <c r="B94" s="1"/>
      <c r="C94" s="2"/>
      <c r="D94" s="1"/>
      <c r="E94" s="2"/>
      <c r="F94" s="3"/>
      <c r="G94" s="1"/>
      <c r="H94" s="1"/>
      <c r="I94" s="1"/>
      <c r="J94" s="20"/>
      <c r="K94" s="1"/>
      <c r="L94" s="1"/>
      <c r="M94" s="1"/>
      <c r="N94" s="1"/>
      <c r="O94" s="1"/>
      <c r="P94" s="1"/>
      <c r="Q94" s="21"/>
      <c r="R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>
      <c r="A95" s="1"/>
      <c r="B95" s="1"/>
      <c r="C95" s="2"/>
      <c r="D95" s="1"/>
      <c r="E95" s="2"/>
      <c r="F95" s="3"/>
      <c r="G95" s="1"/>
      <c r="H95" s="1"/>
      <c r="I95" s="1"/>
      <c r="J95" s="20"/>
      <c r="K95" s="1"/>
      <c r="L95" s="1"/>
      <c r="M95" s="1"/>
      <c r="N95" s="1"/>
      <c r="O95" s="1"/>
      <c r="P95" s="1"/>
      <c r="Q95" s="21"/>
      <c r="R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>
      <c r="A96" s="1"/>
      <c r="B96" s="1"/>
      <c r="C96" s="2"/>
      <c r="D96" s="1"/>
      <c r="E96" s="2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21"/>
      <c r="R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>
      <c r="A97" s="1"/>
      <c r="B97" s="1"/>
      <c r="C97" s="2"/>
      <c r="D97" s="1"/>
      <c r="E97" s="2"/>
      <c r="F97" s="3"/>
      <c r="G97" s="1"/>
      <c r="H97" s="1"/>
      <c r="I97" s="1"/>
      <c r="J97" s="20"/>
      <c r="K97" s="1"/>
      <c r="L97" s="1"/>
      <c r="M97" s="1"/>
      <c r="N97" s="1"/>
      <c r="O97" s="1"/>
      <c r="P97" s="1"/>
      <c r="Q97" s="21"/>
      <c r="R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>
      <c r="A98" s="1"/>
      <c r="B98" s="1"/>
      <c r="C98" s="2"/>
      <c r="D98" s="1"/>
      <c r="E98" s="2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21"/>
      <c r="R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>
      <c r="A99" s="1"/>
      <c r="B99" s="1"/>
      <c r="C99" s="2"/>
      <c r="D99" s="1"/>
      <c r="E99" s="2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21"/>
      <c r="R99" s="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>
      <c r="A100" s="1"/>
      <c r="B100" s="1"/>
      <c r="C100" s="2"/>
      <c r="D100" s="1"/>
      <c r="E100" s="2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1"/>
      <c r="R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>
      <c r="A101" s="1"/>
      <c r="B101" s="1"/>
      <c r="C101" s="2"/>
      <c r="D101" s="1"/>
      <c r="E101" s="2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1"/>
      <c r="R101" s="6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>
      <c r="A102" s="1"/>
      <c r="B102" s="1"/>
      <c r="C102" s="2"/>
      <c r="D102" s="1"/>
      <c r="E102" s="2"/>
      <c r="F102" s="3"/>
      <c r="G102" s="1"/>
      <c r="H102" s="1"/>
      <c r="I102" s="1"/>
      <c r="J102" s="20"/>
      <c r="K102" s="1"/>
      <c r="L102" s="1"/>
      <c r="M102" s="1"/>
      <c r="N102" s="1"/>
      <c r="O102" s="1"/>
      <c r="P102" s="1"/>
      <c r="Q102" s="21"/>
      <c r="R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>
      <c r="A103" s="1"/>
      <c r="B103" s="1"/>
      <c r="C103" s="2"/>
      <c r="D103" s="1"/>
      <c r="E103" s="2"/>
      <c r="F103" s="3"/>
      <c r="G103" s="1"/>
      <c r="H103" s="1"/>
      <c r="I103" s="1"/>
      <c r="J103" s="20"/>
      <c r="K103" s="1"/>
      <c r="L103" s="1"/>
      <c r="M103" s="1"/>
      <c r="N103" s="1"/>
      <c r="O103" s="1"/>
      <c r="P103" s="1"/>
      <c r="Q103" s="21"/>
      <c r="R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>
      <c r="A104" s="1"/>
      <c r="B104" s="1"/>
      <c r="C104" s="2"/>
      <c r="D104" s="1"/>
      <c r="E104" s="2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1"/>
      <c r="R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>
      <c r="A105" s="1"/>
      <c r="B105" s="1"/>
      <c r="C105" s="2"/>
      <c r="D105" s="1"/>
      <c r="E105" s="2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/>
      <c r="R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>
      <c r="A106" s="1"/>
      <c r="B106" s="1"/>
      <c r="C106" s="2"/>
      <c r="D106" s="1"/>
      <c r="E106" s="2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/>
      <c r="R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>
      <c r="A107" s="1"/>
      <c r="B107" s="1"/>
      <c r="C107" s="2"/>
      <c r="D107" s="1"/>
      <c r="E107" s="2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/>
      <c r="R107" s="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>
      <c r="A108" s="1"/>
      <c r="B108" s="1"/>
      <c r="C108" s="2"/>
      <c r="D108" s="1"/>
      <c r="E108" s="2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/>
      <c r="R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>
      <c r="A109" s="1"/>
      <c r="B109" s="1"/>
      <c r="C109" s="2"/>
      <c r="D109" s="1"/>
      <c r="E109" s="2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/>
      <c r="R109" s="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>
      <c r="A110" s="1"/>
      <c r="B110" s="1"/>
      <c r="C110" s="2"/>
      <c r="D110" s="1"/>
      <c r="E110" s="2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/>
      <c r="R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>
      <c r="A111" s="1"/>
      <c r="B111" s="1"/>
      <c r="C111" s="2"/>
      <c r="D111" s="1"/>
      <c r="E111" s="2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/>
      <c r="R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>
      <c r="A112" s="1"/>
      <c r="B112" s="1"/>
      <c r="C112" s="2"/>
      <c r="D112" s="1"/>
      <c r="E112" s="2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/>
      <c r="R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>
      <c r="A113" s="1"/>
      <c r="B113" s="1"/>
      <c r="C113" s="2"/>
      <c r="D113" s="1"/>
      <c r="E113" s="2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/>
      <c r="R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>
      <c r="A114" s="1"/>
      <c r="B114" s="1"/>
      <c r="C114" s="2"/>
      <c r="D114" s="1"/>
      <c r="E114" s="2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/>
      <c r="R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>
      <c r="A115" s="1"/>
      <c r="B115" s="1"/>
      <c r="C115" s="2"/>
      <c r="D115" s="1"/>
      <c r="E115" s="2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1"/>
      <c r="R115" s="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>
      <c r="A116" s="1"/>
      <c r="B116" s="1"/>
      <c r="C116" s="2"/>
      <c r="D116" s="1"/>
      <c r="E116" s="2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1"/>
      <c r="R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>
      <c r="A117" s="1"/>
      <c r="B117" s="1"/>
      <c r="C117" s="2"/>
      <c r="D117" s="1"/>
      <c r="E117" s="2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1"/>
      <c r="R117" s="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>
      <c r="A118" s="1"/>
      <c r="B118" s="1"/>
      <c r="C118" s="2"/>
      <c r="D118" s="1"/>
      <c r="E118" s="2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1"/>
      <c r="R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>
      <c r="A119" s="1"/>
      <c r="B119" s="1"/>
      <c r="C119" s="2"/>
      <c r="D119" s="1"/>
      <c r="E119" s="2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1"/>
      <c r="R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>
      <c r="A120" s="1"/>
      <c r="B120" s="1"/>
      <c r="C120" s="2"/>
      <c r="D120" s="1"/>
      <c r="E120" s="2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1"/>
      <c r="R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>
      <c r="A121" s="1"/>
      <c r="B121" s="1"/>
      <c r="C121" s="2"/>
      <c r="D121" s="1"/>
      <c r="E121" s="2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1"/>
      <c r="R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>
      <c r="A122" s="1"/>
      <c r="B122" s="1"/>
      <c r="C122" s="2"/>
      <c r="D122" s="1"/>
      <c r="E122" s="2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1"/>
      <c r="R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>
      <c r="A123" s="1"/>
      <c r="B123" s="1"/>
      <c r="C123" s="2"/>
      <c r="D123" s="1"/>
      <c r="E123" s="2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1"/>
      <c r="R123" s="6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>
      <c r="A124" s="1"/>
      <c r="B124" s="1"/>
      <c r="C124" s="2"/>
      <c r="D124" s="1"/>
      <c r="E124" s="2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1"/>
      <c r="R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>
      <c r="A125" s="1"/>
      <c r="B125" s="1"/>
      <c r="C125" s="2"/>
      <c r="D125" s="1"/>
      <c r="E125" s="2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/>
      <c r="R125" s="6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>
      <c r="A126" s="1"/>
      <c r="B126" s="1"/>
      <c r="C126" s="2"/>
      <c r="D126" s="1"/>
      <c r="E126" s="2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1"/>
      <c r="R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>
      <c r="A127" s="1"/>
      <c r="B127" s="1"/>
      <c r="C127" s="2"/>
      <c r="D127" s="1"/>
      <c r="E127" s="2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>
      <c r="A128" s="1"/>
      <c r="B128" s="1"/>
      <c r="C128" s="2"/>
      <c r="D128" s="1"/>
      <c r="E128" s="2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>
      <c r="A129" s="1"/>
      <c r="B129" s="1"/>
      <c r="C129" s="2"/>
      <c r="D129" s="1"/>
      <c r="E129" s="2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>
      <c r="A130" s="1"/>
      <c r="B130" s="1"/>
      <c r="C130" s="2"/>
      <c r="D130" s="1"/>
      <c r="E130" s="2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>
      <c r="A131" s="1"/>
      <c r="B131" s="1"/>
      <c r="C131" s="2"/>
      <c r="D131" s="1"/>
      <c r="E131" s="2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>
      <c r="A132" s="1"/>
      <c r="B132" s="1"/>
      <c r="C132" s="2"/>
      <c r="D132" s="1"/>
      <c r="E132" s="2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>
      <c r="A133" s="1"/>
      <c r="B133" s="1"/>
      <c r="C133" s="2"/>
      <c r="D133" s="1"/>
      <c r="E133" s="2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>
      <c r="A134" s="1"/>
      <c r="B134" s="1"/>
      <c r="C134" s="2"/>
      <c r="D134" s="1"/>
      <c r="E134" s="2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>
      <c r="A135" s="1"/>
      <c r="B135" s="1"/>
      <c r="C135" s="2"/>
      <c r="D135" s="1"/>
      <c r="E135" s="2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>
      <c r="A136" s="1"/>
      <c r="B136" s="1"/>
      <c r="C136" s="2"/>
      <c r="D136" s="1"/>
      <c r="E136" s="2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>
      <c r="A137" s="1"/>
      <c r="B137" s="1"/>
      <c r="C137" s="2"/>
      <c r="D137" s="1"/>
      <c r="E137" s="2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>
      <c r="A138" s="1"/>
      <c r="B138" s="1"/>
      <c r="C138" s="2"/>
      <c r="D138" s="1"/>
      <c r="E138" s="2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>
      <c r="A139" s="1"/>
      <c r="B139" s="1"/>
      <c r="C139" s="2"/>
      <c r="D139" s="1"/>
      <c r="E139" s="2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>
      <c r="A140" s="1"/>
      <c r="B140" s="1"/>
      <c r="C140" s="2"/>
      <c r="D140" s="1"/>
      <c r="E140" s="2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>
      <c r="A141" s="1"/>
      <c r="B141" s="1"/>
      <c r="C141" s="2"/>
      <c r="D141" s="1"/>
      <c r="E141" s="2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>
      <c r="A142" s="1"/>
      <c r="B142" s="1"/>
      <c r="C142" s="2"/>
      <c r="D142" s="1"/>
      <c r="E142" s="2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>
      <c r="A143" s="1"/>
      <c r="B143" s="1"/>
      <c r="C143" s="2"/>
      <c r="D143" s="1"/>
      <c r="E143" s="2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>
      <c r="A144" s="1"/>
      <c r="B144" s="1"/>
      <c r="C144" s="2"/>
      <c r="D144" s="1"/>
      <c r="E144" s="2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>
      <c r="A145" s="1"/>
      <c r="B145" s="1"/>
      <c r="C145" s="2"/>
      <c r="D145" s="1"/>
      <c r="E145" s="2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>
      <c r="A146" s="1"/>
      <c r="B146" s="1"/>
      <c r="C146" s="2"/>
      <c r="D146" s="1"/>
      <c r="E146" s="2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>
      <c r="A147" s="1"/>
      <c r="B147" s="1"/>
      <c r="C147" s="2"/>
      <c r="D147" s="1"/>
      <c r="E147" s="2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>
      <c r="A148" s="1"/>
      <c r="B148" s="1"/>
      <c r="C148" s="2"/>
      <c r="D148" s="1"/>
      <c r="E148" s="2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>
      <c r="A149" s="1"/>
      <c r="B149" s="1"/>
      <c r="C149" s="2"/>
      <c r="D149" s="1"/>
      <c r="E149" s="2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>
      <c r="A150" s="1"/>
      <c r="B150" s="1"/>
      <c r="C150" s="2"/>
      <c r="D150" s="1"/>
      <c r="E150" s="2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>
      <c r="A151" s="1"/>
      <c r="B151" s="1"/>
      <c r="C151" s="2"/>
      <c r="D151" s="1"/>
      <c r="E151" s="2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>
      <c r="A152" s="1"/>
      <c r="B152" s="1"/>
      <c r="C152" s="2"/>
      <c r="D152" s="1"/>
      <c r="E152" s="2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>
      <c r="A153" s="1"/>
      <c r="B153" s="1"/>
      <c r="C153" s="2"/>
      <c r="D153" s="1"/>
      <c r="E153" s="2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>
      <c r="A154" s="1"/>
      <c r="B154" s="1"/>
      <c r="C154" s="2"/>
      <c r="D154" s="1"/>
      <c r="E154" s="2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>
      <c r="A155" s="1"/>
      <c r="B155" s="1"/>
      <c r="C155" s="2"/>
      <c r="D155" s="1"/>
      <c r="E155" s="2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>
      <c r="A156" s="1"/>
      <c r="B156" s="1"/>
      <c r="C156" s="2"/>
      <c r="D156" s="1"/>
      <c r="E156" s="2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>
      <c r="A157" s="1"/>
      <c r="B157" s="1"/>
      <c r="C157" s="2"/>
      <c r="D157" s="1"/>
      <c r="E157" s="2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>
      <c r="A158" s="1"/>
      <c r="B158" s="1"/>
      <c r="C158" s="2"/>
      <c r="D158" s="1"/>
      <c r="E158" s="2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>
      <c r="A159" s="1"/>
      <c r="B159" s="1"/>
      <c r="C159" s="2"/>
      <c r="D159" s="1"/>
      <c r="E159" s="2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>
      <c r="A160" s="1"/>
      <c r="B160" s="1"/>
      <c r="C160" s="2"/>
      <c r="D160" s="1"/>
      <c r="E160" s="2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>
      <c r="A161" s="1"/>
      <c r="B161" s="1"/>
      <c r="C161" s="2"/>
      <c r="D161" s="1"/>
      <c r="E161" s="2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>
      <c r="A162" s="1"/>
      <c r="B162" s="1"/>
      <c r="C162" s="2"/>
      <c r="D162" s="1"/>
      <c r="E162" s="2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>
      <c r="A163" s="1"/>
      <c r="B163" s="1"/>
      <c r="C163" s="2"/>
      <c r="D163" s="1"/>
      <c r="E163" s="2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>
      <c r="A164" s="1"/>
      <c r="B164" s="1"/>
      <c r="C164" s="2"/>
      <c r="D164" s="1"/>
      <c r="E164" s="2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>
      <c r="A165" s="1"/>
      <c r="B165" s="1"/>
      <c r="C165" s="2"/>
      <c r="D165" s="1"/>
      <c r="E165" s="2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>
      <c r="A166" s="1"/>
      <c r="B166" s="1"/>
      <c r="C166" s="2"/>
      <c r="D166" s="1"/>
      <c r="E166" s="2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>
      <c r="A167" s="1"/>
      <c r="B167" s="1"/>
      <c r="C167" s="2"/>
      <c r="D167" s="1"/>
      <c r="E167" s="2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>
      <c r="A168" s="1"/>
      <c r="B168" s="1"/>
      <c r="C168" s="2"/>
      <c r="D168" s="1"/>
      <c r="E168" s="2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>
      <c r="A169" s="1"/>
      <c r="B169" s="1"/>
      <c r="C169" s="2"/>
      <c r="D169" s="1"/>
      <c r="E169" s="2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>
      <c r="A170" s="1"/>
      <c r="B170" s="1"/>
      <c r="C170" s="2"/>
      <c r="D170" s="1"/>
      <c r="E170" s="2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>
      <c r="A171" s="1"/>
      <c r="B171" s="1"/>
      <c r="C171" s="2"/>
      <c r="D171" s="1"/>
      <c r="E171" s="2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>
      <c r="A172" s="1"/>
      <c r="B172" s="1"/>
      <c r="C172" s="2"/>
      <c r="D172" s="1"/>
      <c r="E172" s="2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>
      <c r="A173" s="1"/>
      <c r="B173" s="1"/>
      <c r="C173" s="2"/>
      <c r="D173" s="1"/>
      <c r="E173" s="2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>
      <c r="A174" s="1"/>
      <c r="B174" s="1"/>
      <c r="C174" s="2"/>
      <c r="D174" s="1"/>
      <c r="E174" s="2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>
      <c r="A175" s="1"/>
      <c r="B175" s="1"/>
      <c r="C175" s="2"/>
      <c r="D175" s="1"/>
      <c r="E175" s="2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>
      <c r="A176" s="1"/>
      <c r="B176" s="1"/>
      <c r="C176" s="2"/>
      <c r="D176" s="1"/>
      <c r="E176" s="2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>
      <c r="A177" s="1"/>
      <c r="B177" s="1"/>
      <c r="C177" s="2"/>
      <c r="D177" s="1"/>
      <c r="E177" s="2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>
      <c r="A178" s="1"/>
      <c r="B178" s="1"/>
      <c r="C178" s="2"/>
      <c r="D178" s="1"/>
      <c r="E178" s="2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>
      <c r="A179" s="1"/>
      <c r="B179" s="1"/>
      <c r="C179" s="2"/>
      <c r="D179" s="1"/>
      <c r="E179" s="2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>
      <c r="A180" s="1"/>
      <c r="B180" s="1"/>
      <c r="C180" s="2"/>
      <c r="D180" s="1"/>
      <c r="E180" s="2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>
      <c r="A181" s="1"/>
      <c r="B181" s="1"/>
      <c r="C181" s="2"/>
      <c r="D181" s="1"/>
      <c r="E181" s="2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>
      <c r="A182" s="1"/>
      <c r="B182" s="1"/>
      <c r="C182" s="2"/>
      <c r="D182" s="1"/>
      <c r="E182" s="2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>
      <c r="A183" s="1"/>
      <c r="B183" s="1"/>
      <c r="C183" s="2"/>
      <c r="D183" s="1"/>
      <c r="E183" s="2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>
      <c r="A184" s="1"/>
      <c r="B184" s="1"/>
      <c r="C184" s="2"/>
      <c r="D184" s="1"/>
      <c r="E184" s="2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>
      <c r="A185" s="1"/>
      <c r="B185" s="1"/>
      <c r="C185" s="2"/>
      <c r="D185" s="1"/>
      <c r="E185" s="2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>
      <c r="A186" s="1"/>
      <c r="B186" s="1"/>
      <c r="C186" s="2"/>
      <c r="D186" s="1"/>
      <c r="E186" s="2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>
      <c r="A187" s="1"/>
      <c r="B187" s="1"/>
      <c r="C187" s="2"/>
      <c r="D187" s="1"/>
      <c r="E187" s="2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>
      <c r="A188" s="1"/>
      <c r="B188" s="1"/>
      <c r="C188" s="2"/>
      <c r="D188" s="1"/>
      <c r="E188" s="2"/>
      <c r="F188" s="3"/>
      <c r="G188" s="1"/>
      <c r="H188" s="1"/>
      <c r="I188" s="1"/>
      <c r="J188" s="1"/>
      <c r="K188" s="1"/>
      <c r="L188" s="20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>
      <c r="A189" s="1"/>
      <c r="B189" s="1"/>
      <c r="C189" s="2"/>
      <c r="D189" s="1"/>
      <c r="E189" s="2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>
      <c r="A190" s="1"/>
      <c r="B190" s="1"/>
      <c r="C190" s="2"/>
      <c r="D190" s="1"/>
      <c r="E190" s="2"/>
      <c r="F190" s="3"/>
      <c r="G190" s="1"/>
      <c r="H190" s="1"/>
      <c r="I190" s="1"/>
      <c r="J190" s="1"/>
      <c r="K190" s="1"/>
      <c r="L190" s="20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>
      <c r="A191" s="1"/>
      <c r="B191" s="1"/>
      <c r="C191" s="2"/>
      <c r="D191" s="1"/>
      <c r="E191" s="2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>
      <c r="A192" s="1"/>
      <c r="B192" s="1"/>
      <c r="C192" s="2"/>
      <c r="D192" s="1"/>
      <c r="E192" s="2"/>
      <c r="F192" s="3"/>
      <c r="G192" s="1"/>
      <c r="H192" s="1"/>
      <c r="I192" s="1"/>
      <c r="J192" s="1"/>
      <c r="K192" s="1"/>
      <c r="L192" s="20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>
      <c r="A193" s="1"/>
      <c r="B193" s="1"/>
      <c r="C193" s="2"/>
      <c r="D193" s="1"/>
      <c r="E193" s="2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>
      <c r="A194" s="1"/>
      <c r="B194" s="1"/>
      <c r="C194" s="2"/>
      <c r="D194" s="1"/>
      <c r="E194" s="2"/>
      <c r="F194" s="3"/>
      <c r="G194" s="1"/>
      <c r="H194" s="1"/>
      <c r="I194" s="1"/>
      <c r="J194" s="1"/>
      <c r="K194" s="1"/>
      <c r="L194" s="20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>
      <c r="A195" s="1"/>
      <c r="B195" s="1"/>
      <c r="C195" s="2"/>
      <c r="D195" s="1"/>
      <c r="E195" s="2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>
      <c r="A196" s="1"/>
      <c r="B196" s="1"/>
      <c r="C196" s="2"/>
      <c r="D196" s="1"/>
      <c r="E196" s="2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>
      <c r="A197" s="1"/>
      <c r="B197" s="1"/>
      <c r="C197" s="2"/>
      <c r="D197" s="1"/>
      <c r="E197" s="2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>
      <c r="A198" s="1"/>
      <c r="B198" s="1"/>
      <c r="C198" s="2"/>
      <c r="D198" s="1"/>
      <c r="E198" s="2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>
      <c r="A199" s="1"/>
      <c r="B199" s="1"/>
      <c r="C199" s="2"/>
      <c r="D199" s="1"/>
      <c r="E199" s="2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>
      <c r="A200" s="1"/>
      <c r="B200" s="1"/>
      <c r="C200" s="2"/>
      <c r="D200" s="1"/>
      <c r="E200" s="2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>
      <c r="A201" s="1"/>
      <c r="B201" s="1"/>
      <c r="C201" s="2"/>
      <c r="D201" s="1"/>
      <c r="E201" s="2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>
      <c r="A202" s="1"/>
      <c r="B202" s="1"/>
      <c r="C202" s="2"/>
      <c r="D202" s="1"/>
      <c r="E202" s="2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>
      <c r="A203" s="1"/>
      <c r="B203" s="1"/>
      <c r="C203" s="2"/>
      <c r="D203" s="1"/>
      <c r="E203" s="2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>
      <c r="A204" s="1"/>
      <c r="B204" s="1"/>
      <c r="C204" s="2"/>
      <c r="D204" s="1"/>
      <c r="E204" s="2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>
      <c r="A205" s="1"/>
      <c r="B205" s="1"/>
      <c r="C205" s="2"/>
      <c r="D205" s="1"/>
      <c r="E205" s="2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>
      <c r="A206" s="1"/>
      <c r="B206" s="1"/>
      <c r="C206" s="2"/>
      <c r="D206" s="1"/>
      <c r="E206" s="2"/>
      <c r="F206" s="3"/>
      <c r="G206" s="1"/>
      <c r="H206" s="1"/>
      <c r="I206" s="1"/>
      <c r="J206" s="1"/>
      <c r="K206" s="1"/>
      <c r="L206" s="20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>
      <c r="A207" s="1"/>
      <c r="B207" s="1"/>
      <c r="C207" s="2"/>
      <c r="D207" s="1"/>
      <c r="E207" s="2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>
      <c r="A208" s="1"/>
      <c r="B208" s="1"/>
      <c r="C208" s="2"/>
      <c r="D208" s="1"/>
      <c r="E208" s="2"/>
      <c r="F208" s="3"/>
      <c r="G208" s="1"/>
      <c r="H208" s="1"/>
      <c r="I208" s="1"/>
      <c r="J208" s="1"/>
      <c r="K208" s="1"/>
      <c r="L208" s="20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>
      <c r="A209" s="1"/>
      <c r="B209" s="1"/>
      <c r="C209" s="2"/>
      <c r="D209" s="1"/>
      <c r="E209" s="2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>
      <c r="A210" s="1"/>
      <c r="B210" s="1"/>
      <c r="C210" s="2"/>
      <c r="D210" s="1"/>
      <c r="E210" s="2"/>
      <c r="F210" s="3"/>
      <c r="G210" s="1"/>
      <c r="H210" s="1"/>
      <c r="I210" s="1"/>
      <c r="J210" s="1"/>
      <c r="K210" s="1"/>
      <c r="L210" s="20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>
      <c r="A211" s="1"/>
      <c r="B211" s="1"/>
      <c r="C211" s="2"/>
      <c r="D211" s="1"/>
      <c r="E211" s="2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>
      <c r="A212" s="1"/>
      <c r="B212" s="1"/>
      <c r="C212" s="2"/>
      <c r="D212" s="1"/>
      <c r="E212" s="2"/>
      <c r="F212" s="3"/>
      <c r="G212" s="1"/>
      <c r="H212" s="1"/>
      <c r="I212" s="1"/>
      <c r="J212" s="1"/>
      <c r="K212" s="1"/>
      <c r="L212" s="20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>
      <c r="A213" s="1"/>
      <c r="B213" s="1"/>
      <c r="C213" s="2"/>
      <c r="D213" s="1"/>
      <c r="E213" s="2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>
      <c r="A214" s="1"/>
      <c r="B214" s="1"/>
      <c r="C214" s="2"/>
      <c r="D214" s="1"/>
      <c r="E214" s="2"/>
      <c r="F214" s="3"/>
      <c r="G214" s="1"/>
      <c r="H214" s="1"/>
      <c r="I214" s="1"/>
      <c r="J214" s="1"/>
      <c r="K214" s="1"/>
      <c r="L214" s="20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>
      <c r="A215" s="1"/>
      <c r="B215" s="1"/>
      <c r="C215" s="2"/>
      <c r="D215" s="1"/>
      <c r="E215" s="2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>
      <c r="A216" s="1"/>
      <c r="B216" s="1"/>
      <c r="C216" s="2"/>
      <c r="D216" s="1"/>
      <c r="E216" s="2"/>
      <c r="F216" s="3"/>
      <c r="G216" s="1"/>
      <c r="H216" s="1"/>
      <c r="I216" s="1"/>
      <c r="J216" s="1"/>
      <c r="K216" s="1"/>
      <c r="L216" s="20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>
      <c r="A217" s="1"/>
      <c r="B217" s="1"/>
      <c r="C217" s="2"/>
      <c r="D217" s="1"/>
      <c r="E217" s="2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>
      <c r="A218" s="1"/>
      <c r="B218" s="1"/>
      <c r="C218" s="2"/>
      <c r="D218" s="1"/>
      <c r="E218" s="2"/>
      <c r="F218" s="3"/>
      <c r="G218" s="1"/>
      <c r="H218" s="1"/>
      <c r="I218" s="1"/>
      <c r="J218" s="1"/>
      <c r="K218" s="1"/>
      <c r="L218" s="20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>
      <c r="A219" s="1"/>
      <c r="B219" s="1"/>
      <c r="C219" s="2"/>
      <c r="D219" s="1"/>
      <c r="E219" s="2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>
      <c r="A220" s="1"/>
      <c r="B220" s="1"/>
      <c r="C220" s="2"/>
      <c r="D220" s="1"/>
      <c r="E220" s="2"/>
      <c r="F220" s="3"/>
      <c r="G220" s="1"/>
      <c r="H220" s="1"/>
      <c r="I220" s="1"/>
      <c r="J220" s="1"/>
      <c r="K220" s="1"/>
      <c r="L220" s="20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>
      <c r="A221" s="1"/>
      <c r="B221" s="1"/>
      <c r="C221" s="2"/>
      <c r="D221" s="1"/>
      <c r="E221" s="2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>
      <c r="A222" s="1"/>
      <c r="B222" s="1"/>
      <c r="C222" s="2"/>
      <c r="D222" s="1"/>
      <c r="E222" s="2"/>
      <c r="F222" s="3"/>
      <c r="G222" s="1"/>
      <c r="H222" s="1"/>
      <c r="I222" s="1"/>
      <c r="J222" s="1"/>
      <c r="K222" s="1"/>
      <c r="L222" s="20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>
      <c r="A223" s="1"/>
      <c r="B223" s="1"/>
      <c r="C223" s="2"/>
      <c r="D223" s="1"/>
      <c r="E223" s="2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>
      <c r="A224" s="1"/>
      <c r="B224" s="1"/>
      <c r="C224" s="2"/>
      <c r="D224" s="1"/>
      <c r="E224" s="2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>
      <c r="A225" s="1"/>
      <c r="B225" s="1"/>
      <c r="C225" s="2"/>
      <c r="D225" s="1"/>
      <c r="E225" s="2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>
      <c r="A226" s="1"/>
      <c r="B226" s="1"/>
      <c r="C226" s="2"/>
      <c r="D226" s="1"/>
      <c r="E226" s="2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>
      <c r="A227" s="1"/>
      <c r="B227" s="1"/>
      <c r="C227" s="2"/>
      <c r="D227" s="1"/>
      <c r="E227" s="2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>
      <c r="A228" s="1"/>
      <c r="B228" s="1"/>
      <c r="C228" s="2"/>
      <c r="D228" s="1"/>
      <c r="E228" s="2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>
      <c r="A229" s="1"/>
      <c r="B229" s="1"/>
      <c r="C229" s="2"/>
      <c r="D229" s="1"/>
      <c r="E229" s="2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>
      <c r="A230" s="1"/>
      <c r="B230" s="1"/>
      <c r="C230" s="2"/>
      <c r="D230" s="1"/>
      <c r="E230" s="2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>
      <c r="A231" s="1"/>
      <c r="B231" s="1"/>
      <c r="C231" s="2"/>
      <c r="D231" s="1"/>
      <c r="E231" s="2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>
      <c r="A232" s="1"/>
      <c r="B232" s="1"/>
      <c r="C232" s="2"/>
      <c r="D232" s="1"/>
      <c r="E232" s="2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>
      <c r="A233" s="1"/>
      <c r="B233" s="1"/>
      <c r="C233" s="2"/>
      <c r="D233" s="1"/>
      <c r="E233" s="2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>
      <c r="A234" s="1"/>
      <c r="B234" s="1"/>
      <c r="C234" s="2"/>
      <c r="D234" s="1"/>
      <c r="E234" s="2"/>
      <c r="F234" s="3"/>
      <c r="G234" s="1"/>
      <c r="H234" s="1"/>
      <c r="I234" s="1"/>
      <c r="J234" s="1"/>
      <c r="K234" s="1"/>
      <c r="L234" s="20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>
      <c r="A235" s="1"/>
      <c r="B235" s="1"/>
      <c r="C235" s="2"/>
      <c r="D235" s="1"/>
      <c r="E235" s="2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>
      <c r="A236" s="1"/>
      <c r="B236" s="1"/>
      <c r="C236" s="2"/>
      <c r="D236" s="1"/>
      <c r="E236" s="2"/>
      <c r="F236" s="3"/>
      <c r="G236" s="1"/>
      <c r="H236" s="1"/>
      <c r="I236" s="1"/>
      <c r="J236" s="1"/>
      <c r="K236" s="1"/>
      <c r="L236" s="20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>
      <c r="A237" s="1"/>
      <c r="B237" s="1"/>
      <c r="C237" s="2"/>
      <c r="D237" s="1"/>
      <c r="E237" s="2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>
      <c r="A238" s="1"/>
      <c r="B238" s="1"/>
      <c r="C238" s="2"/>
      <c r="D238" s="1"/>
      <c r="E238" s="2"/>
      <c r="F238" s="3"/>
      <c r="G238" s="1"/>
      <c r="H238" s="1"/>
      <c r="I238" s="1"/>
      <c r="J238" s="1"/>
      <c r="K238" s="1"/>
      <c r="L238" s="20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>
      <c r="A239" s="1"/>
      <c r="B239" s="1"/>
      <c r="C239" s="2"/>
      <c r="D239" s="1"/>
      <c r="E239" s="2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>
      <c r="A240" s="1"/>
      <c r="B240" s="1"/>
      <c r="C240" s="2"/>
      <c r="D240" s="1"/>
      <c r="E240" s="2"/>
      <c r="F240" s="3"/>
      <c r="G240" s="1"/>
      <c r="H240" s="1"/>
      <c r="I240" s="1"/>
      <c r="J240" s="1"/>
      <c r="K240" s="1"/>
      <c r="L240" s="20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>
      <c r="A241" s="1"/>
      <c r="B241" s="1"/>
      <c r="C241" s="2"/>
      <c r="D241" s="1"/>
      <c r="E241" s="2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>
      <c r="A242" s="1"/>
      <c r="B242" s="1"/>
      <c r="C242" s="2"/>
      <c r="D242" s="1"/>
      <c r="E242" s="2"/>
      <c r="F242" s="3"/>
      <c r="G242" s="1"/>
      <c r="H242" s="1"/>
      <c r="I242" s="1"/>
      <c r="J242" s="1"/>
      <c r="K242" s="1"/>
      <c r="L242" s="20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>
      <c r="A243" s="1"/>
      <c r="B243" s="1"/>
      <c r="C243" s="2"/>
      <c r="D243" s="1"/>
      <c r="E243" s="2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>
      <c r="A244" s="1"/>
      <c r="B244" s="1"/>
      <c r="C244" s="2"/>
      <c r="D244" s="1"/>
      <c r="E244" s="2"/>
      <c r="F244" s="3"/>
      <c r="G244" s="1"/>
      <c r="H244" s="1"/>
      <c r="I244" s="1"/>
      <c r="J244" s="1"/>
      <c r="K244" s="1"/>
      <c r="L244" s="20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>
      <c r="A245" s="1"/>
      <c r="B245" s="1"/>
      <c r="C245" s="2"/>
      <c r="D245" s="1"/>
      <c r="E245" s="2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>
      <c r="A246" s="1"/>
      <c r="B246" s="1"/>
      <c r="C246" s="2"/>
      <c r="D246" s="1"/>
      <c r="E246" s="2"/>
      <c r="F246" s="3"/>
      <c r="G246" s="1"/>
      <c r="H246" s="1"/>
      <c r="I246" s="1"/>
      <c r="J246" s="1"/>
      <c r="K246" s="1"/>
      <c r="L246" s="20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>
      <c r="A247" s="1"/>
      <c r="B247" s="1"/>
      <c r="C247" s="2"/>
      <c r="D247" s="1"/>
      <c r="E247" s="2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>
      <c r="A248" s="1"/>
      <c r="B248" s="1"/>
      <c r="C248" s="2"/>
      <c r="D248" s="1"/>
      <c r="E248" s="2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>
      <c r="A249" s="1"/>
      <c r="B249" s="1"/>
      <c r="C249" s="2"/>
      <c r="D249" s="1"/>
      <c r="E249" s="2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>
      <c r="A250" s="1"/>
      <c r="B250" s="1"/>
      <c r="C250" s="2"/>
      <c r="D250" s="1"/>
      <c r="E250" s="2"/>
      <c r="F250" s="3"/>
      <c r="G250" s="1"/>
      <c r="H250" s="1"/>
      <c r="I250" s="1"/>
      <c r="J250" s="1"/>
      <c r="K250" s="1"/>
      <c r="L250" s="20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>
      <c r="A251" s="1"/>
      <c r="B251" s="1"/>
      <c r="C251" s="2"/>
      <c r="D251" s="1"/>
      <c r="E251" s="2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>
      <c r="A252" s="1"/>
      <c r="B252" s="1"/>
      <c r="C252" s="2"/>
      <c r="D252" s="1"/>
      <c r="E252" s="2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>
      <c r="A253" s="1"/>
      <c r="B253" s="1"/>
      <c r="C253" s="2"/>
      <c r="D253" s="1"/>
      <c r="E253" s="2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>
      <c r="A254" s="1"/>
      <c r="B254" s="1"/>
      <c r="C254" s="2"/>
      <c r="D254" s="1"/>
      <c r="E254" s="2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>
      <c r="A255" s="1"/>
      <c r="B255" s="1"/>
      <c r="C255" s="2"/>
      <c r="D255" s="1"/>
      <c r="E255" s="2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>
      <c r="A256" s="1"/>
      <c r="B256" s="1"/>
      <c r="C256" s="2"/>
      <c r="D256" s="1"/>
      <c r="E256" s="2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>
      <c r="A257" s="1"/>
      <c r="B257" s="1"/>
      <c r="C257" s="2"/>
      <c r="D257" s="1"/>
      <c r="E257" s="2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>
      <c r="A258" s="1"/>
      <c r="B258" s="1"/>
      <c r="C258" s="2"/>
      <c r="D258" s="1"/>
      <c r="E258" s="2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>
      <c r="A259" s="1"/>
      <c r="B259" s="1"/>
      <c r="C259" s="2"/>
      <c r="D259" s="1"/>
      <c r="E259" s="2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>
      <c r="A260" s="1"/>
      <c r="B260" s="1"/>
      <c r="C260" s="2"/>
      <c r="D260" s="1"/>
      <c r="E260" s="2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>
      <c r="A261" s="1"/>
      <c r="B261" s="1"/>
      <c r="C261" s="2"/>
      <c r="D261" s="1"/>
      <c r="E261" s="2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>
      <c r="A262" s="1"/>
      <c r="B262" s="1"/>
      <c r="C262" s="2"/>
      <c r="D262" s="1"/>
      <c r="E262" s="2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>
      <c r="A263" s="1"/>
      <c r="B263" s="1"/>
      <c r="C263" s="2"/>
      <c r="D263" s="1"/>
      <c r="E263" s="2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>
      <c r="A264" s="1"/>
      <c r="B264" s="1"/>
      <c r="C264" s="2"/>
      <c r="D264" s="1"/>
      <c r="E264" s="2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>
      <c r="A265" s="1"/>
      <c r="B265" s="1"/>
      <c r="C265" s="2"/>
      <c r="D265" s="1"/>
      <c r="E265" s="2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>
      <c r="A266" s="1"/>
      <c r="B266" s="1"/>
      <c r="C266" s="2"/>
      <c r="D266" s="1"/>
      <c r="E266" s="2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>
      <c r="A267" s="1"/>
      <c r="B267" s="1"/>
      <c r="C267" s="2"/>
      <c r="D267" s="1"/>
      <c r="E267" s="2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>
      <c r="A268" s="1"/>
      <c r="B268" s="1"/>
      <c r="C268" s="2"/>
      <c r="D268" s="1"/>
      <c r="E268" s="2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>
      <c r="A269" s="1"/>
      <c r="B269" s="1"/>
      <c r="C269" s="2"/>
      <c r="D269" s="1"/>
      <c r="E269" s="2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>
      <c r="A270" s="1"/>
      <c r="B270" s="1"/>
      <c r="C270" s="2"/>
      <c r="D270" s="1"/>
      <c r="E270" s="2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>
      <c r="A271" s="1"/>
      <c r="B271" s="1"/>
      <c r="C271" s="2"/>
      <c r="D271" s="1"/>
      <c r="E271" s="2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>
      <c r="A272" s="1"/>
      <c r="B272" s="1"/>
      <c r="C272" s="2"/>
      <c r="D272" s="1"/>
      <c r="E272" s="2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>
      <c r="A273" s="1"/>
      <c r="B273" s="1"/>
      <c r="C273" s="2"/>
      <c r="D273" s="1"/>
      <c r="E273" s="2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>
      <c r="A274" s="1"/>
      <c r="B274" s="1"/>
      <c r="C274" s="2"/>
      <c r="D274" s="1"/>
      <c r="E274" s="2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>
      <c r="A275" s="1"/>
      <c r="B275" s="1"/>
      <c r="C275" s="2"/>
      <c r="D275" s="1"/>
      <c r="E275" s="2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>
      <c r="A276" s="1"/>
      <c r="B276" s="1"/>
      <c r="C276" s="2"/>
      <c r="D276" s="1"/>
      <c r="E276" s="2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>
      <c r="A277" s="1"/>
      <c r="B277" s="1"/>
      <c r="C277" s="2"/>
      <c r="D277" s="1"/>
      <c r="E277" s="2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>
      <c r="A278" s="1"/>
      <c r="B278" s="1"/>
      <c r="C278" s="2"/>
      <c r="D278" s="1"/>
      <c r="E278" s="2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>
      <c r="A279" s="1"/>
      <c r="B279" s="1"/>
      <c r="C279" s="2"/>
      <c r="D279" s="1"/>
      <c r="E279" s="2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>
      <c r="A280" s="1"/>
      <c r="B280" s="1"/>
      <c r="C280" s="2"/>
      <c r="D280" s="1"/>
      <c r="E280" s="2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>
      <c r="A281" s="1"/>
      <c r="B281" s="1"/>
      <c r="C281" s="2"/>
      <c r="D281" s="1"/>
      <c r="E281" s="2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>
      <c r="A282" s="1"/>
      <c r="B282" s="1"/>
      <c r="C282" s="2"/>
      <c r="D282" s="1"/>
      <c r="E282" s="2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>
      <c r="A283" s="1"/>
      <c r="B283" s="1"/>
      <c r="C283" s="2"/>
      <c r="D283" s="1"/>
      <c r="E283" s="2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>
      <c r="A284" s="1"/>
      <c r="B284" s="1"/>
      <c r="C284" s="2"/>
      <c r="D284" s="1"/>
      <c r="E284" s="2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>
      <c r="A285" s="1"/>
      <c r="B285" s="1"/>
      <c r="C285" s="2"/>
      <c r="D285" s="1"/>
      <c r="E285" s="2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>
      <c r="A286" s="1"/>
      <c r="B286" s="1"/>
      <c r="C286" s="2"/>
      <c r="D286" s="1"/>
      <c r="E286" s="2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>
      <c r="A287" s="1"/>
      <c r="B287" s="1"/>
      <c r="C287" s="2"/>
      <c r="D287" s="1"/>
      <c r="E287" s="2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>
      <c r="A288" s="1"/>
      <c r="B288" s="1"/>
      <c r="C288" s="2"/>
      <c r="D288" s="1"/>
      <c r="E288" s="2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>
      <c r="A289" s="1"/>
      <c r="B289" s="1"/>
      <c r="C289" s="2"/>
      <c r="D289" s="1"/>
      <c r="E289" s="2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20"/>
      <c r="S289" s="1"/>
      <c r="T289" s="1"/>
      <c r="U289" s="1"/>
      <c r="V289" s="1"/>
      <c r="W289" s="22">
        <v>19000.0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>
      <c r="A290" s="1"/>
      <c r="B290" s="1"/>
      <c r="C290" s="2"/>
      <c r="D290" s="1"/>
      <c r="E290" s="2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0"/>
      <c r="W290" s="22">
        <v>22686.0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>
      <c r="A291" s="1"/>
      <c r="B291" s="1"/>
      <c r="C291" s="2"/>
      <c r="D291" s="1"/>
      <c r="E291" s="2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0"/>
      <c r="W291" s="22">
        <v>14558.0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>
      <c r="A292" s="1"/>
      <c r="B292" s="1"/>
      <c r="C292" s="2"/>
      <c r="D292" s="1"/>
      <c r="E292" s="2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0"/>
      <c r="S292" s="1"/>
      <c r="T292" s="20"/>
      <c r="U292" s="1"/>
      <c r="V292" s="20"/>
      <c r="W292" s="22">
        <v>19700.0</v>
      </c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>
      <c r="A293" s="1"/>
      <c r="B293" s="1"/>
      <c r="C293" s="2"/>
      <c r="D293" s="1"/>
      <c r="E293" s="2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0"/>
      <c r="S293" s="1"/>
      <c r="T293" s="20"/>
      <c r="U293" s="1"/>
      <c r="V293" s="20"/>
      <c r="W293" s="22">
        <v>22746.0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>
      <c r="A294" s="1"/>
      <c r="B294" s="1"/>
      <c r="C294" s="2"/>
      <c r="D294" s="1"/>
      <c r="E294" s="2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0"/>
      <c r="S294" s="1"/>
      <c r="T294" s="20"/>
      <c r="U294" s="1"/>
      <c r="V294" s="20"/>
      <c r="W294" s="22">
        <v>36412.0</v>
      </c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>
      <c r="A295" s="1"/>
      <c r="B295" s="1"/>
      <c r="C295" s="2"/>
      <c r="D295" s="1"/>
      <c r="E295" s="2"/>
      <c r="F295" s="3"/>
      <c r="G295" s="1"/>
      <c r="H295" s="1"/>
      <c r="I295" s="1"/>
      <c r="J295" s="1"/>
      <c r="K295" s="20"/>
      <c r="L295" s="1"/>
      <c r="M295" s="1"/>
      <c r="N295" s="1"/>
      <c r="O295" s="1"/>
      <c r="P295" s="1"/>
      <c r="Q295" s="1"/>
      <c r="R295" s="20"/>
      <c r="S295" s="1"/>
      <c r="T295" s="1"/>
      <c r="U295" s="1"/>
      <c r="V295" s="20"/>
      <c r="W295" s="22">
        <v>38608.0</v>
      </c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>
      <c r="A296" s="1"/>
      <c r="B296" s="1"/>
      <c r="C296" s="2"/>
      <c r="D296" s="1"/>
      <c r="E296" s="2"/>
      <c r="F296" s="3"/>
      <c r="G296" s="1"/>
      <c r="H296" s="1"/>
      <c r="I296" s="1"/>
      <c r="J296" s="1"/>
      <c r="K296" s="20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0"/>
      <c r="W296" s="22">
        <v>32686.0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>
      <c r="A297" s="1"/>
      <c r="B297" s="1"/>
      <c r="C297" s="2"/>
      <c r="D297" s="1"/>
      <c r="E297" s="2"/>
      <c r="F297" s="3"/>
      <c r="G297" s="1"/>
      <c r="H297" s="1"/>
      <c r="I297" s="1"/>
      <c r="J297" s="1"/>
      <c r="K297" s="20"/>
      <c r="L297" s="1"/>
      <c r="M297" s="1"/>
      <c r="N297" s="1"/>
      <c r="O297" s="1"/>
      <c r="P297" s="1"/>
      <c r="Q297" s="1"/>
      <c r="R297" s="20"/>
      <c r="S297" s="1"/>
      <c r="T297" s="1"/>
      <c r="U297" s="1"/>
      <c r="V297" s="20"/>
      <c r="W297" s="6">
        <v>35.322</v>
      </c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>
      <c r="A298" s="1"/>
      <c r="B298" s="1"/>
      <c r="C298" s="2"/>
      <c r="D298" s="1"/>
      <c r="E298" s="2"/>
      <c r="F298" s="3"/>
      <c r="G298" s="1"/>
      <c r="H298" s="1"/>
      <c r="I298" s="1"/>
      <c r="J298" s="1"/>
      <c r="K298" s="20"/>
      <c r="L298" s="1"/>
      <c r="M298" s="1"/>
      <c r="N298" s="1"/>
      <c r="O298" s="1"/>
      <c r="P298" s="1"/>
      <c r="Q298" s="1"/>
      <c r="R298" s="20"/>
      <c r="S298" s="1"/>
      <c r="T298" s="20"/>
      <c r="U298" s="1"/>
      <c r="V298" s="20"/>
      <c r="W298" s="22">
        <v>36878.0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>
      <c r="A299" s="1"/>
      <c r="B299" s="1"/>
      <c r="C299" s="2"/>
      <c r="D299" s="1"/>
      <c r="E299" s="2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0"/>
      <c r="U299" s="1"/>
      <c r="V299" s="20"/>
      <c r="W299" s="22">
        <v>60922.0</v>
      </c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>
      <c r="A300" s="1"/>
      <c r="B300" s="1"/>
      <c r="C300" s="2"/>
      <c r="D300" s="1"/>
      <c r="E300" s="2"/>
      <c r="F300" s="3"/>
      <c r="G300" s="1"/>
      <c r="H300" s="1"/>
      <c r="I300" s="1"/>
      <c r="J300" s="1"/>
      <c r="K300" s="20"/>
      <c r="L300" s="1"/>
      <c r="M300" s="1"/>
      <c r="N300" s="1"/>
      <c r="O300" s="1"/>
      <c r="P300" s="1"/>
      <c r="Q300" s="1"/>
      <c r="R300" s="20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>
      <c r="A301" s="1"/>
      <c r="B301" s="1"/>
      <c r="C301" s="2"/>
      <c r="D301" s="1"/>
      <c r="E301" s="2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>
      <c r="A302" s="1"/>
      <c r="B302" s="1"/>
      <c r="C302" s="2"/>
      <c r="D302" s="1"/>
      <c r="E302" s="2"/>
      <c r="F302" s="3"/>
      <c r="G302" s="1"/>
      <c r="H302" s="1"/>
      <c r="I302" s="1"/>
      <c r="J302" s="1"/>
      <c r="K302" s="20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>
      <c r="A303" s="1"/>
      <c r="B303" s="1"/>
      <c r="C303" s="2"/>
      <c r="D303" s="1"/>
      <c r="E303" s="2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>
      <c r="A304" s="1"/>
      <c r="B304" s="1"/>
      <c r="C304" s="2"/>
      <c r="D304" s="1"/>
      <c r="E304" s="2"/>
      <c r="F304" s="3"/>
      <c r="G304" s="1"/>
      <c r="H304" s="1"/>
      <c r="I304" s="1"/>
      <c r="J304" s="1"/>
      <c r="K304" s="20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>
      <c r="A305" s="1"/>
      <c r="B305" s="1"/>
      <c r="C305" s="2"/>
      <c r="D305" s="1"/>
      <c r="E305" s="2"/>
      <c r="F305" s="3"/>
      <c r="G305" s="1"/>
      <c r="H305" s="1"/>
      <c r="I305" s="1"/>
      <c r="J305" s="1"/>
      <c r="K305" s="20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>
      <c r="A306" s="1"/>
      <c r="B306" s="1"/>
      <c r="C306" s="2"/>
      <c r="D306" s="1"/>
      <c r="E306" s="2"/>
      <c r="F306" s="3"/>
      <c r="G306" s="1"/>
      <c r="H306" s="1"/>
      <c r="I306" s="1"/>
      <c r="J306" s="1"/>
      <c r="K306" s="20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>
      <c r="A307" s="1"/>
      <c r="B307" s="1"/>
      <c r="C307" s="2"/>
      <c r="D307" s="1"/>
      <c r="E307" s="2"/>
      <c r="F307" s="3"/>
      <c r="G307" s="1"/>
      <c r="H307" s="1"/>
      <c r="I307" s="1"/>
      <c r="J307" s="1"/>
      <c r="K307" s="20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>
      <c r="A308" s="1"/>
      <c r="B308" s="1"/>
      <c r="C308" s="2"/>
      <c r="D308" s="1"/>
      <c r="E308" s="2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>
      <c r="A309" s="1"/>
      <c r="B309" s="1"/>
      <c r="C309" s="2"/>
      <c r="D309" s="1"/>
      <c r="E309" s="2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>
      <c r="A310" s="1"/>
      <c r="B310" s="1"/>
      <c r="C310" s="2"/>
      <c r="D310" s="1"/>
      <c r="E310" s="2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>
      <c r="A311" s="1"/>
      <c r="B311" s="1"/>
      <c r="C311" s="2"/>
      <c r="D311" s="1"/>
      <c r="E311" s="2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>
      <c r="A312" s="1"/>
      <c r="B312" s="1"/>
      <c r="C312" s="2"/>
      <c r="D312" s="1"/>
      <c r="E312" s="2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>
      <c r="A313" s="1"/>
      <c r="B313" s="1"/>
      <c r="C313" s="2"/>
      <c r="D313" s="1"/>
      <c r="E313" s="2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>
      <c r="A314" s="1"/>
      <c r="B314" s="1"/>
      <c r="C314" s="2"/>
      <c r="D314" s="1"/>
      <c r="E314" s="2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>
      <c r="A315" s="1"/>
      <c r="B315" s="1"/>
      <c r="C315" s="2"/>
      <c r="D315" s="1"/>
      <c r="E315" s="2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>
      <c r="A316" s="1"/>
      <c r="B316" s="1"/>
      <c r="C316" s="2"/>
      <c r="D316" s="1"/>
      <c r="E316" s="2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>
      <c r="A317" s="1"/>
      <c r="B317" s="1"/>
      <c r="C317" s="2"/>
      <c r="D317" s="1"/>
      <c r="E317" s="2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>
      <c r="A318" s="1"/>
      <c r="B318" s="1"/>
      <c r="C318" s="2"/>
      <c r="D318" s="1"/>
      <c r="E318" s="2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>
      <c r="A319" s="1"/>
      <c r="B319" s="1"/>
      <c r="C319" s="2"/>
      <c r="D319" s="1"/>
      <c r="E319" s="2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>
      <c r="A320" s="1"/>
      <c r="B320" s="1"/>
      <c r="C320" s="2"/>
      <c r="D320" s="1"/>
      <c r="E320" s="2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>
      <c r="A321" s="1"/>
      <c r="B321" s="1"/>
      <c r="C321" s="2"/>
      <c r="D321" s="1"/>
      <c r="E321" s="2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>
      <c r="A322" s="1"/>
      <c r="B322" s="1"/>
      <c r="C322" s="2"/>
      <c r="D322" s="1"/>
      <c r="E322" s="2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>
      <c r="A323" s="1"/>
      <c r="B323" s="1"/>
      <c r="C323" s="2"/>
      <c r="D323" s="1"/>
      <c r="E323" s="2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>
      <c r="A324" s="1"/>
      <c r="B324" s="1"/>
      <c r="C324" s="2"/>
      <c r="D324" s="1"/>
      <c r="E324" s="2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>
      <c r="A325" s="1"/>
      <c r="B325" s="1"/>
      <c r="C325" s="2"/>
      <c r="D325" s="1"/>
      <c r="E325" s="2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>
      <c r="A326" s="1"/>
      <c r="B326" s="1"/>
      <c r="C326" s="2"/>
      <c r="D326" s="1"/>
      <c r="E326" s="2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>
      <c r="A327" s="1"/>
      <c r="B327" s="1"/>
      <c r="C327" s="2"/>
      <c r="D327" s="1"/>
      <c r="E327" s="2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>
      <c r="A328" s="1"/>
      <c r="B328" s="1"/>
      <c r="C328" s="2"/>
      <c r="D328" s="1"/>
      <c r="E328" s="2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>
      <c r="A329" s="1"/>
      <c r="B329" s="1"/>
      <c r="C329" s="2"/>
      <c r="D329" s="1"/>
      <c r="E329" s="2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>
      <c r="A330" s="1"/>
      <c r="B330" s="1"/>
      <c r="C330" s="2"/>
      <c r="D330" s="1"/>
      <c r="E330" s="2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>
      <c r="A331" s="1"/>
      <c r="B331" s="1"/>
      <c r="C331" s="2"/>
      <c r="D331" s="1"/>
      <c r="E331" s="2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>
      <c r="A332" s="1"/>
      <c r="B332" s="1"/>
      <c r="C332" s="2"/>
      <c r="D332" s="1"/>
      <c r="E332" s="2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>
      <c r="A333" s="1"/>
      <c r="B333" s="1"/>
      <c r="C333" s="2"/>
      <c r="D333" s="1"/>
      <c r="E333" s="2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>
      <c r="A334" s="1"/>
      <c r="B334" s="1"/>
      <c r="C334" s="2"/>
      <c r="D334" s="1"/>
      <c r="E334" s="2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>
      <c r="A335" s="1"/>
      <c r="B335" s="1"/>
      <c r="C335" s="2"/>
      <c r="D335" s="1"/>
      <c r="E335" s="2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>
      <c r="A336" s="1"/>
      <c r="B336" s="1"/>
      <c r="C336" s="2"/>
      <c r="D336" s="1"/>
      <c r="E336" s="2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>
      <c r="A337" s="1"/>
      <c r="B337" s="1"/>
      <c r="C337" s="2"/>
      <c r="D337" s="1"/>
      <c r="E337" s="2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>
      <c r="A338" s="1"/>
      <c r="B338" s="1"/>
      <c r="C338" s="2"/>
      <c r="D338" s="1"/>
      <c r="E338" s="2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>
      <c r="A339" s="1"/>
      <c r="B339" s="1"/>
      <c r="C339" s="2"/>
      <c r="D339" s="1"/>
      <c r="E339" s="2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>
      <c r="A340" s="1"/>
      <c r="B340" s="1"/>
      <c r="C340" s="2"/>
      <c r="D340" s="1"/>
      <c r="E340" s="2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>
      <c r="A341" s="1"/>
      <c r="B341" s="1"/>
      <c r="C341" s="2"/>
      <c r="D341" s="1"/>
      <c r="E341" s="2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>
      <c r="A342" s="1"/>
      <c r="B342" s="1"/>
      <c r="C342" s="2"/>
      <c r="D342" s="1"/>
      <c r="E342" s="2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>
      <c r="A343" s="1"/>
      <c r="B343" s="1"/>
      <c r="C343" s="2"/>
      <c r="D343" s="1"/>
      <c r="E343" s="2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>
      <c r="A344" s="1"/>
      <c r="B344" s="1"/>
      <c r="C344" s="2"/>
      <c r="D344" s="1"/>
      <c r="E344" s="2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>
      <c r="A345" s="1"/>
      <c r="B345" s="1"/>
      <c r="C345" s="2"/>
      <c r="D345" s="1"/>
      <c r="E345" s="2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>
      <c r="A346" s="1"/>
      <c r="B346" s="1"/>
      <c r="C346" s="2"/>
      <c r="D346" s="1"/>
      <c r="E346" s="2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>
      <c r="A347" s="1"/>
      <c r="B347" s="1"/>
      <c r="C347" s="2"/>
      <c r="D347" s="1"/>
      <c r="E347" s="2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>
      <c r="A348" s="1"/>
      <c r="B348" s="1"/>
      <c r="C348" s="2"/>
      <c r="D348" s="1"/>
      <c r="E348" s="2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>
      <c r="A349" s="1"/>
      <c r="B349" s="1"/>
      <c r="C349" s="2"/>
      <c r="D349" s="1"/>
      <c r="E349" s="2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>
      <c r="A350" s="1"/>
      <c r="B350" s="1"/>
      <c r="C350" s="2"/>
      <c r="D350" s="1"/>
      <c r="E350" s="2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>
      <c r="A351" s="1"/>
      <c r="B351" s="1"/>
      <c r="C351" s="2"/>
      <c r="D351" s="1"/>
      <c r="E351" s="2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>
      <c r="A352" s="1"/>
      <c r="B352" s="1"/>
      <c r="C352" s="2"/>
      <c r="D352" s="1"/>
      <c r="E352" s="2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>
      <c r="A353" s="1"/>
      <c r="B353" s="1"/>
      <c r="C353" s="2"/>
      <c r="D353" s="1"/>
      <c r="E353" s="2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>
      <c r="A354" s="1"/>
      <c r="B354" s="1"/>
      <c r="C354" s="2"/>
      <c r="D354" s="1"/>
      <c r="E354" s="2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>
      <c r="A355" s="1"/>
      <c r="B355" s="1"/>
      <c r="C355" s="2"/>
      <c r="D355" s="1"/>
      <c r="E355" s="2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>
      <c r="A356" s="1"/>
      <c r="B356" s="1"/>
      <c r="C356" s="2"/>
      <c r="D356" s="1"/>
      <c r="E356" s="2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>
      <c r="A357" s="1"/>
      <c r="B357" s="1"/>
      <c r="C357" s="2"/>
      <c r="D357" s="1"/>
      <c r="E357" s="2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>
      <c r="A358" s="1"/>
      <c r="B358" s="1"/>
      <c r="C358" s="2"/>
      <c r="D358" s="1"/>
      <c r="E358" s="2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>
      <c r="A359" s="1"/>
      <c r="B359" s="1"/>
      <c r="C359" s="2"/>
      <c r="D359" s="1"/>
      <c r="E359" s="2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>
      <c r="A360" s="1"/>
      <c r="B360" s="1"/>
      <c r="C360" s="2"/>
      <c r="D360" s="1"/>
      <c r="E360" s="2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>
      <c r="A361" s="1"/>
      <c r="B361" s="1"/>
      <c r="C361" s="2"/>
      <c r="D361" s="1"/>
      <c r="E361" s="2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>
      <c r="A362" s="1"/>
      <c r="B362" s="1"/>
      <c r="C362" s="2"/>
      <c r="D362" s="1"/>
      <c r="E362" s="2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>
      <c r="A363" s="1"/>
      <c r="B363" s="1"/>
      <c r="C363" s="2"/>
      <c r="D363" s="1"/>
      <c r="E363" s="2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>
      <c r="A364" s="1"/>
      <c r="B364" s="1"/>
      <c r="C364" s="2"/>
      <c r="D364" s="1"/>
      <c r="E364" s="2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>
      <c r="A365" s="1"/>
      <c r="B365" s="1"/>
      <c r="C365" s="2"/>
      <c r="D365" s="1"/>
      <c r="E365" s="2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>
      <c r="A366" s="1"/>
      <c r="B366" s="1"/>
      <c r="C366" s="2"/>
      <c r="D366" s="1"/>
      <c r="E366" s="2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>
      <c r="A367" s="1"/>
      <c r="B367" s="1"/>
      <c r="C367" s="2"/>
      <c r="D367" s="1"/>
      <c r="E367" s="2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>
      <c r="A368" s="1"/>
      <c r="B368" s="1"/>
      <c r="C368" s="2"/>
      <c r="D368" s="1"/>
      <c r="E368" s="2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>
      <c r="A369" s="1"/>
      <c r="B369" s="1"/>
      <c r="C369" s="2"/>
      <c r="D369" s="1"/>
      <c r="E369" s="2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>
      <c r="A370" s="1"/>
      <c r="B370" s="1"/>
      <c r="C370" s="2"/>
      <c r="D370" s="1"/>
      <c r="E370" s="2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>
      <c r="A371" s="1"/>
      <c r="B371" s="1"/>
      <c r="C371" s="2"/>
      <c r="D371" s="1"/>
      <c r="E371" s="2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>
      <c r="A372" s="1"/>
      <c r="B372" s="1"/>
      <c r="C372" s="2"/>
      <c r="D372" s="1"/>
      <c r="E372" s="2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>
      <c r="A373" s="1"/>
      <c r="B373" s="1"/>
      <c r="C373" s="2"/>
      <c r="D373" s="1"/>
      <c r="E373" s="2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>
      <c r="A374" s="1"/>
      <c r="B374" s="1"/>
      <c r="C374" s="2"/>
      <c r="D374" s="1"/>
      <c r="E374" s="2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>
      <c r="A375" s="1"/>
      <c r="B375" s="1"/>
      <c r="C375" s="2"/>
      <c r="D375" s="1"/>
      <c r="E375" s="2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>
      <c r="A376" s="1"/>
      <c r="B376" s="1"/>
      <c r="C376" s="2"/>
      <c r="D376" s="1"/>
      <c r="E376" s="2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>
      <c r="A377" s="1"/>
      <c r="B377" s="1"/>
      <c r="C377" s="2"/>
      <c r="D377" s="1"/>
      <c r="E377" s="2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>
      <c r="A378" s="1"/>
      <c r="B378" s="1"/>
      <c r="C378" s="2"/>
      <c r="D378" s="1"/>
      <c r="E378" s="2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>
      <c r="A379" s="1"/>
      <c r="B379" s="1"/>
      <c r="C379" s="2"/>
      <c r="D379" s="1"/>
      <c r="E379" s="2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>
      <c r="A380" s="1"/>
      <c r="B380" s="1"/>
      <c r="C380" s="2"/>
      <c r="D380" s="1"/>
      <c r="E380" s="2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>
      <c r="A381" s="1"/>
      <c r="B381" s="1"/>
      <c r="C381" s="2"/>
      <c r="D381" s="1"/>
      <c r="E381" s="2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>
      <c r="A382" s="1"/>
      <c r="B382" s="1"/>
      <c r="C382" s="2"/>
      <c r="D382" s="1"/>
      <c r="E382" s="2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>
      <c r="A383" s="1"/>
      <c r="B383" s="1"/>
      <c r="C383" s="2"/>
      <c r="D383" s="1"/>
      <c r="E383" s="2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>
      <c r="A384" s="1"/>
      <c r="B384" s="1"/>
      <c r="C384" s="2"/>
      <c r="D384" s="1"/>
      <c r="E384" s="2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>
      <c r="A385" s="1"/>
      <c r="B385" s="1"/>
      <c r="C385" s="2"/>
      <c r="D385" s="1"/>
      <c r="E385" s="2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>
      <c r="A386" s="1"/>
      <c r="B386" s="1"/>
      <c r="C386" s="2"/>
      <c r="D386" s="1"/>
      <c r="E386" s="2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>
      <c r="A387" s="1"/>
      <c r="B387" s="1"/>
      <c r="C387" s="2"/>
      <c r="D387" s="1"/>
      <c r="E387" s="2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>
      <c r="A388" s="1"/>
      <c r="B388" s="1"/>
      <c r="C388" s="2"/>
      <c r="D388" s="1"/>
      <c r="E388" s="2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>
      <c r="A389" s="1"/>
      <c r="B389" s="1"/>
      <c r="C389" s="2"/>
      <c r="D389" s="1"/>
      <c r="E389" s="2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>
      <c r="A390" s="1"/>
      <c r="B390" s="1"/>
      <c r="C390" s="2"/>
      <c r="D390" s="1"/>
      <c r="E390" s="2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>
      <c r="A391" s="1"/>
      <c r="B391" s="1"/>
      <c r="C391" s="2"/>
      <c r="D391" s="1"/>
      <c r="E391" s="2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>
      <c r="A392" s="1"/>
      <c r="B392" s="1"/>
      <c r="C392" s="2"/>
      <c r="D392" s="1"/>
      <c r="E392" s="2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>
      <c r="A393" s="1"/>
      <c r="B393" s="1"/>
      <c r="C393" s="2"/>
      <c r="D393" s="1"/>
      <c r="E393" s="2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>
      <c r="A394" s="1"/>
      <c r="B394" s="1"/>
      <c r="C394" s="2"/>
      <c r="D394" s="1"/>
      <c r="E394" s="2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>
      <c r="A395" s="1"/>
      <c r="B395" s="1"/>
      <c r="C395" s="2"/>
      <c r="D395" s="1"/>
      <c r="E395" s="2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>
      <c r="A396" s="1"/>
      <c r="B396" s="1"/>
      <c r="C396" s="2"/>
      <c r="D396" s="1"/>
      <c r="E396" s="2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>
      <c r="A397" s="1"/>
      <c r="B397" s="1"/>
      <c r="C397" s="2"/>
      <c r="D397" s="1"/>
      <c r="E397" s="2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>
      <c r="A398" s="1"/>
      <c r="B398" s="1"/>
      <c r="C398" s="2"/>
      <c r="D398" s="1"/>
      <c r="E398" s="2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>
      <c r="A399" s="1"/>
      <c r="B399" s="1"/>
      <c r="C399" s="2"/>
      <c r="D399" s="1"/>
      <c r="E399" s="2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>
      <c r="A400" s="1"/>
      <c r="B400" s="1"/>
      <c r="C400" s="2"/>
      <c r="D400" s="1"/>
      <c r="E400" s="2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>
      <c r="A401" s="1"/>
      <c r="B401" s="1"/>
      <c r="C401" s="2"/>
      <c r="D401" s="1"/>
      <c r="E401" s="2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>
      <c r="A402" s="1"/>
      <c r="B402" s="1"/>
      <c r="C402" s="2"/>
      <c r="D402" s="1"/>
      <c r="E402" s="2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>
      <c r="A403" s="1"/>
      <c r="B403" s="1"/>
      <c r="C403" s="2"/>
      <c r="D403" s="1"/>
      <c r="E403" s="2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>
      <c r="A404" s="1"/>
      <c r="B404" s="1"/>
      <c r="C404" s="2"/>
      <c r="D404" s="1"/>
      <c r="E404" s="2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>
      <c r="A405" s="1"/>
      <c r="B405" s="1"/>
      <c r="C405" s="2"/>
      <c r="D405" s="1"/>
      <c r="E405" s="2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>
      <c r="A406" s="1"/>
      <c r="B406" s="1"/>
      <c r="C406" s="2"/>
      <c r="D406" s="1"/>
      <c r="E406" s="2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>
      <c r="A407" s="1"/>
      <c r="B407" s="1"/>
      <c r="C407" s="2"/>
      <c r="D407" s="1"/>
      <c r="E407" s="2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>
      <c r="A408" s="1"/>
      <c r="B408" s="1"/>
      <c r="C408" s="2"/>
      <c r="D408" s="1"/>
      <c r="E408" s="2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>
      <c r="A409" s="1"/>
      <c r="B409" s="1"/>
      <c r="C409" s="2"/>
      <c r="D409" s="1"/>
      <c r="E409" s="2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>
      <c r="A410" s="1"/>
      <c r="B410" s="1"/>
      <c r="C410" s="2"/>
      <c r="D410" s="1"/>
      <c r="E410" s="2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>
      <c r="A411" s="1"/>
      <c r="B411" s="1"/>
      <c r="C411" s="2"/>
      <c r="D411" s="1"/>
      <c r="E411" s="2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>
      <c r="A412" s="1"/>
      <c r="B412" s="1"/>
      <c r="C412" s="2"/>
      <c r="D412" s="1"/>
      <c r="E412" s="2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>
      <c r="A413" s="1"/>
      <c r="B413" s="1"/>
      <c r="C413" s="2"/>
      <c r="D413" s="1"/>
      <c r="E413" s="2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>
      <c r="A414" s="1"/>
      <c r="B414" s="1"/>
      <c r="C414" s="2"/>
      <c r="D414" s="1"/>
      <c r="E414" s="2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>
      <c r="A415" s="1"/>
      <c r="B415" s="1"/>
      <c r="C415" s="2"/>
      <c r="D415" s="1"/>
      <c r="E415" s="2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>
      <c r="A416" s="1"/>
      <c r="B416" s="1"/>
      <c r="C416" s="2"/>
      <c r="D416" s="1"/>
      <c r="E416" s="2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>
      <c r="A417" s="1"/>
      <c r="B417" s="1"/>
      <c r="C417" s="2"/>
      <c r="D417" s="1"/>
      <c r="E417" s="2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>
      <c r="A418" s="1"/>
      <c r="B418" s="1"/>
      <c r="C418" s="2"/>
      <c r="D418" s="1"/>
      <c r="E418" s="2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>
      <c r="A419" s="1"/>
      <c r="B419" s="1"/>
      <c r="C419" s="2"/>
      <c r="D419" s="1"/>
      <c r="E419" s="2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>
      <c r="A420" s="1"/>
      <c r="B420" s="1"/>
      <c r="C420" s="2"/>
      <c r="D420" s="1"/>
      <c r="E420" s="2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>
      <c r="A421" s="1"/>
      <c r="B421" s="1"/>
      <c r="C421" s="2"/>
      <c r="D421" s="1"/>
      <c r="E421" s="2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>
      <c r="A422" s="1"/>
      <c r="B422" s="1"/>
      <c r="C422" s="2"/>
      <c r="D422" s="1"/>
      <c r="E422" s="2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>
      <c r="A423" s="1"/>
      <c r="B423" s="1"/>
      <c r="C423" s="2"/>
      <c r="D423" s="1"/>
      <c r="E423" s="2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>
      <c r="A424" s="1"/>
      <c r="B424" s="1"/>
      <c r="C424" s="2"/>
      <c r="D424" s="1"/>
      <c r="E424" s="2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>
      <c r="A425" s="1"/>
      <c r="B425" s="1"/>
      <c r="C425" s="2"/>
      <c r="D425" s="1"/>
      <c r="E425" s="2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>
      <c r="A426" s="1"/>
      <c r="B426" s="1"/>
      <c r="C426" s="2"/>
      <c r="D426" s="1"/>
      <c r="E426" s="2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>
      <c r="A427" s="1"/>
      <c r="B427" s="1"/>
      <c r="C427" s="2"/>
      <c r="D427" s="1"/>
      <c r="E427" s="2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>
      <c r="A428" s="1"/>
      <c r="B428" s="1"/>
      <c r="C428" s="2"/>
      <c r="D428" s="1"/>
      <c r="E428" s="2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>
      <c r="A429" s="1"/>
      <c r="B429" s="1"/>
      <c r="C429" s="2"/>
      <c r="D429" s="1"/>
      <c r="E429" s="2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>
      <c r="A430" s="1"/>
      <c r="B430" s="1"/>
      <c r="C430" s="2"/>
      <c r="D430" s="1"/>
      <c r="E430" s="2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>
      <c r="A431" s="1"/>
      <c r="B431" s="1"/>
      <c r="C431" s="2"/>
      <c r="D431" s="1"/>
      <c r="E431" s="2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>
      <c r="A432" s="1"/>
      <c r="B432" s="1"/>
      <c r="C432" s="2"/>
      <c r="D432" s="1"/>
      <c r="E432" s="2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>
      <c r="A433" s="1"/>
      <c r="B433" s="1"/>
      <c r="C433" s="2"/>
      <c r="D433" s="1"/>
      <c r="E433" s="2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>
      <c r="A434" s="1"/>
      <c r="B434" s="1"/>
      <c r="C434" s="2"/>
      <c r="D434" s="1"/>
      <c r="E434" s="2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>
      <c r="A435" s="1"/>
      <c r="B435" s="1"/>
      <c r="C435" s="2"/>
      <c r="D435" s="1"/>
      <c r="E435" s="2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>
      <c r="A436" s="1"/>
      <c r="B436" s="1"/>
      <c r="C436" s="2"/>
      <c r="D436" s="1"/>
      <c r="E436" s="2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>
      <c r="A437" s="1"/>
      <c r="B437" s="1"/>
      <c r="C437" s="2"/>
      <c r="D437" s="1"/>
      <c r="E437" s="2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>
      <c r="A438" s="1"/>
      <c r="B438" s="1"/>
      <c r="C438" s="2"/>
      <c r="D438" s="1"/>
      <c r="E438" s="2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>
      <c r="A439" s="1"/>
      <c r="B439" s="1"/>
      <c r="C439" s="2"/>
      <c r="D439" s="1"/>
      <c r="E439" s="2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>
      <c r="A440" s="1"/>
      <c r="B440" s="1"/>
      <c r="C440" s="2"/>
      <c r="D440" s="1"/>
      <c r="E440" s="2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>
      <c r="A441" s="1"/>
      <c r="B441" s="1"/>
      <c r="C441" s="2"/>
      <c r="D441" s="1"/>
      <c r="E441" s="2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>
      <c r="A442" s="1"/>
      <c r="B442" s="1"/>
      <c r="C442" s="2"/>
      <c r="D442" s="1"/>
      <c r="E442" s="2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>
      <c r="A443" s="1"/>
      <c r="B443" s="1"/>
      <c r="C443" s="2"/>
      <c r="D443" s="1"/>
      <c r="E443" s="2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>
      <c r="A444" s="1"/>
      <c r="B444" s="1"/>
      <c r="C444" s="2"/>
      <c r="D444" s="1"/>
      <c r="E444" s="2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>
      <c r="A445" s="1"/>
      <c r="B445" s="1"/>
      <c r="C445" s="2"/>
      <c r="D445" s="1"/>
      <c r="E445" s="2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>
      <c r="A446" s="1"/>
      <c r="B446" s="1"/>
      <c r="C446" s="2"/>
      <c r="D446" s="1"/>
      <c r="E446" s="2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>
      <c r="A447" s="1"/>
      <c r="B447" s="1"/>
      <c r="C447" s="2"/>
      <c r="D447" s="1"/>
      <c r="E447" s="2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>
      <c r="A448" s="1"/>
      <c r="B448" s="1"/>
      <c r="C448" s="2"/>
      <c r="D448" s="1"/>
      <c r="E448" s="2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>
      <c r="A449" s="1"/>
      <c r="B449" s="1"/>
      <c r="C449" s="2"/>
      <c r="D449" s="1"/>
      <c r="E449" s="2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>
      <c r="A450" s="1"/>
      <c r="B450" s="1"/>
      <c r="C450" s="2"/>
      <c r="D450" s="1"/>
      <c r="E450" s="2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>
      <c r="A451" s="1"/>
      <c r="B451" s="1"/>
      <c r="C451" s="2"/>
      <c r="D451" s="1"/>
      <c r="E451" s="2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>
      <c r="A452" s="1"/>
      <c r="B452" s="1"/>
      <c r="C452" s="2"/>
      <c r="D452" s="1"/>
      <c r="E452" s="2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>
      <c r="A453" s="1"/>
      <c r="B453" s="1"/>
      <c r="C453" s="2"/>
      <c r="D453" s="1"/>
      <c r="E453" s="2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>
      <c r="A454" s="1"/>
      <c r="B454" s="1"/>
      <c r="C454" s="2"/>
      <c r="D454" s="1"/>
      <c r="E454" s="2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>
      <c r="A455" s="1"/>
      <c r="B455" s="1"/>
      <c r="C455" s="2"/>
      <c r="D455" s="1"/>
      <c r="E455" s="2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>
      <c r="A456" s="1"/>
      <c r="B456" s="1"/>
      <c r="C456" s="2"/>
      <c r="D456" s="1"/>
      <c r="E456" s="2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>
      <c r="A457" s="1"/>
      <c r="B457" s="1"/>
      <c r="C457" s="2"/>
      <c r="D457" s="1"/>
      <c r="E457" s="2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>
      <c r="A458" s="1"/>
      <c r="B458" s="1"/>
      <c r="C458" s="2"/>
      <c r="D458" s="1"/>
      <c r="E458" s="2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>
      <c r="A459" s="1"/>
      <c r="B459" s="1"/>
      <c r="C459" s="2"/>
      <c r="D459" s="1"/>
      <c r="E459" s="2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>
      <c r="A460" s="1"/>
      <c r="B460" s="1"/>
      <c r="C460" s="2"/>
      <c r="D460" s="1"/>
      <c r="E460" s="2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>
      <c r="A461" s="1"/>
      <c r="B461" s="1"/>
      <c r="C461" s="2"/>
      <c r="D461" s="1"/>
      <c r="E461" s="2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>
      <c r="A462" s="1"/>
      <c r="B462" s="1"/>
      <c r="C462" s="2"/>
      <c r="D462" s="1"/>
      <c r="E462" s="2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>
      <c r="A463" s="1"/>
      <c r="B463" s="1"/>
      <c r="C463" s="2"/>
      <c r="D463" s="1"/>
      <c r="E463" s="2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>
      <c r="A464" s="1"/>
      <c r="B464" s="1"/>
      <c r="C464" s="2"/>
      <c r="D464" s="1"/>
      <c r="E464" s="2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>
      <c r="A465" s="1"/>
      <c r="B465" s="1"/>
      <c r="C465" s="2"/>
      <c r="D465" s="1"/>
      <c r="E465" s="2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>
      <c r="A466" s="1"/>
      <c r="B466" s="1"/>
      <c r="C466" s="2"/>
      <c r="D466" s="1"/>
      <c r="E466" s="2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>
      <c r="A467" s="1"/>
      <c r="B467" s="1"/>
      <c r="C467" s="2"/>
      <c r="D467" s="1"/>
      <c r="E467" s="2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>
      <c r="A468" s="1"/>
      <c r="B468" s="1"/>
      <c r="C468" s="2"/>
      <c r="D468" s="1"/>
      <c r="E468" s="2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>
      <c r="A469" s="1"/>
      <c r="B469" s="1"/>
      <c r="C469" s="2"/>
      <c r="D469" s="1"/>
      <c r="E469" s="2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>
      <c r="A470" s="1"/>
      <c r="B470" s="1"/>
      <c r="C470" s="2"/>
      <c r="D470" s="1"/>
      <c r="E470" s="2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>
      <c r="A471" s="1"/>
      <c r="B471" s="1"/>
      <c r="C471" s="2"/>
      <c r="D471" s="1"/>
      <c r="E471" s="2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>
      <c r="A472" s="1"/>
      <c r="B472" s="1"/>
      <c r="C472" s="2"/>
      <c r="D472" s="1"/>
      <c r="E472" s="2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>
      <c r="A473" s="1"/>
      <c r="B473" s="1"/>
      <c r="C473" s="2"/>
      <c r="D473" s="1"/>
      <c r="E473" s="2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>
      <c r="A474" s="1"/>
      <c r="B474" s="1"/>
      <c r="C474" s="2"/>
      <c r="D474" s="1"/>
      <c r="E474" s="2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>
      <c r="A475" s="1"/>
      <c r="B475" s="1"/>
      <c r="C475" s="2"/>
      <c r="D475" s="1"/>
      <c r="E475" s="2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>
      <c r="A476" s="1"/>
      <c r="B476" s="1"/>
      <c r="C476" s="2"/>
      <c r="D476" s="1"/>
      <c r="E476" s="2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>
      <c r="A477" s="1"/>
      <c r="B477" s="1"/>
      <c r="C477" s="2"/>
      <c r="D477" s="1"/>
      <c r="E477" s="2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>
      <c r="A478" s="1"/>
      <c r="B478" s="1"/>
      <c r="C478" s="2"/>
      <c r="D478" s="1"/>
      <c r="E478" s="2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>
      <c r="A479" s="1"/>
      <c r="B479" s="1"/>
      <c r="C479" s="2"/>
      <c r="D479" s="1"/>
      <c r="E479" s="2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>
      <c r="A480" s="1"/>
      <c r="B480" s="1"/>
      <c r="C480" s="2"/>
      <c r="D480" s="1"/>
      <c r="E480" s="2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>
      <c r="A481" s="1"/>
      <c r="B481" s="1"/>
      <c r="C481" s="2"/>
      <c r="D481" s="1"/>
      <c r="E481" s="2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>
      <c r="A482" s="1"/>
      <c r="B482" s="1"/>
      <c r="C482" s="2"/>
      <c r="D482" s="1"/>
      <c r="E482" s="2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>
      <c r="A483" s="1"/>
      <c r="B483" s="1"/>
      <c r="C483" s="2"/>
      <c r="D483" s="1"/>
      <c r="E483" s="2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>
      <c r="A484" s="1"/>
      <c r="B484" s="1"/>
      <c r="C484" s="2"/>
      <c r="D484" s="1"/>
      <c r="E484" s="2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>
      <c r="A485" s="1"/>
      <c r="B485" s="1"/>
      <c r="C485" s="2"/>
      <c r="D485" s="1"/>
      <c r="E485" s="2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>
      <c r="A486" s="1"/>
      <c r="B486" s="1"/>
      <c r="C486" s="2"/>
      <c r="D486" s="1"/>
      <c r="E486" s="2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>
      <c r="A487" s="1"/>
      <c r="B487" s="1"/>
      <c r="C487" s="2"/>
      <c r="D487" s="1"/>
      <c r="E487" s="2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>
      <c r="A488" s="1"/>
      <c r="B488" s="1"/>
      <c r="C488" s="2"/>
      <c r="D488" s="1"/>
      <c r="E488" s="2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>
      <c r="A489" s="1"/>
      <c r="B489" s="1"/>
      <c r="C489" s="2"/>
      <c r="D489" s="1"/>
      <c r="E489" s="2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>
      <c r="A490" s="1"/>
      <c r="B490" s="1"/>
      <c r="C490" s="2"/>
      <c r="D490" s="1"/>
      <c r="E490" s="2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>
      <c r="A491" s="1"/>
      <c r="B491" s="1"/>
      <c r="C491" s="2"/>
      <c r="D491" s="1"/>
      <c r="E491" s="2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>
      <c r="A492" s="1"/>
      <c r="B492" s="1"/>
      <c r="C492" s="2"/>
      <c r="D492" s="1"/>
      <c r="E492" s="2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>
      <c r="A493" s="1"/>
      <c r="B493" s="1"/>
      <c r="C493" s="2"/>
      <c r="D493" s="1"/>
      <c r="E493" s="2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>
      <c r="A494" s="1"/>
      <c r="B494" s="1"/>
      <c r="C494" s="2"/>
      <c r="D494" s="1"/>
      <c r="E494" s="2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>
      <c r="A495" s="1"/>
      <c r="B495" s="1"/>
      <c r="C495" s="2"/>
      <c r="D495" s="1"/>
      <c r="E495" s="2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>
      <c r="A496" s="1"/>
      <c r="B496" s="1"/>
      <c r="C496" s="2"/>
      <c r="D496" s="1"/>
      <c r="E496" s="2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>
      <c r="A497" s="1"/>
      <c r="B497" s="1"/>
      <c r="C497" s="2"/>
      <c r="D497" s="1"/>
      <c r="E497" s="2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>
      <c r="A498" s="1"/>
      <c r="B498" s="1"/>
      <c r="C498" s="2"/>
      <c r="D498" s="1"/>
      <c r="E498" s="2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>
      <c r="A499" s="1"/>
      <c r="B499" s="1"/>
      <c r="C499" s="2"/>
      <c r="D499" s="1"/>
      <c r="E499" s="2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>
      <c r="A500" s="1"/>
      <c r="B500" s="1"/>
      <c r="C500" s="2"/>
      <c r="D500" s="1"/>
      <c r="E500" s="2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>
      <c r="A501" s="1"/>
      <c r="B501" s="1"/>
      <c r="C501" s="2"/>
      <c r="D501" s="1"/>
      <c r="E501" s="2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>
      <c r="A502" s="1"/>
      <c r="B502" s="1"/>
      <c r="C502" s="2"/>
      <c r="D502" s="1"/>
      <c r="E502" s="2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>
      <c r="A503" s="1"/>
      <c r="B503" s="1"/>
      <c r="C503" s="2"/>
      <c r="D503" s="1"/>
      <c r="E503" s="2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>
      <c r="A504" s="1"/>
      <c r="B504" s="1"/>
      <c r="C504" s="2"/>
      <c r="D504" s="1"/>
      <c r="E504" s="2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>
      <c r="A505" s="1"/>
      <c r="B505" s="1"/>
      <c r="C505" s="2"/>
      <c r="D505" s="1"/>
      <c r="E505" s="2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>
      <c r="A506" s="1"/>
      <c r="B506" s="1"/>
      <c r="C506" s="2"/>
      <c r="D506" s="1"/>
      <c r="E506" s="2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>
      <c r="A507" s="1"/>
      <c r="B507" s="1"/>
      <c r="C507" s="2"/>
      <c r="D507" s="1"/>
      <c r="E507" s="2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>
      <c r="A508" s="1"/>
      <c r="B508" s="1"/>
      <c r="C508" s="2"/>
      <c r="D508" s="1"/>
      <c r="E508" s="2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>
      <c r="A509" s="1"/>
      <c r="B509" s="1"/>
      <c r="C509" s="2"/>
      <c r="D509" s="1"/>
      <c r="E509" s="2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>
      <c r="A510" s="1"/>
      <c r="B510" s="1"/>
      <c r="C510" s="2"/>
      <c r="D510" s="1"/>
      <c r="E510" s="2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>
      <c r="A511" s="1"/>
      <c r="B511" s="1"/>
      <c r="C511" s="2"/>
      <c r="D511" s="1"/>
      <c r="E511" s="2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>
      <c r="A512" s="1"/>
      <c r="B512" s="1"/>
      <c r="C512" s="2"/>
      <c r="D512" s="1"/>
      <c r="E512" s="2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>
      <c r="A513" s="1"/>
      <c r="B513" s="1"/>
      <c r="C513" s="2"/>
      <c r="D513" s="1"/>
      <c r="E513" s="2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>
      <c r="A514" s="1"/>
      <c r="B514" s="1"/>
      <c r="C514" s="2"/>
      <c r="D514" s="1"/>
      <c r="E514" s="2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>
      <c r="A515" s="1"/>
      <c r="B515" s="1"/>
      <c r="C515" s="2"/>
      <c r="D515" s="1"/>
      <c r="E515" s="2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>
      <c r="A516" s="1"/>
      <c r="B516" s="1"/>
      <c r="C516" s="2"/>
      <c r="D516" s="1"/>
      <c r="E516" s="2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>
      <c r="A517" s="1"/>
      <c r="B517" s="1"/>
      <c r="C517" s="2"/>
      <c r="D517" s="1"/>
      <c r="E517" s="2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>
      <c r="A518" s="1"/>
      <c r="B518" s="1"/>
      <c r="C518" s="2"/>
      <c r="D518" s="1"/>
      <c r="E518" s="2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>
      <c r="A519" s="1"/>
      <c r="B519" s="1"/>
      <c r="C519" s="2"/>
      <c r="D519" s="1"/>
      <c r="E519" s="2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>
      <c r="A520" s="1"/>
      <c r="B520" s="1"/>
      <c r="C520" s="2"/>
      <c r="D520" s="1"/>
      <c r="E520" s="2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>
      <c r="A521" s="1"/>
      <c r="B521" s="1"/>
      <c r="C521" s="2"/>
      <c r="D521" s="1"/>
      <c r="E521" s="2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>
      <c r="A522" s="1"/>
      <c r="B522" s="1"/>
      <c r="C522" s="2"/>
      <c r="D522" s="1"/>
      <c r="E522" s="2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>
      <c r="A523" s="1"/>
      <c r="B523" s="1"/>
      <c r="C523" s="2"/>
      <c r="D523" s="1"/>
      <c r="E523" s="2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>
      <c r="A524" s="1"/>
      <c r="B524" s="1"/>
      <c r="C524" s="2"/>
      <c r="D524" s="1"/>
      <c r="E524" s="2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>
      <c r="A525" s="1"/>
      <c r="B525" s="1"/>
      <c r="C525" s="2"/>
      <c r="D525" s="1"/>
      <c r="E525" s="2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>
      <c r="A526" s="1"/>
      <c r="B526" s="1"/>
      <c r="C526" s="2"/>
      <c r="D526" s="1"/>
      <c r="E526" s="2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>
      <c r="A527" s="1"/>
      <c r="B527" s="1"/>
      <c r="C527" s="2"/>
      <c r="D527" s="1"/>
      <c r="E527" s="2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>
      <c r="A528" s="1"/>
      <c r="B528" s="1"/>
      <c r="C528" s="2"/>
      <c r="D528" s="1"/>
      <c r="E528" s="2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>
      <c r="A529" s="1"/>
      <c r="B529" s="1"/>
      <c r="C529" s="2"/>
      <c r="D529" s="1"/>
      <c r="E529" s="2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>
      <c r="A530" s="1"/>
      <c r="B530" s="1"/>
      <c r="C530" s="2"/>
      <c r="D530" s="1"/>
      <c r="E530" s="2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>
      <c r="A531" s="1"/>
      <c r="B531" s="1"/>
      <c r="C531" s="2"/>
      <c r="D531" s="1"/>
      <c r="E531" s="2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>
      <c r="A532" s="1"/>
      <c r="B532" s="1"/>
      <c r="C532" s="2"/>
      <c r="D532" s="1"/>
      <c r="E532" s="2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>
      <c r="A533" s="1"/>
      <c r="B533" s="1"/>
      <c r="C533" s="2"/>
      <c r="D533" s="1"/>
      <c r="E533" s="2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>
      <c r="A534" s="1"/>
      <c r="B534" s="1"/>
      <c r="C534" s="2"/>
      <c r="D534" s="1"/>
      <c r="E534" s="2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>
      <c r="A535" s="1"/>
      <c r="B535" s="1"/>
      <c r="C535" s="2"/>
      <c r="D535" s="1"/>
      <c r="E535" s="2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>
      <c r="A536" s="1"/>
      <c r="B536" s="1"/>
      <c r="C536" s="2"/>
      <c r="D536" s="1"/>
      <c r="E536" s="2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>
      <c r="A537" s="1"/>
      <c r="B537" s="1"/>
      <c r="C537" s="2"/>
      <c r="D537" s="1"/>
      <c r="E537" s="2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>
      <c r="A538" s="1"/>
      <c r="B538" s="1"/>
      <c r="C538" s="2"/>
      <c r="D538" s="1"/>
      <c r="E538" s="2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>
      <c r="A539" s="1"/>
      <c r="B539" s="1"/>
      <c r="C539" s="2"/>
      <c r="D539" s="1"/>
      <c r="E539" s="2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>
      <c r="A540" s="1"/>
      <c r="B540" s="1"/>
      <c r="C540" s="2"/>
      <c r="D540" s="1"/>
      <c r="E540" s="2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>
      <c r="A541" s="1"/>
      <c r="B541" s="1"/>
      <c r="C541" s="2"/>
      <c r="D541" s="1"/>
      <c r="E541" s="2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>
      <c r="A542" s="1"/>
      <c r="B542" s="1"/>
      <c r="C542" s="2"/>
      <c r="D542" s="1"/>
      <c r="E542" s="2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>
      <c r="A543" s="1"/>
      <c r="B543" s="1"/>
      <c r="C543" s="2"/>
      <c r="D543" s="1"/>
      <c r="E543" s="2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>
      <c r="A544" s="1"/>
      <c r="B544" s="1"/>
      <c r="C544" s="2"/>
      <c r="D544" s="1"/>
      <c r="E544" s="2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>
      <c r="A545" s="1"/>
      <c r="B545" s="1"/>
      <c r="C545" s="2"/>
      <c r="D545" s="1"/>
      <c r="E545" s="2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>
      <c r="A546" s="1"/>
      <c r="B546" s="1"/>
      <c r="C546" s="2"/>
      <c r="D546" s="1"/>
      <c r="E546" s="2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>
      <c r="A547" s="1"/>
      <c r="B547" s="1"/>
      <c r="C547" s="2"/>
      <c r="D547" s="1"/>
      <c r="E547" s="2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>
      <c r="A548" s="1"/>
      <c r="B548" s="1"/>
      <c r="C548" s="2"/>
      <c r="D548" s="1"/>
      <c r="E548" s="2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>
      <c r="A549" s="1"/>
      <c r="B549" s="1"/>
      <c r="C549" s="2"/>
      <c r="D549" s="1"/>
      <c r="E549" s="2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>
      <c r="A550" s="1"/>
      <c r="B550" s="1"/>
      <c r="C550" s="2"/>
      <c r="D550" s="1"/>
      <c r="E550" s="2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>
      <c r="A551" s="1"/>
      <c r="B551" s="1"/>
      <c r="C551" s="2"/>
      <c r="D551" s="1"/>
      <c r="E551" s="2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>
      <c r="A552" s="1"/>
      <c r="B552" s="1"/>
      <c r="C552" s="2"/>
      <c r="D552" s="1"/>
      <c r="E552" s="2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>
      <c r="A553" s="1"/>
      <c r="B553" s="1"/>
      <c r="C553" s="2"/>
      <c r="D553" s="1"/>
      <c r="E553" s="2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>
      <c r="A554" s="1"/>
      <c r="B554" s="1"/>
      <c r="C554" s="2"/>
      <c r="D554" s="1"/>
      <c r="E554" s="2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>
      <c r="A555" s="1"/>
      <c r="B555" s="1"/>
      <c r="C555" s="2"/>
      <c r="D555" s="1"/>
      <c r="E555" s="2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>
      <c r="A556" s="1"/>
      <c r="B556" s="1"/>
      <c r="C556" s="2"/>
      <c r="D556" s="1"/>
      <c r="E556" s="2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>
      <c r="A557" s="1"/>
      <c r="B557" s="1"/>
      <c r="C557" s="2"/>
      <c r="D557" s="1"/>
      <c r="E557" s="2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>
      <c r="A558" s="1"/>
      <c r="B558" s="1"/>
      <c r="C558" s="2"/>
      <c r="D558" s="1"/>
      <c r="E558" s="2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>
      <c r="A559" s="1"/>
      <c r="B559" s="1"/>
      <c r="C559" s="2"/>
      <c r="D559" s="1"/>
      <c r="E559" s="2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>
      <c r="A560" s="1"/>
      <c r="B560" s="1"/>
      <c r="C560" s="2"/>
      <c r="D560" s="1"/>
      <c r="E560" s="2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>
      <c r="A561" s="1"/>
      <c r="B561" s="1"/>
      <c r="C561" s="2"/>
      <c r="D561" s="1"/>
      <c r="E561" s="2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>
      <c r="A562" s="1"/>
      <c r="B562" s="1"/>
      <c r="C562" s="2"/>
      <c r="D562" s="1"/>
      <c r="E562" s="2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>
      <c r="A563" s="1"/>
      <c r="B563" s="1"/>
      <c r="C563" s="2"/>
      <c r="D563" s="1"/>
      <c r="E563" s="2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>
      <c r="A564" s="1"/>
      <c r="B564" s="1"/>
      <c r="C564" s="2"/>
      <c r="D564" s="1"/>
      <c r="E564" s="2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>
      <c r="A565" s="1"/>
      <c r="B565" s="1"/>
      <c r="C565" s="2"/>
      <c r="D565" s="1"/>
      <c r="E565" s="2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>
      <c r="A566" s="1"/>
      <c r="B566" s="1"/>
      <c r="C566" s="2"/>
      <c r="D566" s="1"/>
      <c r="E566" s="2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>
      <c r="A567" s="1"/>
      <c r="B567" s="1"/>
      <c r="C567" s="2"/>
      <c r="D567" s="1"/>
      <c r="E567" s="2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>
      <c r="A568" s="1"/>
      <c r="B568" s="1"/>
      <c r="C568" s="2"/>
      <c r="D568" s="1"/>
      <c r="E568" s="2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>
      <c r="A569" s="1"/>
      <c r="B569" s="1"/>
      <c r="C569" s="2"/>
      <c r="D569" s="1"/>
      <c r="E569" s="2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>
      <c r="A570" s="1"/>
      <c r="B570" s="1"/>
      <c r="C570" s="2"/>
      <c r="D570" s="1"/>
      <c r="E570" s="2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>
      <c r="A571" s="1"/>
      <c r="B571" s="1"/>
      <c r="C571" s="2"/>
      <c r="D571" s="1"/>
      <c r="E571" s="2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>
      <c r="A572" s="1"/>
      <c r="B572" s="1"/>
      <c r="C572" s="2"/>
      <c r="D572" s="1"/>
      <c r="E572" s="2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>
      <c r="A573" s="1"/>
      <c r="B573" s="1"/>
      <c r="C573" s="2"/>
      <c r="D573" s="1"/>
      <c r="E573" s="2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>
      <c r="A574" s="1"/>
      <c r="B574" s="1"/>
      <c r="C574" s="2"/>
      <c r="D574" s="1"/>
      <c r="E574" s="2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>
      <c r="A575" s="1"/>
      <c r="B575" s="1"/>
      <c r="C575" s="2"/>
      <c r="D575" s="1"/>
      <c r="E575" s="2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>
      <c r="A576" s="1"/>
      <c r="B576" s="1"/>
      <c r="C576" s="2"/>
      <c r="D576" s="1"/>
      <c r="E576" s="2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>
      <c r="A577" s="1"/>
      <c r="B577" s="1"/>
      <c r="C577" s="2"/>
      <c r="D577" s="1"/>
      <c r="E577" s="2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>
      <c r="A578" s="1"/>
      <c r="B578" s="1"/>
      <c r="C578" s="2"/>
      <c r="D578" s="1"/>
      <c r="E578" s="2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>
      <c r="A579" s="1"/>
      <c r="B579" s="1"/>
      <c r="C579" s="2"/>
      <c r="D579" s="1"/>
      <c r="E579" s="2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>
      <c r="A580" s="1"/>
      <c r="B580" s="1"/>
      <c r="C580" s="2"/>
      <c r="D580" s="1"/>
      <c r="E580" s="2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>
      <c r="A581" s="1"/>
      <c r="B581" s="1"/>
      <c r="C581" s="2"/>
      <c r="D581" s="1"/>
      <c r="E581" s="2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>
      <c r="A582" s="1"/>
      <c r="B582" s="1"/>
      <c r="C582" s="2"/>
      <c r="D582" s="1"/>
      <c r="E582" s="2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>
      <c r="A583" s="1"/>
      <c r="B583" s="1"/>
      <c r="C583" s="2"/>
      <c r="D583" s="1"/>
      <c r="E583" s="2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>
      <c r="A584" s="1"/>
      <c r="B584" s="1"/>
      <c r="C584" s="2"/>
      <c r="D584" s="1"/>
      <c r="E584" s="2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>
      <c r="A585" s="1"/>
      <c r="B585" s="1"/>
      <c r="C585" s="2"/>
      <c r="D585" s="1"/>
      <c r="E585" s="2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>
      <c r="A586" s="1"/>
      <c r="B586" s="1"/>
      <c r="C586" s="2"/>
      <c r="D586" s="1"/>
      <c r="E586" s="2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>
      <c r="A587" s="1"/>
      <c r="B587" s="1"/>
      <c r="C587" s="2"/>
      <c r="D587" s="1"/>
      <c r="E587" s="2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>
      <c r="A588" s="1"/>
      <c r="B588" s="1"/>
      <c r="C588" s="2"/>
      <c r="D588" s="1"/>
      <c r="E588" s="2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>
      <c r="A589" s="1"/>
      <c r="B589" s="1"/>
      <c r="C589" s="2"/>
      <c r="D589" s="1"/>
      <c r="E589" s="2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>
      <c r="A590" s="1"/>
      <c r="B590" s="1"/>
      <c r="C590" s="2"/>
      <c r="D590" s="1"/>
      <c r="E590" s="2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>
      <c r="A591" s="1"/>
      <c r="B591" s="1"/>
      <c r="C591" s="2"/>
      <c r="D591" s="1"/>
      <c r="E591" s="2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>
      <c r="A592" s="1"/>
      <c r="B592" s="1"/>
      <c r="C592" s="2"/>
      <c r="D592" s="1"/>
      <c r="E592" s="2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>
      <c r="A593" s="1"/>
      <c r="B593" s="1"/>
      <c r="C593" s="2"/>
      <c r="D593" s="1"/>
      <c r="E593" s="2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>
      <c r="A594" s="1"/>
      <c r="B594" s="1"/>
      <c r="C594" s="2"/>
      <c r="D594" s="1"/>
      <c r="E594" s="2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>
      <c r="A595" s="1"/>
      <c r="B595" s="1"/>
      <c r="C595" s="2"/>
      <c r="D595" s="1"/>
      <c r="E595" s="2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>
      <c r="A596" s="1"/>
      <c r="B596" s="1"/>
      <c r="C596" s="2"/>
      <c r="D596" s="1"/>
      <c r="E596" s="2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>
      <c r="A597" s="1"/>
      <c r="B597" s="1"/>
      <c r="C597" s="2"/>
      <c r="D597" s="1"/>
      <c r="E597" s="2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>
      <c r="A598" s="1"/>
      <c r="B598" s="1"/>
      <c r="C598" s="2"/>
      <c r="D598" s="1"/>
      <c r="E598" s="2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>
      <c r="A599" s="1"/>
      <c r="B599" s="1"/>
      <c r="C599" s="2"/>
      <c r="D599" s="1"/>
      <c r="E599" s="2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>
      <c r="A600" s="1"/>
      <c r="B600" s="1"/>
      <c r="C600" s="2"/>
      <c r="D600" s="1"/>
      <c r="E600" s="2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>
      <c r="A601" s="1"/>
      <c r="B601" s="1"/>
      <c r="C601" s="2"/>
      <c r="D601" s="1"/>
      <c r="E601" s="2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>
      <c r="A602" s="1"/>
      <c r="B602" s="1"/>
      <c r="C602" s="2"/>
      <c r="D602" s="1"/>
      <c r="E602" s="2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>
      <c r="A603" s="1"/>
      <c r="B603" s="1"/>
      <c r="C603" s="2"/>
      <c r="D603" s="1"/>
      <c r="E603" s="2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>
      <c r="A604" s="1"/>
      <c r="B604" s="1"/>
      <c r="C604" s="2"/>
      <c r="D604" s="1"/>
      <c r="E604" s="2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>
      <c r="A605" s="1"/>
      <c r="B605" s="1"/>
      <c r="C605" s="2"/>
      <c r="D605" s="1"/>
      <c r="E605" s="2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>
      <c r="A606" s="1"/>
      <c r="B606" s="1"/>
      <c r="C606" s="2"/>
      <c r="D606" s="1"/>
      <c r="E606" s="2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>
      <c r="A607" s="1"/>
      <c r="B607" s="1"/>
      <c r="C607" s="2"/>
      <c r="D607" s="1"/>
      <c r="E607" s="2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>
      <c r="A608" s="1"/>
      <c r="B608" s="1"/>
      <c r="C608" s="2"/>
      <c r="D608" s="1"/>
      <c r="E608" s="2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>
      <c r="A609" s="1"/>
      <c r="B609" s="1"/>
      <c r="C609" s="2"/>
      <c r="D609" s="1"/>
      <c r="E609" s="2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>
      <c r="A610" s="1"/>
      <c r="B610" s="1"/>
      <c r="C610" s="2"/>
      <c r="D610" s="1"/>
      <c r="E610" s="2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>
      <c r="A611" s="1"/>
      <c r="B611" s="1"/>
      <c r="C611" s="2"/>
      <c r="D611" s="1"/>
      <c r="E611" s="2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>
      <c r="A612" s="1"/>
      <c r="B612" s="1"/>
      <c r="C612" s="2"/>
      <c r="D612" s="1"/>
      <c r="E612" s="2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>
      <c r="A613" s="1"/>
      <c r="B613" s="1"/>
      <c r="C613" s="2"/>
      <c r="D613" s="1"/>
      <c r="E613" s="2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>
      <c r="A614" s="1"/>
      <c r="B614" s="1"/>
      <c r="C614" s="2"/>
      <c r="D614" s="1"/>
      <c r="E614" s="2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>
      <c r="A615" s="1"/>
      <c r="B615" s="1"/>
      <c r="C615" s="2"/>
      <c r="D615" s="1"/>
      <c r="E615" s="2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>
      <c r="A616" s="1"/>
      <c r="B616" s="1"/>
      <c r="C616" s="2"/>
      <c r="D616" s="1"/>
      <c r="E616" s="2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>
      <c r="A617" s="1"/>
      <c r="B617" s="1"/>
      <c r="C617" s="2"/>
      <c r="D617" s="1"/>
      <c r="E617" s="2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>
      <c r="A618" s="1"/>
      <c r="B618" s="1"/>
      <c r="C618" s="2"/>
      <c r="D618" s="1"/>
      <c r="E618" s="2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>
      <c r="A619" s="1"/>
      <c r="B619" s="1"/>
      <c r="C619" s="2"/>
      <c r="D619" s="1"/>
      <c r="E619" s="2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>
      <c r="A620" s="1"/>
      <c r="B620" s="1"/>
      <c r="C620" s="2"/>
      <c r="D620" s="1"/>
      <c r="E620" s="2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>
      <c r="A621" s="1"/>
      <c r="B621" s="1"/>
      <c r="C621" s="2"/>
      <c r="D621" s="1"/>
      <c r="E621" s="2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>
      <c r="A622" s="1"/>
      <c r="B622" s="1"/>
      <c r="C622" s="2"/>
      <c r="D622" s="1"/>
      <c r="E622" s="2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>
      <c r="A623" s="1"/>
      <c r="B623" s="1"/>
      <c r="C623" s="2"/>
      <c r="D623" s="1"/>
      <c r="E623" s="2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>
      <c r="A624" s="1"/>
      <c r="B624" s="1"/>
      <c r="C624" s="2"/>
      <c r="D624" s="1"/>
      <c r="E624" s="2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>
      <c r="A625" s="1"/>
      <c r="B625" s="1"/>
      <c r="C625" s="2"/>
      <c r="D625" s="1"/>
      <c r="E625" s="2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>
      <c r="A626" s="1"/>
      <c r="B626" s="1"/>
      <c r="C626" s="2"/>
      <c r="D626" s="1"/>
      <c r="E626" s="2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>
      <c r="A627" s="1"/>
      <c r="B627" s="1"/>
      <c r="C627" s="2"/>
      <c r="D627" s="1"/>
      <c r="E627" s="2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>
      <c r="A628" s="1"/>
      <c r="B628" s="1"/>
      <c r="C628" s="2"/>
      <c r="D628" s="1"/>
      <c r="E628" s="2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>
      <c r="A629" s="1"/>
      <c r="B629" s="1"/>
      <c r="C629" s="2"/>
      <c r="D629" s="1"/>
      <c r="E629" s="2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>
      <c r="A630" s="1"/>
      <c r="B630" s="1"/>
      <c r="C630" s="2"/>
      <c r="D630" s="1"/>
      <c r="E630" s="2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>
      <c r="A631" s="1"/>
      <c r="B631" s="1"/>
      <c r="C631" s="2"/>
      <c r="D631" s="1"/>
      <c r="E631" s="2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>
      <c r="A632" s="1"/>
      <c r="B632" s="1"/>
      <c r="C632" s="2"/>
      <c r="D632" s="1"/>
      <c r="E632" s="2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>
      <c r="A633" s="1"/>
      <c r="B633" s="1"/>
      <c r="C633" s="2"/>
      <c r="D633" s="1"/>
      <c r="E633" s="2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>
      <c r="A634" s="1"/>
      <c r="B634" s="1"/>
      <c r="C634" s="2"/>
      <c r="D634" s="1"/>
      <c r="E634" s="2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>
      <c r="A635" s="1"/>
      <c r="B635" s="1"/>
      <c r="C635" s="2"/>
      <c r="D635" s="1"/>
      <c r="E635" s="2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>
      <c r="A636" s="1"/>
      <c r="B636" s="1"/>
      <c r="C636" s="2"/>
      <c r="D636" s="1"/>
      <c r="E636" s="2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>
      <c r="A637" s="1"/>
      <c r="B637" s="1"/>
      <c r="C637" s="2"/>
      <c r="D637" s="1"/>
      <c r="E637" s="2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>
      <c r="A638" s="1"/>
      <c r="B638" s="1"/>
      <c r="C638" s="2"/>
      <c r="D638" s="1"/>
      <c r="E638" s="2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>
      <c r="A639" s="1"/>
      <c r="B639" s="1"/>
      <c r="C639" s="2"/>
      <c r="D639" s="1"/>
      <c r="E639" s="2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>
      <c r="A640" s="1"/>
      <c r="B640" s="1"/>
      <c r="C640" s="2"/>
      <c r="D640" s="1"/>
      <c r="E640" s="2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>
      <c r="A641" s="1"/>
      <c r="B641" s="1"/>
      <c r="C641" s="2"/>
      <c r="D641" s="1"/>
      <c r="E641" s="2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>
      <c r="A642" s="1"/>
      <c r="B642" s="1"/>
      <c r="C642" s="2"/>
      <c r="D642" s="1"/>
      <c r="E642" s="2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>
      <c r="A643" s="1"/>
      <c r="B643" s="1"/>
      <c r="C643" s="2"/>
      <c r="D643" s="1"/>
      <c r="E643" s="2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>
      <c r="A644" s="1"/>
      <c r="B644" s="1"/>
      <c r="C644" s="2"/>
      <c r="D644" s="1"/>
      <c r="E644" s="2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>
      <c r="A645" s="1"/>
      <c r="B645" s="1"/>
      <c r="C645" s="2"/>
      <c r="D645" s="1"/>
      <c r="E645" s="2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>
      <c r="A646" s="1"/>
      <c r="B646" s="1"/>
      <c r="C646" s="2"/>
      <c r="D646" s="1"/>
      <c r="E646" s="2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>
      <c r="A647" s="1"/>
      <c r="B647" s="1"/>
      <c r="C647" s="2"/>
      <c r="D647" s="1"/>
      <c r="E647" s="2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>
      <c r="A648" s="1"/>
      <c r="B648" s="1"/>
      <c r="C648" s="2"/>
      <c r="D648" s="1"/>
      <c r="E648" s="2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>
      <c r="A649" s="1"/>
      <c r="B649" s="1"/>
      <c r="C649" s="2"/>
      <c r="D649" s="1"/>
      <c r="E649" s="2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>
      <c r="A650" s="1"/>
      <c r="B650" s="1"/>
      <c r="C650" s="2"/>
      <c r="D650" s="1"/>
      <c r="E650" s="2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>
      <c r="A651" s="1"/>
      <c r="B651" s="1"/>
      <c r="C651" s="2"/>
      <c r="D651" s="1"/>
      <c r="E651" s="2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>
      <c r="A652" s="1"/>
      <c r="B652" s="1"/>
      <c r="C652" s="2"/>
      <c r="D652" s="1"/>
      <c r="E652" s="2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>
      <c r="A653" s="1"/>
      <c r="B653" s="1"/>
      <c r="C653" s="2"/>
      <c r="D653" s="1"/>
      <c r="E653" s="2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>
      <c r="A654" s="1"/>
      <c r="B654" s="1"/>
      <c r="C654" s="2"/>
      <c r="D654" s="1"/>
      <c r="E654" s="2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>
      <c r="A655" s="1"/>
      <c r="B655" s="1"/>
      <c r="C655" s="2"/>
      <c r="D655" s="1"/>
      <c r="E655" s="2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>
      <c r="A656" s="1"/>
      <c r="B656" s="1"/>
      <c r="C656" s="2"/>
      <c r="D656" s="1"/>
      <c r="E656" s="2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>
      <c r="A657" s="1"/>
      <c r="B657" s="1"/>
      <c r="C657" s="2"/>
      <c r="D657" s="1"/>
      <c r="E657" s="2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>
      <c r="A658" s="1"/>
      <c r="B658" s="1"/>
      <c r="C658" s="2"/>
      <c r="D658" s="1"/>
      <c r="E658" s="2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>
      <c r="A659" s="1"/>
      <c r="B659" s="1"/>
      <c r="C659" s="2"/>
      <c r="D659" s="1"/>
      <c r="E659" s="2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>
      <c r="A660" s="1"/>
      <c r="B660" s="1"/>
      <c r="C660" s="2"/>
      <c r="D660" s="1"/>
      <c r="E660" s="2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>
      <c r="A661" s="1"/>
      <c r="B661" s="1"/>
      <c r="C661" s="2"/>
      <c r="D661" s="1"/>
      <c r="E661" s="2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>
      <c r="A662" s="1"/>
      <c r="B662" s="1"/>
      <c r="C662" s="2"/>
      <c r="D662" s="1"/>
      <c r="E662" s="2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>
      <c r="A663" s="1"/>
      <c r="B663" s="1"/>
      <c r="C663" s="2"/>
      <c r="D663" s="1"/>
      <c r="E663" s="2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>
      <c r="A664" s="1"/>
      <c r="B664" s="1"/>
      <c r="C664" s="2"/>
      <c r="D664" s="1"/>
      <c r="E664" s="2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>
      <c r="A665" s="1"/>
      <c r="B665" s="1"/>
      <c r="C665" s="2"/>
      <c r="D665" s="1"/>
      <c r="E665" s="2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>
      <c r="A666" s="1"/>
      <c r="B666" s="1"/>
      <c r="C666" s="2"/>
      <c r="D666" s="1"/>
      <c r="E666" s="2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>
      <c r="A667" s="1"/>
      <c r="B667" s="1"/>
      <c r="C667" s="2"/>
      <c r="D667" s="1"/>
      <c r="E667" s="2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>
      <c r="A668" s="1"/>
      <c r="B668" s="1"/>
      <c r="C668" s="2"/>
      <c r="D668" s="1"/>
      <c r="E668" s="2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>
      <c r="A669" s="1"/>
      <c r="B669" s="1"/>
      <c r="C669" s="2"/>
      <c r="D669" s="1"/>
      <c r="E669" s="2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>
      <c r="A670" s="1"/>
      <c r="B670" s="1"/>
      <c r="C670" s="2"/>
      <c r="D670" s="1"/>
      <c r="E670" s="2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>
      <c r="A671" s="1"/>
      <c r="B671" s="1"/>
      <c r="C671" s="2"/>
      <c r="D671" s="1"/>
      <c r="E671" s="2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>
      <c r="A672" s="1"/>
      <c r="B672" s="1"/>
      <c r="C672" s="2"/>
      <c r="D672" s="1"/>
      <c r="E672" s="2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>
      <c r="A673" s="1"/>
      <c r="B673" s="1"/>
      <c r="C673" s="2"/>
      <c r="D673" s="1"/>
      <c r="E673" s="2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>
      <c r="A674" s="1"/>
      <c r="B674" s="1"/>
      <c r="C674" s="2"/>
      <c r="D674" s="1"/>
      <c r="E674" s="2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>
      <c r="A675" s="1"/>
      <c r="B675" s="1"/>
      <c r="C675" s="2"/>
      <c r="D675" s="1"/>
      <c r="E675" s="2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>
      <c r="A676" s="1"/>
      <c r="B676" s="1"/>
      <c r="C676" s="2"/>
      <c r="D676" s="1"/>
      <c r="E676" s="2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>
      <c r="A677" s="1"/>
      <c r="B677" s="1"/>
      <c r="C677" s="2"/>
      <c r="D677" s="1"/>
      <c r="E677" s="2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>
      <c r="A678" s="1"/>
      <c r="B678" s="1"/>
      <c r="C678" s="2"/>
      <c r="D678" s="1"/>
      <c r="E678" s="2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>
      <c r="A679" s="1"/>
      <c r="B679" s="1"/>
      <c r="C679" s="2"/>
      <c r="D679" s="1"/>
      <c r="E679" s="2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>
      <c r="A680" s="1"/>
      <c r="B680" s="1"/>
      <c r="C680" s="2"/>
      <c r="D680" s="1"/>
      <c r="E680" s="2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>
      <c r="A681" s="1"/>
      <c r="B681" s="1"/>
      <c r="C681" s="2"/>
      <c r="D681" s="1"/>
      <c r="E681" s="2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>
      <c r="A682" s="1"/>
      <c r="B682" s="1"/>
      <c r="C682" s="2"/>
      <c r="D682" s="1"/>
      <c r="E682" s="2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>
      <c r="A683" s="1"/>
      <c r="B683" s="1"/>
      <c r="C683" s="2"/>
      <c r="D683" s="1"/>
      <c r="E683" s="2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>
      <c r="A684" s="1"/>
      <c r="B684" s="1"/>
      <c r="C684" s="2"/>
      <c r="D684" s="1"/>
      <c r="E684" s="2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>
      <c r="A685" s="1"/>
      <c r="B685" s="1"/>
      <c r="C685" s="2"/>
      <c r="D685" s="1"/>
      <c r="E685" s="2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>
      <c r="A686" s="1"/>
      <c r="B686" s="1"/>
      <c r="C686" s="2"/>
      <c r="D686" s="1"/>
      <c r="E686" s="2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>
      <c r="A687" s="1"/>
      <c r="B687" s="1"/>
      <c r="C687" s="2"/>
      <c r="D687" s="1"/>
      <c r="E687" s="2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>
      <c r="A688" s="1"/>
      <c r="B688" s="1"/>
      <c r="C688" s="2"/>
      <c r="D688" s="1"/>
      <c r="E688" s="2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>
      <c r="A689" s="1"/>
      <c r="B689" s="1"/>
      <c r="C689" s="2"/>
      <c r="D689" s="1"/>
      <c r="E689" s="2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>
      <c r="A690" s="1"/>
      <c r="B690" s="1"/>
      <c r="C690" s="2"/>
      <c r="D690" s="1"/>
      <c r="E690" s="2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>
      <c r="A691" s="1"/>
      <c r="B691" s="1"/>
      <c r="C691" s="2"/>
      <c r="D691" s="1"/>
      <c r="E691" s="2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>
      <c r="A692" s="1"/>
      <c r="B692" s="1"/>
      <c r="C692" s="2"/>
      <c r="D692" s="1"/>
      <c r="E692" s="2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>
      <c r="A693" s="1"/>
      <c r="B693" s="1"/>
      <c r="C693" s="2"/>
      <c r="D693" s="1"/>
      <c r="E693" s="2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>
      <c r="A694" s="1"/>
      <c r="B694" s="1"/>
      <c r="C694" s="2"/>
      <c r="D694" s="1"/>
      <c r="E694" s="2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>
      <c r="A695" s="1"/>
      <c r="B695" s="1"/>
      <c r="C695" s="2"/>
      <c r="D695" s="1"/>
      <c r="E695" s="2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>
      <c r="A696" s="1"/>
      <c r="B696" s="1"/>
      <c r="C696" s="2"/>
      <c r="D696" s="1"/>
      <c r="E696" s="2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>
      <c r="A697" s="1"/>
      <c r="B697" s="1"/>
      <c r="C697" s="2"/>
      <c r="D697" s="1"/>
      <c r="E697" s="2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>
      <c r="A698" s="1"/>
      <c r="B698" s="1"/>
      <c r="C698" s="2"/>
      <c r="D698" s="1"/>
      <c r="E698" s="2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>
      <c r="A699" s="1"/>
      <c r="B699" s="1"/>
      <c r="C699" s="2"/>
      <c r="D699" s="1"/>
      <c r="E699" s="2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>
      <c r="A700" s="1"/>
      <c r="B700" s="1"/>
      <c r="C700" s="2"/>
      <c r="D700" s="1"/>
      <c r="E700" s="2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>
      <c r="A701" s="1"/>
      <c r="B701" s="1"/>
      <c r="C701" s="2"/>
      <c r="D701" s="1"/>
      <c r="E701" s="2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>
      <c r="A702" s="1"/>
      <c r="B702" s="1"/>
      <c r="C702" s="2"/>
      <c r="D702" s="1"/>
      <c r="E702" s="2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>
      <c r="A703" s="1"/>
      <c r="B703" s="1"/>
      <c r="C703" s="2"/>
      <c r="D703" s="1"/>
      <c r="E703" s="2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>
      <c r="A704" s="1"/>
      <c r="B704" s="1"/>
      <c r="C704" s="2"/>
      <c r="D704" s="1"/>
      <c r="E704" s="2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>
      <c r="A705" s="1"/>
      <c r="B705" s="1"/>
      <c r="C705" s="2"/>
      <c r="D705" s="1"/>
      <c r="E705" s="2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>
      <c r="A706" s="1"/>
      <c r="B706" s="1"/>
      <c r="C706" s="2"/>
      <c r="D706" s="1"/>
      <c r="E706" s="2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>
      <c r="A707" s="1"/>
      <c r="B707" s="1"/>
      <c r="C707" s="2"/>
      <c r="D707" s="1"/>
      <c r="E707" s="2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>
      <c r="A708" s="1"/>
      <c r="B708" s="1"/>
      <c r="C708" s="2"/>
      <c r="D708" s="1"/>
      <c r="E708" s="2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>
      <c r="A709" s="1"/>
      <c r="B709" s="1"/>
      <c r="C709" s="2"/>
      <c r="D709" s="1"/>
      <c r="E709" s="2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>
      <c r="A710" s="1"/>
      <c r="B710" s="1"/>
      <c r="C710" s="2"/>
      <c r="D710" s="1"/>
      <c r="E710" s="2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>
      <c r="A711" s="1"/>
      <c r="B711" s="1"/>
      <c r="C711" s="2"/>
      <c r="D711" s="1"/>
      <c r="E711" s="2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>
      <c r="A712" s="1"/>
      <c r="B712" s="1"/>
      <c r="C712" s="2"/>
      <c r="D712" s="1"/>
      <c r="E712" s="2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>
      <c r="A713" s="1"/>
      <c r="B713" s="1"/>
      <c r="C713" s="2"/>
      <c r="D713" s="1"/>
      <c r="E713" s="2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>
      <c r="A714" s="1"/>
      <c r="B714" s="1"/>
      <c r="C714" s="2"/>
      <c r="D714" s="1"/>
      <c r="E714" s="2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>
      <c r="A715" s="1"/>
      <c r="B715" s="1"/>
      <c r="C715" s="2"/>
      <c r="D715" s="1"/>
      <c r="E715" s="2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>
      <c r="A716" s="1"/>
      <c r="B716" s="1"/>
      <c r="C716" s="2"/>
      <c r="D716" s="1"/>
      <c r="E716" s="2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>
      <c r="A717" s="1"/>
      <c r="B717" s="1"/>
      <c r="C717" s="2"/>
      <c r="D717" s="1"/>
      <c r="E717" s="2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>
      <c r="A718" s="1"/>
      <c r="B718" s="1"/>
      <c r="C718" s="2"/>
      <c r="D718" s="1"/>
      <c r="E718" s="2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>
      <c r="A719" s="1"/>
      <c r="B719" s="1"/>
      <c r="C719" s="2"/>
      <c r="D719" s="1"/>
      <c r="E719" s="2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>
      <c r="A720" s="1"/>
      <c r="B720" s="1"/>
      <c r="C720" s="2"/>
      <c r="D720" s="1"/>
      <c r="E720" s="2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>
      <c r="A721" s="1"/>
      <c r="B721" s="1"/>
      <c r="C721" s="2"/>
      <c r="D721" s="1"/>
      <c r="E721" s="2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>
      <c r="A722" s="1"/>
      <c r="B722" s="1"/>
      <c r="C722" s="2"/>
      <c r="D722" s="1"/>
      <c r="E722" s="2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>
      <c r="A723" s="1"/>
      <c r="B723" s="1"/>
      <c r="C723" s="2"/>
      <c r="D723" s="1"/>
      <c r="E723" s="2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>
      <c r="A724" s="1"/>
      <c r="B724" s="1"/>
      <c r="C724" s="2"/>
      <c r="D724" s="1"/>
      <c r="E724" s="2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>
      <c r="A725" s="1"/>
      <c r="B725" s="1"/>
      <c r="C725" s="2"/>
      <c r="D725" s="1"/>
      <c r="E725" s="2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>
      <c r="A726" s="1"/>
      <c r="B726" s="1"/>
      <c r="C726" s="2"/>
      <c r="D726" s="1"/>
      <c r="E726" s="2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>
      <c r="A727" s="1"/>
      <c r="B727" s="1"/>
      <c r="C727" s="2"/>
      <c r="D727" s="1"/>
      <c r="E727" s="2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>
      <c r="A728" s="1"/>
      <c r="B728" s="1"/>
      <c r="C728" s="2"/>
      <c r="D728" s="1"/>
      <c r="E728" s="2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>
      <c r="A729" s="1"/>
      <c r="B729" s="1"/>
      <c r="C729" s="2"/>
      <c r="D729" s="1"/>
      <c r="E729" s="2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>
      <c r="A730" s="1"/>
      <c r="B730" s="1"/>
      <c r="C730" s="2"/>
      <c r="D730" s="1"/>
      <c r="E730" s="2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>
      <c r="A731" s="1"/>
      <c r="B731" s="1"/>
      <c r="C731" s="2"/>
      <c r="D731" s="1"/>
      <c r="E731" s="2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>
      <c r="A732" s="1"/>
      <c r="B732" s="1"/>
      <c r="C732" s="2"/>
      <c r="D732" s="1"/>
      <c r="E732" s="2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>
      <c r="A733" s="1"/>
      <c r="B733" s="1"/>
      <c r="C733" s="2"/>
      <c r="D733" s="1"/>
      <c r="E733" s="2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>
      <c r="A734" s="1"/>
      <c r="B734" s="1"/>
      <c r="C734" s="2"/>
      <c r="D734" s="1"/>
      <c r="E734" s="2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>
      <c r="A735" s="1"/>
      <c r="B735" s="1"/>
      <c r="C735" s="2"/>
      <c r="D735" s="1"/>
      <c r="E735" s="2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>
      <c r="A736" s="1"/>
      <c r="B736" s="1"/>
      <c r="C736" s="2"/>
      <c r="D736" s="1"/>
      <c r="E736" s="2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>
      <c r="A737" s="1"/>
      <c r="B737" s="1"/>
      <c r="C737" s="2"/>
      <c r="D737" s="1"/>
      <c r="E737" s="2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>
      <c r="A738" s="1"/>
      <c r="B738" s="1"/>
      <c r="C738" s="2"/>
      <c r="D738" s="1"/>
      <c r="E738" s="2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>
      <c r="A739" s="1"/>
      <c r="B739" s="1"/>
      <c r="C739" s="2"/>
      <c r="D739" s="1"/>
      <c r="E739" s="2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>
      <c r="A740" s="1"/>
      <c r="B740" s="1"/>
      <c r="C740" s="2"/>
      <c r="D740" s="1"/>
      <c r="E740" s="2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>
      <c r="A741" s="1"/>
      <c r="B741" s="1"/>
      <c r="C741" s="2"/>
      <c r="D741" s="1"/>
      <c r="E741" s="2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>
      <c r="A742" s="1"/>
      <c r="B742" s="1"/>
      <c r="C742" s="2"/>
      <c r="D742" s="1"/>
      <c r="E742" s="2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>
      <c r="A743" s="1"/>
      <c r="B743" s="1"/>
      <c r="C743" s="2"/>
      <c r="D743" s="1"/>
      <c r="E743" s="2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>
      <c r="A744" s="1"/>
      <c r="B744" s="1"/>
      <c r="C744" s="2"/>
      <c r="D744" s="1"/>
      <c r="E744" s="2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>
      <c r="A745" s="1"/>
      <c r="B745" s="1"/>
      <c r="C745" s="2"/>
      <c r="D745" s="1"/>
      <c r="E745" s="2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>
      <c r="A746" s="1"/>
      <c r="B746" s="1"/>
      <c r="C746" s="2"/>
      <c r="D746" s="1"/>
      <c r="E746" s="2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>
      <c r="A747" s="1"/>
      <c r="B747" s="1"/>
      <c r="C747" s="2"/>
      <c r="D747" s="1"/>
      <c r="E747" s="2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>
      <c r="A748" s="1"/>
      <c r="B748" s="1"/>
      <c r="C748" s="2"/>
      <c r="D748" s="1"/>
      <c r="E748" s="2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>
      <c r="A749" s="1"/>
      <c r="B749" s="1"/>
      <c r="C749" s="2"/>
      <c r="D749" s="1"/>
      <c r="E749" s="2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>
      <c r="A750" s="1"/>
      <c r="B750" s="1"/>
      <c r="C750" s="2"/>
      <c r="D750" s="1"/>
      <c r="E750" s="2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>
      <c r="A751" s="1"/>
      <c r="B751" s="1"/>
      <c r="C751" s="2"/>
      <c r="D751" s="1"/>
      <c r="E751" s="2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>
      <c r="A752" s="1"/>
      <c r="B752" s="1"/>
      <c r="C752" s="2"/>
      <c r="D752" s="1"/>
      <c r="E752" s="2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>
      <c r="A753" s="1"/>
      <c r="B753" s="1"/>
      <c r="C753" s="2"/>
      <c r="D753" s="1"/>
      <c r="E753" s="2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>
      <c r="A754" s="1"/>
      <c r="B754" s="1"/>
      <c r="C754" s="2"/>
      <c r="D754" s="1"/>
      <c r="E754" s="2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>
      <c r="A755" s="1"/>
      <c r="B755" s="1"/>
      <c r="C755" s="2"/>
      <c r="D755" s="1"/>
      <c r="E755" s="2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>
      <c r="A756" s="1"/>
      <c r="B756" s="1"/>
      <c r="C756" s="2"/>
      <c r="D756" s="1"/>
      <c r="E756" s="2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>
      <c r="A757" s="1"/>
      <c r="B757" s="1"/>
      <c r="C757" s="2"/>
      <c r="D757" s="1"/>
      <c r="E757" s="2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>
      <c r="A758" s="1"/>
      <c r="B758" s="1"/>
      <c r="C758" s="2"/>
      <c r="D758" s="1"/>
      <c r="E758" s="2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>
      <c r="A759" s="1"/>
      <c r="B759" s="1"/>
      <c r="C759" s="2"/>
      <c r="D759" s="1"/>
      <c r="E759" s="2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>
      <c r="A760" s="1"/>
      <c r="B760" s="1"/>
      <c r="C760" s="2"/>
      <c r="D760" s="1"/>
      <c r="E760" s="2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>
      <c r="A761" s="1"/>
      <c r="B761" s="1"/>
      <c r="C761" s="2"/>
      <c r="D761" s="1"/>
      <c r="E761" s="2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>
      <c r="A762" s="1"/>
      <c r="B762" s="1"/>
      <c r="C762" s="2"/>
      <c r="D762" s="1"/>
      <c r="E762" s="2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>
      <c r="A763" s="1"/>
      <c r="B763" s="1"/>
      <c r="C763" s="2"/>
      <c r="D763" s="1"/>
      <c r="E763" s="2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>
      <c r="A764" s="1"/>
      <c r="B764" s="1"/>
      <c r="C764" s="2"/>
      <c r="D764" s="1"/>
      <c r="E764" s="2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>
      <c r="A765" s="1"/>
      <c r="B765" s="1"/>
      <c r="C765" s="2"/>
      <c r="D765" s="1"/>
      <c r="E765" s="2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>
      <c r="A766" s="1"/>
      <c r="B766" s="1"/>
      <c r="C766" s="2"/>
      <c r="D766" s="1"/>
      <c r="E766" s="2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>
      <c r="A767" s="1"/>
      <c r="B767" s="1"/>
      <c r="C767" s="2"/>
      <c r="D767" s="1"/>
      <c r="E767" s="2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>
      <c r="A768" s="1"/>
      <c r="B768" s="1"/>
      <c r="C768" s="2"/>
      <c r="D768" s="1"/>
      <c r="E768" s="2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>
      <c r="A769" s="1"/>
      <c r="B769" s="1"/>
      <c r="C769" s="2"/>
      <c r="D769" s="1"/>
      <c r="E769" s="2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>
      <c r="A770" s="1"/>
      <c r="B770" s="1"/>
      <c r="C770" s="2"/>
      <c r="D770" s="1"/>
      <c r="E770" s="2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>
      <c r="A771" s="1"/>
      <c r="B771" s="1"/>
      <c r="C771" s="2"/>
      <c r="D771" s="1"/>
      <c r="E771" s="2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>
      <c r="A772" s="1"/>
      <c r="B772" s="1"/>
      <c r="C772" s="2"/>
      <c r="D772" s="1"/>
      <c r="E772" s="2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>
      <c r="A773" s="1"/>
      <c r="B773" s="1"/>
      <c r="C773" s="2"/>
      <c r="D773" s="1"/>
      <c r="E773" s="2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>
      <c r="A774" s="1"/>
      <c r="B774" s="1"/>
      <c r="C774" s="2"/>
      <c r="D774" s="1"/>
      <c r="E774" s="2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>
      <c r="A775" s="1"/>
      <c r="B775" s="1"/>
      <c r="C775" s="2"/>
      <c r="D775" s="1"/>
      <c r="E775" s="2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>
      <c r="A776" s="1"/>
      <c r="B776" s="1"/>
      <c r="C776" s="2"/>
      <c r="D776" s="1"/>
      <c r="E776" s="2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>
      <c r="A777" s="1"/>
      <c r="B777" s="1"/>
      <c r="C777" s="2"/>
      <c r="D777" s="1"/>
      <c r="E777" s="2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>
      <c r="A778" s="1"/>
      <c r="B778" s="1"/>
      <c r="C778" s="2"/>
      <c r="D778" s="1"/>
      <c r="E778" s="2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>
      <c r="A779" s="1"/>
      <c r="B779" s="1"/>
      <c r="C779" s="2"/>
      <c r="D779" s="1"/>
      <c r="E779" s="2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>
      <c r="A780" s="1"/>
      <c r="B780" s="1"/>
      <c r="C780" s="2"/>
      <c r="D780" s="1"/>
      <c r="E780" s="2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>
      <c r="A781" s="1"/>
      <c r="B781" s="1"/>
      <c r="C781" s="2"/>
      <c r="D781" s="1"/>
      <c r="E781" s="2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>
      <c r="A782" s="1"/>
      <c r="B782" s="1"/>
      <c r="C782" s="2"/>
      <c r="D782" s="1"/>
      <c r="E782" s="2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>
      <c r="A783" s="1"/>
      <c r="B783" s="1"/>
      <c r="C783" s="2"/>
      <c r="D783" s="1"/>
      <c r="E783" s="2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>
      <c r="A784" s="1"/>
      <c r="B784" s="1"/>
      <c r="C784" s="2"/>
      <c r="D784" s="1"/>
      <c r="E784" s="2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>
      <c r="A785" s="1"/>
      <c r="B785" s="1"/>
      <c r="C785" s="2"/>
      <c r="D785" s="1"/>
      <c r="E785" s="2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>
      <c r="A786" s="1"/>
      <c r="B786" s="1"/>
      <c r="C786" s="2"/>
      <c r="D786" s="1"/>
      <c r="E786" s="2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>
      <c r="A787" s="1"/>
      <c r="B787" s="1"/>
      <c r="C787" s="2"/>
      <c r="D787" s="1"/>
      <c r="E787" s="2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>
      <c r="A788" s="1"/>
      <c r="B788" s="1"/>
      <c r="C788" s="2"/>
      <c r="D788" s="1"/>
      <c r="E788" s="2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>
      <c r="A789" s="1"/>
      <c r="B789" s="1"/>
      <c r="C789" s="2"/>
      <c r="D789" s="1"/>
      <c r="E789" s="2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>
      <c r="A790" s="1"/>
      <c r="B790" s="1"/>
      <c r="C790" s="2"/>
      <c r="D790" s="1"/>
      <c r="E790" s="2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>
      <c r="A791" s="1"/>
      <c r="B791" s="1"/>
      <c r="C791" s="2"/>
      <c r="D791" s="1"/>
      <c r="E791" s="2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>
      <c r="A792" s="1"/>
      <c r="B792" s="1"/>
      <c r="C792" s="2"/>
      <c r="D792" s="1"/>
      <c r="E792" s="2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>
      <c r="A793" s="1"/>
      <c r="B793" s="1"/>
      <c r="C793" s="2"/>
      <c r="D793" s="1"/>
      <c r="E793" s="2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>
      <c r="A794" s="1"/>
      <c r="B794" s="1"/>
      <c r="C794" s="2"/>
      <c r="D794" s="1"/>
      <c r="E794" s="2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>
      <c r="A795" s="1"/>
      <c r="B795" s="1"/>
      <c r="C795" s="2"/>
      <c r="D795" s="1"/>
      <c r="E795" s="2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>
      <c r="A796" s="1"/>
      <c r="B796" s="1"/>
      <c r="C796" s="2"/>
      <c r="D796" s="1"/>
      <c r="E796" s="2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>
      <c r="A797" s="1"/>
      <c r="B797" s="1"/>
      <c r="C797" s="2"/>
      <c r="D797" s="1"/>
      <c r="E797" s="2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>
      <c r="A798" s="1"/>
      <c r="B798" s="1"/>
      <c r="C798" s="2"/>
      <c r="D798" s="1"/>
      <c r="E798" s="2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>
      <c r="A799" s="1"/>
      <c r="B799" s="1"/>
      <c r="C799" s="2"/>
      <c r="D799" s="1"/>
      <c r="E799" s="2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>
      <c r="A800" s="1"/>
      <c r="B800" s="1"/>
      <c r="C800" s="2"/>
      <c r="D800" s="1"/>
      <c r="E800" s="2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>
      <c r="A801" s="1"/>
      <c r="B801" s="1"/>
      <c r="C801" s="2"/>
      <c r="D801" s="1"/>
      <c r="E801" s="2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>
      <c r="A802" s="1"/>
      <c r="B802" s="1"/>
      <c r="C802" s="2"/>
      <c r="D802" s="1"/>
      <c r="E802" s="2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>
      <c r="A803" s="1"/>
      <c r="B803" s="1"/>
      <c r="C803" s="2"/>
      <c r="D803" s="1"/>
      <c r="E803" s="2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>
      <c r="A804" s="1"/>
      <c r="B804" s="1"/>
      <c r="C804" s="2"/>
      <c r="D804" s="1"/>
      <c r="E804" s="2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>
      <c r="A805" s="1"/>
      <c r="B805" s="1"/>
      <c r="C805" s="2"/>
      <c r="D805" s="1"/>
      <c r="E805" s="2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>
      <c r="A806" s="1"/>
      <c r="B806" s="1"/>
      <c r="C806" s="2"/>
      <c r="D806" s="1"/>
      <c r="E806" s="2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>
      <c r="A807" s="1"/>
      <c r="B807" s="1"/>
      <c r="C807" s="2"/>
      <c r="D807" s="1"/>
      <c r="E807" s="2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>
      <c r="A808" s="1"/>
      <c r="B808" s="1"/>
      <c r="C808" s="2"/>
      <c r="D808" s="1"/>
      <c r="E808" s="2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>
      <c r="A809" s="1"/>
      <c r="B809" s="1"/>
      <c r="C809" s="2"/>
      <c r="D809" s="1"/>
      <c r="E809" s="2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>
      <c r="A810" s="1"/>
      <c r="B810" s="1"/>
      <c r="C810" s="2"/>
      <c r="D810" s="1"/>
      <c r="E810" s="2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>
      <c r="A811" s="1"/>
      <c r="B811" s="1"/>
      <c r="C811" s="2"/>
      <c r="D811" s="1"/>
      <c r="E811" s="2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>
      <c r="A812" s="1"/>
      <c r="B812" s="1"/>
      <c r="C812" s="2"/>
      <c r="D812" s="1"/>
      <c r="E812" s="2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>
      <c r="A813" s="1"/>
      <c r="B813" s="1"/>
      <c r="C813" s="2"/>
      <c r="D813" s="1"/>
      <c r="E813" s="2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>
      <c r="A814" s="1"/>
      <c r="B814" s="1"/>
      <c r="C814" s="2"/>
      <c r="D814" s="1"/>
      <c r="E814" s="2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>
      <c r="A815" s="1"/>
      <c r="B815" s="1"/>
      <c r="C815" s="2"/>
      <c r="D815" s="1"/>
      <c r="E815" s="2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>
      <c r="A816" s="1"/>
      <c r="B816" s="1"/>
      <c r="C816" s="2"/>
      <c r="D816" s="1"/>
      <c r="E816" s="2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>
      <c r="A817" s="1"/>
      <c r="B817" s="1"/>
      <c r="C817" s="2"/>
      <c r="D817" s="1"/>
      <c r="E817" s="2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>
      <c r="A818" s="1"/>
      <c r="B818" s="1"/>
      <c r="C818" s="2"/>
      <c r="D818" s="1"/>
      <c r="E818" s="2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>
      <c r="A819" s="1"/>
      <c r="B819" s="1"/>
      <c r="C819" s="2"/>
      <c r="D819" s="1"/>
      <c r="E819" s="2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>
      <c r="A820" s="1"/>
      <c r="B820" s="1"/>
      <c r="C820" s="2"/>
      <c r="D820" s="1"/>
      <c r="E820" s="2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>
      <c r="A821" s="1"/>
      <c r="B821" s="1"/>
      <c r="C821" s="2"/>
      <c r="D821" s="1"/>
      <c r="E821" s="2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>
      <c r="A822" s="1"/>
      <c r="B822" s="1"/>
      <c r="C822" s="2"/>
      <c r="D822" s="1"/>
      <c r="E822" s="2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>
      <c r="A823" s="1"/>
      <c r="B823" s="1"/>
      <c r="C823" s="2"/>
      <c r="D823" s="1"/>
      <c r="E823" s="2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>
      <c r="A824" s="1"/>
      <c r="B824" s="1"/>
      <c r="C824" s="2"/>
      <c r="D824" s="1"/>
      <c r="E824" s="2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>
      <c r="A825" s="1"/>
      <c r="B825" s="1"/>
      <c r="C825" s="2"/>
      <c r="D825" s="1"/>
      <c r="E825" s="2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>
      <c r="A826" s="1"/>
      <c r="B826" s="1"/>
      <c r="C826" s="2"/>
      <c r="D826" s="1"/>
      <c r="E826" s="2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>
      <c r="A827" s="1"/>
      <c r="B827" s="1"/>
      <c r="C827" s="2"/>
      <c r="D827" s="1"/>
      <c r="E827" s="2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>
      <c r="A828" s="1"/>
      <c r="B828" s="1"/>
      <c r="C828" s="2"/>
      <c r="D828" s="1"/>
      <c r="E828" s="2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>
      <c r="A829" s="1"/>
      <c r="B829" s="1"/>
      <c r="C829" s="2"/>
      <c r="D829" s="1"/>
      <c r="E829" s="2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>
      <c r="A830" s="1"/>
      <c r="B830" s="1"/>
      <c r="C830" s="2"/>
      <c r="D830" s="1"/>
      <c r="E830" s="2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>
      <c r="A831" s="1"/>
      <c r="B831" s="1"/>
      <c r="C831" s="2"/>
      <c r="D831" s="1"/>
      <c r="E831" s="2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>
      <c r="A832" s="1"/>
      <c r="B832" s="1"/>
      <c r="C832" s="2"/>
      <c r="D832" s="1"/>
      <c r="E832" s="2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>
      <c r="A833" s="1"/>
      <c r="B833" s="1"/>
      <c r="C833" s="2"/>
      <c r="D833" s="1"/>
      <c r="E833" s="2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>
      <c r="A834" s="1"/>
      <c r="B834" s="1"/>
      <c r="C834" s="2"/>
      <c r="D834" s="1"/>
      <c r="E834" s="2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>
      <c r="A835" s="1"/>
      <c r="B835" s="1"/>
      <c r="C835" s="2"/>
      <c r="D835" s="1"/>
      <c r="E835" s="2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>
      <c r="A836" s="1"/>
      <c r="B836" s="1"/>
      <c r="C836" s="2"/>
      <c r="D836" s="1"/>
      <c r="E836" s="2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>
      <c r="A837" s="1"/>
      <c r="B837" s="1"/>
      <c r="C837" s="2"/>
      <c r="D837" s="1"/>
      <c r="E837" s="2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>
      <c r="A838" s="1"/>
      <c r="B838" s="1"/>
      <c r="C838" s="2"/>
      <c r="D838" s="1"/>
      <c r="E838" s="2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>
      <c r="A839" s="1"/>
      <c r="B839" s="1"/>
      <c r="C839" s="2"/>
      <c r="D839" s="1"/>
      <c r="E839" s="2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>
      <c r="A840" s="1"/>
      <c r="B840" s="1"/>
      <c r="C840" s="2"/>
      <c r="D840" s="1"/>
      <c r="E840" s="2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>
      <c r="A841" s="1"/>
      <c r="B841" s="1"/>
      <c r="C841" s="2"/>
      <c r="D841" s="1"/>
      <c r="E841" s="2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>
      <c r="A842" s="1"/>
      <c r="B842" s="1"/>
      <c r="C842" s="2"/>
      <c r="D842" s="1"/>
      <c r="E842" s="2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>
      <c r="A843" s="1"/>
      <c r="B843" s="1"/>
      <c r="C843" s="2"/>
      <c r="D843" s="1"/>
      <c r="E843" s="2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>
      <c r="A844" s="1"/>
      <c r="B844" s="1"/>
      <c r="C844" s="2"/>
      <c r="D844" s="1"/>
      <c r="E844" s="2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>
      <c r="A845" s="1"/>
      <c r="B845" s="1"/>
      <c r="C845" s="2"/>
      <c r="D845" s="1"/>
      <c r="E845" s="2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>
      <c r="A846" s="1"/>
      <c r="B846" s="1"/>
      <c r="C846" s="2"/>
      <c r="D846" s="1"/>
      <c r="E846" s="2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>
      <c r="A847" s="1"/>
      <c r="B847" s="1"/>
      <c r="C847" s="2"/>
      <c r="D847" s="1"/>
      <c r="E847" s="2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>
      <c r="A848" s="1"/>
      <c r="B848" s="1"/>
      <c r="C848" s="2"/>
      <c r="D848" s="1"/>
      <c r="E848" s="2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>
      <c r="A849" s="1"/>
      <c r="B849" s="1"/>
      <c r="C849" s="2"/>
      <c r="D849" s="1"/>
      <c r="E849" s="2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>
      <c r="A850" s="1"/>
      <c r="B850" s="1"/>
      <c r="C850" s="2"/>
      <c r="D850" s="1"/>
      <c r="E850" s="2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>
      <c r="A851" s="1"/>
      <c r="B851" s="1"/>
      <c r="C851" s="2"/>
      <c r="D851" s="1"/>
      <c r="E851" s="2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>
      <c r="A852" s="1"/>
      <c r="B852" s="1"/>
      <c r="C852" s="2"/>
      <c r="D852" s="1"/>
      <c r="E852" s="2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>
      <c r="A853" s="1"/>
      <c r="B853" s="1"/>
      <c r="C853" s="2"/>
      <c r="D853" s="1"/>
      <c r="E853" s="2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>
      <c r="A854" s="1"/>
      <c r="B854" s="1"/>
      <c r="C854" s="2"/>
      <c r="D854" s="1"/>
      <c r="E854" s="2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>
      <c r="A855" s="1"/>
      <c r="B855" s="1"/>
      <c r="C855" s="2"/>
      <c r="D855" s="1"/>
      <c r="E855" s="2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>
      <c r="A856" s="1"/>
      <c r="B856" s="1"/>
      <c r="C856" s="2"/>
      <c r="D856" s="1"/>
      <c r="E856" s="2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>
      <c r="A857" s="1"/>
      <c r="B857" s="1"/>
      <c r="C857" s="2"/>
      <c r="D857" s="1"/>
      <c r="E857" s="2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>
      <c r="A858" s="1"/>
      <c r="B858" s="1"/>
      <c r="C858" s="2"/>
      <c r="D858" s="1"/>
      <c r="E858" s="2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>
      <c r="A859" s="1"/>
      <c r="B859" s="1"/>
      <c r="C859" s="2"/>
      <c r="D859" s="1"/>
      <c r="E859" s="2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>
      <c r="A860" s="1"/>
      <c r="B860" s="1"/>
      <c r="C860" s="2"/>
      <c r="D860" s="1"/>
      <c r="E860" s="2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>
      <c r="A861" s="1"/>
      <c r="B861" s="1"/>
      <c r="C861" s="2"/>
      <c r="D861" s="1"/>
      <c r="E861" s="2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>
      <c r="A862" s="1"/>
      <c r="B862" s="1"/>
      <c r="C862" s="2"/>
      <c r="D862" s="1"/>
      <c r="E862" s="2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>
      <c r="A863" s="1"/>
      <c r="B863" s="1"/>
      <c r="C863" s="2"/>
      <c r="D863" s="1"/>
      <c r="E863" s="2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>
      <c r="A864" s="1"/>
      <c r="B864" s="1"/>
      <c r="C864" s="2"/>
      <c r="D864" s="1"/>
      <c r="E864" s="2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>
      <c r="A865" s="1"/>
      <c r="B865" s="1"/>
      <c r="C865" s="2"/>
      <c r="D865" s="1"/>
      <c r="E865" s="2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>
      <c r="A866" s="1"/>
      <c r="B866" s="1"/>
      <c r="C866" s="2"/>
      <c r="D866" s="1"/>
      <c r="E866" s="2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>
      <c r="A867" s="1"/>
      <c r="B867" s="1"/>
      <c r="C867" s="2"/>
      <c r="D867" s="1"/>
      <c r="E867" s="2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>
      <c r="A868" s="1"/>
      <c r="B868" s="1"/>
      <c r="C868" s="2"/>
      <c r="D868" s="1"/>
      <c r="E868" s="2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>
      <c r="A869" s="1"/>
      <c r="B869" s="1"/>
      <c r="C869" s="2"/>
      <c r="D869" s="1"/>
      <c r="E869" s="2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>
      <c r="A870" s="1"/>
      <c r="B870" s="1"/>
      <c r="C870" s="2"/>
      <c r="D870" s="1"/>
      <c r="E870" s="2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>
      <c r="A871" s="1"/>
      <c r="B871" s="1"/>
      <c r="C871" s="2"/>
      <c r="D871" s="1"/>
      <c r="E871" s="2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>
      <c r="A872" s="1"/>
      <c r="B872" s="1"/>
      <c r="C872" s="2"/>
      <c r="D872" s="1"/>
      <c r="E872" s="2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>
      <c r="A873" s="1"/>
      <c r="B873" s="1"/>
      <c r="C873" s="2"/>
      <c r="D873" s="1"/>
      <c r="E873" s="2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>
      <c r="A874" s="1"/>
      <c r="B874" s="1"/>
      <c r="C874" s="2"/>
      <c r="D874" s="1"/>
      <c r="E874" s="2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>
      <c r="A875" s="1"/>
      <c r="B875" s="1"/>
      <c r="C875" s="2"/>
      <c r="D875" s="1"/>
      <c r="E875" s="2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>
      <c r="A876" s="1"/>
      <c r="B876" s="1"/>
      <c r="C876" s="2"/>
      <c r="D876" s="1"/>
      <c r="E876" s="2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>
      <c r="A877" s="1"/>
      <c r="B877" s="1"/>
      <c r="C877" s="2"/>
      <c r="D877" s="1"/>
      <c r="E877" s="2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>
      <c r="A878" s="1"/>
      <c r="B878" s="1"/>
      <c r="C878" s="2"/>
      <c r="D878" s="1"/>
      <c r="E878" s="2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>
      <c r="A879" s="1"/>
      <c r="B879" s="1"/>
      <c r="C879" s="2"/>
      <c r="D879" s="1"/>
      <c r="E879" s="2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>
      <c r="A880" s="1"/>
      <c r="B880" s="1"/>
      <c r="C880" s="2"/>
      <c r="D880" s="1"/>
      <c r="E880" s="2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>
      <c r="A881" s="1"/>
      <c r="B881" s="1"/>
      <c r="C881" s="2"/>
      <c r="D881" s="1"/>
      <c r="E881" s="2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>
      <c r="A882" s="1"/>
      <c r="B882" s="1"/>
      <c r="C882" s="2"/>
      <c r="D882" s="1"/>
      <c r="E882" s="2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>
      <c r="A883" s="1"/>
      <c r="B883" s="1"/>
      <c r="C883" s="2"/>
      <c r="D883" s="1"/>
      <c r="E883" s="2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>
      <c r="A884" s="1"/>
      <c r="B884" s="1"/>
      <c r="C884" s="2"/>
      <c r="D884" s="1"/>
      <c r="E884" s="2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>
      <c r="A885" s="1"/>
      <c r="B885" s="1"/>
      <c r="C885" s="2"/>
      <c r="D885" s="1"/>
      <c r="E885" s="2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>
      <c r="A886" s="1"/>
      <c r="B886" s="1"/>
      <c r="C886" s="2"/>
      <c r="D886" s="1"/>
      <c r="E886" s="2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>
      <c r="A887" s="1"/>
      <c r="B887" s="1"/>
      <c r="C887" s="2"/>
      <c r="D887" s="1"/>
      <c r="E887" s="2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>
      <c r="A888" s="1"/>
      <c r="B888" s="1"/>
      <c r="C888" s="2"/>
      <c r="D888" s="1"/>
      <c r="E888" s="2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>
      <c r="A889" s="1"/>
      <c r="B889" s="1"/>
      <c r="C889" s="2"/>
      <c r="D889" s="1"/>
      <c r="E889" s="2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>
      <c r="A890" s="1"/>
      <c r="B890" s="1"/>
      <c r="C890" s="2"/>
      <c r="D890" s="1"/>
      <c r="E890" s="2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>
      <c r="A891" s="1"/>
      <c r="B891" s="1"/>
      <c r="C891" s="2"/>
      <c r="D891" s="1"/>
      <c r="E891" s="2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>
      <c r="A892" s="1"/>
      <c r="B892" s="1"/>
      <c r="C892" s="2"/>
      <c r="D892" s="1"/>
      <c r="E892" s="2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>
      <c r="A893" s="1"/>
      <c r="B893" s="1"/>
      <c r="C893" s="2"/>
      <c r="D893" s="1"/>
      <c r="E893" s="2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>
      <c r="A894" s="1"/>
      <c r="B894" s="1"/>
      <c r="C894" s="2"/>
      <c r="D894" s="1"/>
      <c r="E894" s="2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>
      <c r="A895" s="1"/>
      <c r="B895" s="1"/>
      <c r="C895" s="2"/>
      <c r="D895" s="1"/>
      <c r="E895" s="2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>
      <c r="A896" s="1"/>
      <c r="B896" s="1"/>
      <c r="C896" s="2"/>
      <c r="D896" s="1"/>
      <c r="E896" s="2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>
      <c r="A897" s="1"/>
      <c r="B897" s="1"/>
      <c r="C897" s="2"/>
      <c r="D897" s="1"/>
      <c r="E897" s="2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>
      <c r="A898" s="1"/>
      <c r="B898" s="1"/>
      <c r="C898" s="2"/>
      <c r="D898" s="1"/>
      <c r="E898" s="2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>
      <c r="A899" s="1"/>
      <c r="B899" s="1"/>
      <c r="C899" s="2"/>
      <c r="D899" s="1"/>
      <c r="E899" s="2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>
      <c r="A900" s="1"/>
      <c r="B900" s="1"/>
      <c r="C900" s="2"/>
      <c r="D900" s="1"/>
      <c r="E900" s="2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>
      <c r="A901" s="1"/>
      <c r="B901" s="1"/>
      <c r="C901" s="2"/>
      <c r="D901" s="1"/>
      <c r="E901" s="2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>
      <c r="A902" s="1"/>
      <c r="B902" s="1"/>
      <c r="C902" s="2"/>
      <c r="D902" s="1"/>
      <c r="E902" s="2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>
      <c r="A903" s="1"/>
      <c r="B903" s="1"/>
      <c r="C903" s="2"/>
      <c r="D903" s="1"/>
      <c r="E903" s="2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>
      <c r="A904" s="1"/>
      <c r="B904" s="1"/>
      <c r="C904" s="2"/>
      <c r="D904" s="1"/>
      <c r="E904" s="2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>
      <c r="A905" s="1"/>
      <c r="B905" s="1"/>
      <c r="C905" s="2"/>
      <c r="D905" s="1"/>
      <c r="E905" s="2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>
      <c r="A906" s="1"/>
      <c r="B906" s="1"/>
      <c r="C906" s="2"/>
      <c r="D906" s="1"/>
      <c r="E906" s="2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>
      <c r="A907" s="1"/>
      <c r="B907" s="1"/>
      <c r="C907" s="2"/>
      <c r="D907" s="1"/>
      <c r="E907" s="2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>
      <c r="A908" s="1"/>
      <c r="B908" s="1"/>
      <c r="C908" s="2"/>
      <c r="D908" s="1"/>
      <c r="E908" s="2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>
      <c r="A909" s="1"/>
      <c r="B909" s="1"/>
      <c r="C909" s="2"/>
      <c r="D909" s="1"/>
      <c r="E909" s="2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>
      <c r="A910" s="1"/>
      <c r="B910" s="1"/>
      <c r="C910" s="2"/>
      <c r="D910" s="1"/>
      <c r="E910" s="2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>
      <c r="A911" s="1"/>
      <c r="B911" s="1"/>
      <c r="C911" s="2"/>
      <c r="D911" s="1"/>
      <c r="E911" s="2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>
      <c r="A912" s="1"/>
      <c r="B912" s="1"/>
      <c r="C912" s="2"/>
      <c r="D912" s="1"/>
      <c r="E912" s="2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>
      <c r="A913" s="1"/>
      <c r="B913" s="1"/>
      <c r="C913" s="2"/>
      <c r="D913" s="1"/>
      <c r="E913" s="2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>
      <c r="A914" s="1"/>
      <c r="B914" s="1"/>
      <c r="C914" s="2"/>
      <c r="D914" s="1"/>
      <c r="E914" s="2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>
      <c r="A915" s="1"/>
      <c r="B915" s="1"/>
      <c r="C915" s="2"/>
      <c r="D915" s="1"/>
      <c r="E915" s="2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>
      <c r="A916" s="1"/>
      <c r="B916" s="1"/>
      <c r="C916" s="2"/>
      <c r="D916" s="1"/>
      <c r="E916" s="2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>
      <c r="A917" s="1"/>
      <c r="B917" s="1"/>
      <c r="C917" s="2"/>
      <c r="D917" s="1"/>
      <c r="E917" s="2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>
      <c r="A918" s="1"/>
      <c r="B918" s="1"/>
      <c r="C918" s="2"/>
      <c r="D918" s="1"/>
      <c r="E918" s="2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>
      <c r="A919" s="1"/>
      <c r="B919" s="1"/>
      <c r="C919" s="2"/>
      <c r="D919" s="1"/>
      <c r="E919" s="2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>
      <c r="A920" s="1"/>
      <c r="B920" s="1"/>
      <c r="C920" s="2"/>
      <c r="D920" s="1"/>
      <c r="E920" s="2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>
      <c r="A921" s="1"/>
      <c r="B921" s="1"/>
      <c r="C921" s="2"/>
      <c r="D921" s="1"/>
      <c r="E921" s="2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>
      <c r="A922" s="1"/>
      <c r="B922" s="1"/>
      <c r="C922" s="2"/>
      <c r="D922" s="1"/>
      <c r="E922" s="2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>
      <c r="A923" s="1"/>
      <c r="B923" s="1"/>
      <c r="C923" s="2"/>
      <c r="D923" s="1"/>
      <c r="E923" s="2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>
      <c r="A924" s="1"/>
      <c r="B924" s="1"/>
      <c r="C924" s="2"/>
      <c r="D924" s="1"/>
      <c r="E924" s="2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>
      <c r="A925" s="1"/>
      <c r="B925" s="1"/>
      <c r="C925" s="2"/>
      <c r="D925" s="1"/>
      <c r="E925" s="2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>
      <c r="A926" s="1"/>
      <c r="B926" s="1"/>
      <c r="C926" s="2"/>
      <c r="D926" s="1"/>
      <c r="E926" s="2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>
      <c r="A927" s="1"/>
      <c r="B927" s="1"/>
      <c r="C927" s="2"/>
      <c r="D927" s="1"/>
      <c r="E927" s="2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>
      <c r="A928" s="1"/>
      <c r="B928" s="1"/>
      <c r="C928" s="2"/>
      <c r="D928" s="1"/>
      <c r="E928" s="2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>
      <c r="A929" s="1"/>
      <c r="B929" s="1"/>
      <c r="C929" s="2"/>
      <c r="D929" s="1"/>
      <c r="E929" s="2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>
      <c r="A930" s="1"/>
      <c r="B930" s="1"/>
      <c r="C930" s="2"/>
      <c r="D930" s="1"/>
      <c r="E930" s="2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>
      <c r="A931" s="1"/>
      <c r="B931" s="1"/>
      <c r="C931" s="2"/>
      <c r="D931" s="1"/>
      <c r="E931" s="2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>
      <c r="A932" s="1"/>
      <c r="B932" s="1"/>
      <c r="C932" s="2"/>
      <c r="D932" s="1"/>
      <c r="E932" s="2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>
      <c r="A933" s="1"/>
      <c r="B933" s="1"/>
      <c r="C933" s="2"/>
      <c r="D933" s="1"/>
      <c r="E933" s="2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>
      <c r="A934" s="1"/>
      <c r="B934" s="1"/>
      <c r="C934" s="2"/>
      <c r="D934" s="1"/>
      <c r="E934" s="2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>
      <c r="A935" s="1"/>
      <c r="B935" s="1"/>
      <c r="C935" s="2"/>
      <c r="D935" s="1"/>
      <c r="E935" s="2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>
      <c r="A936" s="1"/>
      <c r="B936" s="1"/>
      <c r="C936" s="2"/>
      <c r="D936" s="1"/>
      <c r="E936" s="2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>
      <c r="A937" s="1"/>
      <c r="B937" s="1"/>
      <c r="C937" s="2"/>
      <c r="D937" s="1"/>
      <c r="E937" s="2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>
      <c r="A938" s="1"/>
      <c r="B938" s="1"/>
      <c r="C938" s="2"/>
      <c r="D938" s="1"/>
      <c r="E938" s="2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>
      <c r="A939" s="1"/>
      <c r="B939" s="1"/>
      <c r="C939" s="2"/>
      <c r="D939" s="1"/>
      <c r="E939" s="2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>
      <c r="A940" s="1"/>
      <c r="B940" s="1"/>
      <c r="C940" s="2"/>
      <c r="D940" s="1"/>
      <c r="E940" s="2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>
      <c r="A941" s="1"/>
      <c r="B941" s="1"/>
      <c r="C941" s="2"/>
      <c r="D941" s="1"/>
      <c r="E941" s="2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>
      <c r="A942" s="1"/>
      <c r="B942" s="1"/>
      <c r="C942" s="2"/>
      <c r="D942" s="1"/>
      <c r="E942" s="2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>
      <c r="A943" s="1"/>
      <c r="B943" s="1"/>
      <c r="C943" s="2"/>
      <c r="D943" s="1"/>
      <c r="E943" s="2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>
      <c r="A944" s="1"/>
      <c r="B944" s="1"/>
      <c r="C944" s="2"/>
      <c r="D944" s="1"/>
      <c r="E944" s="2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>
      <c r="A945" s="1"/>
      <c r="B945" s="1"/>
      <c r="C945" s="2"/>
      <c r="D945" s="1"/>
      <c r="E945" s="2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>
      <c r="A946" s="1"/>
      <c r="B946" s="1"/>
      <c r="C946" s="2"/>
      <c r="D946" s="1"/>
      <c r="E946" s="2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>
      <c r="A947" s="1"/>
      <c r="B947" s="1"/>
      <c r="C947" s="2"/>
      <c r="D947" s="1"/>
      <c r="E947" s="2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>
      <c r="A948" s="1"/>
      <c r="B948" s="1"/>
      <c r="C948" s="2"/>
      <c r="D948" s="1"/>
      <c r="E948" s="2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>
      <c r="A949" s="1"/>
      <c r="B949" s="1"/>
      <c r="C949" s="2"/>
      <c r="D949" s="1"/>
      <c r="E949" s="2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>
      <c r="A950" s="1"/>
      <c r="B950" s="1"/>
      <c r="C950" s="2"/>
      <c r="D950" s="1"/>
      <c r="E950" s="2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>
      <c r="A951" s="1"/>
      <c r="B951" s="1"/>
      <c r="C951" s="2"/>
      <c r="D951" s="1"/>
      <c r="E951" s="2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>
      <c r="A952" s="1"/>
      <c r="B952" s="1"/>
      <c r="C952" s="2"/>
      <c r="D952" s="1"/>
      <c r="E952" s="2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>
      <c r="A953" s="1"/>
      <c r="B953" s="1"/>
      <c r="C953" s="2"/>
      <c r="D953" s="1"/>
      <c r="E953" s="2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>
      <c r="A954" s="1"/>
      <c r="B954" s="1"/>
      <c r="C954" s="2"/>
      <c r="D954" s="1"/>
      <c r="E954" s="2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>
      <c r="A955" s="1"/>
      <c r="B955" s="1"/>
      <c r="C955" s="2"/>
      <c r="D955" s="1"/>
      <c r="E955" s="2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>
      <c r="A956" s="1"/>
      <c r="B956" s="1"/>
      <c r="C956" s="2"/>
      <c r="D956" s="1"/>
      <c r="E956" s="2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>
      <c r="A957" s="1"/>
      <c r="B957" s="1"/>
      <c r="C957" s="2"/>
      <c r="D957" s="1"/>
      <c r="E957" s="2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>
      <c r="A958" s="1"/>
      <c r="B958" s="1"/>
      <c r="C958" s="2"/>
      <c r="D958" s="1"/>
      <c r="E958" s="2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>
      <c r="A959" s="1"/>
      <c r="B959" s="1"/>
      <c r="C959" s="2"/>
      <c r="D959" s="1"/>
      <c r="E959" s="2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>
      <c r="A960" s="1"/>
      <c r="B960" s="1"/>
      <c r="C960" s="2"/>
      <c r="D960" s="1"/>
      <c r="E960" s="2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>
      <c r="A961" s="1"/>
      <c r="B961" s="1"/>
      <c r="C961" s="2"/>
      <c r="D961" s="1"/>
      <c r="E961" s="2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>
      <c r="A962" s="1"/>
      <c r="B962" s="1"/>
      <c r="C962" s="2"/>
      <c r="D962" s="1"/>
      <c r="E962" s="2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>
      <c r="A963" s="1"/>
      <c r="B963" s="1"/>
      <c r="C963" s="2"/>
      <c r="D963" s="1"/>
      <c r="E963" s="2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>
      <c r="A964" s="1"/>
      <c r="B964" s="1"/>
      <c r="C964" s="2"/>
      <c r="D964" s="1"/>
      <c r="E964" s="2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>
      <c r="A965" s="1"/>
      <c r="B965" s="1"/>
      <c r="C965" s="2"/>
      <c r="D965" s="1"/>
      <c r="E965" s="2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>
      <c r="F966" s="23"/>
    </row>
    <row r="967">
      <c r="F967" s="23"/>
    </row>
    <row r="968">
      <c r="F968" s="23"/>
    </row>
    <row r="969">
      <c r="F969" s="23"/>
    </row>
    <row r="970">
      <c r="F970" s="23"/>
    </row>
    <row r="971">
      <c r="F971" s="23"/>
    </row>
    <row r="972">
      <c r="F972" s="23"/>
    </row>
    <row r="973">
      <c r="F973" s="23"/>
    </row>
    <row r="974">
      <c r="F974" s="23"/>
    </row>
    <row r="975">
      <c r="F975" s="23"/>
    </row>
    <row r="976">
      <c r="F976" s="23"/>
    </row>
    <row r="977">
      <c r="F977" s="23"/>
    </row>
    <row r="978">
      <c r="F978" s="23"/>
    </row>
    <row r="979">
      <c r="F979" s="23"/>
    </row>
    <row r="980">
      <c r="F980" s="23"/>
    </row>
    <row r="981">
      <c r="F981" s="23"/>
    </row>
    <row r="982">
      <c r="F982" s="23"/>
    </row>
    <row r="983">
      <c r="F983" s="23"/>
    </row>
    <row r="984">
      <c r="F984" s="23"/>
    </row>
    <row r="985">
      <c r="F985" s="23"/>
    </row>
    <row r="986">
      <c r="F986" s="23"/>
    </row>
    <row r="987">
      <c r="F987" s="23"/>
    </row>
    <row r="988">
      <c r="F988" s="23"/>
    </row>
    <row r="989">
      <c r="F989" s="23"/>
    </row>
    <row r="990">
      <c r="F990" s="23"/>
    </row>
    <row r="991">
      <c r="F991" s="23"/>
    </row>
    <row r="992">
      <c r="F992" s="23"/>
    </row>
    <row r="993">
      <c r="F993" s="23"/>
    </row>
    <row r="994">
      <c r="F994" s="23"/>
    </row>
    <row r="995">
      <c r="F995" s="23"/>
    </row>
    <row r="996">
      <c r="F996" s="23"/>
    </row>
    <row r="997">
      <c r="F997" s="23"/>
    </row>
    <row r="998">
      <c r="F998" s="23"/>
    </row>
    <row r="999">
      <c r="F999" s="23"/>
    </row>
    <row r="1000">
      <c r="F1000" s="23"/>
    </row>
    <row r="1001">
      <c r="F1001" s="2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16</v>
      </c>
      <c r="D2" s="6">
        <v>5.0</v>
      </c>
      <c r="E2" s="6">
        <v>40628.0</v>
      </c>
      <c r="F2" s="6">
        <v>40652.0</v>
      </c>
      <c r="G2" s="6">
        <v>40628.0</v>
      </c>
      <c r="H2" s="6">
        <v>40669.0</v>
      </c>
      <c r="I2" s="6">
        <v>40628.0</v>
      </c>
      <c r="J2" s="6">
        <v>40628.0</v>
      </c>
      <c r="K2" s="6">
        <v>40641.0</v>
      </c>
      <c r="L2" s="6">
        <v>4.333</v>
      </c>
      <c r="M2" s="6">
        <v>10.006</v>
      </c>
      <c r="N2" s="61">
        <f t="shared" ref="N2:N41" si="1">((E2-A2)/A2)*100</f>
        <v>0.08868742609</v>
      </c>
      <c r="O2" s="61">
        <f t="shared" ref="O2:O41" si="2">((F2-A2)/A2)*100</f>
        <v>0.1478123768</v>
      </c>
      <c r="P2" s="61">
        <f t="shared" ref="P2:P41" si="3">((G2-A2)/A2)*100</f>
        <v>0.08868742609</v>
      </c>
      <c r="Q2" s="61">
        <f t="shared" ref="Q2:Q41" si="4">((H2-A2)/A2)*100</f>
        <v>0.1896925503</v>
      </c>
      <c r="R2" s="61">
        <f t="shared" ref="R2:R41" si="5">((I2-A2)/A2)*100</f>
        <v>0.08868742609</v>
      </c>
      <c r="S2" s="62">
        <f t="shared" ref="S2:S41" si="6">AVERAGE(N2:R2)</f>
        <v>0.1207134411</v>
      </c>
      <c r="U2" s="60">
        <f t="shared" ref="U2:U41" si="7">(IF(((J2-A2)/A2)*100 &lt; 1,L2,"INF"))</f>
        <v>4.333</v>
      </c>
    </row>
    <row r="3">
      <c r="A3" s="63">
        <v>39421.0</v>
      </c>
      <c r="B3" s="63" t="s">
        <v>133</v>
      </c>
      <c r="C3" s="63" t="s">
        <v>16</v>
      </c>
      <c r="D3" s="63">
        <v>5.0</v>
      </c>
      <c r="E3" s="63">
        <v>39421.0</v>
      </c>
      <c r="F3" s="63">
        <v>39455.0</v>
      </c>
      <c r="G3" s="63">
        <v>39421.0</v>
      </c>
      <c r="H3" s="63">
        <v>39442.0</v>
      </c>
      <c r="I3" s="63">
        <v>39433.0</v>
      </c>
      <c r="J3" s="63">
        <v>39421.0</v>
      </c>
      <c r="K3" s="63">
        <v>39434.4</v>
      </c>
      <c r="L3" s="63">
        <v>2.042</v>
      </c>
      <c r="M3" s="63">
        <v>6.176</v>
      </c>
      <c r="N3" s="61">
        <f t="shared" si="1"/>
        <v>0</v>
      </c>
      <c r="O3" s="61">
        <f t="shared" si="2"/>
        <v>0.08624844626</v>
      </c>
      <c r="P3" s="61">
        <f t="shared" si="3"/>
        <v>0</v>
      </c>
      <c r="Q3" s="61">
        <f t="shared" si="4"/>
        <v>0.05327109916</v>
      </c>
      <c r="R3" s="61">
        <f t="shared" si="5"/>
        <v>0.03044062809</v>
      </c>
      <c r="S3" s="62">
        <f t="shared" si="6"/>
        <v>0.0339920347</v>
      </c>
      <c r="U3" s="60">
        <f t="shared" si="7"/>
        <v>2.042</v>
      </c>
    </row>
    <row r="4">
      <c r="A4" s="63">
        <v>43345.0</v>
      </c>
      <c r="B4" s="63" t="s">
        <v>134</v>
      </c>
      <c r="C4" s="63" t="s">
        <v>16</v>
      </c>
      <c r="D4" s="63">
        <v>5.0</v>
      </c>
      <c r="E4" s="63">
        <v>43378.0</v>
      </c>
      <c r="F4" s="63">
        <v>43345.0</v>
      </c>
      <c r="G4" s="63">
        <v>43345.0</v>
      </c>
      <c r="H4" s="63">
        <v>43354.0</v>
      </c>
      <c r="I4" s="63">
        <v>43345.0</v>
      </c>
      <c r="J4" s="63">
        <v>43345.0</v>
      </c>
      <c r="K4" s="63">
        <v>43353.4</v>
      </c>
      <c r="L4" s="63">
        <v>0.88</v>
      </c>
      <c r="M4" s="63">
        <v>4.705</v>
      </c>
      <c r="N4" s="61">
        <f t="shared" si="1"/>
        <v>0.07613334871</v>
      </c>
      <c r="O4" s="61">
        <f t="shared" si="2"/>
        <v>0</v>
      </c>
      <c r="P4" s="61">
        <f t="shared" si="3"/>
        <v>0</v>
      </c>
      <c r="Q4" s="61">
        <f t="shared" si="4"/>
        <v>0.02076364056</v>
      </c>
      <c r="R4" s="61">
        <f t="shared" si="5"/>
        <v>0</v>
      </c>
      <c r="S4" s="62">
        <f t="shared" si="6"/>
        <v>0.01937939785</v>
      </c>
      <c r="U4" s="60">
        <f t="shared" si="7"/>
        <v>0.88</v>
      </c>
    </row>
    <row r="5">
      <c r="A5" s="63">
        <v>46854.0</v>
      </c>
      <c r="B5" s="63" t="s">
        <v>135</v>
      </c>
      <c r="C5" s="63" t="s">
        <v>16</v>
      </c>
      <c r="D5" s="63">
        <v>5.0</v>
      </c>
      <c r="E5" s="63">
        <v>46854.0</v>
      </c>
      <c r="F5" s="63">
        <v>46854.0</v>
      </c>
      <c r="G5" s="63">
        <v>46930.0</v>
      </c>
      <c r="H5" s="63">
        <v>46897.0</v>
      </c>
      <c r="I5" s="63">
        <v>46930.0</v>
      </c>
      <c r="J5" s="63">
        <v>46854.0</v>
      </c>
      <c r="K5" s="63">
        <v>46893.0</v>
      </c>
      <c r="L5" s="63">
        <v>0.417</v>
      </c>
      <c r="M5" s="63">
        <v>6.135</v>
      </c>
      <c r="N5" s="61">
        <f t="shared" si="1"/>
        <v>0</v>
      </c>
      <c r="O5" s="61">
        <f t="shared" si="2"/>
        <v>0</v>
      </c>
      <c r="P5" s="61">
        <f t="shared" si="3"/>
        <v>0.1622060016</v>
      </c>
      <c r="Q5" s="61">
        <f t="shared" si="4"/>
        <v>0.09177444829</v>
      </c>
      <c r="R5" s="61">
        <f t="shared" si="5"/>
        <v>0.1622060016</v>
      </c>
      <c r="S5" s="62">
        <f t="shared" si="6"/>
        <v>0.08323729031</v>
      </c>
      <c r="U5" s="60">
        <f t="shared" si="7"/>
        <v>0.417</v>
      </c>
    </row>
    <row r="6">
      <c r="A6" s="63">
        <v>34167.0</v>
      </c>
      <c r="B6" s="63" t="s">
        <v>136</v>
      </c>
      <c r="C6" s="63" t="s">
        <v>16</v>
      </c>
      <c r="D6" s="63">
        <v>5.0</v>
      </c>
      <c r="E6" s="63">
        <v>34167.0</v>
      </c>
      <c r="F6" s="63">
        <v>34167.0</v>
      </c>
      <c r="G6" s="63">
        <v>34167.0</v>
      </c>
      <c r="H6" s="63">
        <v>34167.0</v>
      </c>
      <c r="I6" s="63">
        <v>34167.0</v>
      </c>
      <c r="J6" s="63">
        <v>34167.0</v>
      </c>
      <c r="K6" s="63">
        <v>34167.0</v>
      </c>
      <c r="L6" s="63">
        <v>0.449</v>
      </c>
      <c r="M6" s="63">
        <v>0.449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0.449</v>
      </c>
    </row>
    <row r="7">
      <c r="A7" s="63">
        <v>50759.0</v>
      </c>
      <c r="B7" s="63" t="s">
        <v>137</v>
      </c>
      <c r="C7" s="63" t="s">
        <v>16</v>
      </c>
      <c r="D7" s="63">
        <v>5.0</v>
      </c>
      <c r="E7" s="63">
        <v>50766.0</v>
      </c>
      <c r="F7" s="63">
        <v>50759.0</v>
      </c>
      <c r="G7" s="63">
        <v>50759.0</v>
      </c>
      <c r="H7" s="63">
        <v>50759.0</v>
      </c>
      <c r="I7" s="63">
        <v>50759.0</v>
      </c>
      <c r="J7" s="63">
        <v>50759.0</v>
      </c>
      <c r="K7" s="63">
        <v>50760.4</v>
      </c>
      <c r="L7" s="63">
        <v>3.489</v>
      </c>
      <c r="M7" s="63">
        <v>7.051</v>
      </c>
      <c r="N7" s="61">
        <f t="shared" si="1"/>
        <v>0.01379065781</v>
      </c>
      <c r="O7" s="61">
        <f t="shared" si="2"/>
        <v>0</v>
      </c>
      <c r="P7" s="61">
        <f t="shared" si="3"/>
        <v>0</v>
      </c>
      <c r="Q7" s="61">
        <f t="shared" si="4"/>
        <v>0</v>
      </c>
      <c r="R7" s="61">
        <f t="shared" si="5"/>
        <v>0</v>
      </c>
      <c r="S7" s="62">
        <f t="shared" si="6"/>
        <v>0.002758131563</v>
      </c>
      <c r="U7" s="60">
        <f t="shared" si="7"/>
        <v>3.489</v>
      </c>
    </row>
    <row r="8">
      <c r="A8" s="63">
        <v>44978.0</v>
      </c>
      <c r="B8" s="63" t="s">
        <v>138</v>
      </c>
      <c r="C8" s="63" t="s">
        <v>16</v>
      </c>
      <c r="D8" s="63">
        <v>5.0</v>
      </c>
      <c r="E8" s="63">
        <v>44978.0</v>
      </c>
      <c r="F8" s="63">
        <v>45011.0</v>
      </c>
      <c r="G8" s="63">
        <v>45011.0</v>
      </c>
      <c r="H8" s="63">
        <v>45048.0</v>
      </c>
      <c r="I8" s="63">
        <v>44978.0</v>
      </c>
      <c r="J8" s="63">
        <v>44978.0</v>
      </c>
      <c r="K8" s="63">
        <v>45005.2</v>
      </c>
      <c r="L8" s="63">
        <v>5.222</v>
      </c>
      <c r="M8" s="63">
        <v>12.785</v>
      </c>
      <c r="N8" s="61">
        <f t="shared" si="1"/>
        <v>0</v>
      </c>
      <c r="O8" s="61">
        <f t="shared" si="2"/>
        <v>0.07336920272</v>
      </c>
      <c r="P8" s="61">
        <f t="shared" si="3"/>
        <v>0.07336920272</v>
      </c>
      <c r="Q8" s="61">
        <f t="shared" si="4"/>
        <v>0.1556316421</v>
      </c>
      <c r="R8" s="61">
        <f t="shared" si="5"/>
        <v>0</v>
      </c>
      <c r="S8" s="62">
        <f t="shared" si="6"/>
        <v>0.06047400952</v>
      </c>
      <c r="U8" s="60">
        <f t="shared" si="7"/>
        <v>5.222</v>
      </c>
    </row>
    <row r="9">
      <c r="A9" s="63">
        <v>49837.0</v>
      </c>
      <c r="B9" s="63" t="s">
        <v>139</v>
      </c>
      <c r="C9" s="63" t="s">
        <v>16</v>
      </c>
      <c r="D9" s="63">
        <v>5.0</v>
      </c>
      <c r="E9" s="63">
        <v>49953.0</v>
      </c>
      <c r="F9" s="63">
        <v>49837.0</v>
      </c>
      <c r="G9" s="63">
        <v>49887.0</v>
      </c>
      <c r="H9" s="63">
        <v>49887.0</v>
      </c>
      <c r="I9" s="63">
        <v>49887.0</v>
      </c>
      <c r="J9" s="63">
        <v>49837.0</v>
      </c>
      <c r="K9" s="63">
        <v>49890.2</v>
      </c>
      <c r="L9" s="63">
        <v>1.391</v>
      </c>
      <c r="M9" s="63">
        <v>16.029</v>
      </c>
      <c r="N9" s="61">
        <f t="shared" si="1"/>
        <v>0.2327587937</v>
      </c>
      <c r="O9" s="61">
        <f t="shared" si="2"/>
        <v>0</v>
      </c>
      <c r="P9" s="61">
        <f t="shared" si="3"/>
        <v>0.1003270662</v>
      </c>
      <c r="Q9" s="61">
        <f t="shared" si="4"/>
        <v>0.1003270662</v>
      </c>
      <c r="R9" s="61">
        <f t="shared" si="5"/>
        <v>0.1003270662</v>
      </c>
      <c r="S9" s="62">
        <f t="shared" si="6"/>
        <v>0.1067479985</v>
      </c>
      <c r="U9" s="60">
        <f t="shared" si="7"/>
        <v>1.391</v>
      </c>
    </row>
    <row r="10">
      <c r="A10" s="63">
        <v>47636.0</v>
      </c>
      <c r="B10" s="63" t="s">
        <v>140</v>
      </c>
      <c r="C10" s="63" t="s">
        <v>16</v>
      </c>
      <c r="D10" s="63">
        <v>5.0</v>
      </c>
      <c r="E10" s="63">
        <v>47636.0</v>
      </c>
      <c r="F10" s="63">
        <v>47696.0</v>
      </c>
      <c r="G10" s="63">
        <v>47636.0</v>
      </c>
      <c r="H10" s="63">
        <v>47636.0</v>
      </c>
      <c r="I10" s="63">
        <v>47636.0</v>
      </c>
      <c r="J10" s="63">
        <v>47636.0</v>
      </c>
      <c r="K10" s="63">
        <v>47648.0</v>
      </c>
      <c r="L10" s="63">
        <v>5.21</v>
      </c>
      <c r="M10" s="63">
        <v>6.442</v>
      </c>
      <c r="N10" s="61">
        <f t="shared" si="1"/>
        <v>0</v>
      </c>
      <c r="O10" s="61">
        <f t="shared" si="2"/>
        <v>0.12595516</v>
      </c>
      <c r="P10" s="61">
        <f t="shared" si="3"/>
        <v>0</v>
      </c>
      <c r="Q10" s="61">
        <f t="shared" si="4"/>
        <v>0</v>
      </c>
      <c r="R10" s="61">
        <f t="shared" si="5"/>
        <v>0</v>
      </c>
      <c r="S10" s="62">
        <f t="shared" si="6"/>
        <v>0.02519103199</v>
      </c>
      <c r="U10" s="60">
        <f t="shared" si="7"/>
        <v>5.21</v>
      </c>
    </row>
    <row r="11">
      <c r="A11" s="63">
        <v>36864.0</v>
      </c>
      <c r="B11" s="63" t="s">
        <v>141</v>
      </c>
      <c r="C11" s="63" t="s">
        <v>16</v>
      </c>
      <c r="D11" s="63">
        <v>5.0</v>
      </c>
      <c r="E11" s="63">
        <v>36875.0</v>
      </c>
      <c r="F11" s="63">
        <v>36864.0</v>
      </c>
      <c r="G11" s="63">
        <v>36875.0</v>
      </c>
      <c r="H11" s="63">
        <v>36875.0</v>
      </c>
      <c r="I11" s="63">
        <v>36875.0</v>
      </c>
      <c r="J11" s="63">
        <v>36864.0</v>
      </c>
      <c r="K11" s="63">
        <v>36872.8</v>
      </c>
      <c r="L11" s="63">
        <v>3.992</v>
      </c>
      <c r="M11" s="63">
        <v>18.412</v>
      </c>
      <c r="N11" s="61">
        <f t="shared" si="1"/>
        <v>0.02983940972</v>
      </c>
      <c r="O11" s="61">
        <f t="shared" si="2"/>
        <v>0</v>
      </c>
      <c r="P11" s="61">
        <f t="shared" si="3"/>
        <v>0.02983940972</v>
      </c>
      <c r="Q11" s="61">
        <f t="shared" si="4"/>
        <v>0.02983940972</v>
      </c>
      <c r="R11" s="61">
        <f t="shared" si="5"/>
        <v>0.02983940972</v>
      </c>
      <c r="S11" s="62">
        <f t="shared" si="6"/>
        <v>0.02387152778</v>
      </c>
      <c r="U11" s="60">
        <f t="shared" si="7"/>
        <v>3.992</v>
      </c>
    </row>
    <row r="12">
      <c r="A12" s="63">
        <v>46297.0</v>
      </c>
      <c r="B12" s="63" t="s">
        <v>142</v>
      </c>
      <c r="C12" s="63" t="s">
        <v>16</v>
      </c>
      <c r="D12" s="63">
        <v>5.0</v>
      </c>
      <c r="E12" s="63">
        <v>46345.0</v>
      </c>
      <c r="F12" s="63">
        <v>46445.0</v>
      </c>
      <c r="G12" s="63">
        <v>46370.0</v>
      </c>
      <c r="H12" s="63">
        <v>46301.0</v>
      </c>
      <c r="I12" s="63">
        <v>46353.0</v>
      </c>
      <c r="J12" s="63">
        <v>46301.0</v>
      </c>
      <c r="K12" s="63">
        <v>46362.8</v>
      </c>
      <c r="L12" s="63">
        <v>10.672</v>
      </c>
      <c r="M12" s="63">
        <v>30.012</v>
      </c>
      <c r="N12" s="61">
        <f t="shared" si="1"/>
        <v>0.1036784241</v>
      </c>
      <c r="O12" s="61">
        <f t="shared" si="2"/>
        <v>0.3196751409</v>
      </c>
      <c r="P12" s="61">
        <f t="shared" si="3"/>
        <v>0.1576776033</v>
      </c>
      <c r="Q12" s="61">
        <f t="shared" si="4"/>
        <v>0.008639868674</v>
      </c>
      <c r="R12" s="61">
        <f t="shared" si="5"/>
        <v>0.1209581614</v>
      </c>
      <c r="S12" s="62">
        <f t="shared" si="6"/>
        <v>0.1421258397</v>
      </c>
      <c r="U12" s="60">
        <f t="shared" si="7"/>
        <v>10.672</v>
      </c>
    </row>
    <row r="13">
      <c r="A13" s="63">
        <v>53082.0</v>
      </c>
      <c r="B13" s="63" t="s">
        <v>143</v>
      </c>
      <c r="C13" s="63" t="s">
        <v>16</v>
      </c>
      <c r="D13" s="63">
        <v>5.0</v>
      </c>
      <c r="E13" s="63">
        <v>53082.0</v>
      </c>
      <c r="F13" s="63">
        <v>53114.0</v>
      </c>
      <c r="G13" s="63">
        <v>53140.0</v>
      </c>
      <c r="H13" s="63">
        <v>53082.0</v>
      </c>
      <c r="I13" s="63">
        <v>53082.0</v>
      </c>
      <c r="J13" s="63">
        <v>53082.0</v>
      </c>
      <c r="K13" s="63">
        <v>53100.0</v>
      </c>
      <c r="L13" s="63">
        <v>5.513</v>
      </c>
      <c r="M13" s="63">
        <v>16.281</v>
      </c>
      <c r="N13" s="61">
        <f t="shared" si="1"/>
        <v>0</v>
      </c>
      <c r="O13" s="61">
        <f t="shared" si="2"/>
        <v>0.06028408877</v>
      </c>
      <c r="P13" s="61">
        <f t="shared" si="3"/>
        <v>0.1092649109</v>
      </c>
      <c r="Q13" s="61">
        <f t="shared" si="4"/>
        <v>0</v>
      </c>
      <c r="R13" s="61">
        <f t="shared" si="5"/>
        <v>0</v>
      </c>
      <c r="S13" s="62">
        <f t="shared" si="6"/>
        <v>0.03390979993</v>
      </c>
      <c r="U13" s="60">
        <f t="shared" si="7"/>
        <v>5.513</v>
      </c>
    </row>
    <row r="14">
      <c r="A14" s="63">
        <v>48257.0</v>
      </c>
      <c r="B14" s="63" t="s">
        <v>144</v>
      </c>
      <c r="C14" s="63" t="s">
        <v>16</v>
      </c>
      <c r="D14" s="63">
        <v>5.0</v>
      </c>
      <c r="E14" s="63">
        <v>48435.0</v>
      </c>
      <c r="F14" s="63">
        <v>48257.0</v>
      </c>
      <c r="G14" s="63">
        <v>48257.0</v>
      </c>
      <c r="H14" s="63">
        <v>48257.0</v>
      </c>
      <c r="I14" s="63">
        <v>48307.0</v>
      </c>
      <c r="J14" s="63">
        <v>48257.0</v>
      </c>
      <c r="K14" s="63">
        <v>48302.6</v>
      </c>
      <c r="L14" s="63">
        <v>6.649</v>
      </c>
      <c r="M14" s="63">
        <v>18.151</v>
      </c>
      <c r="N14" s="61">
        <f t="shared" si="1"/>
        <v>0.368858404</v>
      </c>
      <c r="O14" s="61">
        <f t="shared" si="2"/>
        <v>0</v>
      </c>
      <c r="P14" s="61">
        <f t="shared" si="3"/>
        <v>0</v>
      </c>
      <c r="Q14" s="61">
        <f t="shared" si="4"/>
        <v>0</v>
      </c>
      <c r="R14" s="61">
        <f t="shared" si="5"/>
        <v>0.1036119112</v>
      </c>
      <c r="S14" s="62">
        <f t="shared" si="6"/>
        <v>0.09449406304</v>
      </c>
      <c r="U14" s="60">
        <f t="shared" si="7"/>
        <v>6.649</v>
      </c>
    </row>
    <row r="15">
      <c r="A15" s="63">
        <v>55342.0</v>
      </c>
      <c r="B15" s="63" t="s">
        <v>145</v>
      </c>
      <c r="C15" s="63" t="s">
        <v>16</v>
      </c>
      <c r="D15" s="63">
        <v>5.0</v>
      </c>
      <c r="E15" s="63">
        <v>55563.0</v>
      </c>
      <c r="F15" s="63">
        <v>55342.0</v>
      </c>
      <c r="G15" s="63">
        <v>55342.0</v>
      </c>
      <c r="H15" s="63">
        <v>55469.0</v>
      </c>
      <c r="I15" s="63">
        <v>55342.0</v>
      </c>
      <c r="J15" s="63">
        <v>55342.0</v>
      </c>
      <c r="K15" s="63">
        <v>55411.6</v>
      </c>
      <c r="L15" s="63">
        <v>6.072</v>
      </c>
      <c r="M15" s="63">
        <v>16.214</v>
      </c>
      <c r="N15" s="61">
        <f t="shared" si="1"/>
        <v>0.3993350439</v>
      </c>
      <c r="O15" s="61">
        <f t="shared" si="2"/>
        <v>0</v>
      </c>
      <c r="P15" s="61">
        <f t="shared" si="3"/>
        <v>0</v>
      </c>
      <c r="Q15" s="61">
        <f t="shared" si="4"/>
        <v>0.2294821293</v>
      </c>
      <c r="R15" s="61">
        <f t="shared" si="5"/>
        <v>0</v>
      </c>
      <c r="S15" s="62">
        <f t="shared" si="6"/>
        <v>0.1257634346</v>
      </c>
      <c r="U15" s="60">
        <f t="shared" si="7"/>
        <v>6.072</v>
      </c>
    </row>
    <row r="16">
      <c r="A16" s="63">
        <v>47426.0</v>
      </c>
      <c r="B16" s="63" t="s">
        <v>146</v>
      </c>
      <c r="C16" s="63" t="s">
        <v>16</v>
      </c>
      <c r="D16" s="63">
        <v>5.0</v>
      </c>
      <c r="E16" s="63">
        <v>47747.0</v>
      </c>
      <c r="F16" s="63">
        <v>47426.0</v>
      </c>
      <c r="G16" s="63">
        <v>47426.0</v>
      </c>
      <c r="H16" s="63">
        <v>47465.0</v>
      </c>
      <c r="I16" s="63">
        <v>47426.0</v>
      </c>
      <c r="J16" s="63">
        <v>47426.0</v>
      </c>
      <c r="K16" s="63">
        <v>47498.0</v>
      </c>
      <c r="L16" s="63">
        <v>6.117</v>
      </c>
      <c r="M16" s="63">
        <v>16.352</v>
      </c>
      <c r="N16" s="61">
        <f t="shared" si="1"/>
        <v>0.6768439253</v>
      </c>
      <c r="O16" s="61">
        <f t="shared" si="2"/>
        <v>0</v>
      </c>
      <c r="P16" s="61">
        <f t="shared" si="3"/>
        <v>0</v>
      </c>
      <c r="Q16" s="61">
        <f t="shared" si="4"/>
        <v>0.0822333741</v>
      </c>
      <c r="R16" s="61">
        <f t="shared" si="5"/>
        <v>0</v>
      </c>
      <c r="S16" s="62">
        <f t="shared" si="6"/>
        <v>0.1518154599</v>
      </c>
      <c r="U16" s="60">
        <f t="shared" si="7"/>
        <v>6.117</v>
      </c>
    </row>
    <row r="17">
      <c r="A17" s="63">
        <v>49941.0</v>
      </c>
      <c r="B17" s="63" t="s">
        <v>147</v>
      </c>
      <c r="C17" s="63" t="s">
        <v>16</v>
      </c>
      <c r="D17" s="63">
        <v>5.0</v>
      </c>
      <c r="E17" s="63">
        <v>49965.0</v>
      </c>
      <c r="F17" s="63">
        <v>49965.0</v>
      </c>
      <c r="G17" s="63">
        <v>50029.0</v>
      </c>
      <c r="H17" s="63">
        <v>49941.0</v>
      </c>
      <c r="I17" s="63">
        <v>49941.0</v>
      </c>
      <c r="J17" s="63">
        <v>49941.0</v>
      </c>
      <c r="K17" s="63">
        <v>49968.2</v>
      </c>
      <c r="L17" s="63">
        <v>15.807</v>
      </c>
      <c r="M17" s="63">
        <v>30.447</v>
      </c>
      <c r="N17" s="61">
        <f t="shared" si="1"/>
        <v>0.04805670691</v>
      </c>
      <c r="O17" s="61">
        <f t="shared" si="2"/>
        <v>0.04805670691</v>
      </c>
      <c r="P17" s="61">
        <f t="shared" si="3"/>
        <v>0.1762079254</v>
      </c>
      <c r="Q17" s="61">
        <f t="shared" si="4"/>
        <v>0</v>
      </c>
      <c r="R17" s="61">
        <f t="shared" si="5"/>
        <v>0</v>
      </c>
      <c r="S17" s="62">
        <f t="shared" si="6"/>
        <v>0.05446426784</v>
      </c>
      <c r="U17" s="60">
        <f t="shared" si="7"/>
        <v>15.807</v>
      </c>
    </row>
    <row r="18">
      <c r="A18" s="63">
        <v>53403.0</v>
      </c>
      <c r="B18" s="63" t="s">
        <v>148</v>
      </c>
      <c r="C18" s="63" t="s">
        <v>16</v>
      </c>
      <c r="D18" s="63">
        <v>5.0</v>
      </c>
      <c r="E18" s="63">
        <v>53403.0</v>
      </c>
      <c r="F18" s="63">
        <v>53403.0</v>
      </c>
      <c r="G18" s="63">
        <v>53454.0</v>
      </c>
      <c r="H18" s="63">
        <v>53404.0</v>
      </c>
      <c r="I18" s="63">
        <v>53403.0</v>
      </c>
      <c r="J18" s="63">
        <v>53403.0</v>
      </c>
      <c r="K18" s="63">
        <v>53413.4</v>
      </c>
      <c r="L18" s="63">
        <v>11.773</v>
      </c>
      <c r="M18" s="63">
        <v>23.136</v>
      </c>
      <c r="N18" s="61">
        <f t="shared" si="1"/>
        <v>0</v>
      </c>
      <c r="O18" s="61">
        <f t="shared" si="2"/>
        <v>0</v>
      </c>
      <c r="P18" s="61">
        <f t="shared" si="3"/>
        <v>0.09550025279</v>
      </c>
      <c r="Q18" s="61">
        <f t="shared" si="4"/>
        <v>0.001872553976</v>
      </c>
      <c r="R18" s="61">
        <f t="shared" si="5"/>
        <v>0</v>
      </c>
      <c r="S18" s="62">
        <f t="shared" si="6"/>
        <v>0.01947456135</v>
      </c>
      <c r="U18" s="60">
        <f t="shared" si="7"/>
        <v>11.773</v>
      </c>
    </row>
    <row r="19">
      <c r="A19" s="63">
        <v>59089.0</v>
      </c>
      <c r="B19" s="63" t="s">
        <v>149</v>
      </c>
      <c r="C19" s="63" t="s">
        <v>16</v>
      </c>
      <c r="D19" s="63">
        <v>5.0</v>
      </c>
      <c r="E19" s="63">
        <v>59089.0</v>
      </c>
      <c r="F19" s="63">
        <v>59225.0</v>
      </c>
      <c r="G19" s="63">
        <v>59089.0</v>
      </c>
      <c r="H19" s="63">
        <v>59130.0</v>
      </c>
      <c r="I19" s="63">
        <v>59089.0</v>
      </c>
      <c r="J19" s="63">
        <v>59089.0</v>
      </c>
      <c r="K19" s="63">
        <v>59124.4</v>
      </c>
      <c r="L19" s="63">
        <v>6.033</v>
      </c>
      <c r="M19" s="63">
        <v>17.4</v>
      </c>
      <c r="N19" s="61">
        <f t="shared" si="1"/>
        <v>0</v>
      </c>
      <c r="O19" s="61">
        <f t="shared" si="2"/>
        <v>0.2301612821</v>
      </c>
      <c r="P19" s="61">
        <f t="shared" si="3"/>
        <v>0</v>
      </c>
      <c r="Q19" s="61">
        <f t="shared" si="4"/>
        <v>0.06938685711</v>
      </c>
      <c r="R19" s="61">
        <f t="shared" si="5"/>
        <v>0</v>
      </c>
      <c r="S19" s="62">
        <f t="shared" si="6"/>
        <v>0.05990962785</v>
      </c>
      <c r="U19" s="60">
        <f t="shared" si="7"/>
        <v>6.033</v>
      </c>
    </row>
    <row r="20">
      <c r="A20" s="63">
        <v>56234.0</v>
      </c>
      <c r="B20" s="63" t="s">
        <v>150</v>
      </c>
      <c r="C20" s="63" t="s">
        <v>16</v>
      </c>
      <c r="D20" s="63">
        <v>5.0</v>
      </c>
      <c r="E20" s="63">
        <v>56247.0</v>
      </c>
      <c r="F20" s="63">
        <v>56234.0</v>
      </c>
      <c r="G20" s="63">
        <v>56236.0</v>
      </c>
      <c r="H20" s="63">
        <v>56234.0</v>
      </c>
      <c r="I20" s="63">
        <v>56234.0</v>
      </c>
      <c r="J20" s="63">
        <v>56234.0</v>
      </c>
      <c r="K20" s="63">
        <v>56237.0</v>
      </c>
      <c r="L20" s="63">
        <v>18.245</v>
      </c>
      <c r="M20" s="63">
        <v>29.147</v>
      </c>
      <c r="N20" s="61">
        <f t="shared" si="1"/>
        <v>0.02311768681</v>
      </c>
      <c r="O20" s="61">
        <f t="shared" si="2"/>
        <v>0</v>
      </c>
      <c r="P20" s="61">
        <f t="shared" si="3"/>
        <v>0.003556567201</v>
      </c>
      <c r="Q20" s="61">
        <f t="shared" si="4"/>
        <v>0</v>
      </c>
      <c r="R20" s="61">
        <f t="shared" si="5"/>
        <v>0</v>
      </c>
      <c r="S20" s="62">
        <f t="shared" si="6"/>
        <v>0.005334850802</v>
      </c>
      <c r="U20" s="60">
        <f t="shared" si="7"/>
        <v>18.245</v>
      </c>
    </row>
    <row r="21">
      <c r="A21" s="63">
        <v>58389.0</v>
      </c>
      <c r="B21" s="63" t="s">
        <v>151</v>
      </c>
      <c r="C21" s="63" t="s">
        <v>16</v>
      </c>
      <c r="D21" s="63">
        <v>5.0</v>
      </c>
      <c r="E21" s="63">
        <v>58427.0</v>
      </c>
      <c r="F21" s="63">
        <v>58439.0</v>
      </c>
      <c r="G21" s="63">
        <v>58427.0</v>
      </c>
      <c r="H21" s="63">
        <v>58389.0</v>
      </c>
      <c r="I21" s="63">
        <v>58439.0</v>
      </c>
      <c r="J21" s="63">
        <v>58389.0</v>
      </c>
      <c r="K21" s="63">
        <v>58424.2</v>
      </c>
      <c r="L21" s="63">
        <v>16.61</v>
      </c>
      <c r="M21" s="63">
        <v>33.87</v>
      </c>
      <c r="N21" s="61">
        <f t="shared" si="1"/>
        <v>0.06508075151</v>
      </c>
      <c r="O21" s="61">
        <f t="shared" si="2"/>
        <v>0.08563256778</v>
      </c>
      <c r="P21" s="61">
        <f t="shared" si="3"/>
        <v>0.06508075151</v>
      </c>
      <c r="Q21" s="61">
        <f t="shared" si="4"/>
        <v>0</v>
      </c>
      <c r="R21" s="61">
        <f t="shared" si="5"/>
        <v>0.08563256778</v>
      </c>
      <c r="S21" s="62">
        <f t="shared" si="6"/>
        <v>0.06028532772</v>
      </c>
      <c r="U21" s="60">
        <f t="shared" si="7"/>
        <v>16.61</v>
      </c>
    </row>
    <row r="22">
      <c r="A22" s="63">
        <v>56961.0</v>
      </c>
      <c r="B22" s="63" t="s">
        <v>152</v>
      </c>
      <c r="C22" s="63" t="s">
        <v>16</v>
      </c>
      <c r="D22" s="63">
        <v>5.0</v>
      </c>
      <c r="E22" s="63">
        <v>56980.0</v>
      </c>
      <c r="F22" s="63">
        <v>56961.0</v>
      </c>
      <c r="G22" s="63">
        <v>57106.0</v>
      </c>
      <c r="H22" s="63">
        <v>56980.0</v>
      </c>
      <c r="I22" s="63">
        <v>56980.0</v>
      </c>
      <c r="J22" s="63">
        <v>56961.0</v>
      </c>
      <c r="K22" s="63">
        <v>57001.4</v>
      </c>
      <c r="L22" s="63">
        <v>16.644</v>
      </c>
      <c r="M22" s="63">
        <v>43.24</v>
      </c>
      <c r="N22" s="61">
        <f t="shared" si="1"/>
        <v>0.03335615597</v>
      </c>
      <c r="O22" s="61">
        <f t="shared" si="2"/>
        <v>0</v>
      </c>
      <c r="P22" s="61">
        <f t="shared" si="3"/>
        <v>0.2545601376</v>
      </c>
      <c r="Q22" s="61">
        <f t="shared" si="4"/>
        <v>0.03335615597</v>
      </c>
      <c r="R22" s="61">
        <f t="shared" si="5"/>
        <v>0.03335615597</v>
      </c>
      <c r="S22" s="62">
        <f t="shared" si="6"/>
        <v>0.07092572111</v>
      </c>
      <c r="U22" s="60">
        <f t="shared" si="7"/>
        <v>16.644</v>
      </c>
    </row>
    <row r="23">
      <c r="A23" s="63">
        <v>62650.0</v>
      </c>
      <c r="B23" s="63" t="s">
        <v>153</v>
      </c>
      <c r="C23" s="63" t="s">
        <v>16</v>
      </c>
      <c r="D23" s="63">
        <v>5.0</v>
      </c>
      <c r="E23" s="63">
        <v>62650.0</v>
      </c>
      <c r="F23" s="63">
        <v>62699.0</v>
      </c>
      <c r="G23" s="63">
        <v>62678.0</v>
      </c>
      <c r="H23" s="63">
        <v>62779.0</v>
      </c>
      <c r="I23" s="63">
        <v>62692.0</v>
      </c>
      <c r="J23" s="63">
        <v>62650.0</v>
      </c>
      <c r="K23" s="63">
        <v>62699.6</v>
      </c>
      <c r="L23" s="63">
        <v>26.217</v>
      </c>
      <c r="M23" s="63">
        <v>41.648</v>
      </c>
      <c r="N23" s="61">
        <f t="shared" si="1"/>
        <v>0</v>
      </c>
      <c r="O23" s="61">
        <f t="shared" si="2"/>
        <v>0.0782122905</v>
      </c>
      <c r="P23" s="61">
        <f t="shared" si="3"/>
        <v>0.04469273743</v>
      </c>
      <c r="Q23" s="61">
        <f t="shared" si="4"/>
        <v>0.205905826</v>
      </c>
      <c r="R23" s="61">
        <f t="shared" si="5"/>
        <v>0.06703910615</v>
      </c>
      <c r="S23" s="62">
        <f t="shared" si="6"/>
        <v>0.07916999202</v>
      </c>
      <c r="U23" s="60">
        <f t="shared" si="7"/>
        <v>26.217</v>
      </c>
    </row>
    <row r="24">
      <c r="A24" s="63">
        <v>60660.0</v>
      </c>
      <c r="B24" s="63" t="s">
        <v>154</v>
      </c>
      <c r="C24" s="63" t="s">
        <v>16</v>
      </c>
      <c r="D24" s="63">
        <v>5.0</v>
      </c>
      <c r="E24" s="63">
        <v>60683.0</v>
      </c>
      <c r="F24" s="63">
        <v>60660.0</v>
      </c>
      <c r="G24" s="63">
        <v>60660.0</v>
      </c>
      <c r="H24" s="63">
        <v>60660.0</v>
      </c>
      <c r="I24" s="63">
        <v>60683.0</v>
      </c>
      <c r="J24" s="63">
        <v>60660.0</v>
      </c>
      <c r="K24" s="63">
        <v>60669.2</v>
      </c>
      <c r="L24" s="63">
        <v>20.071</v>
      </c>
      <c r="M24" s="63">
        <v>27.731</v>
      </c>
      <c r="N24" s="61">
        <f t="shared" si="1"/>
        <v>0.03791625453</v>
      </c>
      <c r="O24" s="61">
        <f t="shared" si="2"/>
        <v>0</v>
      </c>
      <c r="P24" s="61">
        <f t="shared" si="3"/>
        <v>0</v>
      </c>
      <c r="Q24" s="61">
        <f t="shared" si="4"/>
        <v>0</v>
      </c>
      <c r="R24" s="61">
        <f t="shared" si="5"/>
        <v>0.03791625453</v>
      </c>
      <c r="S24" s="62">
        <f t="shared" si="6"/>
        <v>0.01516650181</v>
      </c>
      <c r="U24" s="60">
        <f t="shared" si="7"/>
        <v>20.071</v>
      </c>
    </row>
    <row r="25">
      <c r="A25" s="63">
        <v>60210.0</v>
      </c>
      <c r="B25" s="63" t="s">
        <v>155</v>
      </c>
      <c r="C25" s="63" t="s">
        <v>16</v>
      </c>
      <c r="D25" s="63">
        <v>5.0</v>
      </c>
      <c r="E25" s="63">
        <v>60215.0</v>
      </c>
      <c r="F25" s="63">
        <v>60363.0</v>
      </c>
      <c r="G25" s="63">
        <v>60210.0</v>
      </c>
      <c r="H25" s="63">
        <v>60215.0</v>
      </c>
      <c r="I25" s="63">
        <v>60215.0</v>
      </c>
      <c r="J25" s="63">
        <v>60210.0</v>
      </c>
      <c r="K25" s="63">
        <v>60243.6</v>
      </c>
      <c r="L25" s="63">
        <v>9.11</v>
      </c>
      <c r="M25" s="63">
        <v>40.802</v>
      </c>
      <c r="N25" s="61">
        <f t="shared" si="1"/>
        <v>0.008304268394</v>
      </c>
      <c r="O25" s="61">
        <f t="shared" si="2"/>
        <v>0.2541106129</v>
      </c>
      <c r="P25" s="61">
        <f t="shared" si="3"/>
        <v>0</v>
      </c>
      <c r="Q25" s="61">
        <f t="shared" si="4"/>
        <v>0.008304268394</v>
      </c>
      <c r="R25" s="61">
        <f t="shared" si="5"/>
        <v>0.008304268394</v>
      </c>
      <c r="S25" s="62">
        <f t="shared" si="6"/>
        <v>0.05580468361</v>
      </c>
      <c r="U25" s="60">
        <f t="shared" si="7"/>
        <v>9.11</v>
      </c>
    </row>
    <row r="26">
      <c r="A26" s="63">
        <v>54793.0</v>
      </c>
      <c r="B26" s="63" t="s">
        <v>156</v>
      </c>
      <c r="C26" s="63" t="s">
        <v>16</v>
      </c>
      <c r="D26" s="63">
        <v>5.0</v>
      </c>
      <c r="E26" s="63">
        <v>54847.0</v>
      </c>
      <c r="F26" s="63">
        <v>54793.0</v>
      </c>
      <c r="G26" s="63">
        <v>54916.0</v>
      </c>
      <c r="H26" s="63">
        <v>54863.0</v>
      </c>
      <c r="I26" s="63">
        <v>54810.0</v>
      </c>
      <c r="J26" s="63">
        <v>54793.0</v>
      </c>
      <c r="K26" s="63">
        <v>54845.8</v>
      </c>
      <c r="L26" s="63">
        <v>6.771</v>
      </c>
      <c r="M26" s="63">
        <v>40.507</v>
      </c>
      <c r="N26" s="61">
        <f t="shared" si="1"/>
        <v>0.09855273484</v>
      </c>
      <c r="O26" s="61">
        <f t="shared" si="2"/>
        <v>0</v>
      </c>
      <c r="P26" s="61">
        <f t="shared" si="3"/>
        <v>0.2244812294</v>
      </c>
      <c r="Q26" s="61">
        <f t="shared" si="4"/>
        <v>0.1277535452</v>
      </c>
      <c r="R26" s="61">
        <f t="shared" si="5"/>
        <v>0.03102586097</v>
      </c>
      <c r="S26" s="62">
        <f t="shared" si="6"/>
        <v>0.09636267406</v>
      </c>
      <c r="U26" s="60">
        <f t="shared" si="7"/>
        <v>6.771</v>
      </c>
    </row>
    <row r="27">
      <c r="A27" s="63">
        <v>59347.0</v>
      </c>
      <c r="B27" s="63" t="s">
        <v>157</v>
      </c>
      <c r="C27" s="63" t="s">
        <v>16</v>
      </c>
      <c r="D27" s="63">
        <v>5.0</v>
      </c>
      <c r="E27" s="63">
        <v>59432.0</v>
      </c>
      <c r="F27" s="63">
        <v>59409.0</v>
      </c>
      <c r="G27" s="63">
        <v>59419.0</v>
      </c>
      <c r="H27" s="63">
        <v>59436.0</v>
      </c>
      <c r="I27" s="63">
        <v>59419.0</v>
      </c>
      <c r="J27" s="63">
        <v>59409.0</v>
      </c>
      <c r="K27" s="63">
        <v>59423.0</v>
      </c>
      <c r="L27" s="63">
        <v>24.839</v>
      </c>
      <c r="M27" s="63">
        <v>60.023</v>
      </c>
      <c r="N27" s="61">
        <f t="shared" si="1"/>
        <v>0.1432254368</v>
      </c>
      <c r="O27" s="61">
        <f t="shared" si="2"/>
        <v>0.1044703186</v>
      </c>
      <c r="P27" s="61">
        <f t="shared" si="3"/>
        <v>0.12132037</v>
      </c>
      <c r="Q27" s="61">
        <f t="shared" si="4"/>
        <v>0.1499654574</v>
      </c>
      <c r="R27" s="61">
        <f t="shared" si="5"/>
        <v>0.12132037</v>
      </c>
      <c r="S27" s="62">
        <f t="shared" si="6"/>
        <v>0.1280603906</v>
      </c>
      <c r="U27" s="60">
        <f t="shared" si="7"/>
        <v>24.839</v>
      </c>
    </row>
    <row r="28">
      <c r="A28" s="63">
        <v>57705.0</v>
      </c>
      <c r="B28" s="63" t="s">
        <v>158</v>
      </c>
      <c r="C28" s="63" t="s">
        <v>16</v>
      </c>
      <c r="D28" s="63">
        <v>5.0</v>
      </c>
      <c r="E28" s="63">
        <v>57880.0</v>
      </c>
      <c r="F28" s="63">
        <v>57768.0</v>
      </c>
      <c r="G28" s="63">
        <v>57705.0</v>
      </c>
      <c r="H28" s="63">
        <v>57765.0</v>
      </c>
      <c r="I28" s="63">
        <v>57705.0</v>
      </c>
      <c r="J28" s="63">
        <v>57705.0</v>
      </c>
      <c r="K28" s="63">
        <v>57764.6</v>
      </c>
      <c r="L28" s="63">
        <v>5.319</v>
      </c>
      <c r="M28" s="63">
        <v>37.556</v>
      </c>
      <c r="N28" s="61">
        <f t="shared" si="1"/>
        <v>0.3032666147</v>
      </c>
      <c r="O28" s="61">
        <f t="shared" si="2"/>
        <v>0.1091759813</v>
      </c>
      <c r="P28" s="61">
        <f t="shared" si="3"/>
        <v>0</v>
      </c>
      <c r="Q28" s="61">
        <f t="shared" si="4"/>
        <v>0.103977125</v>
      </c>
      <c r="R28" s="61">
        <f t="shared" si="5"/>
        <v>0</v>
      </c>
      <c r="S28" s="62">
        <f t="shared" si="6"/>
        <v>0.1032839442</v>
      </c>
      <c r="U28" s="60">
        <f t="shared" si="7"/>
        <v>5.319</v>
      </c>
    </row>
    <row r="29">
      <c r="A29" s="63">
        <v>58252.0</v>
      </c>
      <c r="B29" s="63" t="s">
        <v>159</v>
      </c>
      <c r="C29" s="63" t="s">
        <v>16</v>
      </c>
      <c r="D29" s="63">
        <v>5.0</v>
      </c>
      <c r="E29" s="63">
        <v>58357.0</v>
      </c>
      <c r="F29" s="63">
        <v>58308.0</v>
      </c>
      <c r="G29" s="63">
        <v>58286.0</v>
      </c>
      <c r="H29" s="63">
        <v>58310.0</v>
      </c>
      <c r="I29" s="63">
        <v>58594.0</v>
      </c>
      <c r="J29" s="63">
        <v>58286.0</v>
      </c>
      <c r="K29" s="63">
        <v>58371.0</v>
      </c>
      <c r="L29" s="63">
        <v>11.406</v>
      </c>
      <c r="M29" s="63">
        <v>60.041</v>
      </c>
      <c r="N29" s="61">
        <f t="shared" si="1"/>
        <v>0.1802513218</v>
      </c>
      <c r="O29" s="61">
        <f t="shared" si="2"/>
        <v>0.09613403832</v>
      </c>
      <c r="P29" s="61">
        <f t="shared" si="3"/>
        <v>0.05836709469</v>
      </c>
      <c r="Q29" s="61">
        <f t="shared" si="4"/>
        <v>0.09956739683</v>
      </c>
      <c r="R29" s="61">
        <f t="shared" si="5"/>
        <v>0.5871043054</v>
      </c>
      <c r="S29" s="62">
        <f t="shared" si="6"/>
        <v>0.2042848314</v>
      </c>
      <c r="U29" s="60">
        <f t="shared" si="7"/>
        <v>11.406</v>
      </c>
    </row>
    <row r="30">
      <c r="A30" s="63">
        <v>60745.0</v>
      </c>
      <c r="B30" s="63" t="s">
        <v>160</v>
      </c>
      <c r="C30" s="63" t="s">
        <v>16</v>
      </c>
      <c r="D30" s="63">
        <v>5.0</v>
      </c>
      <c r="E30" s="63">
        <v>60778.0</v>
      </c>
      <c r="F30" s="63">
        <v>60910.0</v>
      </c>
      <c r="G30" s="63">
        <v>60776.0</v>
      </c>
      <c r="H30" s="63">
        <v>60776.0</v>
      </c>
      <c r="I30" s="63">
        <v>60746.0</v>
      </c>
      <c r="J30" s="63">
        <v>60746.0</v>
      </c>
      <c r="K30" s="63">
        <v>60797.2</v>
      </c>
      <c r="L30" s="63">
        <v>10.389</v>
      </c>
      <c r="M30" s="63">
        <v>60.018</v>
      </c>
      <c r="N30" s="61">
        <f t="shared" si="1"/>
        <v>0.05432545889</v>
      </c>
      <c r="O30" s="61">
        <f t="shared" si="2"/>
        <v>0.2716272944</v>
      </c>
      <c r="P30" s="61">
        <f t="shared" si="3"/>
        <v>0.05103300683</v>
      </c>
      <c r="Q30" s="61">
        <f t="shared" si="4"/>
        <v>0.05103300683</v>
      </c>
      <c r="R30" s="61">
        <f t="shared" si="5"/>
        <v>0.001646226027</v>
      </c>
      <c r="S30" s="62">
        <f t="shared" si="6"/>
        <v>0.0859329986</v>
      </c>
      <c r="U30" s="60">
        <f t="shared" si="7"/>
        <v>10.389</v>
      </c>
    </row>
    <row r="31">
      <c r="A31" s="63">
        <v>65738.0</v>
      </c>
      <c r="B31" s="63" t="s">
        <v>161</v>
      </c>
      <c r="C31" s="63" t="s">
        <v>16</v>
      </c>
      <c r="D31" s="63">
        <v>5.0</v>
      </c>
      <c r="E31" s="63">
        <v>65827.0</v>
      </c>
      <c r="F31" s="63">
        <v>65738.0</v>
      </c>
      <c r="G31" s="63">
        <v>65738.0</v>
      </c>
      <c r="H31" s="63">
        <v>65967.0</v>
      </c>
      <c r="I31" s="63">
        <v>65786.0</v>
      </c>
      <c r="J31" s="63">
        <v>65738.0</v>
      </c>
      <c r="K31" s="63">
        <v>65811.2</v>
      </c>
      <c r="L31" s="63">
        <v>22.897</v>
      </c>
      <c r="M31" s="63">
        <v>46.839</v>
      </c>
      <c r="N31" s="61">
        <f t="shared" si="1"/>
        <v>0.1353859259</v>
      </c>
      <c r="O31" s="61">
        <f t="shared" si="2"/>
        <v>0</v>
      </c>
      <c r="P31" s="61">
        <f t="shared" si="3"/>
        <v>0</v>
      </c>
      <c r="Q31" s="61">
        <f t="shared" si="4"/>
        <v>0.348352551</v>
      </c>
      <c r="R31" s="61">
        <f t="shared" si="5"/>
        <v>0.0730171286</v>
      </c>
      <c r="S31" s="62">
        <f t="shared" si="6"/>
        <v>0.1113511211</v>
      </c>
      <c r="U31" s="60">
        <f t="shared" si="7"/>
        <v>22.897</v>
      </c>
    </row>
    <row r="32">
      <c r="A32" s="63">
        <v>61463.0</v>
      </c>
      <c r="B32" s="63" t="s">
        <v>162</v>
      </c>
      <c r="C32" s="63" t="s">
        <v>16</v>
      </c>
      <c r="D32" s="63">
        <v>5.0</v>
      </c>
      <c r="E32" s="63">
        <v>61482.0</v>
      </c>
      <c r="F32" s="63">
        <v>61475.0</v>
      </c>
      <c r="G32" s="63">
        <v>61463.0</v>
      </c>
      <c r="H32" s="63">
        <v>61524.0</v>
      </c>
      <c r="I32" s="63">
        <v>61463.0</v>
      </c>
      <c r="J32" s="63">
        <v>61463.0</v>
      </c>
      <c r="K32" s="63">
        <v>61481.4</v>
      </c>
      <c r="L32" s="63">
        <v>34.879</v>
      </c>
      <c r="M32" s="63">
        <v>61.985</v>
      </c>
      <c r="N32" s="61">
        <f t="shared" si="1"/>
        <v>0.03091290695</v>
      </c>
      <c r="O32" s="61">
        <f t="shared" si="2"/>
        <v>0.01952394123</v>
      </c>
      <c r="P32" s="61">
        <f t="shared" si="3"/>
        <v>0</v>
      </c>
      <c r="Q32" s="61">
        <f t="shared" si="4"/>
        <v>0.09924670127</v>
      </c>
      <c r="R32" s="61">
        <f t="shared" si="5"/>
        <v>0</v>
      </c>
      <c r="S32" s="62">
        <f t="shared" si="6"/>
        <v>0.02993670989</v>
      </c>
      <c r="U32" s="60">
        <f t="shared" si="7"/>
        <v>34.879</v>
      </c>
    </row>
    <row r="33">
      <c r="A33" s="63">
        <v>67073.0</v>
      </c>
      <c r="B33" s="63" t="s">
        <v>163</v>
      </c>
      <c r="C33" s="63" t="s">
        <v>16</v>
      </c>
      <c r="D33" s="63">
        <v>5.0</v>
      </c>
      <c r="E33" s="63">
        <v>67097.0</v>
      </c>
      <c r="F33" s="63">
        <v>67151.0</v>
      </c>
      <c r="G33" s="63">
        <v>67086.0</v>
      </c>
      <c r="H33" s="63">
        <v>67073.0</v>
      </c>
      <c r="I33" s="63">
        <v>67097.0</v>
      </c>
      <c r="J33" s="63">
        <v>67073.0</v>
      </c>
      <c r="K33" s="63">
        <v>67100.8</v>
      </c>
      <c r="L33" s="63">
        <v>39.117</v>
      </c>
      <c r="M33" s="63">
        <v>57.709</v>
      </c>
      <c r="N33" s="61">
        <f t="shared" si="1"/>
        <v>0.03578190926</v>
      </c>
      <c r="O33" s="61">
        <f t="shared" si="2"/>
        <v>0.1162912051</v>
      </c>
      <c r="P33" s="61">
        <f t="shared" si="3"/>
        <v>0.01938186752</v>
      </c>
      <c r="Q33" s="61">
        <f t="shared" si="4"/>
        <v>0</v>
      </c>
      <c r="R33" s="61">
        <f t="shared" si="5"/>
        <v>0.03578190926</v>
      </c>
      <c r="S33" s="62">
        <f t="shared" si="6"/>
        <v>0.04144737823</v>
      </c>
      <c r="U33" s="60">
        <f t="shared" si="7"/>
        <v>39.117</v>
      </c>
    </row>
    <row r="34">
      <c r="A34" s="63">
        <v>66024.0</v>
      </c>
      <c r="B34" s="63" t="s">
        <v>164</v>
      </c>
      <c r="C34" s="63" t="s">
        <v>16</v>
      </c>
      <c r="D34" s="63">
        <v>5.0</v>
      </c>
      <c r="E34" s="63">
        <v>66223.0</v>
      </c>
      <c r="F34" s="63">
        <v>66139.0</v>
      </c>
      <c r="G34" s="63">
        <v>66133.0</v>
      </c>
      <c r="H34" s="63">
        <v>66024.0</v>
      </c>
      <c r="I34" s="63">
        <v>66024.0</v>
      </c>
      <c r="J34" s="63">
        <v>66024.0</v>
      </c>
      <c r="K34" s="63">
        <v>66108.6</v>
      </c>
      <c r="L34" s="63">
        <v>28.41</v>
      </c>
      <c r="M34" s="63">
        <v>55.357</v>
      </c>
      <c r="N34" s="61">
        <f t="shared" si="1"/>
        <v>0.3014055495</v>
      </c>
      <c r="O34" s="61">
        <f t="shared" si="2"/>
        <v>0.1741790864</v>
      </c>
      <c r="P34" s="61">
        <f t="shared" si="3"/>
        <v>0.1650914819</v>
      </c>
      <c r="Q34" s="61">
        <f t="shared" si="4"/>
        <v>0</v>
      </c>
      <c r="R34" s="61">
        <f t="shared" si="5"/>
        <v>0</v>
      </c>
      <c r="S34" s="62">
        <f t="shared" si="6"/>
        <v>0.1281352236</v>
      </c>
      <c r="U34" s="60">
        <f t="shared" si="7"/>
        <v>28.41</v>
      </c>
    </row>
    <row r="35">
      <c r="A35" s="63">
        <v>63475.0</v>
      </c>
      <c r="B35" s="63" t="s">
        <v>165</v>
      </c>
      <c r="C35" s="63" t="s">
        <v>16</v>
      </c>
      <c r="D35" s="63">
        <v>5.0</v>
      </c>
      <c r="E35" s="63">
        <v>63475.0</v>
      </c>
      <c r="F35" s="63">
        <v>63534.0</v>
      </c>
      <c r="G35" s="63">
        <v>63475.0</v>
      </c>
      <c r="H35" s="63">
        <v>63534.0</v>
      </c>
      <c r="I35" s="63">
        <v>63660.0</v>
      </c>
      <c r="J35" s="63">
        <v>63475.0</v>
      </c>
      <c r="K35" s="63">
        <v>63535.6</v>
      </c>
      <c r="L35" s="63">
        <v>26.492</v>
      </c>
      <c r="M35" s="63">
        <v>47.804</v>
      </c>
      <c r="N35" s="61">
        <f t="shared" si="1"/>
        <v>0</v>
      </c>
      <c r="O35" s="61">
        <f t="shared" si="2"/>
        <v>0.09294998031</v>
      </c>
      <c r="P35" s="61">
        <f t="shared" si="3"/>
        <v>0</v>
      </c>
      <c r="Q35" s="61">
        <f t="shared" si="4"/>
        <v>0.09294998031</v>
      </c>
      <c r="R35" s="61">
        <f t="shared" si="5"/>
        <v>0.2914533281</v>
      </c>
      <c r="S35" s="62">
        <f t="shared" si="6"/>
        <v>0.09547065774</v>
      </c>
      <c r="U35" s="60">
        <f t="shared" si="7"/>
        <v>26.492</v>
      </c>
    </row>
    <row r="36">
      <c r="A36" s="63">
        <v>62408.0</v>
      </c>
      <c r="B36" s="63" t="s">
        <v>166</v>
      </c>
      <c r="C36" s="63" t="s">
        <v>16</v>
      </c>
      <c r="D36" s="63">
        <v>5.0</v>
      </c>
      <c r="E36" s="63">
        <v>62408.0</v>
      </c>
      <c r="F36" s="63">
        <v>62508.0</v>
      </c>
      <c r="G36" s="63">
        <v>62408.0</v>
      </c>
      <c r="H36" s="63">
        <v>62480.0</v>
      </c>
      <c r="I36" s="63">
        <v>62408.0</v>
      </c>
      <c r="J36" s="63">
        <v>62408.0</v>
      </c>
      <c r="K36" s="63">
        <v>62442.4</v>
      </c>
      <c r="L36" s="63">
        <v>37.978</v>
      </c>
      <c r="M36" s="63">
        <v>56.409</v>
      </c>
      <c r="N36" s="61">
        <f t="shared" si="1"/>
        <v>0</v>
      </c>
      <c r="O36" s="61">
        <f t="shared" si="2"/>
        <v>0.1602358672</v>
      </c>
      <c r="P36" s="61">
        <f t="shared" si="3"/>
        <v>0</v>
      </c>
      <c r="Q36" s="61">
        <f t="shared" si="4"/>
        <v>0.1153698244</v>
      </c>
      <c r="R36" s="61">
        <f t="shared" si="5"/>
        <v>0</v>
      </c>
      <c r="S36" s="62">
        <f t="shared" si="6"/>
        <v>0.05512113832</v>
      </c>
      <c r="U36" s="60">
        <f t="shared" si="7"/>
        <v>37.978</v>
      </c>
    </row>
    <row r="37">
      <c r="A37" s="63">
        <v>70805.0</v>
      </c>
      <c r="B37" s="63" t="s">
        <v>167</v>
      </c>
      <c r="C37" s="63" t="s">
        <v>16</v>
      </c>
      <c r="D37" s="63">
        <v>5.0</v>
      </c>
      <c r="E37" s="63">
        <v>70987.0</v>
      </c>
      <c r="F37" s="63">
        <v>70922.0</v>
      </c>
      <c r="G37" s="63">
        <v>70821.0</v>
      </c>
      <c r="H37" s="63">
        <v>70924.0</v>
      </c>
      <c r="I37" s="63">
        <v>70974.0</v>
      </c>
      <c r="J37" s="63">
        <v>70821.0</v>
      </c>
      <c r="K37" s="63">
        <v>70925.6</v>
      </c>
      <c r="L37" s="63">
        <v>32.214</v>
      </c>
      <c r="M37" s="63">
        <v>80.043</v>
      </c>
      <c r="N37" s="61">
        <f t="shared" si="1"/>
        <v>0.2570439941</v>
      </c>
      <c r="O37" s="61">
        <f t="shared" si="2"/>
        <v>0.1652425676</v>
      </c>
      <c r="P37" s="61">
        <f t="shared" si="3"/>
        <v>0.0225972742</v>
      </c>
      <c r="Q37" s="61">
        <f t="shared" si="4"/>
        <v>0.1680672269</v>
      </c>
      <c r="R37" s="61">
        <f t="shared" si="5"/>
        <v>0.2386837088</v>
      </c>
      <c r="S37" s="62">
        <f t="shared" si="6"/>
        <v>0.1703269543</v>
      </c>
      <c r="U37" s="60">
        <f t="shared" si="7"/>
        <v>32.214</v>
      </c>
    </row>
    <row r="38">
      <c r="A38" s="63">
        <v>74125.0</v>
      </c>
      <c r="B38" s="63" t="s">
        <v>168</v>
      </c>
      <c r="C38" s="63" t="s">
        <v>16</v>
      </c>
      <c r="D38" s="63">
        <v>5.0</v>
      </c>
      <c r="E38" s="63">
        <v>74125.0</v>
      </c>
      <c r="F38" s="63">
        <v>74181.0</v>
      </c>
      <c r="G38" s="63">
        <v>74240.0</v>
      </c>
      <c r="H38" s="63">
        <v>74125.0</v>
      </c>
      <c r="I38" s="63">
        <v>74181.0</v>
      </c>
      <c r="J38" s="63">
        <v>74125.0</v>
      </c>
      <c r="K38" s="63">
        <v>74170.4</v>
      </c>
      <c r="L38" s="63">
        <v>21.638</v>
      </c>
      <c r="M38" s="63">
        <v>57.681</v>
      </c>
      <c r="N38" s="61">
        <f t="shared" si="1"/>
        <v>0</v>
      </c>
      <c r="O38" s="61">
        <f t="shared" si="2"/>
        <v>0.07554806071</v>
      </c>
      <c r="P38" s="61">
        <f t="shared" si="3"/>
        <v>0.155143339</v>
      </c>
      <c r="Q38" s="61">
        <f t="shared" si="4"/>
        <v>0</v>
      </c>
      <c r="R38" s="61">
        <f t="shared" si="5"/>
        <v>0.07554806071</v>
      </c>
      <c r="S38" s="62">
        <f t="shared" si="6"/>
        <v>0.06124789207</v>
      </c>
      <c r="U38" s="60">
        <f t="shared" si="7"/>
        <v>21.638</v>
      </c>
    </row>
    <row r="39">
      <c r="A39" s="63">
        <v>66456.0</v>
      </c>
      <c r="B39" s="63" t="s">
        <v>169</v>
      </c>
      <c r="C39" s="63" t="s">
        <v>16</v>
      </c>
      <c r="D39" s="63">
        <v>5.0</v>
      </c>
      <c r="E39" s="63">
        <v>66565.0</v>
      </c>
      <c r="F39" s="63">
        <v>66477.0</v>
      </c>
      <c r="G39" s="63">
        <v>66456.0</v>
      </c>
      <c r="H39" s="63">
        <v>66499.0</v>
      </c>
      <c r="I39" s="63">
        <v>66456.0</v>
      </c>
      <c r="J39" s="63">
        <v>66456.0</v>
      </c>
      <c r="K39" s="63">
        <v>66490.6</v>
      </c>
      <c r="L39" s="63">
        <v>24.91</v>
      </c>
      <c r="M39" s="63">
        <v>57.428</v>
      </c>
      <c r="N39" s="61">
        <f t="shared" si="1"/>
        <v>0.1640182978</v>
      </c>
      <c r="O39" s="61">
        <f t="shared" si="2"/>
        <v>0.03159985554</v>
      </c>
      <c r="P39" s="61">
        <f t="shared" si="3"/>
        <v>0</v>
      </c>
      <c r="Q39" s="61">
        <f t="shared" si="4"/>
        <v>0.06470446611</v>
      </c>
      <c r="R39" s="61">
        <f t="shared" si="5"/>
        <v>0</v>
      </c>
      <c r="S39" s="62">
        <f t="shared" si="6"/>
        <v>0.0520645239</v>
      </c>
      <c r="U39" s="60">
        <f t="shared" si="7"/>
        <v>24.91</v>
      </c>
    </row>
    <row r="40">
      <c r="A40" s="63">
        <v>66129.0</v>
      </c>
      <c r="B40" s="63" t="s">
        <v>170</v>
      </c>
      <c r="C40" s="63" t="s">
        <v>16</v>
      </c>
      <c r="D40" s="63">
        <v>5.0</v>
      </c>
      <c r="E40" s="63">
        <v>66158.0</v>
      </c>
      <c r="F40" s="63">
        <v>66129.0</v>
      </c>
      <c r="G40" s="63">
        <v>66176.0</v>
      </c>
      <c r="H40" s="63">
        <v>66316.0</v>
      </c>
      <c r="I40" s="63">
        <v>66260.0</v>
      </c>
      <c r="J40" s="63">
        <v>66129.0</v>
      </c>
      <c r="K40" s="63">
        <v>66207.8</v>
      </c>
      <c r="L40" s="63">
        <v>54.705</v>
      </c>
      <c r="M40" s="63">
        <v>78.648</v>
      </c>
      <c r="N40" s="61">
        <f t="shared" si="1"/>
        <v>0.04385367993</v>
      </c>
      <c r="O40" s="61">
        <f t="shared" si="2"/>
        <v>0</v>
      </c>
      <c r="P40" s="61">
        <f t="shared" si="3"/>
        <v>0.0710732054</v>
      </c>
      <c r="Q40" s="61">
        <f t="shared" si="4"/>
        <v>0.2827806257</v>
      </c>
      <c r="R40" s="61">
        <f t="shared" si="5"/>
        <v>0.1980976576</v>
      </c>
      <c r="S40" s="62">
        <f t="shared" si="6"/>
        <v>0.1191610337</v>
      </c>
      <c r="U40" s="60">
        <f t="shared" si="7"/>
        <v>54.705</v>
      </c>
    </row>
    <row r="41">
      <c r="A41" s="63">
        <v>75386.0</v>
      </c>
      <c r="B41" s="63" t="s">
        <v>171</v>
      </c>
      <c r="C41" s="63" t="s">
        <v>16</v>
      </c>
      <c r="D41" s="63">
        <v>5.0</v>
      </c>
      <c r="E41" s="63">
        <v>75386.0</v>
      </c>
      <c r="F41" s="63">
        <v>75435.0</v>
      </c>
      <c r="G41" s="63">
        <v>75421.0</v>
      </c>
      <c r="H41" s="63">
        <v>75416.0</v>
      </c>
      <c r="I41" s="63">
        <v>75386.0</v>
      </c>
      <c r="J41" s="63">
        <v>75386.0</v>
      </c>
      <c r="K41" s="63">
        <v>75408.8</v>
      </c>
      <c r="L41" s="63">
        <v>19.796</v>
      </c>
      <c r="M41" s="63">
        <v>59.443</v>
      </c>
      <c r="N41" s="61">
        <f t="shared" si="1"/>
        <v>0</v>
      </c>
      <c r="O41" s="61">
        <f t="shared" si="2"/>
        <v>0.06499880614</v>
      </c>
      <c r="P41" s="61">
        <f t="shared" si="3"/>
        <v>0.04642771867</v>
      </c>
      <c r="Q41" s="61">
        <f t="shared" si="4"/>
        <v>0.03979518744</v>
      </c>
      <c r="R41" s="61">
        <f t="shared" si="5"/>
        <v>0</v>
      </c>
      <c r="S41" s="62">
        <f t="shared" si="6"/>
        <v>0.03024434245</v>
      </c>
      <c r="U41" s="60">
        <f t="shared" si="7"/>
        <v>19.796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16</v>
      </c>
      <c r="D44" s="63">
        <v>5.0</v>
      </c>
      <c r="E44" s="63">
        <v>84129.0</v>
      </c>
      <c r="F44" s="63">
        <v>84266.0</v>
      </c>
      <c r="G44" s="63">
        <v>84298.0</v>
      </c>
      <c r="H44" s="63">
        <v>84361.0</v>
      </c>
      <c r="I44" s="63">
        <v>84572.0</v>
      </c>
      <c r="J44" s="63">
        <v>84129.0</v>
      </c>
      <c r="K44" s="63">
        <v>84325.2</v>
      </c>
      <c r="L44" s="63">
        <v>10.327</v>
      </c>
      <c r="M44" s="63">
        <v>20.038</v>
      </c>
      <c r="N44" s="61">
        <f t="shared" ref="N44:N83" si="8">((E44-A44)/A44)*100</f>
        <v>0.1213895534</v>
      </c>
      <c r="O44" s="61">
        <f t="shared" ref="O44:O83" si="9">((F44-A44)/A44)*100</f>
        <v>0.2844323848</v>
      </c>
      <c r="P44" s="61">
        <f t="shared" ref="P44:P83" si="10">((G44-A44)/A44)*100</f>
        <v>0.322515382</v>
      </c>
      <c r="Q44" s="61">
        <f t="shared" ref="Q44:Q83" si="11">((H44-A44)/A44)*100</f>
        <v>0.3974912826</v>
      </c>
      <c r="R44" s="61">
        <f t="shared" ref="R44:R83" si="12">((I44-A44)/A44)*100</f>
        <v>0.6486010449</v>
      </c>
      <c r="S44" s="62">
        <f t="shared" ref="S44:S83" si="13">AVERAGE(N44:R44)</f>
        <v>0.3548859295</v>
      </c>
      <c r="U44" s="60">
        <f t="shared" ref="U44:U83" si="14">(IF(((J44-A44)/A44)*100 &lt; 1,L44,"INF"))</f>
        <v>10.327</v>
      </c>
    </row>
    <row r="45">
      <c r="A45" s="63">
        <v>80660.0</v>
      </c>
      <c r="B45" s="63" t="s">
        <v>133</v>
      </c>
      <c r="C45" s="63" t="s">
        <v>16</v>
      </c>
      <c r="D45" s="63">
        <v>5.0</v>
      </c>
      <c r="E45" s="63">
        <v>80767.0</v>
      </c>
      <c r="F45" s="63">
        <v>81090.0</v>
      </c>
      <c r="G45" s="63">
        <v>80660.0</v>
      </c>
      <c r="H45" s="63">
        <v>80660.0</v>
      </c>
      <c r="I45" s="63">
        <v>80860.0</v>
      </c>
      <c r="J45" s="63">
        <v>80660.0</v>
      </c>
      <c r="K45" s="63">
        <v>80807.4</v>
      </c>
      <c r="L45" s="63">
        <v>4.739</v>
      </c>
      <c r="M45" s="63">
        <v>20.037</v>
      </c>
      <c r="N45" s="61">
        <f t="shared" si="8"/>
        <v>0.1326555914</v>
      </c>
      <c r="O45" s="61">
        <f t="shared" si="9"/>
        <v>0.5331019092</v>
      </c>
      <c r="P45" s="61">
        <f t="shared" si="10"/>
        <v>0</v>
      </c>
      <c r="Q45" s="61">
        <f t="shared" si="11"/>
        <v>0</v>
      </c>
      <c r="R45" s="61">
        <f t="shared" si="12"/>
        <v>0.2479543764</v>
      </c>
      <c r="S45" s="62">
        <f t="shared" si="13"/>
        <v>0.1827423754</v>
      </c>
      <c r="U45" s="60">
        <f t="shared" si="14"/>
        <v>4.739</v>
      </c>
    </row>
    <row r="46">
      <c r="A46" s="63">
        <v>88180.0</v>
      </c>
      <c r="B46" s="63" t="s">
        <v>134</v>
      </c>
      <c r="C46" s="63" t="s">
        <v>16</v>
      </c>
      <c r="D46" s="63">
        <v>5.0</v>
      </c>
      <c r="E46" s="63">
        <v>88261.0</v>
      </c>
      <c r="F46" s="63">
        <v>88261.0</v>
      </c>
      <c r="G46" s="63">
        <v>88261.0</v>
      </c>
      <c r="H46" s="63">
        <v>88332.0</v>
      </c>
      <c r="I46" s="63">
        <v>88260.0</v>
      </c>
      <c r="J46" s="63">
        <v>88260.0</v>
      </c>
      <c r="K46" s="63">
        <v>88275.0</v>
      </c>
      <c r="L46" s="63">
        <v>6.724</v>
      </c>
      <c r="M46" s="63">
        <v>20.034</v>
      </c>
      <c r="N46" s="61">
        <f t="shared" si="8"/>
        <v>0.09185756407</v>
      </c>
      <c r="O46" s="61">
        <f t="shared" si="9"/>
        <v>0.09185756407</v>
      </c>
      <c r="P46" s="61">
        <f t="shared" si="10"/>
        <v>0.09185756407</v>
      </c>
      <c r="Q46" s="61">
        <f t="shared" si="11"/>
        <v>0.1723746881</v>
      </c>
      <c r="R46" s="61">
        <f t="shared" si="12"/>
        <v>0.09072352007</v>
      </c>
      <c r="S46" s="62">
        <f t="shared" si="13"/>
        <v>0.1077341801</v>
      </c>
      <c r="U46" s="60">
        <f t="shared" si="14"/>
        <v>6.724</v>
      </c>
    </row>
    <row r="47">
      <c r="A47" s="63">
        <v>95441.0</v>
      </c>
      <c r="B47" s="63" t="s">
        <v>135</v>
      </c>
      <c r="C47" s="63" t="s">
        <v>16</v>
      </c>
      <c r="D47" s="63">
        <v>5.0</v>
      </c>
      <c r="E47" s="63">
        <v>95456.0</v>
      </c>
      <c r="F47" s="63">
        <v>95536.0</v>
      </c>
      <c r="G47" s="63">
        <v>95454.0</v>
      </c>
      <c r="H47" s="63">
        <v>95762.0</v>
      </c>
      <c r="I47" s="63">
        <v>95441.0</v>
      </c>
      <c r="J47" s="63">
        <v>95441.0</v>
      </c>
      <c r="K47" s="63">
        <v>95529.8</v>
      </c>
      <c r="L47" s="63">
        <v>5.375</v>
      </c>
      <c r="M47" s="63">
        <v>20.045</v>
      </c>
      <c r="N47" s="61">
        <f t="shared" si="8"/>
        <v>0.01571651596</v>
      </c>
      <c r="O47" s="61">
        <f t="shared" si="9"/>
        <v>0.09953793443</v>
      </c>
      <c r="P47" s="61">
        <f t="shared" si="10"/>
        <v>0.0136209805</v>
      </c>
      <c r="Q47" s="61">
        <f t="shared" si="11"/>
        <v>0.3363334416</v>
      </c>
      <c r="R47" s="61">
        <f t="shared" si="12"/>
        <v>0</v>
      </c>
      <c r="S47" s="62">
        <f t="shared" si="13"/>
        <v>0.0930417745</v>
      </c>
      <c r="U47" s="60">
        <f t="shared" si="14"/>
        <v>5.375</v>
      </c>
    </row>
    <row r="48">
      <c r="A48" s="63">
        <v>70836.0</v>
      </c>
      <c r="B48" s="63" t="s">
        <v>136</v>
      </c>
      <c r="C48" s="63" t="s">
        <v>16</v>
      </c>
      <c r="D48" s="63">
        <v>5.0</v>
      </c>
      <c r="E48" s="63">
        <v>70836.0</v>
      </c>
      <c r="F48" s="63">
        <v>70920.0</v>
      </c>
      <c r="G48" s="63">
        <v>71005.0</v>
      </c>
      <c r="H48" s="63">
        <v>70969.0</v>
      </c>
      <c r="I48" s="63">
        <v>70903.0</v>
      </c>
      <c r="J48" s="63">
        <v>70836.0</v>
      </c>
      <c r="K48" s="63">
        <v>70926.6</v>
      </c>
      <c r="L48" s="63">
        <v>5.473</v>
      </c>
      <c r="M48" s="63">
        <v>20.025</v>
      </c>
      <c r="N48" s="61">
        <f t="shared" si="8"/>
        <v>0</v>
      </c>
      <c r="O48" s="61">
        <f t="shared" si="9"/>
        <v>0.118583771</v>
      </c>
      <c r="P48" s="61">
        <f t="shared" si="10"/>
        <v>0.2385792535</v>
      </c>
      <c r="Q48" s="61">
        <f t="shared" si="11"/>
        <v>0.1877576374</v>
      </c>
      <c r="R48" s="61">
        <f t="shared" si="12"/>
        <v>0.09458467446</v>
      </c>
      <c r="S48" s="62">
        <f t="shared" si="13"/>
        <v>0.1279010673</v>
      </c>
      <c r="U48" s="60">
        <f t="shared" si="14"/>
        <v>5.473</v>
      </c>
    </row>
    <row r="49">
      <c r="A49" s="63">
        <v>102341.0</v>
      </c>
      <c r="B49" s="63" t="s">
        <v>137</v>
      </c>
      <c r="C49" s="63" t="s">
        <v>16</v>
      </c>
      <c r="D49" s="63">
        <v>5.0</v>
      </c>
      <c r="E49" s="63">
        <v>102533.0</v>
      </c>
      <c r="F49" s="63">
        <v>103045.0</v>
      </c>
      <c r="G49" s="63">
        <v>102654.0</v>
      </c>
      <c r="H49" s="63">
        <v>102618.0</v>
      </c>
      <c r="I49" s="63">
        <v>102513.0</v>
      </c>
      <c r="J49" s="63">
        <v>102513.0</v>
      </c>
      <c r="K49" s="63">
        <v>102672.6</v>
      </c>
      <c r="L49" s="63">
        <v>12.275</v>
      </c>
      <c r="M49" s="63">
        <v>40.067</v>
      </c>
      <c r="N49" s="61">
        <f t="shared" si="8"/>
        <v>0.1876080945</v>
      </c>
      <c r="O49" s="61">
        <f t="shared" si="9"/>
        <v>0.6878963465</v>
      </c>
      <c r="P49" s="61">
        <f t="shared" si="10"/>
        <v>0.3058402791</v>
      </c>
      <c r="Q49" s="61">
        <f t="shared" si="11"/>
        <v>0.2706637613</v>
      </c>
      <c r="R49" s="61">
        <f t="shared" si="12"/>
        <v>0.1680655847</v>
      </c>
      <c r="S49" s="62">
        <f t="shared" si="13"/>
        <v>0.3240148132</v>
      </c>
      <c r="U49" s="60">
        <f t="shared" si="14"/>
        <v>12.275</v>
      </c>
    </row>
    <row r="50">
      <c r="A50" s="63">
        <v>91465.0</v>
      </c>
      <c r="B50" s="63" t="s">
        <v>138</v>
      </c>
      <c r="C50" s="63" t="s">
        <v>16</v>
      </c>
      <c r="D50" s="63">
        <v>5.0</v>
      </c>
      <c r="E50" s="63">
        <v>91574.0</v>
      </c>
      <c r="F50" s="63">
        <v>91577.0</v>
      </c>
      <c r="G50" s="63">
        <v>91970.0</v>
      </c>
      <c r="H50" s="63">
        <v>91845.0</v>
      </c>
      <c r="I50" s="63">
        <v>91535.0</v>
      </c>
      <c r="J50" s="63">
        <v>91535.0</v>
      </c>
      <c r="K50" s="63">
        <v>91700.2</v>
      </c>
      <c r="L50" s="63">
        <v>16.431</v>
      </c>
      <c r="M50" s="63">
        <v>40.055</v>
      </c>
      <c r="N50" s="61">
        <f t="shared" si="8"/>
        <v>0.1191712677</v>
      </c>
      <c r="O50" s="61">
        <f t="shared" si="9"/>
        <v>0.1224512108</v>
      </c>
      <c r="P50" s="61">
        <f t="shared" si="10"/>
        <v>0.5521237632</v>
      </c>
      <c r="Q50" s="61">
        <f t="shared" si="11"/>
        <v>0.4154594654</v>
      </c>
      <c r="R50" s="61">
        <f t="shared" si="12"/>
        <v>0.07653200678</v>
      </c>
      <c r="S50" s="62">
        <f t="shared" si="13"/>
        <v>0.2571475428</v>
      </c>
      <c r="U50" s="60">
        <f t="shared" si="14"/>
        <v>16.431</v>
      </c>
    </row>
    <row r="51">
      <c r="A51" s="63">
        <v>101003.0</v>
      </c>
      <c r="B51" s="63" t="s">
        <v>139</v>
      </c>
      <c r="C51" s="63" t="s">
        <v>16</v>
      </c>
      <c r="D51" s="63">
        <v>5.0</v>
      </c>
      <c r="E51" s="63">
        <v>101278.0</v>
      </c>
      <c r="F51" s="63">
        <v>101076.0</v>
      </c>
      <c r="G51" s="63">
        <v>101342.0</v>
      </c>
      <c r="H51" s="63">
        <v>101188.0</v>
      </c>
      <c r="I51" s="63">
        <v>101466.0</v>
      </c>
      <c r="J51" s="63">
        <v>101076.0</v>
      </c>
      <c r="K51" s="63">
        <v>101270.0</v>
      </c>
      <c r="L51" s="63">
        <v>21.955</v>
      </c>
      <c r="M51" s="63">
        <v>40.027</v>
      </c>
      <c r="N51" s="61">
        <f t="shared" si="8"/>
        <v>0.2722691405</v>
      </c>
      <c r="O51" s="61">
        <f t="shared" si="9"/>
        <v>0.07227508094</v>
      </c>
      <c r="P51" s="61">
        <f t="shared" si="10"/>
        <v>0.335633595</v>
      </c>
      <c r="Q51" s="61">
        <f t="shared" si="11"/>
        <v>0.1831628764</v>
      </c>
      <c r="R51" s="61">
        <f t="shared" si="12"/>
        <v>0.4584022257</v>
      </c>
      <c r="S51" s="62">
        <f t="shared" si="13"/>
        <v>0.2643485837</v>
      </c>
      <c r="U51" s="60">
        <f t="shared" si="14"/>
        <v>21.955</v>
      </c>
    </row>
    <row r="52">
      <c r="A52" s="63">
        <v>96365.0</v>
      </c>
      <c r="B52" s="63" t="s">
        <v>140</v>
      </c>
      <c r="C52" s="63" t="s">
        <v>16</v>
      </c>
      <c r="D52" s="63">
        <v>5.0</v>
      </c>
      <c r="E52" s="63">
        <v>96459.0</v>
      </c>
      <c r="F52" s="63">
        <v>96449.0</v>
      </c>
      <c r="G52" s="63">
        <v>96436.0</v>
      </c>
      <c r="H52" s="63">
        <v>96637.0</v>
      </c>
      <c r="I52" s="63">
        <v>96524.0</v>
      </c>
      <c r="J52" s="63">
        <v>96436.0</v>
      </c>
      <c r="K52" s="63">
        <v>96501.0</v>
      </c>
      <c r="L52" s="63">
        <v>14.648</v>
      </c>
      <c r="M52" s="63">
        <v>40.049</v>
      </c>
      <c r="N52" s="61">
        <f t="shared" si="8"/>
        <v>0.09754578945</v>
      </c>
      <c r="O52" s="61">
        <f t="shared" si="9"/>
        <v>0.0871685778</v>
      </c>
      <c r="P52" s="61">
        <f t="shared" si="10"/>
        <v>0.07367820267</v>
      </c>
      <c r="Q52" s="61">
        <f t="shared" si="11"/>
        <v>0.2822601567</v>
      </c>
      <c r="R52" s="61">
        <f t="shared" si="12"/>
        <v>0.1649976651</v>
      </c>
      <c r="S52" s="62">
        <f t="shared" si="13"/>
        <v>0.1411300783</v>
      </c>
      <c r="U52" s="60">
        <f t="shared" si="14"/>
        <v>14.648</v>
      </c>
    </row>
    <row r="53">
      <c r="A53" s="63">
        <v>74770.0</v>
      </c>
      <c r="B53" s="63" t="s">
        <v>141</v>
      </c>
      <c r="C53" s="63" t="s">
        <v>16</v>
      </c>
      <c r="D53" s="63">
        <v>5.0</v>
      </c>
      <c r="E53" s="63">
        <v>74990.0</v>
      </c>
      <c r="F53" s="63">
        <v>74809.0</v>
      </c>
      <c r="G53" s="63">
        <v>75018.0</v>
      </c>
      <c r="H53" s="63">
        <v>74864.0</v>
      </c>
      <c r="I53" s="63">
        <v>74770.0</v>
      </c>
      <c r="J53" s="63">
        <v>74770.0</v>
      </c>
      <c r="K53" s="63">
        <v>74890.2</v>
      </c>
      <c r="L53" s="63">
        <v>9.993</v>
      </c>
      <c r="M53" s="63">
        <v>40.047</v>
      </c>
      <c r="N53" s="61">
        <f t="shared" si="8"/>
        <v>0.294235656</v>
      </c>
      <c r="O53" s="61">
        <f t="shared" si="9"/>
        <v>0.0521599572</v>
      </c>
      <c r="P53" s="61">
        <f t="shared" si="10"/>
        <v>0.3316838304</v>
      </c>
      <c r="Q53" s="61">
        <f t="shared" si="11"/>
        <v>0.1257188712</v>
      </c>
      <c r="R53" s="61">
        <f t="shared" si="12"/>
        <v>0</v>
      </c>
      <c r="S53" s="62">
        <f t="shared" si="13"/>
        <v>0.160759663</v>
      </c>
      <c r="U53" s="60">
        <f t="shared" si="14"/>
        <v>9.993</v>
      </c>
    </row>
    <row r="54">
      <c r="A54" s="63">
        <v>93903.0</v>
      </c>
      <c r="B54" s="63" t="s">
        <v>142</v>
      </c>
      <c r="C54" s="63" t="s">
        <v>16</v>
      </c>
      <c r="D54" s="63">
        <v>5.0</v>
      </c>
      <c r="E54" s="63">
        <v>94012.0</v>
      </c>
      <c r="F54" s="63">
        <v>94011.0</v>
      </c>
      <c r="G54" s="63">
        <v>94240.0</v>
      </c>
      <c r="H54" s="63">
        <v>94329.0</v>
      </c>
      <c r="I54" s="63">
        <v>94565.0</v>
      </c>
      <c r="J54" s="63">
        <v>94011.0</v>
      </c>
      <c r="K54" s="63">
        <v>94231.4</v>
      </c>
      <c r="L54" s="63">
        <v>24.443</v>
      </c>
      <c r="M54" s="63">
        <v>60.089</v>
      </c>
      <c r="N54" s="61">
        <f t="shared" si="8"/>
        <v>0.1160772286</v>
      </c>
      <c r="O54" s="61">
        <f t="shared" si="9"/>
        <v>0.1150122999</v>
      </c>
      <c r="P54" s="61">
        <f t="shared" si="10"/>
        <v>0.3588809729</v>
      </c>
      <c r="Q54" s="61">
        <f t="shared" si="11"/>
        <v>0.4536596275</v>
      </c>
      <c r="R54" s="61">
        <f t="shared" si="12"/>
        <v>0.7049828014</v>
      </c>
      <c r="S54" s="62">
        <f t="shared" si="13"/>
        <v>0.3497225861</v>
      </c>
      <c r="U54" s="60">
        <f t="shared" si="14"/>
        <v>24.443</v>
      </c>
    </row>
    <row r="55">
      <c r="A55" s="63">
        <v>106863.0</v>
      </c>
      <c r="B55" s="63" t="s">
        <v>143</v>
      </c>
      <c r="C55" s="63" t="s">
        <v>16</v>
      </c>
      <c r="D55" s="63">
        <v>5.0</v>
      </c>
      <c r="E55" s="63">
        <v>107113.0</v>
      </c>
      <c r="F55" s="63">
        <v>107094.0</v>
      </c>
      <c r="G55" s="63">
        <v>107346.0</v>
      </c>
      <c r="H55" s="63">
        <v>107361.0</v>
      </c>
      <c r="I55" s="63">
        <v>107076.0</v>
      </c>
      <c r="J55" s="63">
        <v>107076.0</v>
      </c>
      <c r="K55" s="63">
        <v>107198.0</v>
      </c>
      <c r="L55" s="63">
        <v>13.72</v>
      </c>
      <c r="M55" s="63">
        <v>60.1</v>
      </c>
      <c r="N55" s="61">
        <f t="shared" si="8"/>
        <v>0.2339443961</v>
      </c>
      <c r="O55" s="61">
        <f t="shared" si="9"/>
        <v>0.216164622</v>
      </c>
      <c r="P55" s="61">
        <f t="shared" si="10"/>
        <v>0.4519805733</v>
      </c>
      <c r="Q55" s="61">
        <f t="shared" si="11"/>
        <v>0.466017237</v>
      </c>
      <c r="R55" s="61">
        <f t="shared" si="12"/>
        <v>0.1993206255</v>
      </c>
      <c r="S55" s="62">
        <f t="shared" si="13"/>
        <v>0.3134854908</v>
      </c>
      <c r="U55" s="60">
        <f t="shared" si="14"/>
        <v>13.72</v>
      </c>
    </row>
    <row r="56">
      <c r="A56" s="63">
        <v>97837.0</v>
      </c>
      <c r="B56" s="63" t="s">
        <v>144</v>
      </c>
      <c r="C56" s="63" t="s">
        <v>16</v>
      </c>
      <c r="D56" s="63">
        <v>5.0</v>
      </c>
      <c r="E56" s="63">
        <v>98315.0</v>
      </c>
      <c r="F56" s="63">
        <v>98058.0</v>
      </c>
      <c r="G56" s="63">
        <v>97865.0</v>
      </c>
      <c r="H56" s="63">
        <v>98031.0</v>
      </c>
      <c r="I56" s="63">
        <v>98469.0</v>
      </c>
      <c r="J56" s="63">
        <v>97865.0</v>
      </c>
      <c r="K56" s="63">
        <v>98147.6</v>
      </c>
      <c r="L56" s="63">
        <v>20.448</v>
      </c>
      <c r="M56" s="63">
        <v>60.101</v>
      </c>
      <c r="N56" s="61">
        <f t="shared" si="8"/>
        <v>0.4885677198</v>
      </c>
      <c r="O56" s="61">
        <f t="shared" si="9"/>
        <v>0.2258859123</v>
      </c>
      <c r="P56" s="61">
        <f t="shared" si="10"/>
        <v>0.02861902961</v>
      </c>
      <c r="Q56" s="61">
        <f t="shared" si="11"/>
        <v>0.1982889909</v>
      </c>
      <c r="R56" s="61">
        <f t="shared" si="12"/>
        <v>0.6459723826</v>
      </c>
      <c r="S56" s="62">
        <f t="shared" si="13"/>
        <v>0.317466807</v>
      </c>
      <c r="U56" s="60">
        <f t="shared" si="14"/>
        <v>20.448</v>
      </c>
    </row>
    <row r="57">
      <c r="A57" s="63">
        <v>111488.0</v>
      </c>
      <c r="B57" s="63" t="s">
        <v>145</v>
      </c>
      <c r="C57" s="63" t="s">
        <v>16</v>
      </c>
      <c r="D57" s="63">
        <v>5.0</v>
      </c>
      <c r="E57" s="63">
        <v>111648.0</v>
      </c>
      <c r="F57" s="63">
        <v>111513.0</v>
      </c>
      <c r="G57" s="63">
        <v>111949.0</v>
      </c>
      <c r="H57" s="63">
        <v>111736.0</v>
      </c>
      <c r="I57" s="63">
        <v>111546.0</v>
      </c>
      <c r="J57" s="63">
        <v>111513.0</v>
      </c>
      <c r="K57" s="63">
        <v>111678.4</v>
      </c>
      <c r="L57" s="63">
        <v>19.855</v>
      </c>
      <c r="M57" s="63">
        <v>60.064</v>
      </c>
      <c r="N57" s="61">
        <f t="shared" si="8"/>
        <v>0.1435132032</v>
      </c>
      <c r="O57" s="61">
        <f t="shared" si="9"/>
        <v>0.022423938</v>
      </c>
      <c r="P57" s="61">
        <f t="shared" si="10"/>
        <v>0.4134974168</v>
      </c>
      <c r="Q57" s="61">
        <f t="shared" si="11"/>
        <v>0.222445465</v>
      </c>
      <c r="R57" s="61">
        <f t="shared" si="12"/>
        <v>0.05202353617</v>
      </c>
      <c r="S57" s="62">
        <f t="shared" si="13"/>
        <v>0.1707807118</v>
      </c>
      <c r="U57" s="60">
        <f t="shared" si="14"/>
        <v>19.855</v>
      </c>
    </row>
    <row r="58">
      <c r="A58" s="63">
        <v>96190.0</v>
      </c>
      <c r="B58" s="63" t="s">
        <v>146</v>
      </c>
      <c r="C58" s="63" t="s">
        <v>16</v>
      </c>
      <c r="D58" s="63">
        <v>5.0</v>
      </c>
      <c r="E58" s="63">
        <v>96458.0</v>
      </c>
      <c r="F58" s="63">
        <v>96466.0</v>
      </c>
      <c r="G58" s="63">
        <v>96411.0</v>
      </c>
      <c r="H58" s="63">
        <v>96190.0</v>
      </c>
      <c r="I58" s="63">
        <v>96420.0</v>
      </c>
      <c r="J58" s="63">
        <v>96190.0</v>
      </c>
      <c r="K58" s="63">
        <v>96389.0</v>
      </c>
      <c r="L58" s="63">
        <v>39.56</v>
      </c>
      <c r="M58" s="63">
        <v>60.09</v>
      </c>
      <c r="N58" s="61">
        <f t="shared" si="8"/>
        <v>0.2786152407</v>
      </c>
      <c r="O58" s="61">
        <f t="shared" si="9"/>
        <v>0.2869321135</v>
      </c>
      <c r="P58" s="61">
        <f t="shared" si="10"/>
        <v>0.2297536126</v>
      </c>
      <c r="Q58" s="61">
        <f t="shared" si="11"/>
        <v>0</v>
      </c>
      <c r="R58" s="61">
        <f t="shared" si="12"/>
        <v>0.2391100946</v>
      </c>
      <c r="S58" s="62">
        <f t="shared" si="13"/>
        <v>0.2068822123</v>
      </c>
      <c r="U58" s="60">
        <f t="shared" si="14"/>
        <v>39.56</v>
      </c>
    </row>
    <row r="59">
      <c r="A59" s="63">
        <v>101027.0</v>
      </c>
      <c r="B59" s="63" t="s">
        <v>147</v>
      </c>
      <c r="C59" s="63" t="s">
        <v>16</v>
      </c>
      <c r="D59" s="63">
        <v>5.0</v>
      </c>
      <c r="E59" s="63">
        <v>101412.0</v>
      </c>
      <c r="F59" s="63">
        <v>101189.0</v>
      </c>
      <c r="G59" s="63">
        <v>101403.0</v>
      </c>
      <c r="H59" s="63">
        <v>101784.0</v>
      </c>
      <c r="I59" s="63">
        <v>101421.0</v>
      </c>
      <c r="J59" s="63">
        <v>101189.0</v>
      </c>
      <c r="K59" s="63">
        <v>101441.8</v>
      </c>
      <c r="L59" s="63">
        <v>36.653</v>
      </c>
      <c r="M59" s="63">
        <v>80.14</v>
      </c>
      <c r="N59" s="61">
        <f t="shared" si="8"/>
        <v>0.3810862443</v>
      </c>
      <c r="O59" s="61">
        <f t="shared" si="9"/>
        <v>0.1603531729</v>
      </c>
      <c r="P59" s="61">
        <f t="shared" si="10"/>
        <v>0.3721777347</v>
      </c>
      <c r="Q59" s="61">
        <f t="shared" si="11"/>
        <v>0.7493046413</v>
      </c>
      <c r="R59" s="61">
        <f t="shared" si="12"/>
        <v>0.3899947539</v>
      </c>
      <c r="S59" s="62">
        <f t="shared" si="13"/>
        <v>0.4105833094</v>
      </c>
      <c r="U59" s="60">
        <f t="shared" si="14"/>
        <v>36.653</v>
      </c>
    </row>
    <row r="60">
      <c r="A60" s="63">
        <v>107608.0</v>
      </c>
      <c r="B60" s="63" t="s">
        <v>148</v>
      </c>
      <c r="C60" s="63" t="s">
        <v>16</v>
      </c>
      <c r="D60" s="63">
        <v>5.0</v>
      </c>
      <c r="E60" s="63">
        <v>107720.0</v>
      </c>
      <c r="F60" s="63">
        <v>107893.0</v>
      </c>
      <c r="G60" s="63">
        <v>107881.0</v>
      </c>
      <c r="H60" s="63">
        <v>107634.0</v>
      </c>
      <c r="I60" s="63">
        <v>107718.0</v>
      </c>
      <c r="J60" s="63">
        <v>107634.0</v>
      </c>
      <c r="K60" s="63">
        <v>107769.2</v>
      </c>
      <c r="L60" s="63">
        <v>54.979</v>
      </c>
      <c r="M60" s="63">
        <v>80.159</v>
      </c>
      <c r="N60" s="61">
        <f t="shared" si="8"/>
        <v>0.1040814809</v>
      </c>
      <c r="O60" s="61">
        <f t="shared" si="9"/>
        <v>0.264850197</v>
      </c>
      <c r="P60" s="61">
        <f t="shared" si="10"/>
        <v>0.2536986098</v>
      </c>
      <c r="Q60" s="61">
        <f t="shared" si="11"/>
        <v>0.02416177236</v>
      </c>
      <c r="R60" s="61">
        <f t="shared" si="12"/>
        <v>0.1022228831</v>
      </c>
      <c r="S60" s="62">
        <f t="shared" si="13"/>
        <v>0.1498029886</v>
      </c>
      <c r="U60" s="60">
        <f t="shared" si="14"/>
        <v>54.979</v>
      </c>
    </row>
    <row r="61">
      <c r="A61" s="63">
        <v>119282.0</v>
      </c>
      <c r="B61" s="63" t="s">
        <v>149</v>
      </c>
      <c r="C61" s="63" t="s">
        <v>16</v>
      </c>
      <c r="D61" s="63">
        <v>5.0</v>
      </c>
      <c r="E61" s="63">
        <v>119627.0</v>
      </c>
      <c r="F61" s="63">
        <v>119460.0</v>
      </c>
      <c r="G61" s="63">
        <v>119577.0</v>
      </c>
      <c r="H61" s="63">
        <v>119705.0</v>
      </c>
      <c r="I61" s="63">
        <v>119781.0</v>
      </c>
      <c r="J61" s="63">
        <v>119460.0</v>
      </c>
      <c r="K61" s="63">
        <v>119630.0</v>
      </c>
      <c r="L61" s="63">
        <v>42.476</v>
      </c>
      <c r="M61" s="63">
        <v>80.142</v>
      </c>
      <c r="N61" s="61">
        <f t="shared" si="8"/>
        <v>0.2892305629</v>
      </c>
      <c r="O61" s="61">
        <f t="shared" si="9"/>
        <v>0.1492262035</v>
      </c>
      <c r="P61" s="61">
        <f t="shared" si="10"/>
        <v>0.24731309</v>
      </c>
      <c r="Q61" s="61">
        <f t="shared" si="11"/>
        <v>0.3546218206</v>
      </c>
      <c r="R61" s="61">
        <f t="shared" si="12"/>
        <v>0.4183363793</v>
      </c>
      <c r="S61" s="62">
        <f t="shared" si="13"/>
        <v>0.2917456112</v>
      </c>
      <c r="U61" s="60">
        <f t="shared" si="14"/>
        <v>42.476</v>
      </c>
    </row>
    <row r="62">
      <c r="A62" s="63">
        <v>113107.0</v>
      </c>
      <c r="B62" s="63" t="s">
        <v>150</v>
      </c>
      <c r="C62" s="63" t="s">
        <v>16</v>
      </c>
      <c r="D62" s="63">
        <v>5.0</v>
      </c>
      <c r="E62" s="63">
        <v>113260.0</v>
      </c>
      <c r="F62" s="63">
        <v>113335.0</v>
      </c>
      <c r="G62" s="63">
        <v>113152.0</v>
      </c>
      <c r="H62" s="63">
        <v>113382.0</v>
      </c>
      <c r="I62" s="63">
        <v>113260.0</v>
      </c>
      <c r="J62" s="63">
        <v>113152.0</v>
      </c>
      <c r="K62" s="63">
        <v>113277.8</v>
      </c>
      <c r="L62" s="63">
        <v>64.227</v>
      </c>
      <c r="M62" s="63">
        <v>80.161</v>
      </c>
      <c r="N62" s="61">
        <f t="shared" si="8"/>
        <v>0.1352701424</v>
      </c>
      <c r="O62" s="61">
        <f t="shared" si="9"/>
        <v>0.2015790358</v>
      </c>
      <c r="P62" s="61">
        <f t="shared" si="10"/>
        <v>0.03978533601</v>
      </c>
      <c r="Q62" s="61">
        <f t="shared" si="11"/>
        <v>0.2431326089</v>
      </c>
      <c r="R62" s="61">
        <f t="shared" si="12"/>
        <v>0.1352701424</v>
      </c>
      <c r="S62" s="62">
        <f t="shared" si="13"/>
        <v>0.1510074531</v>
      </c>
      <c r="U62" s="60">
        <f t="shared" si="14"/>
        <v>64.227</v>
      </c>
    </row>
    <row r="63">
      <c r="A63" s="63">
        <v>118523.0</v>
      </c>
      <c r="B63" s="63" t="s">
        <v>151</v>
      </c>
      <c r="C63" s="63" t="s">
        <v>16</v>
      </c>
      <c r="D63" s="63">
        <v>5.0</v>
      </c>
      <c r="E63" s="63">
        <v>118787.0</v>
      </c>
      <c r="F63" s="63">
        <v>118944.0</v>
      </c>
      <c r="G63" s="63">
        <v>118733.0</v>
      </c>
      <c r="H63" s="63">
        <v>118634.0</v>
      </c>
      <c r="I63" s="63">
        <v>118719.0</v>
      </c>
      <c r="J63" s="63">
        <v>118634.0</v>
      </c>
      <c r="K63" s="63">
        <v>118763.4</v>
      </c>
      <c r="L63" s="63">
        <v>26.267</v>
      </c>
      <c r="M63" s="63">
        <v>80.192</v>
      </c>
      <c r="N63" s="61">
        <f t="shared" si="8"/>
        <v>0.2227415776</v>
      </c>
      <c r="O63" s="61">
        <f t="shared" si="9"/>
        <v>0.3552053188</v>
      </c>
      <c r="P63" s="61">
        <f t="shared" si="10"/>
        <v>0.1771808004</v>
      </c>
      <c r="Q63" s="61">
        <f t="shared" si="11"/>
        <v>0.09365270876</v>
      </c>
      <c r="R63" s="61">
        <f t="shared" si="12"/>
        <v>0.165368747</v>
      </c>
      <c r="S63" s="62">
        <f t="shared" si="13"/>
        <v>0.2028298305</v>
      </c>
      <c r="U63" s="60">
        <f t="shared" si="14"/>
        <v>26.267</v>
      </c>
    </row>
    <row r="64">
      <c r="A64" s="63">
        <v>114895.0</v>
      </c>
      <c r="B64" s="63" t="s">
        <v>152</v>
      </c>
      <c r="C64" s="63" t="s">
        <v>16</v>
      </c>
      <c r="D64" s="63">
        <v>5.0</v>
      </c>
      <c r="E64" s="63">
        <v>115429.0</v>
      </c>
      <c r="F64" s="63">
        <v>115086.0</v>
      </c>
      <c r="G64" s="63">
        <v>115308.0</v>
      </c>
      <c r="H64" s="63">
        <v>115041.0</v>
      </c>
      <c r="I64" s="63">
        <v>115072.0</v>
      </c>
      <c r="J64" s="63">
        <v>115041.0</v>
      </c>
      <c r="K64" s="63">
        <v>115187.2</v>
      </c>
      <c r="L64" s="63">
        <v>58.976</v>
      </c>
      <c r="M64" s="63">
        <v>100.168</v>
      </c>
      <c r="N64" s="61">
        <f t="shared" si="8"/>
        <v>0.4647721833</v>
      </c>
      <c r="O64" s="61">
        <f t="shared" si="9"/>
        <v>0.1662387397</v>
      </c>
      <c r="P64" s="61">
        <f t="shared" si="10"/>
        <v>0.3594586361</v>
      </c>
      <c r="Q64" s="61">
        <f t="shared" si="11"/>
        <v>0.1270725445</v>
      </c>
      <c r="R64" s="61">
        <f t="shared" si="12"/>
        <v>0.1540537012</v>
      </c>
      <c r="S64" s="62">
        <f t="shared" si="13"/>
        <v>0.254319161</v>
      </c>
      <c r="U64" s="60">
        <f t="shared" si="14"/>
        <v>58.976</v>
      </c>
    </row>
    <row r="65">
      <c r="A65" s="63">
        <v>125994.0</v>
      </c>
      <c r="B65" s="63" t="s">
        <v>153</v>
      </c>
      <c r="C65" s="63" t="s">
        <v>16</v>
      </c>
      <c r="D65" s="63">
        <v>5.0</v>
      </c>
      <c r="E65" s="63">
        <v>126539.0</v>
      </c>
      <c r="F65" s="63">
        <v>126110.0</v>
      </c>
      <c r="G65" s="63">
        <v>126992.0</v>
      </c>
      <c r="H65" s="63">
        <v>126424.0</v>
      </c>
      <c r="I65" s="63">
        <v>126246.0</v>
      </c>
      <c r="J65" s="63">
        <v>126110.0</v>
      </c>
      <c r="K65" s="63">
        <v>126462.2</v>
      </c>
      <c r="L65" s="63">
        <v>63.801</v>
      </c>
      <c r="M65" s="63">
        <v>100.153</v>
      </c>
      <c r="N65" s="61">
        <f t="shared" si="8"/>
        <v>0.4325602806</v>
      </c>
      <c r="O65" s="61">
        <f t="shared" si="9"/>
        <v>0.09206787625</v>
      </c>
      <c r="P65" s="61">
        <f t="shared" si="10"/>
        <v>0.7921012112</v>
      </c>
      <c r="Q65" s="61">
        <f t="shared" si="11"/>
        <v>0.341286093</v>
      </c>
      <c r="R65" s="61">
        <f t="shared" si="12"/>
        <v>0.2000095243</v>
      </c>
      <c r="S65" s="62">
        <f t="shared" si="13"/>
        <v>0.3716049971</v>
      </c>
      <c r="U65" s="60">
        <f t="shared" si="14"/>
        <v>63.801</v>
      </c>
    </row>
    <row r="66">
      <c r="A66" s="63">
        <v>122437.0</v>
      </c>
      <c r="B66" s="63" t="s">
        <v>154</v>
      </c>
      <c r="C66" s="63" t="s">
        <v>16</v>
      </c>
      <c r="D66" s="63">
        <v>5.0</v>
      </c>
      <c r="E66" s="63">
        <v>122517.0</v>
      </c>
      <c r="F66" s="63">
        <v>122787.0</v>
      </c>
      <c r="G66" s="63">
        <v>122496.0</v>
      </c>
      <c r="H66" s="63">
        <v>123123.0</v>
      </c>
      <c r="I66" s="63">
        <v>122494.0</v>
      </c>
      <c r="J66" s="63">
        <v>122494.0</v>
      </c>
      <c r="K66" s="63">
        <v>122683.4</v>
      </c>
      <c r="L66" s="63">
        <v>40.249</v>
      </c>
      <c r="M66" s="63">
        <v>100.164</v>
      </c>
      <c r="N66" s="61">
        <f t="shared" si="8"/>
        <v>0.06533972574</v>
      </c>
      <c r="O66" s="61">
        <f t="shared" si="9"/>
        <v>0.2858613001</v>
      </c>
      <c r="P66" s="61">
        <f t="shared" si="10"/>
        <v>0.04818804773</v>
      </c>
      <c r="Q66" s="61">
        <f t="shared" si="11"/>
        <v>0.5602881482</v>
      </c>
      <c r="R66" s="61">
        <f t="shared" si="12"/>
        <v>0.04655455459</v>
      </c>
      <c r="S66" s="62">
        <f t="shared" si="13"/>
        <v>0.2012463553</v>
      </c>
      <c r="U66" s="60">
        <f t="shared" si="14"/>
        <v>40.249</v>
      </c>
    </row>
    <row r="67">
      <c r="A67" s="63">
        <v>121462.0</v>
      </c>
      <c r="B67" s="63" t="s">
        <v>155</v>
      </c>
      <c r="C67" s="63" t="s">
        <v>16</v>
      </c>
      <c r="D67" s="63">
        <v>5.0</v>
      </c>
      <c r="E67" s="63">
        <v>121692.0</v>
      </c>
      <c r="F67" s="63">
        <v>121839.0</v>
      </c>
      <c r="G67" s="63">
        <v>121959.0</v>
      </c>
      <c r="H67" s="63">
        <v>121919.0</v>
      </c>
      <c r="I67" s="63">
        <v>121795.0</v>
      </c>
      <c r="J67" s="63">
        <v>121692.0</v>
      </c>
      <c r="K67" s="63">
        <v>121840.8</v>
      </c>
      <c r="L67" s="63">
        <v>80.687</v>
      </c>
      <c r="M67" s="63">
        <v>100.249</v>
      </c>
      <c r="N67" s="61">
        <f t="shared" si="8"/>
        <v>0.1893596351</v>
      </c>
      <c r="O67" s="61">
        <f t="shared" si="9"/>
        <v>0.310385141</v>
      </c>
      <c r="P67" s="61">
        <f t="shared" si="10"/>
        <v>0.4091814724</v>
      </c>
      <c r="Q67" s="61">
        <f t="shared" si="11"/>
        <v>0.3762493619</v>
      </c>
      <c r="R67" s="61">
        <f t="shared" si="12"/>
        <v>0.2741598195</v>
      </c>
      <c r="S67" s="62">
        <f t="shared" si="13"/>
        <v>0.311867086</v>
      </c>
      <c r="U67" s="60">
        <f t="shared" si="14"/>
        <v>80.687</v>
      </c>
    </row>
    <row r="68">
      <c r="A68" s="63">
        <v>111435.0</v>
      </c>
      <c r="B68" s="63" t="s">
        <v>156</v>
      </c>
      <c r="C68" s="63" t="s">
        <v>16</v>
      </c>
      <c r="D68" s="63">
        <v>5.0</v>
      </c>
      <c r="E68" s="63">
        <v>112005.0</v>
      </c>
      <c r="F68" s="63">
        <v>112168.0</v>
      </c>
      <c r="G68" s="63">
        <v>111810.0</v>
      </c>
      <c r="H68" s="63">
        <v>111724.0</v>
      </c>
      <c r="I68" s="63">
        <v>111728.0</v>
      </c>
      <c r="J68" s="63">
        <v>111724.0</v>
      </c>
      <c r="K68" s="63">
        <v>111887.0</v>
      </c>
      <c r="L68" s="63">
        <v>44.87</v>
      </c>
      <c r="M68" s="63">
        <v>100.123</v>
      </c>
      <c r="N68" s="61">
        <f t="shared" si="8"/>
        <v>0.5115089514</v>
      </c>
      <c r="O68" s="61">
        <f t="shared" si="9"/>
        <v>0.6577825638</v>
      </c>
      <c r="P68" s="61">
        <f t="shared" si="10"/>
        <v>0.336519047</v>
      </c>
      <c r="Q68" s="61">
        <f t="shared" si="11"/>
        <v>0.2593440122</v>
      </c>
      <c r="R68" s="61">
        <f t="shared" si="12"/>
        <v>0.2629335487</v>
      </c>
      <c r="S68" s="62">
        <f t="shared" si="13"/>
        <v>0.4056176246</v>
      </c>
      <c r="U68" s="60">
        <f t="shared" si="14"/>
        <v>44.87</v>
      </c>
    </row>
    <row r="69">
      <c r="A69" s="63">
        <v>119392.0</v>
      </c>
      <c r="B69" s="63" t="s">
        <v>157</v>
      </c>
      <c r="C69" s="63" t="s">
        <v>16</v>
      </c>
      <c r="D69" s="63">
        <v>5.0</v>
      </c>
      <c r="E69" s="63">
        <v>119927.0</v>
      </c>
      <c r="F69" s="63">
        <v>119519.0</v>
      </c>
      <c r="G69" s="63">
        <v>119603.0</v>
      </c>
      <c r="H69" s="63">
        <v>120122.0</v>
      </c>
      <c r="I69" s="63">
        <v>119513.0</v>
      </c>
      <c r="J69" s="63">
        <v>119513.0</v>
      </c>
      <c r="K69" s="63">
        <v>119736.8</v>
      </c>
      <c r="L69" s="63">
        <v>73.156</v>
      </c>
      <c r="M69" s="63">
        <v>120.133</v>
      </c>
      <c r="N69" s="61">
        <f t="shared" si="8"/>
        <v>0.4481037255</v>
      </c>
      <c r="O69" s="61">
        <f t="shared" si="9"/>
        <v>0.1063722863</v>
      </c>
      <c r="P69" s="61">
        <f t="shared" si="10"/>
        <v>0.176728759</v>
      </c>
      <c r="Q69" s="61">
        <f t="shared" si="11"/>
        <v>0.6114312517</v>
      </c>
      <c r="R69" s="61">
        <f t="shared" si="12"/>
        <v>0.1013468239</v>
      </c>
      <c r="S69" s="62">
        <f t="shared" si="13"/>
        <v>0.2887965693</v>
      </c>
      <c r="U69" s="60">
        <f t="shared" si="14"/>
        <v>73.156</v>
      </c>
    </row>
    <row r="70">
      <c r="A70" s="63">
        <v>116498.0</v>
      </c>
      <c r="B70" s="63" t="s">
        <v>158</v>
      </c>
      <c r="C70" s="63" t="s">
        <v>16</v>
      </c>
      <c r="D70" s="63">
        <v>5.0</v>
      </c>
      <c r="E70" s="63">
        <v>116669.0</v>
      </c>
      <c r="F70" s="63">
        <v>117036.0</v>
      </c>
      <c r="G70" s="63">
        <v>116658.0</v>
      </c>
      <c r="H70" s="63">
        <v>116639.0</v>
      </c>
      <c r="I70" s="63">
        <v>116703.0</v>
      </c>
      <c r="J70" s="63">
        <v>116639.0</v>
      </c>
      <c r="K70" s="63">
        <v>116741.0</v>
      </c>
      <c r="L70" s="63">
        <v>88.76</v>
      </c>
      <c r="M70" s="63">
        <v>120.307</v>
      </c>
      <c r="N70" s="61">
        <f t="shared" si="8"/>
        <v>0.1467836358</v>
      </c>
      <c r="O70" s="61">
        <f t="shared" si="9"/>
        <v>0.4618105032</v>
      </c>
      <c r="P70" s="61">
        <f t="shared" si="10"/>
        <v>0.1373414136</v>
      </c>
      <c r="Q70" s="61">
        <f t="shared" si="11"/>
        <v>0.1210321207</v>
      </c>
      <c r="R70" s="61">
        <f t="shared" si="12"/>
        <v>0.1759686862</v>
      </c>
      <c r="S70" s="62">
        <f t="shared" si="13"/>
        <v>0.2085872719</v>
      </c>
      <c r="U70" s="60">
        <f t="shared" si="14"/>
        <v>88.76</v>
      </c>
    </row>
    <row r="71">
      <c r="A71" s="63">
        <v>117933.0</v>
      </c>
      <c r="B71" s="63" t="s">
        <v>159</v>
      </c>
      <c r="C71" s="63" t="s">
        <v>16</v>
      </c>
      <c r="D71" s="63">
        <v>5.0</v>
      </c>
      <c r="E71" s="63">
        <v>118014.0</v>
      </c>
      <c r="F71" s="63">
        <v>118196.0</v>
      </c>
      <c r="G71" s="63">
        <v>118149.0</v>
      </c>
      <c r="H71" s="63">
        <v>118495.0</v>
      </c>
      <c r="I71" s="63">
        <v>118103.0</v>
      </c>
      <c r="J71" s="63">
        <v>118014.0</v>
      </c>
      <c r="K71" s="63">
        <v>118191.4</v>
      </c>
      <c r="L71" s="63">
        <v>109.955</v>
      </c>
      <c r="M71" s="63">
        <v>120.183</v>
      </c>
      <c r="N71" s="61">
        <f t="shared" si="8"/>
        <v>0.06868306581</v>
      </c>
      <c r="O71" s="61">
        <f t="shared" si="9"/>
        <v>0.2230079791</v>
      </c>
      <c r="P71" s="61">
        <f t="shared" si="10"/>
        <v>0.1831548422</v>
      </c>
      <c r="Q71" s="61">
        <f t="shared" si="11"/>
        <v>0.4765417652</v>
      </c>
      <c r="R71" s="61">
        <f t="shared" si="12"/>
        <v>0.1441496443</v>
      </c>
      <c r="S71" s="62">
        <f t="shared" si="13"/>
        <v>0.2191074593</v>
      </c>
      <c r="U71" s="60">
        <f t="shared" si="14"/>
        <v>109.955</v>
      </c>
    </row>
    <row r="72">
      <c r="A72" s="63">
        <v>122339.0</v>
      </c>
      <c r="B72" s="63" t="s">
        <v>160</v>
      </c>
      <c r="C72" s="63" t="s">
        <v>16</v>
      </c>
      <c r="D72" s="63">
        <v>5.0</v>
      </c>
      <c r="E72" s="63">
        <v>122644.0</v>
      </c>
      <c r="F72" s="63">
        <v>122554.0</v>
      </c>
      <c r="G72" s="63">
        <v>122532.0</v>
      </c>
      <c r="H72" s="63">
        <v>122555.0</v>
      </c>
      <c r="I72" s="63">
        <v>123154.0</v>
      </c>
      <c r="J72" s="63">
        <v>122532.0</v>
      </c>
      <c r="K72" s="63">
        <v>122687.8</v>
      </c>
      <c r="L72" s="63">
        <v>34.159</v>
      </c>
      <c r="M72" s="63">
        <v>120.156</v>
      </c>
      <c r="N72" s="61">
        <f t="shared" si="8"/>
        <v>0.2493072528</v>
      </c>
      <c r="O72" s="61">
        <f t="shared" si="9"/>
        <v>0.1757411782</v>
      </c>
      <c r="P72" s="61">
        <f t="shared" si="10"/>
        <v>0.15775836</v>
      </c>
      <c r="Q72" s="61">
        <f t="shared" si="11"/>
        <v>0.176558579</v>
      </c>
      <c r="R72" s="61">
        <f t="shared" si="12"/>
        <v>0.6661816755</v>
      </c>
      <c r="S72" s="62">
        <f t="shared" si="13"/>
        <v>0.2851094091</v>
      </c>
      <c r="U72" s="60">
        <f t="shared" si="14"/>
        <v>34.159</v>
      </c>
    </row>
    <row r="73">
      <c r="A73" s="63">
        <v>133069.0</v>
      </c>
      <c r="B73" s="63" t="s">
        <v>161</v>
      </c>
      <c r="C73" s="63" t="s">
        <v>16</v>
      </c>
      <c r="D73" s="63">
        <v>5.0</v>
      </c>
      <c r="E73" s="63">
        <v>133299.0</v>
      </c>
      <c r="F73" s="63">
        <v>133489.0</v>
      </c>
      <c r="G73" s="63">
        <v>133141.0</v>
      </c>
      <c r="H73" s="63">
        <v>133593.0</v>
      </c>
      <c r="I73" s="63">
        <v>133354.0</v>
      </c>
      <c r="J73" s="63">
        <v>133141.0</v>
      </c>
      <c r="K73" s="63">
        <v>133375.2</v>
      </c>
      <c r="L73" s="63">
        <v>105.117</v>
      </c>
      <c r="M73" s="63">
        <v>120.233</v>
      </c>
      <c r="N73" s="61">
        <f t="shared" si="8"/>
        <v>0.1728426606</v>
      </c>
      <c r="O73" s="61">
        <f t="shared" si="9"/>
        <v>0.315625728</v>
      </c>
      <c r="P73" s="61">
        <f t="shared" si="10"/>
        <v>0.05410726766</v>
      </c>
      <c r="Q73" s="61">
        <f t="shared" si="11"/>
        <v>0.3937806702</v>
      </c>
      <c r="R73" s="61">
        <f t="shared" si="12"/>
        <v>0.2141746011</v>
      </c>
      <c r="S73" s="62">
        <f t="shared" si="13"/>
        <v>0.2301061855</v>
      </c>
      <c r="U73" s="60">
        <f t="shared" si="14"/>
        <v>105.117</v>
      </c>
    </row>
    <row r="74">
      <c r="A74" s="63">
        <v>123848.0</v>
      </c>
      <c r="B74" s="63" t="s">
        <v>162</v>
      </c>
      <c r="C74" s="63" t="s">
        <v>16</v>
      </c>
      <c r="D74" s="63">
        <v>5.0</v>
      </c>
      <c r="E74" s="63">
        <v>124343.0</v>
      </c>
      <c r="F74" s="63">
        <v>124049.0</v>
      </c>
      <c r="G74" s="63">
        <v>124599.0</v>
      </c>
      <c r="H74" s="63">
        <v>124028.0</v>
      </c>
      <c r="I74" s="63">
        <v>124368.0</v>
      </c>
      <c r="J74" s="63">
        <v>124028.0</v>
      </c>
      <c r="K74" s="63">
        <v>124277.4</v>
      </c>
      <c r="L74" s="63">
        <v>96.389</v>
      </c>
      <c r="M74" s="63">
        <v>140.34</v>
      </c>
      <c r="N74" s="61">
        <f t="shared" si="8"/>
        <v>0.399683483</v>
      </c>
      <c r="O74" s="61">
        <f t="shared" si="9"/>
        <v>0.1622957173</v>
      </c>
      <c r="P74" s="61">
        <f t="shared" si="10"/>
        <v>0.6063884762</v>
      </c>
      <c r="Q74" s="61">
        <f t="shared" si="11"/>
        <v>0.1453394484</v>
      </c>
      <c r="R74" s="61">
        <f t="shared" si="12"/>
        <v>0.4198695175</v>
      </c>
      <c r="S74" s="62">
        <f t="shared" si="13"/>
        <v>0.3467153285</v>
      </c>
      <c r="U74" s="60">
        <f t="shared" si="14"/>
        <v>96.389</v>
      </c>
    </row>
    <row r="75">
      <c r="A75" s="63">
        <v>134470.0</v>
      </c>
      <c r="B75" s="63" t="s">
        <v>163</v>
      </c>
      <c r="C75" s="63" t="s">
        <v>16</v>
      </c>
      <c r="D75" s="63">
        <v>5.0</v>
      </c>
      <c r="E75" s="63">
        <v>134812.0</v>
      </c>
      <c r="F75" s="63">
        <v>134507.0</v>
      </c>
      <c r="G75" s="63">
        <v>134570.0</v>
      </c>
      <c r="H75" s="63">
        <v>134644.0</v>
      </c>
      <c r="I75" s="63">
        <v>134519.0</v>
      </c>
      <c r="J75" s="63">
        <v>134507.0</v>
      </c>
      <c r="K75" s="63">
        <v>134610.4</v>
      </c>
      <c r="L75" s="63">
        <v>96.269</v>
      </c>
      <c r="M75" s="63">
        <v>140.244</v>
      </c>
      <c r="N75" s="61">
        <f t="shared" si="8"/>
        <v>0.2543318212</v>
      </c>
      <c r="O75" s="61">
        <f t="shared" si="9"/>
        <v>0.02751543095</v>
      </c>
      <c r="P75" s="61">
        <f t="shared" si="10"/>
        <v>0.0743660296</v>
      </c>
      <c r="Q75" s="61">
        <f t="shared" si="11"/>
        <v>0.1293968915</v>
      </c>
      <c r="R75" s="61">
        <f t="shared" si="12"/>
        <v>0.0364393545</v>
      </c>
      <c r="S75" s="62">
        <f t="shared" si="13"/>
        <v>0.1044099056</v>
      </c>
      <c r="U75" s="60">
        <f t="shared" si="14"/>
        <v>96.269</v>
      </c>
    </row>
    <row r="76">
      <c r="A76" s="63">
        <v>132822.0</v>
      </c>
      <c r="B76" s="63" t="s">
        <v>164</v>
      </c>
      <c r="C76" s="63" t="s">
        <v>16</v>
      </c>
      <c r="D76" s="63">
        <v>5.0</v>
      </c>
      <c r="E76" s="63">
        <v>133570.0</v>
      </c>
      <c r="F76" s="63">
        <v>133054.0</v>
      </c>
      <c r="G76" s="63">
        <v>133614.0</v>
      </c>
      <c r="H76" s="63">
        <v>133395.0</v>
      </c>
      <c r="I76" s="63">
        <v>133676.0</v>
      </c>
      <c r="J76" s="63">
        <v>133054.0</v>
      </c>
      <c r="K76" s="63">
        <v>133461.8</v>
      </c>
      <c r="L76" s="63">
        <v>83.498</v>
      </c>
      <c r="M76" s="63">
        <v>140.178</v>
      </c>
      <c r="N76" s="61">
        <f t="shared" si="8"/>
        <v>0.5631597175</v>
      </c>
      <c r="O76" s="61">
        <f t="shared" si="9"/>
        <v>0.1746698589</v>
      </c>
      <c r="P76" s="61">
        <f t="shared" si="10"/>
        <v>0.5962867597</v>
      </c>
      <c r="Q76" s="61">
        <f t="shared" si="11"/>
        <v>0.431404436</v>
      </c>
      <c r="R76" s="61">
        <f t="shared" si="12"/>
        <v>0.6429657737</v>
      </c>
      <c r="S76" s="62">
        <f t="shared" si="13"/>
        <v>0.4816973092</v>
      </c>
      <c r="U76" s="60">
        <f t="shared" si="14"/>
        <v>83.498</v>
      </c>
    </row>
    <row r="77">
      <c r="A77" s="63">
        <v>127779.0</v>
      </c>
      <c r="B77" s="63" t="s">
        <v>165</v>
      </c>
      <c r="C77" s="63" t="s">
        <v>16</v>
      </c>
      <c r="D77" s="63">
        <v>5.0</v>
      </c>
      <c r="E77" s="63">
        <v>128245.0</v>
      </c>
      <c r="F77" s="63">
        <v>128638.0</v>
      </c>
      <c r="G77" s="63">
        <v>128212.0</v>
      </c>
      <c r="H77" s="63">
        <v>128024.0</v>
      </c>
      <c r="I77" s="63">
        <v>128206.0</v>
      </c>
      <c r="J77" s="63">
        <v>128024.0</v>
      </c>
      <c r="K77" s="63">
        <v>128265.0</v>
      </c>
      <c r="L77" s="63">
        <v>69.479</v>
      </c>
      <c r="M77" s="63">
        <v>140.237</v>
      </c>
      <c r="N77" s="61">
        <f t="shared" si="8"/>
        <v>0.3646921638</v>
      </c>
      <c r="O77" s="61">
        <f t="shared" si="9"/>
        <v>0.6722544393</v>
      </c>
      <c r="P77" s="61">
        <f t="shared" si="10"/>
        <v>0.3388663239</v>
      </c>
      <c r="Q77" s="61">
        <f t="shared" si="11"/>
        <v>0.1917372964</v>
      </c>
      <c r="R77" s="61">
        <f t="shared" si="12"/>
        <v>0.3341707166</v>
      </c>
      <c r="S77" s="62">
        <f t="shared" si="13"/>
        <v>0.380344188</v>
      </c>
      <c r="U77" s="60">
        <f t="shared" si="14"/>
        <v>69.479</v>
      </c>
    </row>
    <row r="78">
      <c r="A78" s="63">
        <v>125727.0</v>
      </c>
      <c r="B78" s="63" t="s">
        <v>166</v>
      </c>
      <c r="C78" s="63" t="s">
        <v>16</v>
      </c>
      <c r="D78" s="63">
        <v>5.0</v>
      </c>
      <c r="E78" s="63">
        <v>125861.0</v>
      </c>
      <c r="F78" s="63">
        <v>125884.0</v>
      </c>
      <c r="G78" s="63">
        <v>125900.0</v>
      </c>
      <c r="H78" s="63">
        <v>125866.0</v>
      </c>
      <c r="I78" s="63">
        <v>125994.0</v>
      </c>
      <c r="J78" s="63">
        <v>125861.0</v>
      </c>
      <c r="K78" s="63">
        <v>125901.0</v>
      </c>
      <c r="L78" s="63">
        <v>97.025</v>
      </c>
      <c r="M78" s="63">
        <v>160.183</v>
      </c>
      <c r="N78" s="61">
        <f t="shared" si="8"/>
        <v>0.10658013</v>
      </c>
      <c r="O78" s="61">
        <f t="shared" si="9"/>
        <v>0.1248737344</v>
      </c>
      <c r="P78" s="61">
        <f t="shared" si="10"/>
        <v>0.13759972</v>
      </c>
      <c r="Q78" s="61">
        <f t="shared" si="11"/>
        <v>0.1105570005</v>
      </c>
      <c r="R78" s="61">
        <f t="shared" si="12"/>
        <v>0.2123648858</v>
      </c>
      <c r="S78" s="62">
        <f t="shared" si="13"/>
        <v>0.1383950941</v>
      </c>
      <c r="U78" s="60">
        <f t="shared" si="14"/>
        <v>97.025</v>
      </c>
    </row>
    <row r="79">
      <c r="A79" s="63">
        <v>142084.0</v>
      </c>
      <c r="B79" s="63" t="s">
        <v>167</v>
      </c>
      <c r="C79" s="63" t="s">
        <v>16</v>
      </c>
      <c r="D79" s="63">
        <v>5.0</v>
      </c>
      <c r="E79" s="63">
        <v>142482.0</v>
      </c>
      <c r="F79" s="63">
        <v>142324.0</v>
      </c>
      <c r="G79" s="63">
        <v>142298.0</v>
      </c>
      <c r="H79" s="63">
        <v>142666.0</v>
      </c>
      <c r="I79" s="63">
        <v>142640.0</v>
      </c>
      <c r="J79" s="63">
        <v>142298.0</v>
      </c>
      <c r="K79" s="63">
        <v>142482.0</v>
      </c>
      <c r="L79" s="63">
        <v>122.284</v>
      </c>
      <c r="M79" s="63">
        <v>160.287</v>
      </c>
      <c r="N79" s="61">
        <f t="shared" si="8"/>
        <v>0.2801159877</v>
      </c>
      <c r="O79" s="61">
        <f t="shared" si="9"/>
        <v>0.1689141635</v>
      </c>
      <c r="P79" s="61">
        <f t="shared" si="10"/>
        <v>0.1506151291</v>
      </c>
      <c r="Q79" s="61">
        <f t="shared" si="11"/>
        <v>0.4096168464</v>
      </c>
      <c r="R79" s="61">
        <f t="shared" si="12"/>
        <v>0.391317812</v>
      </c>
      <c r="S79" s="62">
        <f t="shared" si="13"/>
        <v>0.2801159877</v>
      </c>
      <c r="U79" s="60">
        <f t="shared" si="14"/>
        <v>122.284</v>
      </c>
    </row>
    <row r="80">
      <c r="A80" s="63">
        <v>149976.0</v>
      </c>
      <c r="B80" s="63" t="s">
        <v>168</v>
      </c>
      <c r="C80" s="63" t="s">
        <v>16</v>
      </c>
      <c r="D80" s="63">
        <v>5.0</v>
      </c>
      <c r="E80" s="63">
        <v>150733.0</v>
      </c>
      <c r="F80" s="63">
        <v>150353.0</v>
      </c>
      <c r="G80" s="63">
        <v>150222.0</v>
      </c>
      <c r="H80" s="63">
        <v>150392.0</v>
      </c>
      <c r="I80" s="63">
        <v>150480.0</v>
      </c>
      <c r="J80" s="63">
        <v>150222.0</v>
      </c>
      <c r="K80" s="63">
        <v>150436.0</v>
      </c>
      <c r="L80" s="63">
        <v>96.2</v>
      </c>
      <c r="M80" s="63">
        <v>160.331</v>
      </c>
      <c r="N80" s="61">
        <f t="shared" si="8"/>
        <v>0.5047474263</v>
      </c>
      <c r="O80" s="61">
        <f t="shared" si="9"/>
        <v>0.2513735531</v>
      </c>
      <c r="P80" s="61">
        <f t="shared" si="10"/>
        <v>0.1640262442</v>
      </c>
      <c r="Q80" s="61">
        <f t="shared" si="11"/>
        <v>0.2773777138</v>
      </c>
      <c r="R80" s="61">
        <f t="shared" si="12"/>
        <v>0.3360537686</v>
      </c>
      <c r="S80" s="62">
        <f t="shared" si="13"/>
        <v>0.3067157412</v>
      </c>
      <c r="U80" s="60">
        <f t="shared" si="14"/>
        <v>96.2</v>
      </c>
    </row>
    <row r="81">
      <c r="A81" s="63">
        <v>133369.0</v>
      </c>
      <c r="B81" s="63" t="s">
        <v>169</v>
      </c>
      <c r="C81" s="63" t="s">
        <v>16</v>
      </c>
      <c r="D81" s="63">
        <v>5.0</v>
      </c>
      <c r="E81" s="63">
        <v>133709.0</v>
      </c>
      <c r="F81" s="63">
        <v>133553.0</v>
      </c>
      <c r="G81" s="63">
        <v>134038.0</v>
      </c>
      <c r="H81" s="63">
        <v>133810.0</v>
      </c>
      <c r="I81" s="63">
        <v>134067.0</v>
      </c>
      <c r="J81" s="63">
        <v>133553.0</v>
      </c>
      <c r="K81" s="63">
        <v>133835.4</v>
      </c>
      <c r="L81" s="63">
        <v>134.725</v>
      </c>
      <c r="M81" s="63">
        <v>180.413</v>
      </c>
      <c r="N81" s="61">
        <f t="shared" si="8"/>
        <v>0.2549318057</v>
      </c>
      <c r="O81" s="61">
        <f t="shared" si="9"/>
        <v>0.1379630949</v>
      </c>
      <c r="P81" s="61">
        <f t="shared" si="10"/>
        <v>0.5016158178</v>
      </c>
      <c r="Q81" s="61">
        <f t="shared" si="11"/>
        <v>0.330661548</v>
      </c>
      <c r="R81" s="61">
        <f t="shared" si="12"/>
        <v>0.5233600012</v>
      </c>
      <c r="S81" s="62">
        <f t="shared" si="13"/>
        <v>0.3497064535</v>
      </c>
      <c r="U81" s="60">
        <f t="shared" si="14"/>
        <v>134.725</v>
      </c>
    </row>
    <row r="82">
      <c r="A82" s="63">
        <v>133246.0</v>
      </c>
      <c r="B82" s="63" t="s">
        <v>170</v>
      </c>
      <c r="C82" s="63" t="s">
        <v>16</v>
      </c>
      <c r="D82" s="63">
        <v>5.0</v>
      </c>
      <c r="E82" s="63">
        <v>133428.0</v>
      </c>
      <c r="F82" s="63">
        <v>133362.0</v>
      </c>
      <c r="G82" s="63">
        <v>133554.0</v>
      </c>
      <c r="H82" s="63">
        <v>133619.0</v>
      </c>
      <c r="I82" s="63">
        <v>133696.0</v>
      </c>
      <c r="J82" s="63">
        <v>133362.0</v>
      </c>
      <c r="K82" s="63">
        <v>133531.8</v>
      </c>
      <c r="L82" s="63">
        <v>123.697</v>
      </c>
      <c r="M82" s="63">
        <v>180.543</v>
      </c>
      <c r="N82" s="61">
        <f t="shared" si="8"/>
        <v>0.1365894661</v>
      </c>
      <c r="O82" s="61">
        <f t="shared" si="9"/>
        <v>0.08705702235</v>
      </c>
      <c r="P82" s="61">
        <f t="shared" si="10"/>
        <v>0.2311514042</v>
      </c>
      <c r="Q82" s="61">
        <f t="shared" si="11"/>
        <v>0.2799333563</v>
      </c>
      <c r="R82" s="61">
        <f t="shared" si="12"/>
        <v>0.3377212074</v>
      </c>
      <c r="S82" s="62">
        <f t="shared" si="13"/>
        <v>0.2144904913</v>
      </c>
      <c r="U82" s="60">
        <f t="shared" si="14"/>
        <v>123.697</v>
      </c>
    </row>
    <row r="83">
      <c r="A83" s="63">
        <v>151713.0</v>
      </c>
      <c r="B83" s="63" t="s">
        <v>171</v>
      </c>
      <c r="C83" s="63" t="s">
        <v>16</v>
      </c>
      <c r="D83" s="63">
        <v>5.0</v>
      </c>
      <c r="E83" s="63">
        <v>151970.0</v>
      </c>
      <c r="F83" s="63">
        <v>152211.0</v>
      </c>
      <c r="G83" s="63">
        <v>151838.0</v>
      </c>
      <c r="H83" s="63">
        <v>152014.0</v>
      </c>
      <c r="I83" s="63">
        <v>152040.0</v>
      </c>
      <c r="J83" s="63">
        <v>151838.0</v>
      </c>
      <c r="K83" s="63">
        <v>152014.6</v>
      </c>
      <c r="L83" s="63">
        <v>152.348</v>
      </c>
      <c r="M83" s="63">
        <v>180.343</v>
      </c>
      <c r="N83" s="61">
        <f t="shared" si="8"/>
        <v>0.169398799</v>
      </c>
      <c r="O83" s="61">
        <f t="shared" si="9"/>
        <v>0.3282513694</v>
      </c>
      <c r="P83" s="61">
        <f t="shared" si="10"/>
        <v>0.08239241199</v>
      </c>
      <c r="Q83" s="61">
        <f t="shared" si="11"/>
        <v>0.1984009281</v>
      </c>
      <c r="R83" s="61">
        <f t="shared" si="12"/>
        <v>0.2155385498</v>
      </c>
      <c r="S83" s="62">
        <f t="shared" si="13"/>
        <v>0.1987964116</v>
      </c>
      <c r="U83" s="60">
        <f t="shared" si="14"/>
        <v>152.348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11</v>
      </c>
      <c r="D2" s="6">
        <v>5.0</v>
      </c>
      <c r="E2" s="6">
        <v>40592.0</v>
      </c>
      <c r="F2" s="6">
        <v>40592.0</v>
      </c>
      <c r="G2" s="6">
        <v>40592.0</v>
      </c>
      <c r="H2" s="6">
        <v>40592.0</v>
      </c>
      <c r="I2" s="6">
        <v>40592.0</v>
      </c>
      <c r="J2" s="6">
        <v>40592.0</v>
      </c>
      <c r="K2" s="6">
        <v>40592.0</v>
      </c>
      <c r="L2" s="6">
        <v>1.729</v>
      </c>
      <c r="M2" s="6">
        <v>1.731</v>
      </c>
      <c r="N2" s="61">
        <f t="shared" ref="N2:N41" si="1">((E2-A2)/A2)*100</f>
        <v>0</v>
      </c>
      <c r="O2" s="61">
        <f t="shared" ref="O2:O41" si="2">((F2-A2)/A2)*100</f>
        <v>0</v>
      </c>
      <c r="P2" s="61">
        <f t="shared" ref="P2:P41" si="3">((G2-A2)/A2)*100</f>
        <v>0</v>
      </c>
      <c r="Q2" s="61">
        <f t="shared" ref="Q2:Q41" si="4">((H2-A2)/A2)*100</f>
        <v>0</v>
      </c>
      <c r="R2" s="61">
        <f t="shared" ref="R2:R41" si="5">((I2-A2)/A2)*100</f>
        <v>0</v>
      </c>
      <c r="S2" s="62">
        <f t="shared" ref="S2:S41" si="6">AVERAGE(N2:R2)</f>
        <v>0</v>
      </c>
      <c r="U2" s="60">
        <f t="shared" ref="U2:U41" si="7">(IF(((J2-A2)/A2)*100 &lt; 1,L2,"INF"))</f>
        <v>1.729</v>
      </c>
    </row>
    <row r="3">
      <c r="A3" s="63">
        <v>39421.0</v>
      </c>
      <c r="B3" s="63" t="s">
        <v>133</v>
      </c>
      <c r="C3" s="63" t="s">
        <v>11</v>
      </c>
      <c r="D3" s="63">
        <v>5.0</v>
      </c>
      <c r="E3" s="63">
        <v>39421.0</v>
      </c>
      <c r="F3" s="63">
        <v>39421.0</v>
      </c>
      <c r="G3" s="63">
        <v>39421.0</v>
      </c>
      <c r="H3" s="63">
        <v>39421.0</v>
      </c>
      <c r="I3" s="63">
        <v>39421.0</v>
      </c>
      <c r="J3" s="63">
        <v>39421.0</v>
      </c>
      <c r="K3" s="63">
        <v>39421.0</v>
      </c>
      <c r="L3" s="63">
        <v>1.967</v>
      </c>
      <c r="M3" s="63">
        <v>1.972</v>
      </c>
      <c r="N3" s="61">
        <f t="shared" si="1"/>
        <v>0</v>
      </c>
      <c r="O3" s="61">
        <f t="shared" si="2"/>
        <v>0</v>
      </c>
      <c r="P3" s="61">
        <f t="shared" si="3"/>
        <v>0</v>
      </c>
      <c r="Q3" s="61">
        <f t="shared" si="4"/>
        <v>0</v>
      </c>
      <c r="R3" s="61">
        <f t="shared" si="5"/>
        <v>0</v>
      </c>
      <c r="S3" s="62">
        <f t="shared" si="6"/>
        <v>0</v>
      </c>
      <c r="U3" s="60">
        <f t="shared" si="7"/>
        <v>1.967</v>
      </c>
    </row>
    <row r="4">
      <c r="A4" s="63">
        <v>43345.0</v>
      </c>
      <c r="B4" s="63" t="s">
        <v>134</v>
      </c>
      <c r="C4" s="63" t="s">
        <v>11</v>
      </c>
      <c r="D4" s="63">
        <v>5.0</v>
      </c>
      <c r="E4" s="63">
        <v>43345.0</v>
      </c>
      <c r="F4" s="63">
        <v>43345.0</v>
      </c>
      <c r="G4" s="63">
        <v>43345.0</v>
      </c>
      <c r="H4" s="63">
        <v>43345.0</v>
      </c>
      <c r="I4" s="63">
        <v>43345.0</v>
      </c>
      <c r="J4" s="63">
        <v>43345.0</v>
      </c>
      <c r="K4" s="63">
        <v>43345.0</v>
      </c>
      <c r="L4" s="63">
        <v>1.022</v>
      </c>
      <c r="M4" s="63">
        <v>1.025</v>
      </c>
      <c r="N4" s="61">
        <f t="shared" si="1"/>
        <v>0</v>
      </c>
      <c r="O4" s="61">
        <f t="shared" si="2"/>
        <v>0</v>
      </c>
      <c r="P4" s="61">
        <f t="shared" si="3"/>
        <v>0</v>
      </c>
      <c r="Q4" s="61">
        <f t="shared" si="4"/>
        <v>0</v>
      </c>
      <c r="R4" s="61">
        <f t="shared" si="5"/>
        <v>0</v>
      </c>
      <c r="S4" s="62">
        <f t="shared" si="6"/>
        <v>0</v>
      </c>
      <c r="U4" s="60">
        <f t="shared" si="7"/>
        <v>1.022</v>
      </c>
    </row>
    <row r="5">
      <c r="A5" s="63">
        <v>46854.0</v>
      </c>
      <c r="B5" s="63" t="s">
        <v>135</v>
      </c>
      <c r="C5" s="63" t="s">
        <v>11</v>
      </c>
      <c r="D5" s="63">
        <v>5.0</v>
      </c>
      <c r="E5" s="63">
        <v>46854.0</v>
      </c>
      <c r="F5" s="63">
        <v>46854.0</v>
      </c>
      <c r="G5" s="63">
        <v>46854.0</v>
      </c>
      <c r="H5" s="63">
        <v>46854.0</v>
      </c>
      <c r="I5" s="63">
        <v>46854.0</v>
      </c>
      <c r="J5" s="63">
        <v>46854.0</v>
      </c>
      <c r="K5" s="63">
        <v>46854.0</v>
      </c>
      <c r="L5" s="63">
        <v>0.653</v>
      </c>
      <c r="M5" s="63">
        <v>0.658</v>
      </c>
      <c r="N5" s="61">
        <f t="shared" si="1"/>
        <v>0</v>
      </c>
      <c r="O5" s="61">
        <f t="shared" si="2"/>
        <v>0</v>
      </c>
      <c r="P5" s="61">
        <f t="shared" si="3"/>
        <v>0</v>
      </c>
      <c r="Q5" s="61">
        <f t="shared" si="4"/>
        <v>0</v>
      </c>
      <c r="R5" s="61">
        <f t="shared" si="5"/>
        <v>0</v>
      </c>
      <c r="S5" s="62">
        <f t="shared" si="6"/>
        <v>0</v>
      </c>
      <c r="U5" s="60">
        <f t="shared" si="7"/>
        <v>0.653</v>
      </c>
    </row>
    <row r="6">
      <c r="A6" s="63">
        <v>34167.0</v>
      </c>
      <c r="B6" s="63" t="s">
        <v>136</v>
      </c>
      <c r="C6" s="63" t="s">
        <v>11</v>
      </c>
      <c r="D6" s="63">
        <v>5.0</v>
      </c>
      <c r="E6" s="63">
        <v>34167.0</v>
      </c>
      <c r="F6" s="63">
        <v>34167.0</v>
      </c>
      <c r="G6" s="63">
        <v>34167.0</v>
      </c>
      <c r="H6" s="63">
        <v>34167.0</v>
      </c>
      <c r="I6" s="63">
        <v>34167.0</v>
      </c>
      <c r="J6" s="63">
        <v>34167.0</v>
      </c>
      <c r="K6" s="63">
        <v>34167.0</v>
      </c>
      <c r="L6" s="63">
        <v>0.703</v>
      </c>
      <c r="M6" s="63">
        <v>0.708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0.703</v>
      </c>
    </row>
    <row r="7">
      <c r="A7" s="63">
        <v>50759.0</v>
      </c>
      <c r="B7" s="63" t="s">
        <v>137</v>
      </c>
      <c r="C7" s="63" t="s">
        <v>11</v>
      </c>
      <c r="D7" s="63">
        <v>5.0</v>
      </c>
      <c r="E7" s="63">
        <v>50759.0</v>
      </c>
      <c r="F7" s="63">
        <v>50759.0</v>
      </c>
      <c r="G7" s="63">
        <v>50759.0</v>
      </c>
      <c r="H7" s="63">
        <v>50759.0</v>
      </c>
      <c r="I7" s="63">
        <v>50759.0</v>
      </c>
      <c r="J7" s="63">
        <v>50759.0</v>
      </c>
      <c r="K7" s="63">
        <v>50759.0</v>
      </c>
      <c r="L7" s="63">
        <v>3.369</v>
      </c>
      <c r="M7" s="63">
        <v>3.379</v>
      </c>
      <c r="N7" s="61">
        <f t="shared" si="1"/>
        <v>0</v>
      </c>
      <c r="O7" s="61">
        <f t="shared" si="2"/>
        <v>0</v>
      </c>
      <c r="P7" s="61">
        <f t="shared" si="3"/>
        <v>0</v>
      </c>
      <c r="Q7" s="61">
        <f t="shared" si="4"/>
        <v>0</v>
      </c>
      <c r="R7" s="61">
        <f t="shared" si="5"/>
        <v>0</v>
      </c>
      <c r="S7" s="62">
        <f t="shared" si="6"/>
        <v>0</v>
      </c>
      <c r="U7" s="60">
        <f t="shared" si="7"/>
        <v>3.369</v>
      </c>
    </row>
    <row r="8">
      <c r="A8" s="63">
        <v>44978.0</v>
      </c>
      <c r="B8" s="63" t="s">
        <v>138</v>
      </c>
      <c r="C8" s="63" t="s">
        <v>11</v>
      </c>
      <c r="D8" s="63">
        <v>5.0</v>
      </c>
      <c r="E8" s="63">
        <v>44978.0</v>
      </c>
      <c r="F8" s="63">
        <v>44978.0</v>
      </c>
      <c r="G8" s="63">
        <v>44978.0</v>
      </c>
      <c r="H8" s="63">
        <v>44978.0</v>
      </c>
      <c r="I8" s="63">
        <v>44978.0</v>
      </c>
      <c r="J8" s="63">
        <v>44978.0</v>
      </c>
      <c r="K8" s="63">
        <v>44978.0</v>
      </c>
      <c r="L8" s="63">
        <v>2.442</v>
      </c>
      <c r="M8" s="63">
        <v>2.45</v>
      </c>
      <c r="N8" s="61">
        <f t="shared" si="1"/>
        <v>0</v>
      </c>
      <c r="O8" s="61">
        <f t="shared" si="2"/>
        <v>0</v>
      </c>
      <c r="P8" s="61">
        <f t="shared" si="3"/>
        <v>0</v>
      </c>
      <c r="Q8" s="61">
        <f t="shared" si="4"/>
        <v>0</v>
      </c>
      <c r="R8" s="61">
        <f t="shared" si="5"/>
        <v>0</v>
      </c>
      <c r="S8" s="62">
        <f t="shared" si="6"/>
        <v>0</v>
      </c>
      <c r="U8" s="60">
        <f t="shared" si="7"/>
        <v>2.442</v>
      </c>
    </row>
    <row r="9">
      <c r="A9" s="63">
        <v>49837.0</v>
      </c>
      <c r="B9" s="63" t="s">
        <v>139</v>
      </c>
      <c r="C9" s="63" t="s">
        <v>11</v>
      </c>
      <c r="D9" s="63">
        <v>5.0</v>
      </c>
      <c r="E9" s="63">
        <v>49837.0</v>
      </c>
      <c r="F9" s="63">
        <v>49837.0</v>
      </c>
      <c r="G9" s="63">
        <v>49837.0</v>
      </c>
      <c r="H9" s="63">
        <v>49837.0</v>
      </c>
      <c r="I9" s="63">
        <v>49837.0</v>
      </c>
      <c r="J9" s="63">
        <v>49837.0</v>
      </c>
      <c r="K9" s="63">
        <v>49837.0</v>
      </c>
      <c r="L9" s="63">
        <v>1.579</v>
      </c>
      <c r="M9" s="63">
        <v>1.586</v>
      </c>
      <c r="N9" s="61">
        <f t="shared" si="1"/>
        <v>0</v>
      </c>
      <c r="O9" s="61">
        <f t="shared" si="2"/>
        <v>0</v>
      </c>
      <c r="P9" s="61">
        <f t="shared" si="3"/>
        <v>0</v>
      </c>
      <c r="Q9" s="61">
        <f t="shared" si="4"/>
        <v>0</v>
      </c>
      <c r="R9" s="61">
        <f t="shared" si="5"/>
        <v>0</v>
      </c>
      <c r="S9" s="62">
        <f t="shared" si="6"/>
        <v>0</v>
      </c>
      <c r="U9" s="60">
        <f t="shared" si="7"/>
        <v>1.579</v>
      </c>
    </row>
    <row r="10">
      <c r="A10" s="63">
        <v>47636.0</v>
      </c>
      <c r="B10" s="63" t="s">
        <v>140</v>
      </c>
      <c r="C10" s="63" t="s">
        <v>11</v>
      </c>
      <c r="D10" s="63">
        <v>5.0</v>
      </c>
      <c r="E10" s="63">
        <v>47636.0</v>
      </c>
      <c r="F10" s="63">
        <v>47636.0</v>
      </c>
      <c r="G10" s="63">
        <v>47636.0</v>
      </c>
      <c r="H10" s="63">
        <v>47636.0</v>
      </c>
      <c r="I10" s="63">
        <v>47636.0</v>
      </c>
      <c r="J10" s="63">
        <v>47636.0</v>
      </c>
      <c r="K10" s="63">
        <v>47636.0</v>
      </c>
      <c r="L10" s="63">
        <v>3.66</v>
      </c>
      <c r="M10" s="63">
        <v>3.669</v>
      </c>
      <c r="N10" s="61">
        <f t="shared" si="1"/>
        <v>0</v>
      </c>
      <c r="O10" s="61">
        <f t="shared" si="2"/>
        <v>0</v>
      </c>
      <c r="P10" s="61">
        <f t="shared" si="3"/>
        <v>0</v>
      </c>
      <c r="Q10" s="61">
        <f t="shared" si="4"/>
        <v>0</v>
      </c>
      <c r="R10" s="61">
        <f t="shared" si="5"/>
        <v>0</v>
      </c>
      <c r="S10" s="62">
        <f t="shared" si="6"/>
        <v>0</v>
      </c>
      <c r="U10" s="60">
        <f t="shared" si="7"/>
        <v>3.66</v>
      </c>
    </row>
    <row r="11">
      <c r="A11" s="63">
        <v>36864.0</v>
      </c>
      <c r="B11" s="63" t="s">
        <v>141</v>
      </c>
      <c r="C11" s="63" t="s">
        <v>11</v>
      </c>
      <c r="D11" s="63">
        <v>5.0</v>
      </c>
      <c r="E11" s="63">
        <v>36864.0</v>
      </c>
      <c r="F11" s="63">
        <v>36864.0</v>
      </c>
      <c r="G11" s="63">
        <v>36864.0</v>
      </c>
      <c r="H11" s="63">
        <v>36864.0</v>
      </c>
      <c r="I11" s="63">
        <v>36864.0</v>
      </c>
      <c r="J11" s="63">
        <v>36864.0</v>
      </c>
      <c r="K11" s="63">
        <v>36864.0</v>
      </c>
      <c r="L11" s="63">
        <v>3.047</v>
      </c>
      <c r="M11" s="63">
        <v>3.053</v>
      </c>
      <c r="N11" s="61">
        <f t="shared" si="1"/>
        <v>0</v>
      </c>
      <c r="O11" s="61">
        <f t="shared" si="2"/>
        <v>0</v>
      </c>
      <c r="P11" s="61">
        <f t="shared" si="3"/>
        <v>0</v>
      </c>
      <c r="Q11" s="61">
        <f t="shared" si="4"/>
        <v>0</v>
      </c>
      <c r="R11" s="61">
        <f t="shared" si="5"/>
        <v>0</v>
      </c>
      <c r="S11" s="62">
        <f t="shared" si="6"/>
        <v>0</v>
      </c>
      <c r="U11" s="60">
        <f t="shared" si="7"/>
        <v>3.047</v>
      </c>
    </row>
    <row r="12">
      <c r="A12" s="63">
        <v>46297.0</v>
      </c>
      <c r="B12" s="63" t="s">
        <v>142</v>
      </c>
      <c r="C12" s="63" t="s">
        <v>11</v>
      </c>
      <c r="D12" s="63">
        <v>5.0</v>
      </c>
      <c r="E12" s="63">
        <v>46297.0</v>
      </c>
      <c r="F12" s="63">
        <v>46317.0</v>
      </c>
      <c r="G12" s="63">
        <v>46297.0</v>
      </c>
      <c r="H12" s="63">
        <v>46301.0</v>
      </c>
      <c r="I12" s="63">
        <v>46297.0</v>
      </c>
      <c r="J12" s="63">
        <v>46297.0</v>
      </c>
      <c r="K12" s="63">
        <v>46301.8</v>
      </c>
      <c r="L12" s="63">
        <v>11.951</v>
      </c>
      <c r="M12" s="63">
        <v>21.894</v>
      </c>
      <c r="N12" s="61">
        <f t="shared" si="1"/>
        <v>0</v>
      </c>
      <c r="O12" s="61">
        <f t="shared" si="2"/>
        <v>0.04319934337</v>
      </c>
      <c r="P12" s="61">
        <f t="shared" si="3"/>
        <v>0</v>
      </c>
      <c r="Q12" s="61">
        <f t="shared" si="4"/>
        <v>0.008639868674</v>
      </c>
      <c r="R12" s="61">
        <f t="shared" si="5"/>
        <v>0</v>
      </c>
      <c r="S12" s="62">
        <f t="shared" si="6"/>
        <v>0.01036784241</v>
      </c>
      <c r="U12" s="60">
        <f t="shared" si="7"/>
        <v>11.951</v>
      </c>
    </row>
    <row r="13">
      <c r="A13" s="63">
        <v>53082.0</v>
      </c>
      <c r="B13" s="63" t="s">
        <v>143</v>
      </c>
      <c r="C13" s="63" t="s">
        <v>11</v>
      </c>
      <c r="D13" s="63">
        <v>5.0</v>
      </c>
      <c r="E13" s="63">
        <v>53082.0</v>
      </c>
      <c r="F13" s="63">
        <v>53082.0</v>
      </c>
      <c r="G13" s="63">
        <v>53082.0</v>
      </c>
      <c r="H13" s="63">
        <v>53082.0</v>
      </c>
      <c r="I13" s="63">
        <v>53082.0</v>
      </c>
      <c r="J13" s="63">
        <v>53082.0</v>
      </c>
      <c r="K13" s="63">
        <v>53082.0</v>
      </c>
      <c r="L13" s="63">
        <v>4.263</v>
      </c>
      <c r="M13" s="63">
        <v>4.276</v>
      </c>
      <c r="N13" s="61">
        <f t="shared" si="1"/>
        <v>0</v>
      </c>
      <c r="O13" s="61">
        <f t="shared" si="2"/>
        <v>0</v>
      </c>
      <c r="P13" s="61">
        <f t="shared" si="3"/>
        <v>0</v>
      </c>
      <c r="Q13" s="61">
        <f t="shared" si="4"/>
        <v>0</v>
      </c>
      <c r="R13" s="61">
        <f t="shared" si="5"/>
        <v>0</v>
      </c>
      <c r="S13" s="62">
        <f t="shared" si="6"/>
        <v>0</v>
      </c>
      <c r="U13" s="60">
        <f t="shared" si="7"/>
        <v>4.263</v>
      </c>
    </row>
    <row r="14">
      <c r="A14" s="63">
        <v>48257.0</v>
      </c>
      <c r="B14" s="63" t="s">
        <v>144</v>
      </c>
      <c r="C14" s="63" t="s">
        <v>11</v>
      </c>
      <c r="D14" s="63">
        <v>5.0</v>
      </c>
      <c r="E14" s="63">
        <v>48257.0</v>
      </c>
      <c r="F14" s="63">
        <v>48257.0</v>
      </c>
      <c r="G14" s="63">
        <v>48257.0</v>
      </c>
      <c r="H14" s="63">
        <v>48257.0</v>
      </c>
      <c r="I14" s="63">
        <v>48257.0</v>
      </c>
      <c r="J14" s="63">
        <v>48257.0</v>
      </c>
      <c r="K14" s="63">
        <v>48257.0</v>
      </c>
      <c r="L14" s="63">
        <v>6.865</v>
      </c>
      <c r="M14" s="63">
        <v>6.875</v>
      </c>
      <c r="N14" s="61">
        <f t="shared" si="1"/>
        <v>0</v>
      </c>
      <c r="O14" s="61">
        <f t="shared" si="2"/>
        <v>0</v>
      </c>
      <c r="P14" s="61">
        <f t="shared" si="3"/>
        <v>0</v>
      </c>
      <c r="Q14" s="61">
        <f t="shared" si="4"/>
        <v>0</v>
      </c>
      <c r="R14" s="61">
        <f t="shared" si="5"/>
        <v>0</v>
      </c>
      <c r="S14" s="62">
        <f t="shared" si="6"/>
        <v>0</v>
      </c>
      <c r="U14" s="60">
        <f t="shared" si="7"/>
        <v>6.865</v>
      </c>
    </row>
    <row r="15">
      <c r="A15" s="63">
        <v>55342.0</v>
      </c>
      <c r="B15" s="63" t="s">
        <v>145</v>
      </c>
      <c r="C15" s="63" t="s">
        <v>11</v>
      </c>
      <c r="D15" s="63">
        <v>5.0</v>
      </c>
      <c r="E15" s="63">
        <v>55342.0</v>
      </c>
      <c r="F15" s="63">
        <v>55342.0</v>
      </c>
      <c r="G15" s="63">
        <v>55342.0</v>
      </c>
      <c r="H15" s="63">
        <v>55342.0</v>
      </c>
      <c r="I15" s="63">
        <v>55342.0</v>
      </c>
      <c r="J15" s="63">
        <v>55342.0</v>
      </c>
      <c r="K15" s="63">
        <v>55342.0</v>
      </c>
      <c r="L15" s="63">
        <v>6.064</v>
      </c>
      <c r="M15" s="63">
        <v>6.083</v>
      </c>
      <c r="N15" s="61">
        <f t="shared" si="1"/>
        <v>0</v>
      </c>
      <c r="O15" s="61">
        <f t="shared" si="2"/>
        <v>0</v>
      </c>
      <c r="P15" s="61">
        <f t="shared" si="3"/>
        <v>0</v>
      </c>
      <c r="Q15" s="61">
        <f t="shared" si="4"/>
        <v>0</v>
      </c>
      <c r="R15" s="61">
        <f t="shared" si="5"/>
        <v>0</v>
      </c>
      <c r="S15" s="62">
        <f t="shared" si="6"/>
        <v>0</v>
      </c>
      <c r="U15" s="60">
        <f t="shared" si="7"/>
        <v>6.064</v>
      </c>
    </row>
    <row r="16">
      <c r="A16" s="63">
        <v>47426.0</v>
      </c>
      <c r="B16" s="63" t="s">
        <v>146</v>
      </c>
      <c r="C16" s="63" t="s">
        <v>11</v>
      </c>
      <c r="D16" s="63">
        <v>5.0</v>
      </c>
      <c r="E16" s="63">
        <v>47426.0</v>
      </c>
      <c r="F16" s="63">
        <v>47426.0</v>
      </c>
      <c r="G16" s="63">
        <v>47426.0</v>
      </c>
      <c r="H16" s="63">
        <v>47426.0</v>
      </c>
      <c r="I16" s="63">
        <v>47426.0</v>
      </c>
      <c r="J16" s="63">
        <v>47426.0</v>
      </c>
      <c r="K16" s="63">
        <v>47426.0</v>
      </c>
      <c r="L16" s="63">
        <v>1.413</v>
      </c>
      <c r="M16" s="63">
        <v>1.42</v>
      </c>
      <c r="N16" s="61">
        <f t="shared" si="1"/>
        <v>0</v>
      </c>
      <c r="O16" s="61">
        <f t="shared" si="2"/>
        <v>0</v>
      </c>
      <c r="P16" s="61">
        <f t="shared" si="3"/>
        <v>0</v>
      </c>
      <c r="Q16" s="61">
        <f t="shared" si="4"/>
        <v>0</v>
      </c>
      <c r="R16" s="61">
        <f t="shared" si="5"/>
        <v>0</v>
      </c>
      <c r="S16" s="62">
        <f t="shared" si="6"/>
        <v>0</v>
      </c>
      <c r="U16" s="60">
        <f t="shared" si="7"/>
        <v>1.413</v>
      </c>
    </row>
    <row r="17">
      <c r="A17" s="63">
        <v>49941.0</v>
      </c>
      <c r="B17" s="63" t="s">
        <v>147</v>
      </c>
      <c r="C17" s="63" t="s">
        <v>11</v>
      </c>
      <c r="D17" s="63">
        <v>5.0</v>
      </c>
      <c r="E17" s="63">
        <v>49941.0</v>
      </c>
      <c r="F17" s="63">
        <v>49941.0</v>
      </c>
      <c r="G17" s="63">
        <v>49941.0</v>
      </c>
      <c r="H17" s="63">
        <v>49948.0</v>
      </c>
      <c r="I17" s="63">
        <v>49941.0</v>
      </c>
      <c r="J17" s="63">
        <v>49941.0</v>
      </c>
      <c r="K17" s="63">
        <v>49942.4</v>
      </c>
      <c r="L17" s="63">
        <v>16.773</v>
      </c>
      <c r="M17" s="63">
        <v>21.81</v>
      </c>
      <c r="N17" s="61">
        <f t="shared" si="1"/>
        <v>0</v>
      </c>
      <c r="O17" s="61">
        <f t="shared" si="2"/>
        <v>0</v>
      </c>
      <c r="P17" s="61">
        <f t="shared" si="3"/>
        <v>0</v>
      </c>
      <c r="Q17" s="61">
        <f t="shared" si="4"/>
        <v>0.01401653952</v>
      </c>
      <c r="R17" s="61">
        <f t="shared" si="5"/>
        <v>0</v>
      </c>
      <c r="S17" s="62">
        <f t="shared" si="6"/>
        <v>0.002803307903</v>
      </c>
      <c r="U17" s="60">
        <f t="shared" si="7"/>
        <v>16.773</v>
      </c>
    </row>
    <row r="18">
      <c r="A18" s="63">
        <v>53403.0</v>
      </c>
      <c r="B18" s="63" t="s">
        <v>148</v>
      </c>
      <c r="C18" s="63" t="s">
        <v>11</v>
      </c>
      <c r="D18" s="63">
        <v>5.0</v>
      </c>
      <c r="E18" s="63">
        <v>53403.0</v>
      </c>
      <c r="F18" s="63">
        <v>53403.0</v>
      </c>
      <c r="G18" s="63">
        <v>53403.0</v>
      </c>
      <c r="H18" s="63">
        <v>53403.0</v>
      </c>
      <c r="I18" s="63">
        <v>53403.0</v>
      </c>
      <c r="J18" s="63">
        <v>53403.0</v>
      </c>
      <c r="K18" s="63">
        <v>53403.0</v>
      </c>
      <c r="L18" s="63">
        <v>13.731</v>
      </c>
      <c r="M18" s="63">
        <v>13.742</v>
      </c>
      <c r="N18" s="61">
        <f t="shared" si="1"/>
        <v>0</v>
      </c>
      <c r="O18" s="61">
        <f t="shared" si="2"/>
        <v>0</v>
      </c>
      <c r="P18" s="61">
        <f t="shared" si="3"/>
        <v>0</v>
      </c>
      <c r="Q18" s="61">
        <f t="shared" si="4"/>
        <v>0</v>
      </c>
      <c r="R18" s="61">
        <f t="shared" si="5"/>
        <v>0</v>
      </c>
      <c r="S18" s="62">
        <f t="shared" si="6"/>
        <v>0</v>
      </c>
      <c r="U18" s="60">
        <f t="shared" si="7"/>
        <v>13.731</v>
      </c>
    </row>
    <row r="19">
      <c r="A19" s="63">
        <v>59089.0</v>
      </c>
      <c r="B19" s="63" t="s">
        <v>149</v>
      </c>
      <c r="C19" s="63" t="s">
        <v>11</v>
      </c>
      <c r="D19" s="63">
        <v>5.0</v>
      </c>
      <c r="E19" s="63">
        <v>59089.0</v>
      </c>
      <c r="F19" s="63">
        <v>59089.0</v>
      </c>
      <c r="G19" s="63">
        <v>59089.0</v>
      </c>
      <c r="H19" s="63">
        <v>59089.0</v>
      </c>
      <c r="I19" s="63">
        <v>59089.0</v>
      </c>
      <c r="J19" s="63">
        <v>59089.0</v>
      </c>
      <c r="K19" s="63">
        <v>59089.0</v>
      </c>
      <c r="L19" s="63">
        <v>20.011</v>
      </c>
      <c r="M19" s="63">
        <v>20.029</v>
      </c>
      <c r="N19" s="61">
        <f t="shared" si="1"/>
        <v>0</v>
      </c>
      <c r="O19" s="61">
        <f t="shared" si="2"/>
        <v>0</v>
      </c>
      <c r="P19" s="61">
        <f t="shared" si="3"/>
        <v>0</v>
      </c>
      <c r="Q19" s="61">
        <f t="shared" si="4"/>
        <v>0</v>
      </c>
      <c r="R19" s="61">
        <f t="shared" si="5"/>
        <v>0</v>
      </c>
      <c r="S19" s="62">
        <f t="shared" si="6"/>
        <v>0</v>
      </c>
      <c r="U19" s="60">
        <f t="shared" si="7"/>
        <v>20.011</v>
      </c>
    </row>
    <row r="20">
      <c r="A20" s="63">
        <v>56234.0</v>
      </c>
      <c r="B20" s="63" t="s">
        <v>150</v>
      </c>
      <c r="C20" s="63" t="s">
        <v>11</v>
      </c>
      <c r="D20" s="63">
        <v>5.0</v>
      </c>
      <c r="E20" s="63">
        <v>56234.0</v>
      </c>
      <c r="F20" s="63">
        <v>56234.0</v>
      </c>
      <c r="G20" s="63">
        <v>56245.0</v>
      </c>
      <c r="H20" s="63">
        <v>56234.0</v>
      </c>
      <c r="I20" s="63">
        <v>56245.0</v>
      </c>
      <c r="J20" s="63">
        <v>56234.0</v>
      </c>
      <c r="K20" s="63">
        <v>56238.4</v>
      </c>
      <c r="L20" s="63">
        <v>18.83</v>
      </c>
      <c r="M20" s="63">
        <v>29.868</v>
      </c>
      <c r="N20" s="61">
        <f t="shared" si="1"/>
        <v>0</v>
      </c>
      <c r="O20" s="61">
        <f t="shared" si="2"/>
        <v>0</v>
      </c>
      <c r="P20" s="61">
        <f t="shared" si="3"/>
        <v>0.01956111961</v>
      </c>
      <c r="Q20" s="61">
        <f t="shared" si="4"/>
        <v>0</v>
      </c>
      <c r="R20" s="61">
        <f t="shared" si="5"/>
        <v>0.01956111961</v>
      </c>
      <c r="S20" s="62">
        <f t="shared" si="6"/>
        <v>0.007824447843</v>
      </c>
      <c r="U20" s="60">
        <f t="shared" si="7"/>
        <v>18.83</v>
      </c>
    </row>
    <row r="21">
      <c r="A21" s="63">
        <v>58389.0</v>
      </c>
      <c r="B21" s="63" t="s">
        <v>151</v>
      </c>
      <c r="C21" s="63" t="s">
        <v>11</v>
      </c>
      <c r="D21" s="63">
        <v>5.0</v>
      </c>
      <c r="E21" s="63">
        <v>58389.0</v>
      </c>
      <c r="F21" s="63">
        <v>58389.0</v>
      </c>
      <c r="G21" s="63">
        <v>58389.0</v>
      </c>
      <c r="H21" s="63">
        <v>58389.0</v>
      </c>
      <c r="I21" s="63">
        <v>58389.0</v>
      </c>
      <c r="J21" s="63">
        <v>58389.0</v>
      </c>
      <c r="K21" s="63">
        <v>58389.0</v>
      </c>
      <c r="L21" s="63">
        <v>6.765</v>
      </c>
      <c r="M21" s="63">
        <v>6.777</v>
      </c>
      <c r="N21" s="61">
        <f t="shared" si="1"/>
        <v>0</v>
      </c>
      <c r="O21" s="61">
        <f t="shared" si="2"/>
        <v>0</v>
      </c>
      <c r="P21" s="61">
        <f t="shared" si="3"/>
        <v>0</v>
      </c>
      <c r="Q21" s="61">
        <f t="shared" si="4"/>
        <v>0</v>
      </c>
      <c r="R21" s="61">
        <f t="shared" si="5"/>
        <v>0</v>
      </c>
      <c r="S21" s="62">
        <f t="shared" si="6"/>
        <v>0</v>
      </c>
      <c r="U21" s="60">
        <f t="shared" si="7"/>
        <v>6.765</v>
      </c>
    </row>
    <row r="22">
      <c r="A22" s="63">
        <v>56961.0</v>
      </c>
      <c r="B22" s="63" t="s">
        <v>152</v>
      </c>
      <c r="C22" s="63" t="s">
        <v>11</v>
      </c>
      <c r="D22" s="63">
        <v>5.0</v>
      </c>
      <c r="E22" s="63">
        <v>56961.0</v>
      </c>
      <c r="F22" s="63">
        <v>56980.0</v>
      </c>
      <c r="G22" s="63">
        <v>56961.0</v>
      </c>
      <c r="H22" s="63">
        <v>56980.0</v>
      </c>
      <c r="I22" s="63">
        <v>56961.0</v>
      </c>
      <c r="J22" s="63">
        <v>56961.0</v>
      </c>
      <c r="K22" s="63">
        <v>56968.6</v>
      </c>
      <c r="L22" s="63">
        <v>15.466</v>
      </c>
      <c r="M22" s="63">
        <v>34.247</v>
      </c>
      <c r="N22" s="61">
        <f t="shared" si="1"/>
        <v>0</v>
      </c>
      <c r="O22" s="61">
        <f t="shared" si="2"/>
        <v>0.03335615597</v>
      </c>
      <c r="P22" s="61">
        <f t="shared" si="3"/>
        <v>0</v>
      </c>
      <c r="Q22" s="61">
        <f t="shared" si="4"/>
        <v>0.03335615597</v>
      </c>
      <c r="R22" s="61">
        <f t="shared" si="5"/>
        <v>0</v>
      </c>
      <c r="S22" s="62">
        <f t="shared" si="6"/>
        <v>0.01334246239</v>
      </c>
      <c r="U22" s="60">
        <f t="shared" si="7"/>
        <v>15.466</v>
      </c>
    </row>
    <row r="23">
      <c r="A23" s="63">
        <v>62650.0</v>
      </c>
      <c r="B23" s="63" t="s">
        <v>153</v>
      </c>
      <c r="C23" s="63" t="s">
        <v>11</v>
      </c>
      <c r="D23" s="63">
        <v>5.0</v>
      </c>
      <c r="E23" s="63">
        <v>62650.0</v>
      </c>
      <c r="F23" s="63">
        <v>62650.0</v>
      </c>
      <c r="G23" s="63">
        <v>62650.0</v>
      </c>
      <c r="H23" s="63">
        <v>62674.0</v>
      </c>
      <c r="I23" s="63">
        <v>62650.0</v>
      </c>
      <c r="J23" s="63">
        <v>62650.0</v>
      </c>
      <c r="K23" s="63">
        <v>62654.8</v>
      </c>
      <c r="L23" s="63">
        <v>17.698</v>
      </c>
      <c r="M23" s="63">
        <v>23.889</v>
      </c>
      <c r="N23" s="61">
        <f t="shared" si="1"/>
        <v>0</v>
      </c>
      <c r="O23" s="61">
        <f t="shared" si="2"/>
        <v>0</v>
      </c>
      <c r="P23" s="61">
        <f t="shared" si="3"/>
        <v>0</v>
      </c>
      <c r="Q23" s="61">
        <f t="shared" si="4"/>
        <v>0.03830806065</v>
      </c>
      <c r="R23" s="61">
        <f t="shared" si="5"/>
        <v>0</v>
      </c>
      <c r="S23" s="62">
        <f t="shared" si="6"/>
        <v>0.007661612131</v>
      </c>
      <c r="U23" s="60">
        <f t="shared" si="7"/>
        <v>17.698</v>
      </c>
    </row>
    <row r="24">
      <c r="A24" s="63">
        <v>60660.0</v>
      </c>
      <c r="B24" s="63" t="s">
        <v>154</v>
      </c>
      <c r="C24" s="63" t="s">
        <v>11</v>
      </c>
      <c r="D24" s="63">
        <v>5.0</v>
      </c>
      <c r="E24" s="63">
        <v>60660.0</v>
      </c>
      <c r="F24" s="63">
        <v>60660.0</v>
      </c>
      <c r="G24" s="63">
        <v>60660.0</v>
      </c>
      <c r="H24" s="63">
        <v>60660.0</v>
      </c>
      <c r="I24" s="63">
        <v>60660.0</v>
      </c>
      <c r="J24" s="63">
        <v>60660.0</v>
      </c>
      <c r="K24" s="63">
        <v>60660.0</v>
      </c>
      <c r="L24" s="63">
        <v>11.632</v>
      </c>
      <c r="M24" s="63">
        <v>11.662</v>
      </c>
      <c r="N24" s="61">
        <f t="shared" si="1"/>
        <v>0</v>
      </c>
      <c r="O24" s="61">
        <f t="shared" si="2"/>
        <v>0</v>
      </c>
      <c r="P24" s="61">
        <f t="shared" si="3"/>
        <v>0</v>
      </c>
      <c r="Q24" s="61">
        <f t="shared" si="4"/>
        <v>0</v>
      </c>
      <c r="R24" s="61">
        <f t="shared" si="5"/>
        <v>0</v>
      </c>
      <c r="S24" s="62">
        <f t="shared" si="6"/>
        <v>0</v>
      </c>
      <c r="U24" s="60">
        <f t="shared" si="7"/>
        <v>11.632</v>
      </c>
    </row>
    <row r="25">
      <c r="A25" s="63">
        <v>60210.0</v>
      </c>
      <c r="B25" s="63" t="s">
        <v>155</v>
      </c>
      <c r="C25" s="63" t="s">
        <v>11</v>
      </c>
      <c r="D25" s="63">
        <v>5.0</v>
      </c>
      <c r="E25" s="63">
        <v>60215.0</v>
      </c>
      <c r="F25" s="63">
        <v>60210.0</v>
      </c>
      <c r="G25" s="63">
        <v>60215.0</v>
      </c>
      <c r="H25" s="63">
        <v>60215.0</v>
      </c>
      <c r="I25" s="63">
        <v>60215.0</v>
      </c>
      <c r="J25" s="63">
        <v>60210.0</v>
      </c>
      <c r="K25" s="63">
        <v>60214.0</v>
      </c>
      <c r="L25" s="63">
        <v>28.279</v>
      </c>
      <c r="M25" s="63">
        <v>48.986</v>
      </c>
      <c r="N25" s="61">
        <f t="shared" si="1"/>
        <v>0.008304268394</v>
      </c>
      <c r="O25" s="61">
        <f t="shared" si="2"/>
        <v>0</v>
      </c>
      <c r="P25" s="61">
        <f t="shared" si="3"/>
        <v>0.008304268394</v>
      </c>
      <c r="Q25" s="61">
        <f t="shared" si="4"/>
        <v>0.008304268394</v>
      </c>
      <c r="R25" s="61">
        <f t="shared" si="5"/>
        <v>0.008304268394</v>
      </c>
      <c r="S25" s="62">
        <f t="shared" si="6"/>
        <v>0.006643414715</v>
      </c>
      <c r="U25" s="60">
        <f t="shared" si="7"/>
        <v>28.279</v>
      </c>
    </row>
    <row r="26">
      <c r="A26" s="63">
        <v>54793.0</v>
      </c>
      <c r="B26" s="63" t="s">
        <v>156</v>
      </c>
      <c r="C26" s="63" t="s">
        <v>11</v>
      </c>
      <c r="D26" s="63">
        <v>5.0</v>
      </c>
      <c r="E26" s="63">
        <v>54793.0</v>
      </c>
      <c r="F26" s="63">
        <v>54793.0</v>
      </c>
      <c r="G26" s="63">
        <v>54793.0</v>
      </c>
      <c r="H26" s="63">
        <v>54793.0</v>
      </c>
      <c r="I26" s="63">
        <v>54793.0</v>
      </c>
      <c r="J26" s="63">
        <v>54793.0</v>
      </c>
      <c r="K26" s="63">
        <v>54793.0</v>
      </c>
      <c r="L26" s="63">
        <v>10.832</v>
      </c>
      <c r="M26" s="63">
        <v>10.858</v>
      </c>
      <c r="N26" s="61">
        <f t="shared" si="1"/>
        <v>0</v>
      </c>
      <c r="O26" s="61">
        <f t="shared" si="2"/>
        <v>0</v>
      </c>
      <c r="P26" s="61">
        <f t="shared" si="3"/>
        <v>0</v>
      </c>
      <c r="Q26" s="61">
        <f t="shared" si="4"/>
        <v>0</v>
      </c>
      <c r="R26" s="61">
        <f t="shared" si="5"/>
        <v>0</v>
      </c>
      <c r="S26" s="62">
        <f t="shared" si="6"/>
        <v>0</v>
      </c>
      <c r="U26" s="60">
        <f t="shared" si="7"/>
        <v>10.832</v>
      </c>
    </row>
    <row r="27">
      <c r="A27" s="63">
        <v>59347.0</v>
      </c>
      <c r="B27" s="63" t="s">
        <v>157</v>
      </c>
      <c r="C27" s="63" t="s">
        <v>11</v>
      </c>
      <c r="D27" s="63">
        <v>5.0</v>
      </c>
      <c r="E27" s="63">
        <v>59356.0</v>
      </c>
      <c r="F27" s="63">
        <v>59356.0</v>
      </c>
      <c r="G27" s="63">
        <v>59375.0</v>
      </c>
      <c r="H27" s="63">
        <v>59356.0</v>
      </c>
      <c r="I27" s="63">
        <v>59359.0</v>
      </c>
      <c r="J27" s="63">
        <v>59356.0</v>
      </c>
      <c r="K27" s="63">
        <v>59360.4</v>
      </c>
      <c r="L27" s="63">
        <v>21.894</v>
      </c>
      <c r="M27" s="63">
        <v>60.028</v>
      </c>
      <c r="N27" s="61">
        <f t="shared" si="1"/>
        <v>0.01516504625</v>
      </c>
      <c r="O27" s="61">
        <f t="shared" si="2"/>
        <v>0.01516504625</v>
      </c>
      <c r="P27" s="61">
        <f t="shared" si="3"/>
        <v>0.0471801439</v>
      </c>
      <c r="Q27" s="61">
        <f t="shared" si="4"/>
        <v>0.01516504625</v>
      </c>
      <c r="R27" s="61">
        <f t="shared" si="5"/>
        <v>0.02022006167</v>
      </c>
      <c r="S27" s="62">
        <f t="shared" si="6"/>
        <v>0.02257906887</v>
      </c>
      <c r="U27" s="60">
        <f t="shared" si="7"/>
        <v>21.894</v>
      </c>
    </row>
    <row r="28">
      <c r="A28" s="63">
        <v>57705.0</v>
      </c>
      <c r="B28" s="63" t="s">
        <v>158</v>
      </c>
      <c r="C28" s="63" t="s">
        <v>11</v>
      </c>
      <c r="D28" s="63">
        <v>5.0</v>
      </c>
      <c r="E28" s="63">
        <v>57712.0</v>
      </c>
      <c r="F28" s="63">
        <v>57712.0</v>
      </c>
      <c r="G28" s="63">
        <v>57705.0</v>
      </c>
      <c r="H28" s="63">
        <v>57705.0</v>
      </c>
      <c r="I28" s="63">
        <v>57705.0</v>
      </c>
      <c r="J28" s="63">
        <v>57705.0</v>
      </c>
      <c r="K28" s="63">
        <v>57707.8</v>
      </c>
      <c r="L28" s="63">
        <v>32.113</v>
      </c>
      <c r="M28" s="63">
        <v>43.277</v>
      </c>
      <c r="N28" s="61">
        <f t="shared" si="1"/>
        <v>0.01213066459</v>
      </c>
      <c r="O28" s="61">
        <f t="shared" si="2"/>
        <v>0.01213066459</v>
      </c>
      <c r="P28" s="61">
        <f t="shared" si="3"/>
        <v>0</v>
      </c>
      <c r="Q28" s="61">
        <f t="shared" si="4"/>
        <v>0</v>
      </c>
      <c r="R28" s="61">
        <f t="shared" si="5"/>
        <v>0</v>
      </c>
      <c r="S28" s="62">
        <f t="shared" si="6"/>
        <v>0.004852265835</v>
      </c>
      <c r="U28" s="60">
        <f t="shared" si="7"/>
        <v>32.113</v>
      </c>
    </row>
    <row r="29">
      <c r="A29" s="63">
        <v>58252.0</v>
      </c>
      <c r="B29" s="63" t="s">
        <v>159</v>
      </c>
      <c r="C29" s="63" t="s">
        <v>11</v>
      </c>
      <c r="D29" s="63">
        <v>5.0</v>
      </c>
      <c r="E29" s="63">
        <v>58252.0</v>
      </c>
      <c r="F29" s="63">
        <v>58252.0</v>
      </c>
      <c r="G29" s="63">
        <v>58252.0</v>
      </c>
      <c r="H29" s="63">
        <v>58266.0</v>
      </c>
      <c r="I29" s="63">
        <v>58259.0</v>
      </c>
      <c r="J29" s="63">
        <v>58252.0</v>
      </c>
      <c r="K29" s="63">
        <v>58256.2</v>
      </c>
      <c r="L29" s="63">
        <v>29.702</v>
      </c>
      <c r="M29" s="63">
        <v>37.08</v>
      </c>
      <c r="N29" s="61">
        <f t="shared" si="1"/>
        <v>0</v>
      </c>
      <c r="O29" s="61">
        <f t="shared" si="2"/>
        <v>0</v>
      </c>
      <c r="P29" s="61">
        <f t="shared" si="3"/>
        <v>0</v>
      </c>
      <c r="Q29" s="61">
        <f t="shared" si="4"/>
        <v>0.02403350958</v>
      </c>
      <c r="R29" s="61">
        <f t="shared" si="5"/>
        <v>0.01201675479</v>
      </c>
      <c r="S29" s="62">
        <f t="shared" si="6"/>
        <v>0.007210052874</v>
      </c>
      <c r="U29" s="60">
        <f t="shared" si="7"/>
        <v>29.702</v>
      </c>
    </row>
    <row r="30">
      <c r="A30" s="63">
        <v>60745.0</v>
      </c>
      <c r="B30" s="63" t="s">
        <v>160</v>
      </c>
      <c r="C30" s="63" t="s">
        <v>11</v>
      </c>
      <c r="D30" s="63">
        <v>5.0</v>
      </c>
      <c r="E30" s="63">
        <v>60759.0</v>
      </c>
      <c r="F30" s="63">
        <v>60745.0</v>
      </c>
      <c r="G30" s="63">
        <v>60746.0</v>
      </c>
      <c r="H30" s="63">
        <v>60745.0</v>
      </c>
      <c r="I30" s="63">
        <v>60745.0</v>
      </c>
      <c r="J30" s="63">
        <v>60745.0</v>
      </c>
      <c r="K30" s="63">
        <v>60748.0</v>
      </c>
      <c r="L30" s="63">
        <v>31.765</v>
      </c>
      <c r="M30" s="63">
        <v>36.329</v>
      </c>
      <c r="N30" s="61">
        <f t="shared" si="1"/>
        <v>0.02304716438</v>
      </c>
      <c r="O30" s="61">
        <f t="shared" si="2"/>
        <v>0</v>
      </c>
      <c r="P30" s="61">
        <f t="shared" si="3"/>
        <v>0.001646226027</v>
      </c>
      <c r="Q30" s="61">
        <f t="shared" si="4"/>
        <v>0</v>
      </c>
      <c r="R30" s="61">
        <f t="shared" si="5"/>
        <v>0</v>
      </c>
      <c r="S30" s="62">
        <f t="shared" si="6"/>
        <v>0.004938678081</v>
      </c>
      <c r="U30" s="60">
        <f t="shared" si="7"/>
        <v>31.765</v>
      </c>
    </row>
    <row r="31">
      <c r="A31" s="63">
        <v>65738.0</v>
      </c>
      <c r="B31" s="63" t="s">
        <v>161</v>
      </c>
      <c r="C31" s="63" t="s">
        <v>11</v>
      </c>
      <c r="D31" s="63">
        <v>5.0</v>
      </c>
      <c r="E31" s="63">
        <v>65738.0</v>
      </c>
      <c r="F31" s="63">
        <v>65738.0</v>
      </c>
      <c r="G31" s="63">
        <v>65738.0</v>
      </c>
      <c r="H31" s="63">
        <v>65738.0</v>
      </c>
      <c r="I31" s="63">
        <v>65738.0</v>
      </c>
      <c r="J31" s="63">
        <v>65738.0</v>
      </c>
      <c r="K31" s="63">
        <v>65738.0</v>
      </c>
      <c r="L31" s="63">
        <v>29.07</v>
      </c>
      <c r="M31" s="63">
        <v>29.111</v>
      </c>
      <c r="N31" s="61">
        <f t="shared" si="1"/>
        <v>0</v>
      </c>
      <c r="O31" s="61">
        <f t="shared" si="2"/>
        <v>0</v>
      </c>
      <c r="P31" s="61">
        <f t="shared" si="3"/>
        <v>0</v>
      </c>
      <c r="Q31" s="61">
        <f t="shared" si="4"/>
        <v>0</v>
      </c>
      <c r="R31" s="61">
        <f t="shared" si="5"/>
        <v>0</v>
      </c>
      <c r="S31" s="62">
        <f t="shared" si="6"/>
        <v>0</v>
      </c>
      <c r="U31" s="60">
        <f t="shared" si="7"/>
        <v>29.07</v>
      </c>
    </row>
    <row r="32">
      <c r="A32" s="63">
        <v>61463.0</v>
      </c>
      <c r="B32" s="63" t="s">
        <v>162</v>
      </c>
      <c r="C32" s="63" t="s">
        <v>11</v>
      </c>
      <c r="D32" s="63">
        <v>5.0</v>
      </c>
      <c r="E32" s="63">
        <v>61463.0</v>
      </c>
      <c r="F32" s="63">
        <v>61484.0</v>
      </c>
      <c r="G32" s="63">
        <v>61463.0</v>
      </c>
      <c r="H32" s="63">
        <v>61482.0</v>
      </c>
      <c r="I32" s="63">
        <v>61463.0</v>
      </c>
      <c r="J32" s="63">
        <v>61463.0</v>
      </c>
      <c r="K32" s="63">
        <v>61471.0</v>
      </c>
      <c r="L32" s="63">
        <v>22.749</v>
      </c>
      <c r="M32" s="63">
        <v>42.637</v>
      </c>
      <c r="N32" s="61">
        <f t="shared" si="1"/>
        <v>0</v>
      </c>
      <c r="O32" s="61">
        <f t="shared" si="2"/>
        <v>0.03416689716</v>
      </c>
      <c r="P32" s="61">
        <f t="shared" si="3"/>
        <v>0</v>
      </c>
      <c r="Q32" s="61">
        <f t="shared" si="4"/>
        <v>0.03091290695</v>
      </c>
      <c r="R32" s="61">
        <f t="shared" si="5"/>
        <v>0</v>
      </c>
      <c r="S32" s="62">
        <f t="shared" si="6"/>
        <v>0.01301596082</v>
      </c>
      <c r="U32" s="60">
        <f t="shared" si="7"/>
        <v>22.749</v>
      </c>
    </row>
    <row r="33">
      <c r="A33" s="63">
        <v>67073.0</v>
      </c>
      <c r="B33" s="63" t="s">
        <v>163</v>
      </c>
      <c r="C33" s="63" t="s">
        <v>11</v>
      </c>
      <c r="D33" s="63">
        <v>5.0</v>
      </c>
      <c r="E33" s="63">
        <v>67073.0</v>
      </c>
      <c r="F33" s="63">
        <v>67086.0</v>
      </c>
      <c r="G33" s="63">
        <v>67073.0</v>
      </c>
      <c r="H33" s="63">
        <v>67073.0</v>
      </c>
      <c r="I33" s="63">
        <v>67092.0</v>
      </c>
      <c r="J33" s="63">
        <v>67073.0</v>
      </c>
      <c r="K33" s="63">
        <v>67079.4</v>
      </c>
      <c r="L33" s="63">
        <v>29.025</v>
      </c>
      <c r="M33" s="63">
        <v>53.83</v>
      </c>
      <c r="N33" s="61">
        <f t="shared" si="1"/>
        <v>0</v>
      </c>
      <c r="O33" s="61">
        <f t="shared" si="2"/>
        <v>0.01938186752</v>
      </c>
      <c r="P33" s="61">
        <f t="shared" si="3"/>
        <v>0</v>
      </c>
      <c r="Q33" s="61">
        <f t="shared" si="4"/>
        <v>0</v>
      </c>
      <c r="R33" s="61">
        <f t="shared" si="5"/>
        <v>0.02832734483</v>
      </c>
      <c r="S33" s="62">
        <f t="shared" si="6"/>
        <v>0.00954184247</v>
      </c>
      <c r="U33" s="60">
        <f t="shared" si="7"/>
        <v>29.025</v>
      </c>
    </row>
    <row r="34">
      <c r="A34" s="63">
        <v>66024.0</v>
      </c>
      <c r="B34" s="63" t="s">
        <v>164</v>
      </c>
      <c r="C34" s="63" t="s">
        <v>11</v>
      </c>
      <c r="D34" s="63">
        <v>5.0</v>
      </c>
      <c r="E34" s="63">
        <v>66024.0</v>
      </c>
      <c r="F34" s="63">
        <v>66076.0</v>
      </c>
      <c r="G34" s="63">
        <v>66061.0</v>
      </c>
      <c r="H34" s="63">
        <v>66024.0</v>
      </c>
      <c r="I34" s="63">
        <v>66024.0</v>
      </c>
      <c r="J34" s="63">
        <v>66024.0</v>
      </c>
      <c r="K34" s="63">
        <v>66041.8</v>
      </c>
      <c r="L34" s="63">
        <v>23.743</v>
      </c>
      <c r="M34" s="63">
        <v>44.624</v>
      </c>
      <c r="N34" s="61">
        <f t="shared" si="1"/>
        <v>0</v>
      </c>
      <c r="O34" s="61">
        <f t="shared" si="2"/>
        <v>0.07875923906</v>
      </c>
      <c r="P34" s="61">
        <f t="shared" si="3"/>
        <v>0.0560402278</v>
      </c>
      <c r="Q34" s="61">
        <f t="shared" si="4"/>
        <v>0</v>
      </c>
      <c r="R34" s="61">
        <f t="shared" si="5"/>
        <v>0</v>
      </c>
      <c r="S34" s="62">
        <f t="shared" si="6"/>
        <v>0.02695989337</v>
      </c>
      <c r="U34" s="60">
        <f t="shared" si="7"/>
        <v>23.743</v>
      </c>
    </row>
    <row r="35">
      <c r="A35" s="63">
        <v>63475.0</v>
      </c>
      <c r="B35" s="63" t="s">
        <v>165</v>
      </c>
      <c r="C35" s="63" t="s">
        <v>11</v>
      </c>
      <c r="D35" s="63">
        <v>5.0</v>
      </c>
      <c r="E35" s="63">
        <v>63475.0</v>
      </c>
      <c r="F35" s="63">
        <v>63475.0</v>
      </c>
      <c r="G35" s="63">
        <v>63488.0</v>
      </c>
      <c r="H35" s="63">
        <v>63475.0</v>
      </c>
      <c r="I35" s="63">
        <v>63549.0</v>
      </c>
      <c r="J35" s="63">
        <v>63475.0</v>
      </c>
      <c r="K35" s="63">
        <v>63492.4</v>
      </c>
      <c r="L35" s="63">
        <v>19.112</v>
      </c>
      <c r="M35" s="63">
        <v>41.075</v>
      </c>
      <c r="N35" s="61">
        <f t="shared" si="1"/>
        <v>0</v>
      </c>
      <c r="O35" s="61">
        <f t="shared" si="2"/>
        <v>0</v>
      </c>
      <c r="P35" s="61">
        <f t="shared" si="3"/>
        <v>0.02048050414</v>
      </c>
      <c r="Q35" s="61">
        <f t="shared" si="4"/>
        <v>0</v>
      </c>
      <c r="R35" s="61">
        <f t="shared" si="5"/>
        <v>0.1165813312</v>
      </c>
      <c r="S35" s="62">
        <f t="shared" si="6"/>
        <v>0.02741236707</v>
      </c>
      <c r="U35" s="60">
        <f t="shared" si="7"/>
        <v>19.112</v>
      </c>
    </row>
    <row r="36">
      <c r="A36" s="63">
        <v>62408.0</v>
      </c>
      <c r="B36" s="63" t="s">
        <v>166</v>
      </c>
      <c r="C36" s="63" t="s">
        <v>11</v>
      </c>
      <c r="D36" s="63">
        <v>5.0</v>
      </c>
      <c r="E36" s="63">
        <v>62408.0</v>
      </c>
      <c r="F36" s="63">
        <v>62408.0</v>
      </c>
      <c r="G36" s="63">
        <v>62409.0</v>
      </c>
      <c r="H36" s="63">
        <v>62417.0</v>
      </c>
      <c r="I36" s="63">
        <v>62426.0</v>
      </c>
      <c r="J36" s="63">
        <v>62408.0</v>
      </c>
      <c r="K36" s="63">
        <v>62413.6</v>
      </c>
      <c r="L36" s="63">
        <v>35.476</v>
      </c>
      <c r="M36" s="63">
        <v>56.293</v>
      </c>
      <c r="N36" s="61">
        <f t="shared" si="1"/>
        <v>0</v>
      </c>
      <c r="O36" s="61">
        <f t="shared" si="2"/>
        <v>0</v>
      </c>
      <c r="P36" s="61">
        <f t="shared" si="3"/>
        <v>0.001602358672</v>
      </c>
      <c r="Q36" s="61">
        <f t="shared" si="4"/>
        <v>0.01442122805</v>
      </c>
      <c r="R36" s="61">
        <f t="shared" si="5"/>
        <v>0.0288424561</v>
      </c>
      <c r="S36" s="62">
        <f t="shared" si="6"/>
        <v>0.008973208563</v>
      </c>
      <c r="U36" s="60">
        <f t="shared" si="7"/>
        <v>35.476</v>
      </c>
    </row>
    <row r="37">
      <c r="A37" s="63">
        <v>70805.0</v>
      </c>
      <c r="B37" s="63" t="s">
        <v>167</v>
      </c>
      <c r="C37" s="63" t="s">
        <v>11</v>
      </c>
      <c r="D37" s="63">
        <v>5.0</v>
      </c>
      <c r="E37" s="63">
        <v>70840.0</v>
      </c>
      <c r="F37" s="63">
        <v>70819.0</v>
      </c>
      <c r="G37" s="63">
        <v>70805.0</v>
      </c>
      <c r="H37" s="63">
        <v>70819.0</v>
      </c>
      <c r="I37" s="63">
        <v>70805.0</v>
      </c>
      <c r="J37" s="63">
        <v>70805.0</v>
      </c>
      <c r="K37" s="63">
        <v>70817.6</v>
      </c>
      <c r="L37" s="63">
        <v>37.297</v>
      </c>
      <c r="M37" s="63">
        <v>60.281</v>
      </c>
      <c r="N37" s="61">
        <f t="shared" si="1"/>
        <v>0.04943153732</v>
      </c>
      <c r="O37" s="61">
        <f t="shared" si="2"/>
        <v>0.01977261493</v>
      </c>
      <c r="P37" s="61">
        <f t="shared" si="3"/>
        <v>0</v>
      </c>
      <c r="Q37" s="61">
        <f t="shared" si="4"/>
        <v>0.01977261493</v>
      </c>
      <c r="R37" s="61">
        <f t="shared" si="5"/>
        <v>0</v>
      </c>
      <c r="S37" s="62">
        <f t="shared" si="6"/>
        <v>0.01779535344</v>
      </c>
      <c r="U37" s="60">
        <f t="shared" si="7"/>
        <v>37.297</v>
      </c>
    </row>
    <row r="38">
      <c r="A38" s="63">
        <v>74125.0</v>
      </c>
      <c r="B38" s="63" t="s">
        <v>168</v>
      </c>
      <c r="C38" s="63" t="s">
        <v>11</v>
      </c>
      <c r="D38" s="63">
        <v>5.0</v>
      </c>
      <c r="E38" s="63">
        <v>74267.0</v>
      </c>
      <c r="F38" s="63">
        <v>74125.0</v>
      </c>
      <c r="G38" s="63">
        <v>74125.0</v>
      </c>
      <c r="H38" s="63">
        <v>74181.0</v>
      </c>
      <c r="I38" s="63">
        <v>74125.0</v>
      </c>
      <c r="J38" s="63">
        <v>74125.0</v>
      </c>
      <c r="K38" s="63">
        <v>74164.6</v>
      </c>
      <c r="L38" s="63">
        <v>49.9</v>
      </c>
      <c r="M38" s="63">
        <v>66.347</v>
      </c>
      <c r="N38" s="61">
        <f t="shared" si="1"/>
        <v>0.1915682968</v>
      </c>
      <c r="O38" s="61">
        <f t="shared" si="2"/>
        <v>0</v>
      </c>
      <c r="P38" s="61">
        <f t="shared" si="3"/>
        <v>0</v>
      </c>
      <c r="Q38" s="61">
        <f t="shared" si="4"/>
        <v>0.07554806071</v>
      </c>
      <c r="R38" s="61">
        <f t="shared" si="5"/>
        <v>0</v>
      </c>
      <c r="S38" s="62">
        <f t="shared" si="6"/>
        <v>0.0534232715</v>
      </c>
      <c r="U38" s="60">
        <f t="shared" si="7"/>
        <v>49.9</v>
      </c>
    </row>
    <row r="39">
      <c r="A39" s="63">
        <v>66456.0</v>
      </c>
      <c r="B39" s="63" t="s">
        <v>169</v>
      </c>
      <c r="C39" s="63" t="s">
        <v>11</v>
      </c>
      <c r="D39" s="63">
        <v>5.0</v>
      </c>
      <c r="E39" s="63">
        <v>66510.0</v>
      </c>
      <c r="F39" s="63">
        <v>66492.0</v>
      </c>
      <c r="G39" s="63">
        <v>66499.0</v>
      </c>
      <c r="H39" s="63">
        <v>66477.0</v>
      </c>
      <c r="I39" s="63">
        <v>66461.0</v>
      </c>
      <c r="J39" s="63">
        <v>66461.0</v>
      </c>
      <c r="K39" s="63">
        <v>66487.8</v>
      </c>
      <c r="L39" s="63">
        <v>43.109</v>
      </c>
      <c r="M39" s="63">
        <v>90.047</v>
      </c>
      <c r="N39" s="61">
        <f t="shared" si="1"/>
        <v>0.0812567714</v>
      </c>
      <c r="O39" s="61">
        <f t="shared" si="2"/>
        <v>0.05417118093</v>
      </c>
      <c r="P39" s="61">
        <f t="shared" si="3"/>
        <v>0.06470446611</v>
      </c>
      <c r="Q39" s="61">
        <f t="shared" si="4"/>
        <v>0.03159985554</v>
      </c>
      <c r="R39" s="61">
        <f t="shared" si="5"/>
        <v>0.007523775129</v>
      </c>
      <c r="S39" s="62">
        <f t="shared" si="6"/>
        <v>0.04785120982</v>
      </c>
      <c r="U39" s="60">
        <f t="shared" si="7"/>
        <v>43.109</v>
      </c>
    </row>
    <row r="40">
      <c r="A40" s="63">
        <v>66129.0</v>
      </c>
      <c r="B40" s="63" t="s">
        <v>170</v>
      </c>
      <c r="C40" s="63" t="s">
        <v>11</v>
      </c>
      <c r="D40" s="63">
        <v>5.0</v>
      </c>
      <c r="E40" s="63">
        <v>66129.0</v>
      </c>
      <c r="F40" s="63">
        <v>66157.0</v>
      </c>
      <c r="G40" s="63">
        <v>66158.0</v>
      </c>
      <c r="H40" s="63">
        <v>66167.0</v>
      </c>
      <c r="I40" s="63">
        <v>66153.0</v>
      </c>
      <c r="J40" s="63">
        <v>66129.0</v>
      </c>
      <c r="K40" s="63">
        <v>66152.8</v>
      </c>
      <c r="L40" s="63">
        <v>34.325</v>
      </c>
      <c r="M40" s="63">
        <v>83.522</v>
      </c>
      <c r="N40" s="61">
        <f t="shared" si="1"/>
        <v>0</v>
      </c>
      <c r="O40" s="61">
        <f t="shared" si="2"/>
        <v>0.04234148407</v>
      </c>
      <c r="P40" s="61">
        <f t="shared" si="3"/>
        <v>0.04385367993</v>
      </c>
      <c r="Q40" s="61">
        <f t="shared" si="4"/>
        <v>0.05746344267</v>
      </c>
      <c r="R40" s="61">
        <f t="shared" si="5"/>
        <v>0.03629270063</v>
      </c>
      <c r="S40" s="62">
        <f t="shared" si="6"/>
        <v>0.03599026146</v>
      </c>
      <c r="U40" s="60">
        <f t="shared" si="7"/>
        <v>34.325</v>
      </c>
    </row>
    <row r="41">
      <c r="A41" s="63">
        <v>75386.0</v>
      </c>
      <c r="B41" s="63" t="s">
        <v>171</v>
      </c>
      <c r="C41" s="63" t="s">
        <v>11</v>
      </c>
      <c r="D41" s="63">
        <v>5.0</v>
      </c>
      <c r="E41" s="63">
        <v>75421.0</v>
      </c>
      <c r="F41" s="63">
        <v>75409.0</v>
      </c>
      <c r="G41" s="63">
        <v>75390.0</v>
      </c>
      <c r="H41" s="63">
        <v>75409.0</v>
      </c>
      <c r="I41" s="63">
        <v>75386.0</v>
      </c>
      <c r="J41" s="63">
        <v>75386.0</v>
      </c>
      <c r="K41" s="63">
        <v>75403.0</v>
      </c>
      <c r="L41" s="63">
        <v>43.498</v>
      </c>
      <c r="M41" s="63">
        <v>76.894</v>
      </c>
      <c r="N41" s="61">
        <f t="shared" si="1"/>
        <v>0.04642771867</v>
      </c>
      <c r="O41" s="61">
        <f t="shared" si="2"/>
        <v>0.0305096437</v>
      </c>
      <c r="P41" s="61">
        <f t="shared" si="3"/>
        <v>0.005306024991</v>
      </c>
      <c r="Q41" s="61">
        <f t="shared" si="4"/>
        <v>0.0305096437</v>
      </c>
      <c r="R41" s="61">
        <f t="shared" si="5"/>
        <v>0</v>
      </c>
      <c r="S41" s="62">
        <f t="shared" si="6"/>
        <v>0.02255060621</v>
      </c>
      <c r="U41" s="60">
        <f t="shared" si="7"/>
        <v>43.498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11</v>
      </c>
      <c r="D44" s="63">
        <v>5.0</v>
      </c>
      <c r="E44" s="63">
        <v>84046.0</v>
      </c>
      <c r="F44" s="63">
        <v>84027.0</v>
      </c>
      <c r="G44" s="63">
        <v>84027.0</v>
      </c>
      <c r="H44" s="63">
        <v>84027.0</v>
      </c>
      <c r="I44" s="63">
        <v>84046.0</v>
      </c>
      <c r="J44" s="63">
        <v>84027.0</v>
      </c>
      <c r="K44" s="63">
        <v>84034.6</v>
      </c>
      <c r="L44" s="63">
        <v>4.23</v>
      </c>
      <c r="M44" s="63">
        <v>20.007</v>
      </c>
      <c r="N44" s="61">
        <f t="shared" ref="N44:N83" si="8">((E44-A44)/A44)*100</f>
        <v>0.02261177955</v>
      </c>
      <c r="O44" s="61">
        <f t="shared" ref="O44:O83" si="9">((F44-A44)/A44)*100</f>
        <v>0</v>
      </c>
      <c r="P44" s="61">
        <f t="shared" ref="P44:P83" si="10">((G44-A44)/A44)*100</f>
        <v>0</v>
      </c>
      <c r="Q44" s="61">
        <f t="shared" ref="Q44:Q83" si="11">((H44-A44)/A44)*100</f>
        <v>0</v>
      </c>
      <c r="R44" s="61">
        <f t="shared" ref="R44:R83" si="12">((I44-A44)/A44)*100</f>
        <v>0.02261177955</v>
      </c>
      <c r="S44" s="62">
        <f t="shared" ref="S44:S83" si="13">AVERAGE(N44:R44)</f>
        <v>0.009044711819</v>
      </c>
      <c r="U44" s="60">
        <f t="shared" ref="U44:U83" si="14">(IF(((J44-A44)/A44)*100 &lt; 1,L44,"INF"))</f>
        <v>4.23</v>
      </c>
    </row>
    <row r="45">
      <c r="A45" s="63">
        <v>80660.0</v>
      </c>
      <c r="B45" s="63" t="s">
        <v>133</v>
      </c>
      <c r="C45" s="63" t="s">
        <v>11</v>
      </c>
      <c r="D45" s="63">
        <v>5.0</v>
      </c>
      <c r="E45" s="63">
        <v>80660.0</v>
      </c>
      <c r="F45" s="63">
        <v>80660.0</v>
      </c>
      <c r="G45" s="63">
        <v>80660.0</v>
      </c>
      <c r="H45" s="63">
        <v>80660.0</v>
      </c>
      <c r="I45" s="63">
        <v>80660.0</v>
      </c>
      <c r="J45" s="63">
        <v>80660.0</v>
      </c>
      <c r="K45" s="63">
        <v>80660.0</v>
      </c>
      <c r="L45" s="63">
        <v>8.22</v>
      </c>
      <c r="M45" s="63">
        <v>20.024</v>
      </c>
      <c r="N45" s="61">
        <f t="shared" si="8"/>
        <v>0</v>
      </c>
      <c r="O45" s="61">
        <f t="shared" si="9"/>
        <v>0</v>
      </c>
      <c r="P45" s="61">
        <f t="shared" si="10"/>
        <v>0</v>
      </c>
      <c r="Q45" s="61">
        <f t="shared" si="11"/>
        <v>0</v>
      </c>
      <c r="R45" s="61">
        <f t="shared" si="12"/>
        <v>0</v>
      </c>
      <c r="S45" s="62">
        <f t="shared" si="13"/>
        <v>0</v>
      </c>
      <c r="U45" s="60">
        <f t="shared" si="14"/>
        <v>8.22</v>
      </c>
    </row>
    <row r="46">
      <c r="A46" s="63">
        <v>88180.0</v>
      </c>
      <c r="B46" s="63" t="s">
        <v>134</v>
      </c>
      <c r="C46" s="63" t="s">
        <v>11</v>
      </c>
      <c r="D46" s="63">
        <v>5.0</v>
      </c>
      <c r="E46" s="63">
        <v>88261.0</v>
      </c>
      <c r="F46" s="63">
        <v>88184.0</v>
      </c>
      <c r="G46" s="63">
        <v>88184.0</v>
      </c>
      <c r="H46" s="63">
        <v>88184.0</v>
      </c>
      <c r="I46" s="63">
        <v>88184.0</v>
      </c>
      <c r="J46" s="63">
        <v>88184.0</v>
      </c>
      <c r="K46" s="63">
        <v>88199.4</v>
      </c>
      <c r="L46" s="63">
        <v>4.799</v>
      </c>
      <c r="M46" s="63">
        <v>20.011</v>
      </c>
      <c r="N46" s="61">
        <f t="shared" si="8"/>
        <v>0.09185756407</v>
      </c>
      <c r="O46" s="61">
        <f t="shared" si="9"/>
        <v>0.004536176004</v>
      </c>
      <c r="P46" s="61">
        <f t="shared" si="10"/>
        <v>0.004536176004</v>
      </c>
      <c r="Q46" s="61">
        <f t="shared" si="11"/>
        <v>0.004536176004</v>
      </c>
      <c r="R46" s="61">
        <f t="shared" si="12"/>
        <v>0.004536176004</v>
      </c>
      <c r="S46" s="62">
        <f t="shared" si="13"/>
        <v>0.02200045362</v>
      </c>
      <c r="U46" s="60">
        <f t="shared" si="14"/>
        <v>4.799</v>
      </c>
    </row>
    <row r="47">
      <c r="A47" s="63">
        <v>95441.0</v>
      </c>
      <c r="B47" s="63" t="s">
        <v>135</v>
      </c>
      <c r="C47" s="63" t="s">
        <v>11</v>
      </c>
      <c r="D47" s="63">
        <v>5.0</v>
      </c>
      <c r="E47" s="63">
        <v>95454.0</v>
      </c>
      <c r="F47" s="63">
        <v>95441.0</v>
      </c>
      <c r="G47" s="63">
        <v>95510.0</v>
      </c>
      <c r="H47" s="63">
        <v>95441.0</v>
      </c>
      <c r="I47" s="63">
        <v>95441.0</v>
      </c>
      <c r="J47" s="63">
        <v>95441.0</v>
      </c>
      <c r="K47" s="63">
        <v>95457.4</v>
      </c>
      <c r="L47" s="63">
        <v>9.166</v>
      </c>
      <c r="M47" s="63">
        <v>20.019</v>
      </c>
      <c r="N47" s="61">
        <f t="shared" si="8"/>
        <v>0.0136209805</v>
      </c>
      <c r="O47" s="61">
        <f t="shared" si="9"/>
        <v>0</v>
      </c>
      <c r="P47" s="61">
        <f t="shared" si="10"/>
        <v>0.07229597343</v>
      </c>
      <c r="Q47" s="61">
        <f t="shared" si="11"/>
        <v>0</v>
      </c>
      <c r="R47" s="61">
        <f t="shared" si="12"/>
        <v>0</v>
      </c>
      <c r="S47" s="62">
        <f t="shared" si="13"/>
        <v>0.01718339079</v>
      </c>
      <c r="U47" s="60">
        <f t="shared" si="14"/>
        <v>9.166</v>
      </c>
    </row>
    <row r="48">
      <c r="A48" s="63">
        <v>70836.0</v>
      </c>
      <c r="B48" s="63" t="s">
        <v>136</v>
      </c>
      <c r="C48" s="63" t="s">
        <v>11</v>
      </c>
      <c r="D48" s="63">
        <v>5.0</v>
      </c>
      <c r="E48" s="63">
        <v>70836.0</v>
      </c>
      <c r="F48" s="63">
        <v>70858.0</v>
      </c>
      <c r="G48" s="63">
        <v>70836.0</v>
      </c>
      <c r="H48" s="63">
        <v>70836.0</v>
      </c>
      <c r="I48" s="63">
        <v>70836.0</v>
      </c>
      <c r="J48" s="63">
        <v>70836.0</v>
      </c>
      <c r="K48" s="63">
        <v>70840.4</v>
      </c>
      <c r="L48" s="63">
        <v>10.107</v>
      </c>
      <c r="M48" s="63">
        <v>20.015</v>
      </c>
      <c r="N48" s="61">
        <f t="shared" si="8"/>
        <v>0</v>
      </c>
      <c r="O48" s="61">
        <f t="shared" si="9"/>
        <v>0.0310576543</v>
      </c>
      <c r="P48" s="61">
        <f t="shared" si="10"/>
        <v>0</v>
      </c>
      <c r="Q48" s="61">
        <f t="shared" si="11"/>
        <v>0</v>
      </c>
      <c r="R48" s="61">
        <f t="shared" si="12"/>
        <v>0</v>
      </c>
      <c r="S48" s="62">
        <f t="shared" si="13"/>
        <v>0.00621153086</v>
      </c>
      <c r="U48" s="60">
        <f t="shared" si="14"/>
        <v>10.107</v>
      </c>
    </row>
    <row r="49">
      <c r="A49" s="63">
        <v>102341.0</v>
      </c>
      <c r="B49" s="63" t="s">
        <v>137</v>
      </c>
      <c r="C49" s="63" t="s">
        <v>11</v>
      </c>
      <c r="D49" s="63">
        <v>5.0</v>
      </c>
      <c r="E49" s="63">
        <v>102407.0</v>
      </c>
      <c r="F49" s="63">
        <v>102469.0</v>
      </c>
      <c r="G49" s="63">
        <v>102347.0</v>
      </c>
      <c r="H49" s="63">
        <v>102401.0</v>
      </c>
      <c r="I49" s="63">
        <v>102434.0</v>
      </c>
      <c r="J49" s="63">
        <v>102347.0</v>
      </c>
      <c r="K49" s="63">
        <v>102411.6</v>
      </c>
      <c r="L49" s="63">
        <v>20.436</v>
      </c>
      <c r="M49" s="63">
        <v>40.037</v>
      </c>
      <c r="N49" s="61">
        <f t="shared" si="8"/>
        <v>0.06449028249</v>
      </c>
      <c r="O49" s="61">
        <f t="shared" si="9"/>
        <v>0.125072063</v>
      </c>
      <c r="P49" s="61">
        <f t="shared" si="10"/>
        <v>0.005862752953</v>
      </c>
      <c r="Q49" s="61">
        <f t="shared" si="11"/>
        <v>0.05862752953</v>
      </c>
      <c r="R49" s="61">
        <f t="shared" si="12"/>
        <v>0.09087267078</v>
      </c>
      <c r="S49" s="62">
        <f t="shared" si="13"/>
        <v>0.06898505975</v>
      </c>
      <c r="U49" s="60">
        <f t="shared" si="14"/>
        <v>20.436</v>
      </c>
    </row>
    <row r="50">
      <c r="A50" s="63">
        <v>91465.0</v>
      </c>
      <c r="B50" s="63" t="s">
        <v>138</v>
      </c>
      <c r="C50" s="63" t="s">
        <v>11</v>
      </c>
      <c r="D50" s="63">
        <v>5.0</v>
      </c>
      <c r="E50" s="63">
        <v>91553.0</v>
      </c>
      <c r="F50" s="63">
        <v>91540.0</v>
      </c>
      <c r="G50" s="63">
        <v>91553.0</v>
      </c>
      <c r="H50" s="63">
        <v>91553.0</v>
      </c>
      <c r="I50" s="63">
        <v>91486.0</v>
      </c>
      <c r="J50" s="63">
        <v>91486.0</v>
      </c>
      <c r="K50" s="63">
        <v>91537.0</v>
      </c>
      <c r="L50" s="63">
        <v>17.22</v>
      </c>
      <c r="M50" s="63">
        <v>40.028</v>
      </c>
      <c r="N50" s="61">
        <f t="shared" si="8"/>
        <v>0.09621166566</v>
      </c>
      <c r="O50" s="61">
        <f t="shared" si="9"/>
        <v>0.08199857869</v>
      </c>
      <c r="P50" s="61">
        <f t="shared" si="10"/>
        <v>0.09621166566</v>
      </c>
      <c r="Q50" s="61">
        <f t="shared" si="11"/>
        <v>0.09621166566</v>
      </c>
      <c r="R50" s="61">
        <f t="shared" si="12"/>
        <v>0.02295960203</v>
      </c>
      <c r="S50" s="62">
        <f t="shared" si="13"/>
        <v>0.07871863554</v>
      </c>
      <c r="U50" s="60">
        <f t="shared" si="14"/>
        <v>17.22</v>
      </c>
    </row>
    <row r="51">
      <c r="A51" s="63">
        <v>101003.0</v>
      </c>
      <c r="B51" s="63" t="s">
        <v>139</v>
      </c>
      <c r="C51" s="63" t="s">
        <v>11</v>
      </c>
      <c r="D51" s="63">
        <v>5.0</v>
      </c>
      <c r="E51" s="63">
        <v>101027.0</v>
      </c>
      <c r="F51" s="63">
        <v>101003.0</v>
      </c>
      <c r="G51" s="63">
        <v>101027.0</v>
      </c>
      <c r="H51" s="63">
        <v>101003.0</v>
      </c>
      <c r="I51" s="63">
        <v>101026.0</v>
      </c>
      <c r="J51" s="63">
        <v>101003.0</v>
      </c>
      <c r="K51" s="63">
        <v>101017.2</v>
      </c>
      <c r="L51" s="63">
        <v>17.806</v>
      </c>
      <c r="M51" s="63">
        <v>40.042</v>
      </c>
      <c r="N51" s="61">
        <f t="shared" si="8"/>
        <v>0.02376167045</v>
      </c>
      <c r="O51" s="61">
        <f t="shared" si="9"/>
        <v>0</v>
      </c>
      <c r="P51" s="61">
        <f t="shared" si="10"/>
        <v>0.02376167045</v>
      </c>
      <c r="Q51" s="61">
        <f t="shared" si="11"/>
        <v>0</v>
      </c>
      <c r="R51" s="61">
        <f t="shared" si="12"/>
        <v>0.02277160084</v>
      </c>
      <c r="S51" s="62">
        <f t="shared" si="13"/>
        <v>0.01405898835</v>
      </c>
      <c r="U51" s="60">
        <f t="shared" si="14"/>
        <v>17.806</v>
      </c>
    </row>
    <row r="52">
      <c r="A52" s="63">
        <v>96365.0</v>
      </c>
      <c r="B52" s="63" t="s">
        <v>140</v>
      </c>
      <c r="C52" s="63" t="s">
        <v>11</v>
      </c>
      <c r="D52" s="63">
        <v>5.0</v>
      </c>
      <c r="E52" s="63">
        <v>96367.0</v>
      </c>
      <c r="F52" s="63">
        <v>96451.0</v>
      </c>
      <c r="G52" s="63">
        <v>96402.0</v>
      </c>
      <c r="H52" s="63">
        <v>96503.0</v>
      </c>
      <c r="I52" s="63">
        <v>96365.0</v>
      </c>
      <c r="J52" s="63">
        <v>96365.0</v>
      </c>
      <c r="K52" s="63">
        <v>96417.6</v>
      </c>
      <c r="L52" s="63">
        <v>27.338</v>
      </c>
      <c r="M52" s="63">
        <v>40.033</v>
      </c>
      <c r="N52" s="61">
        <f t="shared" si="8"/>
        <v>0.002075442329</v>
      </c>
      <c r="O52" s="61">
        <f t="shared" si="9"/>
        <v>0.08924402013</v>
      </c>
      <c r="P52" s="61">
        <f t="shared" si="10"/>
        <v>0.03839568308</v>
      </c>
      <c r="Q52" s="61">
        <f t="shared" si="11"/>
        <v>0.1432055207</v>
      </c>
      <c r="R52" s="61">
        <f t="shared" si="12"/>
        <v>0</v>
      </c>
      <c r="S52" s="62">
        <f t="shared" si="13"/>
        <v>0.05458413324</v>
      </c>
      <c r="U52" s="60">
        <f t="shared" si="14"/>
        <v>27.338</v>
      </c>
    </row>
    <row r="53">
      <c r="A53" s="63">
        <v>74770.0</v>
      </c>
      <c r="B53" s="63" t="s">
        <v>141</v>
      </c>
      <c r="C53" s="63" t="s">
        <v>11</v>
      </c>
      <c r="D53" s="63">
        <v>5.0</v>
      </c>
      <c r="E53" s="63">
        <v>74770.0</v>
      </c>
      <c r="F53" s="63">
        <v>74834.0</v>
      </c>
      <c r="G53" s="63">
        <v>74770.0</v>
      </c>
      <c r="H53" s="63">
        <v>74834.0</v>
      </c>
      <c r="I53" s="63">
        <v>74770.0</v>
      </c>
      <c r="J53" s="63">
        <v>74770.0</v>
      </c>
      <c r="K53" s="63">
        <v>74795.6</v>
      </c>
      <c r="L53" s="63">
        <v>16.332</v>
      </c>
      <c r="M53" s="63">
        <v>40.033</v>
      </c>
      <c r="N53" s="61">
        <f t="shared" si="8"/>
        <v>0</v>
      </c>
      <c r="O53" s="61">
        <f t="shared" si="9"/>
        <v>0.0855958272</v>
      </c>
      <c r="P53" s="61">
        <f t="shared" si="10"/>
        <v>0</v>
      </c>
      <c r="Q53" s="61">
        <f t="shared" si="11"/>
        <v>0.0855958272</v>
      </c>
      <c r="R53" s="61">
        <f t="shared" si="12"/>
        <v>0</v>
      </c>
      <c r="S53" s="62">
        <f t="shared" si="13"/>
        <v>0.03423833088</v>
      </c>
      <c r="U53" s="60">
        <f t="shared" si="14"/>
        <v>16.332</v>
      </c>
    </row>
    <row r="54">
      <c r="A54" s="63">
        <v>93903.0</v>
      </c>
      <c r="B54" s="63" t="s">
        <v>142</v>
      </c>
      <c r="C54" s="63" t="s">
        <v>11</v>
      </c>
      <c r="D54" s="63">
        <v>5.0</v>
      </c>
      <c r="E54" s="63">
        <v>93934.0</v>
      </c>
      <c r="F54" s="63">
        <v>93924.0</v>
      </c>
      <c r="G54" s="63">
        <v>93947.0</v>
      </c>
      <c r="H54" s="63">
        <v>93903.0</v>
      </c>
      <c r="I54" s="63">
        <v>93983.0</v>
      </c>
      <c r="J54" s="63">
        <v>93903.0</v>
      </c>
      <c r="K54" s="63">
        <v>93938.2</v>
      </c>
      <c r="L54" s="63">
        <v>44.044</v>
      </c>
      <c r="M54" s="63">
        <v>60.053</v>
      </c>
      <c r="N54" s="61">
        <f t="shared" si="8"/>
        <v>0.03301278979</v>
      </c>
      <c r="O54" s="61">
        <f t="shared" si="9"/>
        <v>0.02236350276</v>
      </c>
      <c r="P54" s="61">
        <f t="shared" si="10"/>
        <v>0.04685686293</v>
      </c>
      <c r="Q54" s="61">
        <f t="shared" si="11"/>
        <v>0</v>
      </c>
      <c r="R54" s="61">
        <f t="shared" si="12"/>
        <v>0.08519429624</v>
      </c>
      <c r="S54" s="62">
        <f t="shared" si="13"/>
        <v>0.03748549035</v>
      </c>
      <c r="U54" s="60">
        <f t="shared" si="14"/>
        <v>44.044</v>
      </c>
    </row>
    <row r="55">
      <c r="A55" s="63">
        <v>106863.0</v>
      </c>
      <c r="B55" s="63" t="s">
        <v>143</v>
      </c>
      <c r="C55" s="63" t="s">
        <v>11</v>
      </c>
      <c r="D55" s="63">
        <v>5.0</v>
      </c>
      <c r="E55" s="63">
        <v>106882.0</v>
      </c>
      <c r="F55" s="63">
        <v>106915.0</v>
      </c>
      <c r="G55" s="63">
        <v>106865.0</v>
      </c>
      <c r="H55" s="63">
        <v>106915.0</v>
      </c>
      <c r="I55" s="63">
        <v>106863.0</v>
      </c>
      <c r="J55" s="63">
        <v>106863.0</v>
      </c>
      <c r="K55" s="63">
        <v>106888.0</v>
      </c>
      <c r="L55" s="63">
        <v>37.361</v>
      </c>
      <c r="M55" s="63">
        <v>60.049</v>
      </c>
      <c r="N55" s="61">
        <f t="shared" si="8"/>
        <v>0.0177797741</v>
      </c>
      <c r="O55" s="61">
        <f t="shared" si="9"/>
        <v>0.04866043439</v>
      </c>
      <c r="P55" s="61">
        <f t="shared" si="10"/>
        <v>0.001871555169</v>
      </c>
      <c r="Q55" s="61">
        <f t="shared" si="11"/>
        <v>0.04866043439</v>
      </c>
      <c r="R55" s="61">
        <f t="shared" si="12"/>
        <v>0</v>
      </c>
      <c r="S55" s="62">
        <f t="shared" si="13"/>
        <v>0.02339443961</v>
      </c>
      <c r="U55" s="60">
        <f t="shared" si="14"/>
        <v>37.361</v>
      </c>
    </row>
    <row r="56">
      <c r="A56" s="63">
        <v>97837.0</v>
      </c>
      <c r="B56" s="63" t="s">
        <v>144</v>
      </c>
      <c r="C56" s="63" t="s">
        <v>11</v>
      </c>
      <c r="D56" s="63">
        <v>5.0</v>
      </c>
      <c r="E56" s="63">
        <v>97837.0</v>
      </c>
      <c r="F56" s="63">
        <v>97924.0</v>
      </c>
      <c r="G56" s="63">
        <v>97850.0</v>
      </c>
      <c r="H56" s="63">
        <v>97885.0</v>
      </c>
      <c r="I56" s="63">
        <v>97923.0</v>
      </c>
      <c r="J56" s="63">
        <v>97837.0</v>
      </c>
      <c r="K56" s="63">
        <v>97883.8</v>
      </c>
      <c r="L56" s="63">
        <v>16.624</v>
      </c>
      <c r="M56" s="63">
        <v>60.048</v>
      </c>
      <c r="N56" s="61">
        <f t="shared" si="8"/>
        <v>0</v>
      </c>
      <c r="O56" s="61">
        <f t="shared" si="9"/>
        <v>0.08892341343</v>
      </c>
      <c r="P56" s="61">
        <f t="shared" si="10"/>
        <v>0.0132874066</v>
      </c>
      <c r="Q56" s="61">
        <f t="shared" si="11"/>
        <v>0.04906119362</v>
      </c>
      <c r="R56" s="61">
        <f t="shared" si="12"/>
        <v>0.08790130523</v>
      </c>
      <c r="S56" s="62">
        <f t="shared" si="13"/>
        <v>0.04783466378</v>
      </c>
      <c r="U56" s="60">
        <f t="shared" si="14"/>
        <v>16.624</v>
      </c>
    </row>
    <row r="57">
      <c r="A57" s="63">
        <v>111488.0</v>
      </c>
      <c r="B57" s="63" t="s">
        <v>145</v>
      </c>
      <c r="C57" s="63" t="s">
        <v>11</v>
      </c>
      <c r="D57" s="63">
        <v>5.0</v>
      </c>
      <c r="E57" s="63">
        <v>111488.0</v>
      </c>
      <c r="F57" s="63">
        <v>111488.0</v>
      </c>
      <c r="G57" s="63">
        <v>111548.0</v>
      </c>
      <c r="H57" s="63">
        <v>111488.0</v>
      </c>
      <c r="I57" s="63">
        <v>111488.0</v>
      </c>
      <c r="J57" s="63">
        <v>111488.0</v>
      </c>
      <c r="K57" s="63">
        <v>111500.0</v>
      </c>
      <c r="L57" s="63">
        <v>26.333</v>
      </c>
      <c r="M57" s="63">
        <v>60.064</v>
      </c>
      <c r="N57" s="61">
        <f t="shared" si="8"/>
        <v>0</v>
      </c>
      <c r="O57" s="61">
        <f t="shared" si="9"/>
        <v>0</v>
      </c>
      <c r="P57" s="61">
        <f t="shared" si="10"/>
        <v>0.05381745121</v>
      </c>
      <c r="Q57" s="61">
        <f t="shared" si="11"/>
        <v>0</v>
      </c>
      <c r="R57" s="61">
        <f t="shared" si="12"/>
        <v>0</v>
      </c>
      <c r="S57" s="62">
        <f t="shared" si="13"/>
        <v>0.01076349024</v>
      </c>
      <c r="U57" s="60">
        <f t="shared" si="14"/>
        <v>26.333</v>
      </c>
    </row>
    <row r="58">
      <c r="A58" s="63">
        <v>96190.0</v>
      </c>
      <c r="B58" s="63" t="s">
        <v>146</v>
      </c>
      <c r="C58" s="63" t="s">
        <v>11</v>
      </c>
      <c r="D58" s="63">
        <v>5.0</v>
      </c>
      <c r="E58" s="63">
        <v>96196.0</v>
      </c>
      <c r="F58" s="63">
        <v>96281.0</v>
      </c>
      <c r="G58" s="63">
        <v>96196.0</v>
      </c>
      <c r="H58" s="63">
        <v>96190.0</v>
      </c>
      <c r="I58" s="63">
        <v>96388.0</v>
      </c>
      <c r="J58" s="63">
        <v>96190.0</v>
      </c>
      <c r="K58" s="63">
        <v>96250.2</v>
      </c>
      <c r="L58" s="63">
        <v>16.458</v>
      </c>
      <c r="M58" s="63">
        <v>60.056</v>
      </c>
      <c r="N58" s="61">
        <f t="shared" si="8"/>
        <v>0.006237654642</v>
      </c>
      <c r="O58" s="61">
        <f t="shared" si="9"/>
        <v>0.09460442873</v>
      </c>
      <c r="P58" s="61">
        <f t="shared" si="10"/>
        <v>0.006237654642</v>
      </c>
      <c r="Q58" s="61">
        <f t="shared" si="11"/>
        <v>0</v>
      </c>
      <c r="R58" s="61">
        <f t="shared" si="12"/>
        <v>0.2058426032</v>
      </c>
      <c r="S58" s="62">
        <f t="shared" si="13"/>
        <v>0.06258446824</v>
      </c>
      <c r="U58" s="60">
        <f t="shared" si="14"/>
        <v>16.458</v>
      </c>
    </row>
    <row r="59">
      <c r="A59" s="63">
        <v>101027.0</v>
      </c>
      <c r="B59" s="63" t="s">
        <v>147</v>
      </c>
      <c r="C59" s="63" t="s">
        <v>11</v>
      </c>
      <c r="D59" s="63">
        <v>5.0</v>
      </c>
      <c r="E59" s="63">
        <v>101058.0</v>
      </c>
      <c r="F59" s="63">
        <v>101060.0</v>
      </c>
      <c r="G59" s="63">
        <v>101106.0</v>
      </c>
      <c r="H59" s="63">
        <v>101027.0</v>
      </c>
      <c r="I59" s="63">
        <v>101057.0</v>
      </c>
      <c r="J59" s="63">
        <v>101027.0</v>
      </c>
      <c r="K59" s="63">
        <v>101061.6</v>
      </c>
      <c r="L59" s="63">
        <v>46.931</v>
      </c>
      <c r="M59" s="63">
        <v>80.058</v>
      </c>
      <c r="N59" s="61">
        <f t="shared" si="8"/>
        <v>0.03068486642</v>
      </c>
      <c r="O59" s="61">
        <f t="shared" si="9"/>
        <v>0.03266453522</v>
      </c>
      <c r="P59" s="61">
        <f t="shared" si="10"/>
        <v>0.07819691766</v>
      </c>
      <c r="Q59" s="61">
        <f t="shared" si="11"/>
        <v>0</v>
      </c>
      <c r="R59" s="61">
        <f t="shared" si="12"/>
        <v>0.02969503202</v>
      </c>
      <c r="S59" s="62">
        <f t="shared" si="13"/>
        <v>0.03424827026</v>
      </c>
      <c r="U59" s="60">
        <f t="shared" si="14"/>
        <v>46.931</v>
      </c>
    </row>
    <row r="60">
      <c r="A60" s="63">
        <v>107608.0</v>
      </c>
      <c r="B60" s="63" t="s">
        <v>148</v>
      </c>
      <c r="C60" s="63" t="s">
        <v>11</v>
      </c>
      <c r="D60" s="63">
        <v>5.0</v>
      </c>
      <c r="E60" s="63">
        <v>107721.0</v>
      </c>
      <c r="F60" s="63">
        <v>107686.0</v>
      </c>
      <c r="G60" s="63">
        <v>107721.0</v>
      </c>
      <c r="H60" s="63">
        <v>107687.0</v>
      </c>
      <c r="I60" s="63">
        <v>107700.0</v>
      </c>
      <c r="J60" s="63">
        <v>107686.0</v>
      </c>
      <c r="K60" s="63">
        <v>107703.0</v>
      </c>
      <c r="L60" s="63">
        <v>53.266</v>
      </c>
      <c r="M60" s="63">
        <v>80.078</v>
      </c>
      <c r="N60" s="61">
        <f t="shared" si="8"/>
        <v>0.1050107799</v>
      </c>
      <c r="O60" s="61">
        <f t="shared" si="9"/>
        <v>0.07248531708</v>
      </c>
      <c r="P60" s="61">
        <f t="shared" si="10"/>
        <v>0.1050107799</v>
      </c>
      <c r="Q60" s="61">
        <f t="shared" si="11"/>
        <v>0.07341461601</v>
      </c>
      <c r="R60" s="61">
        <f t="shared" si="12"/>
        <v>0.08549550219</v>
      </c>
      <c r="S60" s="62">
        <f t="shared" si="13"/>
        <v>0.088283399</v>
      </c>
      <c r="U60" s="60">
        <f t="shared" si="14"/>
        <v>53.266</v>
      </c>
    </row>
    <row r="61">
      <c r="A61" s="63">
        <v>119282.0</v>
      </c>
      <c r="B61" s="63" t="s">
        <v>149</v>
      </c>
      <c r="C61" s="63" t="s">
        <v>11</v>
      </c>
      <c r="D61" s="63">
        <v>5.0</v>
      </c>
      <c r="E61" s="63">
        <v>119346.0</v>
      </c>
      <c r="F61" s="63">
        <v>119282.0</v>
      </c>
      <c r="G61" s="63">
        <v>119282.0</v>
      </c>
      <c r="H61" s="63">
        <v>119382.0</v>
      </c>
      <c r="I61" s="63">
        <v>119390.0</v>
      </c>
      <c r="J61" s="63">
        <v>119282.0</v>
      </c>
      <c r="K61" s="63">
        <v>119336.4</v>
      </c>
      <c r="L61" s="63">
        <v>46.863</v>
      </c>
      <c r="M61" s="63">
        <v>80.074</v>
      </c>
      <c r="N61" s="61">
        <f t="shared" si="8"/>
        <v>0.05365436529</v>
      </c>
      <c r="O61" s="61">
        <f t="shared" si="9"/>
        <v>0</v>
      </c>
      <c r="P61" s="61">
        <f t="shared" si="10"/>
        <v>0</v>
      </c>
      <c r="Q61" s="61">
        <f t="shared" si="11"/>
        <v>0.08383494576</v>
      </c>
      <c r="R61" s="61">
        <f t="shared" si="12"/>
        <v>0.09054174142</v>
      </c>
      <c r="S61" s="62">
        <f t="shared" si="13"/>
        <v>0.04560621049</v>
      </c>
      <c r="U61" s="60">
        <f t="shared" si="14"/>
        <v>46.863</v>
      </c>
    </row>
    <row r="62">
      <c r="A62" s="63">
        <v>113107.0</v>
      </c>
      <c r="B62" s="63" t="s">
        <v>150</v>
      </c>
      <c r="C62" s="63" t="s">
        <v>11</v>
      </c>
      <c r="D62" s="63">
        <v>5.0</v>
      </c>
      <c r="E62" s="63">
        <v>113112.0</v>
      </c>
      <c r="F62" s="63">
        <v>113107.0</v>
      </c>
      <c r="G62" s="63">
        <v>113199.0</v>
      </c>
      <c r="H62" s="63">
        <v>113112.0</v>
      </c>
      <c r="I62" s="63">
        <v>113112.0</v>
      </c>
      <c r="J62" s="63">
        <v>113107.0</v>
      </c>
      <c r="K62" s="63">
        <v>113128.4</v>
      </c>
      <c r="L62" s="63">
        <v>34.099</v>
      </c>
      <c r="M62" s="63">
        <v>80.075</v>
      </c>
      <c r="N62" s="61">
        <f t="shared" si="8"/>
        <v>0.00442059289</v>
      </c>
      <c r="O62" s="61">
        <f t="shared" si="9"/>
        <v>0</v>
      </c>
      <c r="P62" s="61">
        <f t="shared" si="10"/>
        <v>0.08133890917</v>
      </c>
      <c r="Q62" s="61">
        <f t="shared" si="11"/>
        <v>0.00442059289</v>
      </c>
      <c r="R62" s="61">
        <f t="shared" si="12"/>
        <v>0.00442059289</v>
      </c>
      <c r="S62" s="62">
        <f t="shared" si="13"/>
        <v>0.01892013757</v>
      </c>
      <c r="U62" s="60">
        <f t="shared" si="14"/>
        <v>34.099</v>
      </c>
    </row>
    <row r="63">
      <c r="A63" s="63">
        <v>118523.0</v>
      </c>
      <c r="B63" s="63" t="s">
        <v>151</v>
      </c>
      <c r="C63" s="63" t="s">
        <v>11</v>
      </c>
      <c r="D63" s="63">
        <v>5.0</v>
      </c>
      <c r="E63" s="63">
        <v>118588.0</v>
      </c>
      <c r="F63" s="63">
        <v>118546.0</v>
      </c>
      <c r="G63" s="63">
        <v>118700.0</v>
      </c>
      <c r="H63" s="63">
        <v>118557.0</v>
      </c>
      <c r="I63" s="63">
        <v>118584.0</v>
      </c>
      <c r="J63" s="63">
        <v>118546.0</v>
      </c>
      <c r="K63" s="63">
        <v>118595.0</v>
      </c>
      <c r="L63" s="63">
        <v>26.983</v>
      </c>
      <c r="M63" s="63">
        <v>80.108</v>
      </c>
      <c r="N63" s="61">
        <f t="shared" si="8"/>
        <v>0.0548416763</v>
      </c>
      <c r="O63" s="61">
        <f t="shared" si="9"/>
        <v>0.01940551623</v>
      </c>
      <c r="P63" s="61">
        <f t="shared" si="10"/>
        <v>0.1493381032</v>
      </c>
      <c r="Q63" s="61">
        <f t="shared" si="11"/>
        <v>0.02868641529</v>
      </c>
      <c r="R63" s="61">
        <f t="shared" si="12"/>
        <v>0.05146680391</v>
      </c>
      <c r="S63" s="62">
        <f t="shared" si="13"/>
        <v>0.06074770298</v>
      </c>
      <c r="U63" s="60">
        <f t="shared" si="14"/>
        <v>26.983</v>
      </c>
    </row>
    <row r="64">
      <c r="A64" s="63">
        <v>114895.0</v>
      </c>
      <c r="B64" s="63" t="s">
        <v>152</v>
      </c>
      <c r="C64" s="63" t="s">
        <v>11</v>
      </c>
      <c r="D64" s="63">
        <v>5.0</v>
      </c>
      <c r="E64" s="63">
        <v>114895.0</v>
      </c>
      <c r="F64" s="63">
        <v>114962.0</v>
      </c>
      <c r="G64" s="63">
        <v>115054.0</v>
      </c>
      <c r="H64" s="63">
        <v>115081.0</v>
      </c>
      <c r="I64" s="63">
        <v>114953.0</v>
      </c>
      <c r="J64" s="63">
        <v>114895.0</v>
      </c>
      <c r="K64" s="63">
        <v>114989.0</v>
      </c>
      <c r="L64" s="63">
        <v>43.517</v>
      </c>
      <c r="M64" s="63">
        <v>100.11</v>
      </c>
      <c r="N64" s="61">
        <f t="shared" si="8"/>
        <v>0</v>
      </c>
      <c r="O64" s="61">
        <f t="shared" si="9"/>
        <v>0.05831411289</v>
      </c>
      <c r="P64" s="61">
        <f t="shared" si="10"/>
        <v>0.1383872231</v>
      </c>
      <c r="Q64" s="61">
        <f t="shared" si="11"/>
        <v>0.1618869402</v>
      </c>
      <c r="R64" s="61">
        <f t="shared" si="12"/>
        <v>0.05048087384</v>
      </c>
      <c r="S64" s="62">
        <f t="shared" si="13"/>
        <v>0.08181383002</v>
      </c>
      <c r="U64" s="60">
        <f t="shared" si="14"/>
        <v>43.517</v>
      </c>
    </row>
    <row r="65">
      <c r="A65" s="63">
        <v>125994.0</v>
      </c>
      <c r="B65" s="63" t="s">
        <v>153</v>
      </c>
      <c r="C65" s="63" t="s">
        <v>11</v>
      </c>
      <c r="D65" s="63">
        <v>5.0</v>
      </c>
      <c r="E65" s="63">
        <v>126046.0</v>
      </c>
      <c r="F65" s="63">
        <v>126196.0</v>
      </c>
      <c r="G65" s="63">
        <v>126144.0</v>
      </c>
      <c r="H65" s="63">
        <v>126106.0</v>
      </c>
      <c r="I65" s="63">
        <v>126098.0</v>
      </c>
      <c r="J65" s="63">
        <v>126046.0</v>
      </c>
      <c r="K65" s="63">
        <v>126118.0</v>
      </c>
      <c r="L65" s="63">
        <v>37.279</v>
      </c>
      <c r="M65" s="63">
        <v>100.105</v>
      </c>
      <c r="N65" s="61">
        <f t="shared" si="8"/>
        <v>0.04127180659</v>
      </c>
      <c r="O65" s="61">
        <f t="shared" si="9"/>
        <v>0.1603250948</v>
      </c>
      <c r="P65" s="61">
        <f t="shared" si="10"/>
        <v>0.1190532883</v>
      </c>
      <c r="Q65" s="61">
        <f t="shared" si="11"/>
        <v>0.08889312189</v>
      </c>
      <c r="R65" s="61">
        <f t="shared" si="12"/>
        <v>0.08254361319</v>
      </c>
      <c r="S65" s="62">
        <f t="shared" si="13"/>
        <v>0.09841738495</v>
      </c>
      <c r="U65" s="60">
        <f t="shared" si="14"/>
        <v>37.279</v>
      </c>
    </row>
    <row r="66">
      <c r="A66" s="63">
        <v>122437.0</v>
      </c>
      <c r="B66" s="63" t="s">
        <v>154</v>
      </c>
      <c r="C66" s="63" t="s">
        <v>11</v>
      </c>
      <c r="D66" s="63">
        <v>5.0</v>
      </c>
      <c r="E66" s="63">
        <v>122501.0</v>
      </c>
      <c r="F66" s="63">
        <v>122497.0</v>
      </c>
      <c r="G66" s="63">
        <v>122515.0</v>
      </c>
      <c r="H66" s="63">
        <v>122487.0</v>
      </c>
      <c r="I66" s="63">
        <v>122450.0</v>
      </c>
      <c r="J66" s="63">
        <v>122450.0</v>
      </c>
      <c r="K66" s="63">
        <v>122490.0</v>
      </c>
      <c r="L66" s="63">
        <v>47.821</v>
      </c>
      <c r="M66" s="63">
        <v>100.104</v>
      </c>
      <c r="N66" s="61">
        <f t="shared" si="8"/>
        <v>0.05227178059</v>
      </c>
      <c r="O66" s="61">
        <f t="shared" si="9"/>
        <v>0.0490047943</v>
      </c>
      <c r="P66" s="61">
        <f t="shared" si="10"/>
        <v>0.06370623259</v>
      </c>
      <c r="Q66" s="61">
        <f t="shared" si="11"/>
        <v>0.04083732859</v>
      </c>
      <c r="R66" s="61">
        <f t="shared" si="12"/>
        <v>0.01061770543</v>
      </c>
      <c r="S66" s="62">
        <f t="shared" si="13"/>
        <v>0.0432875683</v>
      </c>
      <c r="U66" s="60">
        <f t="shared" si="14"/>
        <v>47.821</v>
      </c>
    </row>
    <row r="67">
      <c r="A67" s="63">
        <v>121462.0</v>
      </c>
      <c r="B67" s="63" t="s">
        <v>155</v>
      </c>
      <c r="C67" s="63" t="s">
        <v>11</v>
      </c>
      <c r="D67" s="63">
        <v>5.0</v>
      </c>
      <c r="E67" s="63">
        <v>121590.0</v>
      </c>
      <c r="F67" s="63">
        <v>121497.0</v>
      </c>
      <c r="G67" s="63">
        <v>121592.0</v>
      </c>
      <c r="H67" s="63">
        <v>121681.0</v>
      </c>
      <c r="I67" s="63">
        <v>121571.0</v>
      </c>
      <c r="J67" s="63">
        <v>121497.0</v>
      </c>
      <c r="K67" s="63">
        <v>121586.2</v>
      </c>
      <c r="L67" s="63">
        <v>46.416</v>
      </c>
      <c r="M67" s="63">
        <v>100.143</v>
      </c>
      <c r="N67" s="61">
        <f t="shared" si="8"/>
        <v>0.1053827535</v>
      </c>
      <c r="O67" s="61">
        <f t="shared" si="9"/>
        <v>0.02881559665</v>
      </c>
      <c r="P67" s="61">
        <f t="shared" si="10"/>
        <v>0.107029359</v>
      </c>
      <c r="Q67" s="61">
        <f t="shared" si="11"/>
        <v>0.1803033047</v>
      </c>
      <c r="R67" s="61">
        <f t="shared" si="12"/>
        <v>0.08974000099</v>
      </c>
      <c r="S67" s="62">
        <f t="shared" si="13"/>
        <v>0.102254203</v>
      </c>
      <c r="U67" s="60">
        <f t="shared" si="14"/>
        <v>46.416</v>
      </c>
    </row>
    <row r="68">
      <c r="A68" s="63">
        <v>111435.0</v>
      </c>
      <c r="B68" s="63" t="s">
        <v>156</v>
      </c>
      <c r="C68" s="63" t="s">
        <v>11</v>
      </c>
      <c r="D68" s="63">
        <v>5.0</v>
      </c>
      <c r="E68" s="63">
        <v>111554.0</v>
      </c>
      <c r="F68" s="63">
        <v>111554.0</v>
      </c>
      <c r="G68" s="63">
        <v>111510.0</v>
      </c>
      <c r="H68" s="63">
        <v>111435.0</v>
      </c>
      <c r="I68" s="63">
        <v>111506.0</v>
      </c>
      <c r="J68" s="63">
        <v>111435.0</v>
      </c>
      <c r="K68" s="63">
        <v>111511.8</v>
      </c>
      <c r="L68" s="63">
        <v>56.078</v>
      </c>
      <c r="M68" s="63">
        <v>100.092</v>
      </c>
      <c r="N68" s="61">
        <f t="shared" si="8"/>
        <v>0.1067887109</v>
      </c>
      <c r="O68" s="61">
        <f t="shared" si="9"/>
        <v>0.1067887109</v>
      </c>
      <c r="P68" s="61">
        <f t="shared" si="10"/>
        <v>0.0673038094</v>
      </c>
      <c r="Q68" s="61">
        <f t="shared" si="11"/>
        <v>0</v>
      </c>
      <c r="R68" s="61">
        <f t="shared" si="12"/>
        <v>0.06371427289</v>
      </c>
      <c r="S68" s="62">
        <f t="shared" si="13"/>
        <v>0.06891910082</v>
      </c>
      <c r="U68" s="60">
        <f t="shared" si="14"/>
        <v>56.078</v>
      </c>
    </row>
    <row r="69">
      <c r="A69" s="63">
        <v>119392.0</v>
      </c>
      <c r="B69" s="63" t="s">
        <v>157</v>
      </c>
      <c r="C69" s="63" t="s">
        <v>11</v>
      </c>
      <c r="D69" s="63">
        <v>5.0</v>
      </c>
      <c r="E69" s="63">
        <v>119480.0</v>
      </c>
      <c r="F69" s="63">
        <v>119561.0</v>
      </c>
      <c r="G69" s="63">
        <v>119467.0</v>
      </c>
      <c r="H69" s="63">
        <v>119434.0</v>
      </c>
      <c r="I69" s="63">
        <v>119411.0</v>
      </c>
      <c r="J69" s="63">
        <v>119411.0</v>
      </c>
      <c r="K69" s="63">
        <v>119470.6</v>
      </c>
      <c r="L69" s="63">
        <v>70.339</v>
      </c>
      <c r="M69" s="63">
        <v>120.145</v>
      </c>
      <c r="N69" s="61">
        <f t="shared" si="8"/>
        <v>0.07370678102</v>
      </c>
      <c r="O69" s="61">
        <f t="shared" si="9"/>
        <v>0.1415505226</v>
      </c>
      <c r="P69" s="61">
        <f t="shared" si="10"/>
        <v>0.06281827928</v>
      </c>
      <c r="Q69" s="61">
        <f t="shared" si="11"/>
        <v>0.0351782364</v>
      </c>
      <c r="R69" s="61">
        <f t="shared" si="12"/>
        <v>0.01591396408</v>
      </c>
      <c r="S69" s="62">
        <f t="shared" si="13"/>
        <v>0.06583355669</v>
      </c>
      <c r="U69" s="60">
        <f t="shared" si="14"/>
        <v>70.339</v>
      </c>
    </row>
    <row r="70">
      <c r="A70" s="63">
        <v>116498.0</v>
      </c>
      <c r="B70" s="63" t="s">
        <v>158</v>
      </c>
      <c r="C70" s="63" t="s">
        <v>11</v>
      </c>
      <c r="D70" s="63">
        <v>5.0</v>
      </c>
      <c r="E70" s="63">
        <v>116548.0</v>
      </c>
      <c r="F70" s="63">
        <v>116508.0</v>
      </c>
      <c r="G70" s="63">
        <v>116552.0</v>
      </c>
      <c r="H70" s="63">
        <v>116548.0</v>
      </c>
      <c r="I70" s="63">
        <v>116510.0</v>
      </c>
      <c r="J70" s="63">
        <v>116508.0</v>
      </c>
      <c r="K70" s="63">
        <v>116533.2</v>
      </c>
      <c r="L70" s="63">
        <v>76.58</v>
      </c>
      <c r="M70" s="63">
        <v>120.15</v>
      </c>
      <c r="N70" s="61">
        <f t="shared" si="8"/>
        <v>0.04291919175</v>
      </c>
      <c r="O70" s="61">
        <f t="shared" si="9"/>
        <v>0.008583838349</v>
      </c>
      <c r="P70" s="61">
        <f t="shared" si="10"/>
        <v>0.04635272709</v>
      </c>
      <c r="Q70" s="61">
        <f t="shared" si="11"/>
        <v>0.04291919175</v>
      </c>
      <c r="R70" s="61">
        <f t="shared" si="12"/>
        <v>0.01030060602</v>
      </c>
      <c r="S70" s="62">
        <f t="shared" si="13"/>
        <v>0.03021511099</v>
      </c>
      <c r="U70" s="60">
        <f t="shared" si="14"/>
        <v>76.58</v>
      </c>
    </row>
    <row r="71">
      <c r="A71" s="63">
        <v>117933.0</v>
      </c>
      <c r="B71" s="63" t="s">
        <v>159</v>
      </c>
      <c r="C71" s="63" t="s">
        <v>11</v>
      </c>
      <c r="D71" s="63">
        <v>5.0</v>
      </c>
      <c r="E71" s="63">
        <v>118000.0</v>
      </c>
      <c r="F71" s="63">
        <v>117958.0</v>
      </c>
      <c r="G71" s="63">
        <v>118243.0</v>
      </c>
      <c r="H71" s="63">
        <v>118018.0</v>
      </c>
      <c r="I71" s="63">
        <v>118025.0</v>
      </c>
      <c r="J71" s="63">
        <v>117958.0</v>
      </c>
      <c r="K71" s="63">
        <v>118048.8</v>
      </c>
      <c r="L71" s="63">
        <v>71.338</v>
      </c>
      <c r="M71" s="63">
        <v>120.106</v>
      </c>
      <c r="N71" s="61">
        <f t="shared" si="8"/>
        <v>0.05681191863</v>
      </c>
      <c r="O71" s="61">
        <f t="shared" si="9"/>
        <v>0.0211984771</v>
      </c>
      <c r="P71" s="61">
        <f t="shared" si="10"/>
        <v>0.2628611161</v>
      </c>
      <c r="Q71" s="61">
        <f t="shared" si="11"/>
        <v>0.07207482214</v>
      </c>
      <c r="R71" s="61">
        <f t="shared" si="12"/>
        <v>0.07801039573</v>
      </c>
      <c r="S71" s="62">
        <f t="shared" si="13"/>
        <v>0.09819134593</v>
      </c>
      <c r="U71" s="60">
        <f t="shared" si="14"/>
        <v>71.338</v>
      </c>
    </row>
    <row r="72">
      <c r="A72" s="63">
        <v>122339.0</v>
      </c>
      <c r="B72" s="63" t="s">
        <v>160</v>
      </c>
      <c r="C72" s="63" t="s">
        <v>11</v>
      </c>
      <c r="D72" s="63">
        <v>5.0</v>
      </c>
      <c r="E72" s="63">
        <v>122665.0</v>
      </c>
      <c r="F72" s="63">
        <v>122390.0</v>
      </c>
      <c r="G72" s="63">
        <v>122646.0</v>
      </c>
      <c r="H72" s="63">
        <v>122594.0</v>
      </c>
      <c r="I72" s="63">
        <v>122669.0</v>
      </c>
      <c r="J72" s="63">
        <v>122390.0</v>
      </c>
      <c r="K72" s="63">
        <v>122592.8</v>
      </c>
      <c r="L72" s="63">
        <v>62.415</v>
      </c>
      <c r="M72" s="63">
        <v>120.104</v>
      </c>
      <c r="N72" s="61">
        <f t="shared" si="8"/>
        <v>0.2664726702</v>
      </c>
      <c r="O72" s="61">
        <f t="shared" si="9"/>
        <v>0.04168744227</v>
      </c>
      <c r="P72" s="61">
        <f t="shared" si="10"/>
        <v>0.2509420545</v>
      </c>
      <c r="Q72" s="61">
        <f t="shared" si="11"/>
        <v>0.2084372114</v>
      </c>
      <c r="R72" s="61">
        <f t="shared" si="12"/>
        <v>0.2697422735</v>
      </c>
      <c r="S72" s="62">
        <f t="shared" si="13"/>
        <v>0.2074563304</v>
      </c>
      <c r="U72" s="60">
        <f t="shared" si="14"/>
        <v>62.415</v>
      </c>
    </row>
    <row r="73">
      <c r="A73" s="63">
        <v>133069.0</v>
      </c>
      <c r="B73" s="63" t="s">
        <v>161</v>
      </c>
      <c r="C73" s="63" t="s">
        <v>11</v>
      </c>
      <c r="D73" s="63">
        <v>5.0</v>
      </c>
      <c r="E73" s="63">
        <v>133228.0</v>
      </c>
      <c r="F73" s="63">
        <v>133108.0</v>
      </c>
      <c r="G73" s="63">
        <v>133095.0</v>
      </c>
      <c r="H73" s="63">
        <v>133144.0</v>
      </c>
      <c r="I73" s="63">
        <v>133085.0</v>
      </c>
      <c r="J73" s="63">
        <v>133085.0</v>
      </c>
      <c r="K73" s="63">
        <v>133132.0</v>
      </c>
      <c r="L73" s="63">
        <v>71.877</v>
      </c>
      <c r="M73" s="63">
        <v>120.04</v>
      </c>
      <c r="N73" s="61">
        <f t="shared" si="8"/>
        <v>0.1194868827</v>
      </c>
      <c r="O73" s="61">
        <f t="shared" si="9"/>
        <v>0.02930810331</v>
      </c>
      <c r="P73" s="61">
        <f t="shared" si="10"/>
        <v>0.01953873554</v>
      </c>
      <c r="Q73" s="61">
        <f t="shared" si="11"/>
        <v>0.05636173714</v>
      </c>
      <c r="R73" s="61">
        <f t="shared" si="12"/>
        <v>0.01202383726</v>
      </c>
      <c r="S73" s="62">
        <f t="shared" si="13"/>
        <v>0.0473438592</v>
      </c>
      <c r="U73" s="60">
        <f t="shared" si="14"/>
        <v>71.877</v>
      </c>
    </row>
    <row r="74">
      <c r="A74" s="63">
        <v>123848.0</v>
      </c>
      <c r="B74" s="63" t="s">
        <v>162</v>
      </c>
      <c r="C74" s="63" t="s">
        <v>11</v>
      </c>
      <c r="D74" s="63">
        <v>5.0</v>
      </c>
      <c r="E74" s="63">
        <v>124000.0</v>
      </c>
      <c r="F74" s="63">
        <v>124095.0</v>
      </c>
      <c r="G74" s="63">
        <v>123952.0</v>
      </c>
      <c r="H74" s="63">
        <v>123902.0</v>
      </c>
      <c r="I74" s="63">
        <v>124160.0</v>
      </c>
      <c r="J74" s="63">
        <v>123902.0</v>
      </c>
      <c r="K74" s="63">
        <v>124021.8</v>
      </c>
      <c r="L74" s="63">
        <v>90.442</v>
      </c>
      <c r="M74" s="63">
        <v>140.155</v>
      </c>
      <c r="N74" s="61">
        <f t="shared" si="8"/>
        <v>0.1227310897</v>
      </c>
      <c r="O74" s="61">
        <f t="shared" si="9"/>
        <v>0.1994380208</v>
      </c>
      <c r="P74" s="61">
        <f t="shared" si="10"/>
        <v>0.08397390349</v>
      </c>
      <c r="Q74" s="61">
        <f t="shared" si="11"/>
        <v>0.04360183451</v>
      </c>
      <c r="R74" s="61">
        <f t="shared" si="12"/>
        <v>0.2519217105</v>
      </c>
      <c r="S74" s="62">
        <f t="shared" si="13"/>
        <v>0.1403333118</v>
      </c>
      <c r="U74" s="60">
        <f t="shared" si="14"/>
        <v>90.442</v>
      </c>
    </row>
    <row r="75">
      <c r="A75" s="63">
        <v>134470.0</v>
      </c>
      <c r="B75" s="63" t="s">
        <v>163</v>
      </c>
      <c r="C75" s="63" t="s">
        <v>11</v>
      </c>
      <c r="D75" s="63">
        <v>5.0</v>
      </c>
      <c r="E75" s="63">
        <v>134617.0</v>
      </c>
      <c r="F75" s="63">
        <v>134616.0</v>
      </c>
      <c r="G75" s="63">
        <v>134515.0</v>
      </c>
      <c r="H75" s="63">
        <v>134541.0</v>
      </c>
      <c r="I75" s="63">
        <v>134655.0</v>
      </c>
      <c r="J75" s="63">
        <v>134515.0</v>
      </c>
      <c r="K75" s="63">
        <v>134588.8</v>
      </c>
      <c r="L75" s="63">
        <v>70.368</v>
      </c>
      <c r="M75" s="63">
        <v>140.063</v>
      </c>
      <c r="N75" s="61">
        <f t="shared" si="8"/>
        <v>0.1093180635</v>
      </c>
      <c r="O75" s="61">
        <f t="shared" si="9"/>
        <v>0.1085744032</v>
      </c>
      <c r="P75" s="61">
        <f t="shared" si="10"/>
        <v>0.03346471332</v>
      </c>
      <c r="Q75" s="61">
        <f t="shared" si="11"/>
        <v>0.05279988101</v>
      </c>
      <c r="R75" s="61">
        <f t="shared" si="12"/>
        <v>0.1375771548</v>
      </c>
      <c r="S75" s="62">
        <f t="shared" si="13"/>
        <v>0.08834684316</v>
      </c>
      <c r="U75" s="60">
        <f t="shared" si="14"/>
        <v>70.368</v>
      </c>
    </row>
    <row r="76">
      <c r="A76" s="63">
        <v>132822.0</v>
      </c>
      <c r="B76" s="63" t="s">
        <v>164</v>
      </c>
      <c r="C76" s="63" t="s">
        <v>11</v>
      </c>
      <c r="D76" s="63">
        <v>5.0</v>
      </c>
      <c r="E76" s="63">
        <v>132894.0</v>
      </c>
      <c r="F76" s="63">
        <v>132948.0</v>
      </c>
      <c r="G76" s="63">
        <v>132896.0</v>
      </c>
      <c r="H76" s="63">
        <v>132882.0</v>
      </c>
      <c r="I76" s="63">
        <v>132872.0</v>
      </c>
      <c r="J76" s="63">
        <v>132872.0</v>
      </c>
      <c r="K76" s="63">
        <v>132898.4</v>
      </c>
      <c r="L76" s="63">
        <v>77.154</v>
      </c>
      <c r="M76" s="63">
        <v>140.161</v>
      </c>
      <c r="N76" s="61">
        <f t="shared" si="8"/>
        <v>0.05420788725</v>
      </c>
      <c r="O76" s="61">
        <f t="shared" si="9"/>
        <v>0.09486380268</v>
      </c>
      <c r="P76" s="61">
        <f t="shared" si="10"/>
        <v>0.05571366189</v>
      </c>
      <c r="Q76" s="61">
        <f t="shared" si="11"/>
        <v>0.04517323937</v>
      </c>
      <c r="R76" s="61">
        <f t="shared" si="12"/>
        <v>0.03764436614</v>
      </c>
      <c r="S76" s="62">
        <f t="shared" si="13"/>
        <v>0.05752059147</v>
      </c>
      <c r="U76" s="60">
        <f t="shared" si="14"/>
        <v>77.154</v>
      </c>
    </row>
    <row r="77">
      <c r="A77" s="63">
        <v>127779.0</v>
      </c>
      <c r="B77" s="63" t="s">
        <v>165</v>
      </c>
      <c r="C77" s="63" t="s">
        <v>11</v>
      </c>
      <c r="D77" s="63">
        <v>5.0</v>
      </c>
      <c r="E77" s="63">
        <v>127943.0</v>
      </c>
      <c r="F77" s="63">
        <v>128083.0</v>
      </c>
      <c r="G77" s="63">
        <v>127942.0</v>
      </c>
      <c r="H77" s="63">
        <v>127969.0</v>
      </c>
      <c r="I77" s="63">
        <v>127920.0</v>
      </c>
      <c r="J77" s="63">
        <v>127920.0</v>
      </c>
      <c r="K77" s="63">
        <v>127971.4</v>
      </c>
      <c r="L77" s="63">
        <v>64.748</v>
      </c>
      <c r="M77" s="63">
        <v>140.23</v>
      </c>
      <c r="N77" s="61">
        <f t="shared" si="8"/>
        <v>0.1283465984</v>
      </c>
      <c r="O77" s="61">
        <f t="shared" si="9"/>
        <v>0.2379107678</v>
      </c>
      <c r="P77" s="61">
        <f t="shared" si="10"/>
        <v>0.1275639972</v>
      </c>
      <c r="Q77" s="61">
        <f t="shared" si="11"/>
        <v>0.1486942299</v>
      </c>
      <c r="R77" s="61">
        <f t="shared" si="12"/>
        <v>0.1103467706</v>
      </c>
      <c r="S77" s="62">
        <f t="shared" si="13"/>
        <v>0.1505724728</v>
      </c>
      <c r="U77" s="60">
        <f t="shared" si="14"/>
        <v>64.748</v>
      </c>
    </row>
    <row r="78">
      <c r="A78" s="63">
        <v>125727.0</v>
      </c>
      <c r="B78" s="63" t="s">
        <v>166</v>
      </c>
      <c r="C78" s="63" t="s">
        <v>11</v>
      </c>
      <c r="D78" s="63">
        <v>5.0</v>
      </c>
      <c r="E78" s="63">
        <v>125871.0</v>
      </c>
      <c r="F78" s="63">
        <v>125857.0</v>
      </c>
      <c r="G78" s="63">
        <v>125863.0</v>
      </c>
      <c r="H78" s="63">
        <v>125898.0</v>
      </c>
      <c r="I78" s="63">
        <v>125932.0</v>
      </c>
      <c r="J78" s="63">
        <v>125857.0</v>
      </c>
      <c r="K78" s="63">
        <v>125884.2</v>
      </c>
      <c r="L78" s="63">
        <v>102.226</v>
      </c>
      <c r="M78" s="63">
        <v>160.158</v>
      </c>
      <c r="N78" s="61">
        <f t="shared" si="8"/>
        <v>0.114533871</v>
      </c>
      <c r="O78" s="61">
        <f t="shared" si="9"/>
        <v>0.1033986335</v>
      </c>
      <c r="P78" s="61">
        <f t="shared" si="10"/>
        <v>0.1081708782</v>
      </c>
      <c r="Q78" s="61">
        <f t="shared" si="11"/>
        <v>0.1360089718</v>
      </c>
      <c r="R78" s="61">
        <f t="shared" si="12"/>
        <v>0.1630516914</v>
      </c>
      <c r="S78" s="62">
        <f t="shared" si="13"/>
        <v>0.1250328092</v>
      </c>
      <c r="U78" s="60">
        <f t="shared" si="14"/>
        <v>102.226</v>
      </c>
    </row>
    <row r="79">
      <c r="A79" s="63">
        <v>142084.0</v>
      </c>
      <c r="B79" s="63" t="s">
        <v>167</v>
      </c>
      <c r="C79" s="63" t="s">
        <v>11</v>
      </c>
      <c r="D79" s="63">
        <v>5.0</v>
      </c>
      <c r="E79" s="63">
        <v>142215.0</v>
      </c>
      <c r="F79" s="63">
        <v>142198.0</v>
      </c>
      <c r="G79" s="63">
        <v>142228.0</v>
      </c>
      <c r="H79" s="63">
        <v>142281.0</v>
      </c>
      <c r="I79" s="63">
        <v>142201.0</v>
      </c>
      <c r="J79" s="63">
        <v>142198.0</v>
      </c>
      <c r="K79" s="63">
        <v>142224.6</v>
      </c>
      <c r="L79" s="63">
        <v>98.624</v>
      </c>
      <c r="M79" s="63">
        <v>160.185</v>
      </c>
      <c r="N79" s="61">
        <f t="shared" si="8"/>
        <v>0.09219898088</v>
      </c>
      <c r="O79" s="61">
        <f t="shared" si="9"/>
        <v>0.08023422764</v>
      </c>
      <c r="P79" s="61">
        <f t="shared" si="10"/>
        <v>0.1013484981</v>
      </c>
      <c r="Q79" s="61">
        <f t="shared" si="11"/>
        <v>0.1386503758</v>
      </c>
      <c r="R79" s="61">
        <f t="shared" si="12"/>
        <v>0.08234565468</v>
      </c>
      <c r="S79" s="62">
        <f t="shared" si="13"/>
        <v>0.09895554742</v>
      </c>
      <c r="U79" s="60">
        <f t="shared" si="14"/>
        <v>98.624</v>
      </c>
    </row>
    <row r="80">
      <c r="A80" s="63">
        <v>149976.0</v>
      </c>
      <c r="B80" s="63" t="s">
        <v>168</v>
      </c>
      <c r="C80" s="63" t="s">
        <v>11</v>
      </c>
      <c r="D80" s="63">
        <v>5.0</v>
      </c>
      <c r="E80" s="63">
        <v>150282.0</v>
      </c>
      <c r="F80" s="63">
        <v>150178.0</v>
      </c>
      <c r="G80" s="63">
        <v>150213.0</v>
      </c>
      <c r="H80" s="63">
        <v>150103.0</v>
      </c>
      <c r="I80" s="63">
        <v>150111.0</v>
      </c>
      <c r="J80" s="63">
        <v>150103.0</v>
      </c>
      <c r="K80" s="63">
        <v>150177.4</v>
      </c>
      <c r="L80" s="63">
        <v>94.294</v>
      </c>
      <c r="M80" s="63">
        <v>160.207</v>
      </c>
      <c r="N80" s="61">
        <f t="shared" si="8"/>
        <v>0.2040326452</v>
      </c>
      <c r="O80" s="61">
        <f t="shared" si="9"/>
        <v>0.1346882168</v>
      </c>
      <c r="P80" s="61">
        <f t="shared" si="10"/>
        <v>0.158025284</v>
      </c>
      <c r="Q80" s="61">
        <f t="shared" si="11"/>
        <v>0.0846802155</v>
      </c>
      <c r="R80" s="61">
        <f t="shared" si="12"/>
        <v>0.0900144023</v>
      </c>
      <c r="S80" s="62">
        <f t="shared" si="13"/>
        <v>0.1342881528</v>
      </c>
      <c r="U80" s="60">
        <f t="shared" si="14"/>
        <v>94.294</v>
      </c>
    </row>
    <row r="81">
      <c r="A81" s="63">
        <v>133369.0</v>
      </c>
      <c r="B81" s="63" t="s">
        <v>169</v>
      </c>
      <c r="C81" s="63" t="s">
        <v>11</v>
      </c>
      <c r="D81" s="63">
        <v>5.0</v>
      </c>
      <c r="E81" s="63">
        <v>133516.0</v>
      </c>
      <c r="F81" s="63">
        <v>133669.0</v>
      </c>
      <c r="G81" s="63">
        <v>133567.0</v>
      </c>
      <c r="H81" s="63">
        <v>133495.0</v>
      </c>
      <c r="I81" s="63">
        <v>133591.0</v>
      </c>
      <c r="J81" s="63">
        <v>133495.0</v>
      </c>
      <c r="K81" s="63">
        <v>133567.6</v>
      </c>
      <c r="L81" s="63">
        <v>103.195</v>
      </c>
      <c r="M81" s="63">
        <v>180.202</v>
      </c>
      <c r="N81" s="61">
        <f t="shared" si="8"/>
        <v>0.110220516</v>
      </c>
      <c r="O81" s="61">
        <f t="shared" si="9"/>
        <v>0.2249398286</v>
      </c>
      <c r="P81" s="61">
        <f t="shared" si="10"/>
        <v>0.1484602869</v>
      </c>
      <c r="Q81" s="61">
        <f t="shared" si="11"/>
        <v>0.09447472801</v>
      </c>
      <c r="R81" s="61">
        <f t="shared" si="12"/>
        <v>0.1664554732</v>
      </c>
      <c r="S81" s="62">
        <f t="shared" si="13"/>
        <v>0.1489101665</v>
      </c>
      <c r="U81" s="60">
        <f t="shared" si="14"/>
        <v>103.195</v>
      </c>
    </row>
    <row r="82">
      <c r="A82" s="63">
        <v>133246.0</v>
      </c>
      <c r="B82" s="63" t="s">
        <v>170</v>
      </c>
      <c r="C82" s="63" t="s">
        <v>11</v>
      </c>
      <c r="D82" s="63">
        <v>5.0</v>
      </c>
      <c r="E82" s="63">
        <v>133441.0</v>
      </c>
      <c r="F82" s="63">
        <v>133349.0</v>
      </c>
      <c r="G82" s="63">
        <v>133359.0</v>
      </c>
      <c r="H82" s="63">
        <v>133591.0</v>
      </c>
      <c r="I82" s="63">
        <v>133279.0</v>
      </c>
      <c r="J82" s="63">
        <v>133279.0</v>
      </c>
      <c r="K82" s="63">
        <v>133403.8</v>
      </c>
      <c r="L82" s="63">
        <v>136.772</v>
      </c>
      <c r="M82" s="63">
        <v>180.187</v>
      </c>
      <c r="N82" s="61">
        <f t="shared" si="8"/>
        <v>0.1463458565</v>
      </c>
      <c r="O82" s="61">
        <f t="shared" si="9"/>
        <v>0.07730063191</v>
      </c>
      <c r="P82" s="61">
        <f t="shared" si="10"/>
        <v>0.08480554763</v>
      </c>
      <c r="Q82" s="61">
        <f t="shared" si="11"/>
        <v>0.2589195923</v>
      </c>
      <c r="R82" s="61">
        <f t="shared" si="12"/>
        <v>0.02476622188</v>
      </c>
      <c r="S82" s="62">
        <f t="shared" si="13"/>
        <v>0.1184275701</v>
      </c>
      <c r="U82" s="60">
        <f t="shared" si="14"/>
        <v>136.772</v>
      </c>
    </row>
    <row r="83">
      <c r="A83" s="63">
        <v>151713.0</v>
      </c>
      <c r="B83" s="63" t="s">
        <v>171</v>
      </c>
      <c r="C83" s="63" t="s">
        <v>11</v>
      </c>
      <c r="D83" s="63">
        <v>5.0</v>
      </c>
      <c r="E83" s="63">
        <v>151809.0</v>
      </c>
      <c r="F83" s="63">
        <v>151844.0</v>
      </c>
      <c r="G83" s="63">
        <v>152049.0</v>
      </c>
      <c r="H83" s="63">
        <v>152216.0</v>
      </c>
      <c r="I83" s="63">
        <v>151922.0</v>
      </c>
      <c r="J83" s="63">
        <v>151809.0</v>
      </c>
      <c r="K83" s="63">
        <v>151968.0</v>
      </c>
      <c r="L83" s="63">
        <v>99.274</v>
      </c>
      <c r="M83" s="63">
        <v>180.063</v>
      </c>
      <c r="N83" s="61">
        <f t="shared" si="8"/>
        <v>0.06327737241</v>
      </c>
      <c r="O83" s="61">
        <f t="shared" si="9"/>
        <v>0.08634724776</v>
      </c>
      <c r="P83" s="61">
        <f t="shared" si="10"/>
        <v>0.2214708034</v>
      </c>
      <c r="Q83" s="61">
        <f t="shared" si="11"/>
        <v>0.3315470658</v>
      </c>
      <c r="R83" s="61">
        <f t="shared" si="12"/>
        <v>0.1377601128</v>
      </c>
      <c r="S83" s="62">
        <f t="shared" si="13"/>
        <v>0.1680805205</v>
      </c>
      <c r="U83" s="60">
        <f t="shared" si="14"/>
        <v>99.274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172</v>
      </c>
      <c r="D2" s="6">
        <v>5.0</v>
      </c>
      <c r="E2" s="6">
        <v>40592.0</v>
      </c>
      <c r="F2" s="6">
        <v>40628.0</v>
      </c>
      <c r="G2" s="6">
        <v>40592.0</v>
      </c>
      <c r="H2" s="6">
        <v>40592.0</v>
      </c>
      <c r="I2" s="6">
        <v>40628.0</v>
      </c>
      <c r="J2" s="6">
        <v>40592.0</v>
      </c>
      <c r="K2" s="6">
        <v>40606.4</v>
      </c>
      <c r="L2" s="6">
        <v>1.801</v>
      </c>
      <c r="M2" s="6">
        <v>5.47</v>
      </c>
      <c r="N2" s="61">
        <f t="shared" ref="N2:N41" si="1">((E2-A2)/A2)*100</f>
        <v>0</v>
      </c>
      <c r="O2" s="61">
        <f t="shared" ref="O2:O41" si="2">((F2-A2)/A2)*100</f>
        <v>0.08868742609</v>
      </c>
      <c r="P2" s="61">
        <f t="shared" ref="P2:P41" si="3">((G2-A2)/A2)*100</f>
        <v>0</v>
      </c>
      <c r="Q2" s="61">
        <f t="shared" ref="Q2:Q41" si="4">((H2-A2)/A2)*100</f>
        <v>0</v>
      </c>
      <c r="R2" s="61">
        <f t="shared" ref="R2:R41" si="5">((I2-A2)/A2)*100</f>
        <v>0.08868742609</v>
      </c>
      <c r="S2" s="62">
        <f t="shared" ref="S2:S41" si="6">AVERAGE(N2:R2)</f>
        <v>0.03547497044</v>
      </c>
      <c r="U2" s="60">
        <f t="shared" ref="U2:U41" si="7">(IF(((J2-A2)/A2)*100 &lt; 1,L2,"INF"))</f>
        <v>1.801</v>
      </c>
    </row>
    <row r="3">
      <c r="A3" s="63">
        <v>39421.0</v>
      </c>
      <c r="B3" s="63" t="s">
        <v>133</v>
      </c>
      <c r="C3" s="63" t="s">
        <v>172</v>
      </c>
      <c r="D3" s="63">
        <v>5.0</v>
      </c>
      <c r="E3" s="63">
        <v>39421.0</v>
      </c>
      <c r="F3" s="63">
        <v>39443.0</v>
      </c>
      <c r="G3" s="63">
        <v>39421.0</v>
      </c>
      <c r="H3" s="63">
        <v>39421.0</v>
      </c>
      <c r="I3" s="63">
        <v>39443.0</v>
      </c>
      <c r="J3" s="63">
        <v>39421.0</v>
      </c>
      <c r="K3" s="63">
        <v>39429.8</v>
      </c>
      <c r="L3" s="63">
        <v>1.25</v>
      </c>
      <c r="M3" s="63">
        <v>4.417</v>
      </c>
      <c r="N3" s="61">
        <f t="shared" si="1"/>
        <v>0</v>
      </c>
      <c r="O3" s="61">
        <f t="shared" si="2"/>
        <v>0.05580781817</v>
      </c>
      <c r="P3" s="61">
        <f t="shared" si="3"/>
        <v>0</v>
      </c>
      <c r="Q3" s="61">
        <f t="shared" si="4"/>
        <v>0</v>
      </c>
      <c r="R3" s="61">
        <f t="shared" si="5"/>
        <v>0.05580781817</v>
      </c>
      <c r="S3" s="62">
        <f t="shared" si="6"/>
        <v>0.02232312727</v>
      </c>
      <c r="U3" s="60">
        <f t="shared" si="7"/>
        <v>1.25</v>
      </c>
    </row>
    <row r="4">
      <c r="A4" s="63">
        <v>43345.0</v>
      </c>
      <c r="B4" s="63" t="s">
        <v>134</v>
      </c>
      <c r="C4" s="63" t="s">
        <v>172</v>
      </c>
      <c r="D4" s="63">
        <v>5.0</v>
      </c>
      <c r="E4" s="63">
        <v>43345.0</v>
      </c>
      <c r="F4" s="63">
        <v>43354.0</v>
      </c>
      <c r="G4" s="63">
        <v>43345.0</v>
      </c>
      <c r="H4" s="63">
        <v>43354.0</v>
      </c>
      <c r="I4" s="63">
        <v>43345.0</v>
      </c>
      <c r="J4" s="63">
        <v>43345.0</v>
      </c>
      <c r="K4" s="63">
        <v>43348.6</v>
      </c>
      <c r="L4" s="63">
        <v>3.914</v>
      </c>
      <c r="M4" s="63">
        <v>6.036</v>
      </c>
      <c r="N4" s="61">
        <f t="shared" si="1"/>
        <v>0</v>
      </c>
      <c r="O4" s="61">
        <f t="shared" si="2"/>
        <v>0.02076364056</v>
      </c>
      <c r="P4" s="61">
        <f t="shared" si="3"/>
        <v>0</v>
      </c>
      <c r="Q4" s="61">
        <f t="shared" si="4"/>
        <v>0.02076364056</v>
      </c>
      <c r="R4" s="61">
        <f t="shared" si="5"/>
        <v>0</v>
      </c>
      <c r="S4" s="62">
        <f t="shared" si="6"/>
        <v>0.008305456223</v>
      </c>
      <c r="U4" s="60">
        <f t="shared" si="7"/>
        <v>3.914</v>
      </c>
    </row>
    <row r="5">
      <c r="A5" s="63">
        <v>46854.0</v>
      </c>
      <c r="B5" s="63" t="s">
        <v>135</v>
      </c>
      <c r="C5" s="63" t="s">
        <v>172</v>
      </c>
      <c r="D5" s="63">
        <v>5.0</v>
      </c>
      <c r="E5" s="63">
        <v>46854.0</v>
      </c>
      <c r="F5" s="63">
        <v>46854.0</v>
      </c>
      <c r="G5" s="63">
        <v>46854.0</v>
      </c>
      <c r="H5" s="63">
        <v>46854.0</v>
      </c>
      <c r="I5" s="63">
        <v>46854.0</v>
      </c>
      <c r="J5" s="63">
        <v>46854.0</v>
      </c>
      <c r="K5" s="63">
        <v>46854.0</v>
      </c>
      <c r="L5" s="63">
        <v>1.029</v>
      </c>
      <c r="M5" s="63">
        <v>1.038</v>
      </c>
      <c r="N5" s="61">
        <f t="shared" si="1"/>
        <v>0</v>
      </c>
      <c r="O5" s="61">
        <f t="shared" si="2"/>
        <v>0</v>
      </c>
      <c r="P5" s="61">
        <f t="shared" si="3"/>
        <v>0</v>
      </c>
      <c r="Q5" s="61">
        <f t="shared" si="4"/>
        <v>0</v>
      </c>
      <c r="R5" s="61">
        <f t="shared" si="5"/>
        <v>0</v>
      </c>
      <c r="S5" s="62">
        <f t="shared" si="6"/>
        <v>0</v>
      </c>
      <c r="U5" s="60">
        <f t="shared" si="7"/>
        <v>1.029</v>
      </c>
    </row>
    <row r="6">
      <c r="A6" s="63">
        <v>34167.0</v>
      </c>
      <c r="B6" s="63" t="s">
        <v>136</v>
      </c>
      <c r="C6" s="63" t="s">
        <v>172</v>
      </c>
      <c r="D6" s="63">
        <v>5.0</v>
      </c>
      <c r="E6" s="63">
        <v>34167.0</v>
      </c>
      <c r="F6" s="63">
        <v>34167.0</v>
      </c>
      <c r="G6" s="63">
        <v>34167.0</v>
      </c>
      <c r="H6" s="63">
        <v>34167.0</v>
      </c>
      <c r="I6" s="63">
        <v>34167.0</v>
      </c>
      <c r="J6" s="63">
        <v>34167.0</v>
      </c>
      <c r="K6" s="63">
        <v>34167.0</v>
      </c>
      <c r="L6" s="63">
        <v>0.808</v>
      </c>
      <c r="M6" s="63">
        <v>0.808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0.808</v>
      </c>
    </row>
    <row r="7">
      <c r="A7" s="63">
        <v>50759.0</v>
      </c>
      <c r="B7" s="63" t="s">
        <v>137</v>
      </c>
      <c r="C7" s="63" t="s">
        <v>172</v>
      </c>
      <c r="D7" s="63">
        <v>5.0</v>
      </c>
      <c r="E7" s="63">
        <v>50759.0</v>
      </c>
      <c r="F7" s="63">
        <v>50759.0</v>
      </c>
      <c r="G7" s="63">
        <v>50759.0</v>
      </c>
      <c r="H7" s="63">
        <v>50759.0</v>
      </c>
      <c r="I7" s="63">
        <v>50759.0</v>
      </c>
      <c r="J7" s="63">
        <v>50759.0</v>
      </c>
      <c r="K7" s="63">
        <v>50759.0</v>
      </c>
      <c r="L7" s="63">
        <v>2.507</v>
      </c>
      <c r="M7" s="63">
        <v>2.511</v>
      </c>
      <c r="N7" s="61">
        <f t="shared" si="1"/>
        <v>0</v>
      </c>
      <c r="O7" s="61">
        <f t="shared" si="2"/>
        <v>0</v>
      </c>
      <c r="P7" s="61">
        <f t="shared" si="3"/>
        <v>0</v>
      </c>
      <c r="Q7" s="61">
        <f t="shared" si="4"/>
        <v>0</v>
      </c>
      <c r="R7" s="61">
        <f t="shared" si="5"/>
        <v>0</v>
      </c>
      <c r="S7" s="62">
        <f t="shared" si="6"/>
        <v>0</v>
      </c>
      <c r="U7" s="60">
        <f t="shared" si="7"/>
        <v>2.507</v>
      </c>
    </row>
    <row r="8">
      <c r="A8" s="63">
        <v>44978.0</v>
      </c>
      <c r="B8" s="63" t="s">
        <v>138</v>
      </c>
      <c r="C8" s="63" t="s">
        <v>172</v>
      </c>
      <c r="D8" s="63">
        <v>5.0</v>
      </c>
      <c r="E8" s="63">
        <v>44978.0</v>
      </c>
      <c r="F8" s="63">
        <v>44978.0</v>
      </c>
      <c r="G8" s="63">
        <v>44978.0</v>
      </c>
      <c r="H8" s="63">
        <v>44978.0</v>
      </c>
      <c r="I8" s="63">
        <v>44978.0</v>
      </c>
      <c r="J8" s="63">
        <v>44978.0</v>
      </c>
      <c r="K8" s="63">
        <v>44978.0</v>
      </c>
      <c r="L8" s="63">
        <v>1.48</v>
      </c>
      <c r="M8" s="63">
        <v>1.483</v>
      </c>
      <c r="N8" s="61">
        <f t="shared" si="1"/>
        <v>0</v>
      </c>
      <c r="O8" s="61">
        <f t="shared" si="2"/>
        <v>0</v>
      </c>
      <c r="P8" s="61">
        <f t="shared" si="3"/>
        <v>0</v>
      </c>
      <c r="Q8" s="61">
        <f t="shared" si="4"/>
        <v>0</v>
      </c>
      <c r="R8" s="61">
        <f t="shared" si="5"/>
        <v>0</v>
      </c>
      <c r="S8" s="62">
        <f t="shared" si="6"/>
        <v>0</v>
      </c>
      <c r="U8" s="60">
        <f t="shared" si="7"/>
        <v>1.48</v>
      </c>
    </row>
    <row r="9">
      <c r="A9" s="63">
        <v>49837.0</v>
      </c>
      <c r="B9" s="63" t="s">
        <v>139</v>
      </c>
      <c r="C9" s="63" t="s">
        <v>172</v>
      </c>
      <c r="D9" s="63">
        <v>5.0</v>
      </c>
      <c r="E9" s="63">
        <v>49837.0</v>
      </c>
      <c r="F9" s="63">
        <v>49837.0</v>
      </c>
      <c r="G9" s="63">
        <v>49837.0</v>
      </c>
      <c r="H9" s="63">
        <v>49837.0</v>
      </c>
      <c r="I9" s="63">
        <v>49837.0</v>
      </c>
      <c r="J9" s="63">
        <v>49837.0</v>
      </c>
      <c r="K9" s="63">
        <v>49837.0</v>
      </c>
      <c r="L9" s="63">
        <v>3.696</v>
      </c>
      <c r="M9" s="63">
        <v>3.707</v>
      </c>
      <c r="N9" s="61">
        <f t="shared" si="1"/>
        <v>0</v>
      </c>
      <c r="O9" s="61">
        <f t="shared" si="2"/>
        <v>0</v>
      </c>
      <c r="P9" s="61">
        <f t="shared" si="3"/>
        <v>0</v>
      </c>
      <c r="Q9" s="61">
        <f t="shared" si="4"/>
        <v>0</v>
      </c>
      <c r="R9" s="61">
        <f t="shared" si="5"/>
        <v>0</v>
      </c>
      <c r="S9" s="62">
        <f t="shared" si="6"/>
        <v>0</v>
      </c>
      <c r="U9" s="60">
        <f t="shared" si="7"/>
        <v>3.696</v>
      </c>
    </row>
    <row r="10">
      <c r="A10" s="63">
        <v>47636.0</v>
      </c>
      <c r="B10" s="63" t="s">
        <v>140</v>
      </c>
      <c r="C10" s="63" t="s">
        <v>172</v>
      </c>
      <c r="D10" s="63">
        <v>5.0</v>
      </c>
      <c r="E10" s="63">
        <v>47676.0</v>
      </c>
      <c r="F10" s="63">
        <v>47636.0</v>
      </c>
      <c r="G10" s="63">
        <v>47636.0</v>
      </c>
      <c r="H10" s="63">
        <v>47696.0</v>
      </c>
      <c r="I10" s="63">
        <v>47636.0</v>
      </c>
      <c r="J10" s="63">
        <v>47636.0</v>
      </c>
      <c r="K10" s="63">
        <v>47656.0</v>
      </c>
      <c r="L10" s="63">
        <v>6.278</v>
      </c>
      <c r="M10" s="63">
        <v>11.972</v>
      </c>
      <c r="N10" s="61">
        <f t="shared" si="1"/>
        <v>0.08397010664</v>
      </c>
      <c r="O10" s="61">
        <f t="shared" si="2"/>
        <v>0</v>
      </c>
      <c r="P10" s="61">
        <f t="shared" si="3"/>
        <v>0</v>
      </c>
      <c r="Q10" s="61">
        <f t="shared" si="4"/>
        <v>0.12595516</v>
      </c>
      <c r="R10" s="61">
        <f t="shared" si="5"/>
        <v>0</v>
      </c>
      <c r="S10" s="62">
        <f t="shared" si="6"/>
        <v>0.04198505332</v>
      </c>
      <c r="U10" s="60">
        <f t="shared" si="7"/>
        <v>6.278</v>
      </c>
    </row>
    <row r="11">
      <c r="A11" s="63">
        <v>36864.0</v>
      </c>
      <c r="B11" s="63" t="s">
        <v>141</v>
      </c>
      <c r="C11" s="63" t="s">
        <v>172</v>
      </c>
      <c r="D11" s="63">
        <v>5.0</v>
      </c>
      <c r="E11" s="63">
        <v>36864.0</v>
      </c>
      <c r="F11" s="63">
        <v>36875.0</v>
      </c>
      <c r="G11" s="63">
        <v>36913.0</v>
      </c>
      <c r="H11" s="63">
        <v>36864.0</v>
      </c>
      <c r="I11" s="63">
        <v>36875.0</v>
      </c>
      <c r="J11" s="63">
        <v>36864.0</v>
      </c>
      <c r="K11" s="63">
        <v>36878.2</v>
      </c>
      <c r="L11" s="63">
        <v>4.772</v>
      </c>
      <c r="M11" s="63">
        <v>12.592</v>
      </c>
      <c r="N11" s="61">
        <f t="shared" si="1"/>
        <v>0</v>
      </c>
      <c r="O11" s="61">
        <f t="shared" si="2"/>
        <v>0.02983940972</v>
      </c>
      <c r="P11" s="61">
        <f t="shared" si="3"/>
        <v>0.1329210069</v>
      </c>
      <c r="Q11" s="61">
        <f t="shared" si="4"/>
        <v>0</v>
      </c>
      <c r="R11" s="61">
        <f t="shared" si="5"/>
        <v>0.02983940972</v>
      </c>
      <c r="S11" s="62">
        <f t="shared" si="6"/>
        <v>0.03851996528</v>
      </c>
      <c r="U11" s="60">
        <f t="shared" si="7"/>
        <v>4.772</v>
      </c>
    </row>
    <row r="12">
      <c r="A12" s="63">
        <v>46297.0</v>
      </c>
      <c r="B12" s="63" t="s">
        <v>142</v>
      </c>
      <c r="C12" s="63" t="s">
        <v>172</v>
      </c>
      <c r="D12" s="63">
        <v>5.0</v>
      </c>
      <c r="E12" s="63">
        <v>46341.0</v>
      </c>
      <c r="F12" s="63">
        <v>46297.0</v>
      </c>
      <c r="G12" s="63">
        <v>46375.0</v>
      </c>
      <c r="H12" s="63">
        <v>46370.0</v>
      </c>
      <c r="I12" s="63">
        <v>46301.0</v>
      </c>
      <c r="J12" s="63">
        <v>46297.0</v>
      </c>
      <c r="K12" s="63">
        <v>46336.8</v>
      </c>
      <c r="L12" s="63">
        <v>7.0</v>
      </c>
      <c r="M12" s="63">
        <v>24.259</v>
      </c>
      <c r="N12" s="61">
        <f t="shared" si="1"/>
        <v>0.09503855541</v>
      </c>
      <c r="O12" s="61">
        <f t="shared" si="2"/>
        <v>0</v>
      </c>
      <c r="P12" s="61">
        <f t="shared" si="3"/>
        <v>0.1684774391</v>
      </c>
      <c r="Q12" s="61">
        <f t="shared" si="4"/>
        <v>0.1576776033</v>
      </c>
      <c r="R12" s="61">
        <f t="shared" si="5"/>
        <v>0.008639868674</v>
      </c>
      <c r="S12" s="62">
        <f t="shared" si="6"/>
        <v>0.08596669331</v>
      </c>
      <c r="U12" s="60">
        <f t="shared" si="7"/>
        <v>7</v>
      </c>
    </row>
    <row r="13">
      <c r="A13" s="63">
        <v>53082.0</v>
      </c>
      <c r="B13" s="63" t="s">
        <v>143</v>
      </c>
      <c r="C13" s="63" t="s">
        <v>172</v>
      </c>
      <c r="D13" s="63">
        <v>5.0</v>
      </c>
      <c r="E13" s="63">
        <v>53140.0</v>
      </c>
      <c r="F13" s="63">
        <v>53082.0</v>
      </c>
      <c r="G13" s="63">
        <v>53112.0</v>
      </c>
      <c r="H13" s="63">
        <v>53082.0</v>
      </c>
      <c r="I13" s="63">
        <v>53082.0</v>
      </c>
      <c r="J13" s="63">
        <v>53082.0</v>
      </c>
      <c r="K13" s="63">
        <v>53099.6</v>
      </c>
      <c r="L13" s="63">
        <v>7.548</v>
      </c>
      <c r="M13" s="63">
        <v>15.775</v>
      </c>
      <c r="N13" s="61">
        <f t="shared" si="1"/>
        <v>0.1092649109</v>
      </c>
      <c r="O13" s="61">
        <f t="shared" si="2"/>
        <v>0</v>
      </c>
      <c r="P13" s="61">
        <f t="shared" si="3"/>
        <v>0.05651633322</v>
      </c>
      <c r="Q13" s="61">
        <f t="shared" si="4"/>
        <v>0</v>
      </c>
      <c r="R13" s="61">
        <f t="shared" si="5"/>
        <v>0</v>
      </c>
      <c r="S13" s="62">
        <f t="shared" si="6"/>
        <v>0.03315624882</v>
      </c>
      <c r="U13" s="60">
        <f t="shared" si="7"/>
        <v>7.548</v>
      </c>
    </row>
    <row r="14">
      <c r="A14" s="63">
        <v>48257.0</v>
      </c>
      <c r="B14" s="63" t="s">
        <v>144</v>
      </c>
      <c r="C14" s="63" t="s">
        <v>172</v>
      </c>
      <c r="D14" s="63">
        <v>5.0</v>
      </c>
      <c r="E14" s="63">
        <v>48257.0</v>
      </c>
      <c r="F14" s="63">
        <v>48302.0</v>
      </c>
      <c r="G14" s="63">
        <v>48257.0</v>
      </c>
      <c r="H14" s="63">
        <v>48257.0</v>
      </c>
      <c r="I14" s="63">
        <v>48257.0</v>
      </c>
      <c r="J14" s="63">
        <v>48257.0</v>
      </c>
      <c r="K14" s="63">
        <v>48266.0</v>
      </c>
      <c r="L14" s="63">
        <v>4.061</v>
      </c>
      <c r="M14" s="63">
        <v>8.659</v>
      </c>
      <c r="N14" s="61">
        <f t="shared" si="1"/>
        <v>0</v>
      </c>
      <c r="O14" s="61">
        <f t="shared" si="2"/>
        <v>0.0932507201</v>
      </c>
      <c r="P14" s="61">
        <f t="shared" si="3"/>
        <v>0</v>
      </c>
      <c r="Q14" s="61">
        <f t="shared" si="4"/>
        <v>0</v>
      </c>
      <c r="R14" s="61">
        <f t="shared" si="5"/>
        <v>0</v>
      </c>
      <c r="S14" s="62">
        <f t="shared" si="6"/>
        <v>0.01865014402</v>
      </c>
      <c r="U14" s="60">
        <f t="shared" si="7"/>
        <v>4.061</v>
      </c>
    </row>
    <row r="15">
      <c r="A15" s="63">
        <v>55342.0</v>
      </c>
      <c r="B15" s="63" t="s">
        <v>145</v>
      </c>
      <c r="C15" s="63" t="s">
        <v>172</v>
      </c>
      <c r="D15" s="63">
        <v>5.0</v>
      </c>
      <c r="E15" s="63">
        <v>55342.0</v>
      </c>
      <c r="F15" s="63">
        <v>55342.0</v>
      </c>
      <c r="G15" s="63">
        <v>55342.0</v>
      </c>
      <c r="H15" s="63">
        <v>55342.0</v>
      </c>
      <c r="I15" s="63">
        <v>55342.0</v>
      </c>
      <c r="J15" s="63">
        <v>55342.0</v>
      </c>
      <c r="K15" s="63">
        <v>55342.0</v>
      </c>
      <c r="L15" s="63">
        <v>14.099</v>
      </c>
      <c r="M15" s="63">
        <v>14.11</v>
      </c>
      <c r="N15" s="61">
        <f t="shared" si="1"/>
        <v>0</v>
      </c>
      <c r="O15" s="61">
        <f t="shared" si="2"/>
        <v>0</v>
      </c>
      <c r="P15" s="61">
        <f t="shared" si="3"/>
        <v>0</v>
      </c>
      <c r="Q15" s="61">
        <f t="shared" si="4"/>
        <v>0</v>
      </c>
      <c r="R15" s="61">
        <f t="shared" si="5"/>
        <v>0</v>
      </c>
      <c r="S15" s="62">
        <f t="shared" si="6"/>
        <v>0</v>
      </c>
      <c r="U15" s="60">
        <f t="shared" si="7"/>
        <v>14.099</v>
      </c>
    </row>
    <row r="16">
      <c r="A16" s="63">
        <v>47426.0</v>
      </c>
      <c r="B16" s="63" t="s">
        <v>146</v>
      </c>
      <c r="C16" s="63" t="s">
        <v>172</v>
      </c>
      <c r="D16" s="63">
        <v>5.0</v>
      </c>
      <c r="E16" s="63">
        <v>47426.0</v>
      </c>
      <c r="F16" s="63">
        <v>47426.0</v>
      </c>
      <c r="G16" s="63">
        <v>47426.0</v>
      </c>
      <c r="H16" s="63">
        <v>47426.0</v>
      </c>
      <c r="I16" s="63">
        <v>47426.0</v>
      </c>
      <c r="J16" s="63">
        <v>47426.0</v>
      </c>
      <c r="K16" s="63">
        <v>47426.0</v>
      </c>
      <c r="L16" s="63">
        <v>4.876</v>
      </c>
      <c r="M16" s="63">
        <v>4.881</v>
      </c>
      <c r="N16" s="61">
        <f t="shared" si="1"/>
        <v>0</v>
      </c>
      <c r="O16" s="61">
        <f t="shared" si="2"/>
        <v>0</v>
      </c>
      <c r="P16" s="61">
        <f t="shared" si="3"/>
        <v>0</v>
      </c>
      <c r="Q16" s="61">
        <f t="shared" si="4"/>
        <v>0</v>
      </c>
      <c r="R16" s="61">
        <f t="shared" si="5"/>
        <v>0</v>
      </c>
      <c r="S16" s="62">
        <f t="shared" si="6"/>
        <v>0</v>
      </c>
      <c r="U16" s="60">
        <f t="shared" si="7"/>
        <v>4.876</v>
      </c>
    </row>
    <row r="17">
      <c r="A17" s="63">
        <v>49941.0</v>
      </c>
      <c r="B17" s="63" t="s">
        <v>147</v>
      </c>
      <c r="C17" s="63" t="s">
        <v>172</v>
      </c>
      <c r="D17" s="63">
        <v>5.0</v>
      </c>
      <c r="E17" s="63">
        <v>49941.0</v>
      </c>
      <c r="F17" s="63">
        <v>49941.0</v>
      </c>
      <c r="G17" s="63">
        <v>49948.0</v>
      </c>
      <c r="H17" s="63">
        <v>49941.0</v>
      </c>
      <c r="I17" s="63">
        <v>49941.0</v>
      </c>
      <c r="J17" s="63">
        <v>49941.0</v>
      </c>
      <c r="K17" s="63">
        <v>49942.4</v>
      </c>
      <c r="L17" s="63">
        <v>14.986</v>
      </c>
      <c r="M17" s="63">
        <v>20.039</v>
      </c>
      <c r="N17" s="61">
        <f t="shared" si="1"/>
        <v>0</v>
      </c>
      <c r="O17" s="61">
        <f t="shared" si="2"/>
        <v>0</v>
      </c>
      <c r="P17" s="61">
        <f t="shared" si="3"/>
        <v>0.01401653952</v>
      </c>
      <c r="Q17" s="61">
        <f t="shared" si="4"/>
        <v>0</v>
      </c>
      <c r="R17" s="61">
        <f t="shared" si="5"/>
        <v>0</v>
      </c>
      <c r="S17" s="62">
        <f t="shared" si="6"/>
        <v>0.002803307903</v>
      </c>
      <c r="U17" s="60">
        <f t="shared" si="7"/>
        <v>14.986</v>
      </c>
    </row>
    <row r="18">
      <c r="A18" s="63">
        <v>53403.0</v>
      </c>
      <c r="B18" s="63" t="s">
        <v>148</v>
      </c>
      <c r="C18" s="63" t="s">
        <v>172</v>
      </c>
      <c r="D18" s="63">
        <v>5.0</v>
      </c>
      <c r="E18" s="63">
        <v>53404.0</v>
      </c>
      <c r="F18" s="63">
        <v>53403.0</v>
      </c>
      <c r="G18" s="63">
        <v>53403.0</v>
      </c>
      <c r="H18" s="63">
        <v>53403.0</v>
      </c>
      <c r="I18" s="63">
        <v>53429.0</v>
      </c>
      <c r="J18" s="63">
        <v>53403.0</v>
      </c>
      <c r="K18" s="63">
        <v>53408.4</v>
      </c>
      <c r="L18" s="63">
        <v>12.647</v>
      </c>
      <c r="M18" s="63">
        <v>23.166</v>
      </c>
      <c r="N18" s="61">
        <f t="shared" si="1"/>
        <v>0.001872553976</v>
      </c>
      <c r="O18" s="61">
        <f t="shared" si="2"/>
        <v>0</v>
      </c>
      <c r="P18" s="61">
        <f t="shared" si="3"/>
        <v>0</v>
      </c>
      <c r="Q18" s="61">
        <f t="shared" si="4"/>
        <v>0</v>
      </c>
      <c r="R18" s="61">
        <f t="shared" si="5"/>
        <v>0.04868640339</v>
      </c>
      <c r="S18" s="62">
        <f t="shared" si="6"/>
        <v>0.01011179147</v>
      </c>
      <c r="U18" s="60">
        <f t="shared" si="7"/>
        <v>12.647</v>
      </c>
    </row>
    <row r="19">
      <c r="A19" s="63">
        <v>59089.0</v>
      </c>
      <c r="B19" s="63" t="s">
        <v>149</v>
      </c>
      <c r="C19" s="63" t="s">
        <v>172</v>
      </c>
      <c r="D19" s="63">
        <v>5.0</v>
      </c>
      <c r="E19" s="63">
        <v>59130.0</v>
      </c>
      <c r="F19" s="63">
        <v>59184.0</v>
      </c>
      <c r="G19" s="63">
        <v>59089.0</v>
      </c>
      <c r="H19" s="63">
        <v>59159.0</v>
      </c>
      <c r="I19" s="63">
        <v>59170.0</v>
      </c>
      <c r="J19" s="63">
        <v>59089.0</v>
      </c>
      <c r="K19" s="63">
        <v>59146.4</v>
      </c>
      <c r="L19" s="63">
        <v>21.748</v>
      </c>
      <c r="M19" s="63">
        <v>34.432</v>
      </c>
      <c r="N19" s="61">
        <f t="shared" si="1"/>
        <v>0.06938685711</v>
      </c>
      <c r="O19" s="61">
        <f t="shared" si="2"/>
        <v>0.160774425</v>
      </c>
      <c r="P19" s="61">
        <f t="shared" si="3"/>
        <v>0</v>
      </c>
      <c r="Q19" s="61">
        <f t="shared" si="4"/>
        <v>0.1184653658</v>
      </c>
      <c r="R19" s="61">
        <f t="shared" si="5"/>
        <v>0.1370813519</v>
      </c>
      <c r="S19" s="62">
        <f t="shared" si="6"/>
        <v>0.09714159996</v>
      </c>
      <c r="U19" s="60">
        <f t="shared" si="7"/>
        <v>21.748</v>
      </c>
    </row>
    <row r="20">
      <c r="A20" s="63">
        <v>56234.0</v>
      </c>
      <c r="B20" s="63" t="s">
        <v>150</v>
      </c>
      <c r="C20" s="63" t="s">
        <v>172</v>
      </c>
      <c r="D20" s="63">
        <v>5.0</v>
      </c>
      <c r="E20" s="63">
        <v>56234.0</v>
      </c>
      <c r="F20" s="63">
        <v>56247.0</v>
      </c>
      <c r="G20" s="63">
        <v>56274.0</v>
      </c>
      <c r="H20" s="63">
        <v>56234.0</v>
      </c>
      <c r="I20" s="63">
        <v>56245.0</v>
      </c>
      <c r="J20" s="63">
        <v>56234.0</v>
      </c>
      <c r="K20" s="63">
        <v>56246.8</v>
      </c>
      <c r="L20" s="63">
        <v>9.015</v>
      </c>
      <c r="M20" s="63">
        <v>27.764</v>
      </c>
      <c r="N20" s="61">
        <f t="shared" si="1"/>
        <v>0</v>
      </c>
      <c r="O20" s="61">
        <f t="shared" si="2"/>
        <v>0.02311768681</v>
      </c>
      <c r="P20" s="61">
        <f t="shared" si="3"/>
        <v>0.07113134403</v>
      </c>
      <c r="Q20" s="61">
        <f t="shared" si="4"/>
        <v>0</v>
      </c>
      <c r="R20" s="61">
        <f t="shared" si="5"/>
        <v>0.01956111961</v>
      </c>
      <c r="S20" s="62">
        <f t="shared" si="6"/>
        <v>0.02276203009</v>
      </c>
      <c r="U20" s="60">
        <f t="shared" si="7"/>
        <v>9.015</v>
      </c>
    </row>
    <row r="21">
      <c r="A21" s="63">
        <v>58389.0</v>
      </c>
      <c r="B21" s="63" t="s">
        <v>151</v>
      </c>
      <c r="C21" s="63" t="s">
        <v>172</v>
      </c>
      <c r="D21" s="63">
        <v>5.0</v>
      </c>
      <c r="E21" s="63">
        <v>58439.0</v>
      </c>
      <c r="F21" s="63">
        <v>58389.0</v>
      </c>
      <c r="G21" s="63">
        <v>58389.0</v>
      </c>
      <c r="H21" s="63">
        <v>58445.0</v>
      </c>
      <c r="I21" s="63">
        <v>58389.0</v>
      </c>
      <c r="J21" s="63">
        <v>58389.0</v>
      </c>
      <c r="K21" s="63">
        <v>58410.2</v>
      </c>
      <c r="L21" s="63">
        <v>19.361</v>
      </c>
      <c r="M21" s="63">
        <v>28.872</v>
      </c>
      <c r="N21" s="61">
        <f t="shared" si="1"/>
        <v>0.08563256778</v>
      </c>
      <c r="O21" s="61">
        <f t="shared" si="2"/>
        <v>0</v>
      </c>
      <c r="P21" s="61">
        <f t="shared" si="3"/>
        <v>0</v>
      </c>
      <c r="Q21" s="61">
        <f t="shared" si="4"/>
        <v>0.09590847591</v>
      </c>
      <c r="R21" s="61">
        <f t="shared" si="5"/>
        <v>0</v>
      </c>
      <c r="S21" s="62">
        <f t="shared" si="6"/>
        <v>0.03630820874</v>
      </c>
      <c r="U21" s="60">
        <f t="shared" si="7"/>
        <v>19.361</v>
      </c>
    </row>
    <row r="22">
      <c r="A22" s="63">
        <v>56961.0</v>
      </c>
      <c r="B22" s="63" t="s">
        <v>152</v>
      </c>
      <c r="C22" s="63" t="s">
        <v>172</v>
      </c>
      <c r="D22" s="63">
        <v>5.0</v>
      </c>
      <c r="E22" s="63">
        <v>56980.0</v>
      </c>
      <c r="F22" s="63">
        <v>56980.0</v>
      </c>
      <c r="G22" s="63">
        <v>56980.0</v>
      </c>
      <c r="H22" s="63">
        <v>56980.0</v>
      </c>
      <c r="I22" s="63">
        <v>56961.0</v>
      </c>
      <c r="J22" s="63">
        <v>56961.0</v>
      </c>
      <c r="K22" s="63">
        <v>56976.2</v>
      </c>
      <c r="L22" s="63">
        <v>18.031</v>
      </c>
      <c r="M22" s="63">
        <v>43.125</v>
      </c>
      <c r="N22" s="61">
        <f t="shared" si="1"/>
        <v>0.03335615597</v>
      </c>
      <c r="O22" s="61">
        <f t="shared" si="2"/>
        <v>0.03335615597</v>
      </c>
      <c r="P22" s="61">
        <f t="shared" si="3"/>
        <v>0.03335615597</v>
      </c>
      <c r="Q22" s="61">
        <f t="shared" si="4"/>
        <v>0.03335615597</v>
      </c>
      <c r="R22" s="61">
        <f t="shared" si="5"/>
        <v>0</v>
      </c>
      <c r="S22" s="62">
        <f t="shared" si="6"/>
        <v>0.02668492477</v>
      </c>
      <c r="U22" s="60">
        <f t="shared" si="7"/>
        <v>18.031</v>
      </c>
    </row>
    <row r="23">
      <c r="A23" s="63">
        <v>62650.0</v>
      </c>
      <c r="B23" s="63" t="s">
        <v>153</v>
      </c>
      <c r="C23" s="63" t="s">
        <v>172</v>
      </c>
      <c r="D23" s="63">
        <v>5.0</v>
      </c>
      <c r="E23" s="63">
        <v>62674.0</v>
      </c>
      <c r="F23" s="63">
        <v>62650.0</v>
      </c>
      <c r="G23" s="63">
        <v>62733.0</v>
      </c>
      <c r="H23" s="63">
        <v>62678.0</v>
      </c>
      <c r="I23" s="63">
        <v>62680.0</v>
      </c>
      <c r="J23" s="63">
        <v>62650.0</v>
      </c>
      <c r="K23" s="63">
        <v>62683.0</v>
      </c>
      <c r="L23" s="63">
        <v>25.953</v>
      </c>
      <c r="M23" s="63">
        <v>44.307</v>
      </c>
      <c r="N23" s="61">
        <f t="shared" si="1"/>
        <v>0.03830806065</v>
      </c>
      <c r="O23" s="61">
        <f t="shared" si="2"/>
        <v>0</v>
      </c>
      <c r="P23" s="61">
        <f t="shared" si="3"/>
        <v>0.1324820431</v>
      </c>
      <c r="Q23" s="61">
        <f t="shared" si="4"/>
        <v>0.04469273743</v>
      </c>
      <c r="R23" s="61">
        <f t="shared" si="5"/>
        <v>0.04788507582</v>
      </c>
      <c r="S23" s="62">
        <f t="shared" si="6"/>
        <v>0.0526735834</v>
      </c>
      <c r="U23" s="60">
        <f t="shared" si="7"/>
        <v>25.953</v>
      </c>
    </row>
    <row r="24">
      <c r="A24" s="63">
        <v>60660.0</v>
      </c>
      <c r="B24" s="63" t="s">
        <v>154</v>
      </c>
      <c r="C24" s="63" t="s">
        <v>172</v>
      </c>
      <c r="D24" s="63">
        <v>5.0</v>
      </c>
      <c r="E24" s="63">
        <v>60660.0</v>
      </c>
      <c r="F24" s="63">
        <v>60660.0</v>
      </c>
      <c r="G24" s="63">
        <v>60660.0</v>
      </c>
      <c r="H24" s="63">
        <v>60660.0</v>
      </c>
      <c r="I24" s="63">
        <v>60660.0</v>
      </c>
      <c r="J24" s="63">
        <v>60660.0</v>
      </c>
      <c r="K24" s="63">
        <v>60660.0</v>
      </c>
      <c r="L24" s="63">
        <v>22.482</v>
      </c>
      <c r="M24" s="63">
        <v>22.498</v>
      </c>
      <c r="N24" s="61">
        <f t="shared" si="1"/>
        <v>0</v>
      </c>
      <c r="O24" s="61">
        <f t="shared" si="2"/>
        <v>0</v>
      </c>
      <c r="P24" s="61">
        <f t="shared" si="3"/>
        <v>0</v>
      </c>
      <c r="Q24" s="61">
        <f t="shared" si="4"/>
        <v>0</v>
      </c>
      <c r="R24" s="61">
        <f t="shared" si="5"/>
        <v>0</v>
      </c>
      <c r="S24" s="62">
        <f t="shared" si="6"/>
        <v>0</v>
      </c>
      <c r="U24" s="60">
        <f t="shared" si="7"/>
        <v>22.482</v>
      </c>
    </row>
    <row r="25">
      <c r="A25" s="63">
        <v>60210.0</v>
      </c>
      <c r="B25" s="63" t="s">
        <v>155</v>
      </c>
      <c r="C25" s="63" t="s">
        <v>172</v>
      </c>
      <c r="D25" s="63">
        <v>5.0</v>
      </c>
      <c r="E25" s="63">
        <v>60256.0</v>
      </c>
      <c r="F25" s="63">
        <v>60210.0</v>
      </c>
      <c r="G25" s="63">
        <v>60271.0</v>
      </c>
      <c r="H25" s="63">
        <v>60321.0</v>
      </c>
      <c r="I25" s="63">
        <v>60210.0</v>
      </c>
      <c r="J25" s="63">
        <v>60210.0</v>
      </c>
      <c r="K25" s="63">
        <v>60253.6</v>
      </c>
      <c r="L25" s="63">
        <v>23.788</v>
      </c>
      <c r="M25" s="63">
        <v>38.042</v>
      </c>
      <c r="N25" s="61">
        <f t="shared" si="1"/>
        <v>0.07639926922</v>
      </c>
      <c r="O25" s="61">
        <f t="shared" si="2"/>
        <v>0</v>
      </c>
      <c r="P25" s="61">
        <f t="shared" si="3"/>
        <v>0.1013120744</v>
      </c>
      <c r="Q25" s="61">
        <f t="shared" si="4"/>
        <v>0.1843547583</v>
      </c>
      <c r="R25" s="61">
        <f t="shared" si="5"/>
        <v>0</v>
      </c>
      <c r="S25" s="62">
        <f t="shared" si="6"/>
        <v>0.0724132204</v>
      </c>
      <c r="U25" s="60">
        <f t="shared" si="7"/>
        <v>23.788</v>
      </c>
    </row>
    <row r="26">
      <c r="A26" s="63">
        <v>54793.0</v>
      </c>
      <c r="B26" s="63" t="s">
        <v>156</v>
      </c>
      <c r="C26" s="63" t="s">
        <v>172</v>
      </c>
      <c r="D26" s="63">
        <v>5.0</v>
      </c>
      <c r="E26" s="63">
        <v>54793.0</v>
      </c>
      <c r="F26" s="63">
        <v>54857.0</v>
      </c>
      <c r="G26" s="63">
        <v>54847.0</v>
      </c>
      <c r="H26" s="63">
        <v>54847.0</v>
      </c>
      <c r="I26" s="63">
        <v>54793.0</v>
      </c>
      <c r="J26" s="63">
        <v>54793.0</v>
      </c>
      <c r="K26" s="63">
        <v>54827.4</v>
      </c>
      <c r="L26" s="63">
        <v>36.911</v>
      </c>
      <c r="M26" s="63">
        <v>48.65</v>
      </c>
      <c r="N26" s="61">
        <f t="shared" si="1"/>
        <v>0</v>
      </c>
      <c r="O26" s="61">
        <f t="shared" si="2"/>
        <v>0.1168032413</v>
      </c>
      <c r="P26" s="61">
        <f t="shared" si="3"/>
        <v>0.09855273484</v>
      </c>
      <c r="Q26" s="61">
        <f t="shared" si="4"/>
        <v>0.09855273484</v>
      </c>
      <c r="R26" s="61">
        <f t="shared" si="5"/>
        <v>0</v>
      </c>
      <c r="S26" s="62">
        <f t="shared" si="6"/>
        <v>0.06278174219</v>
      </c>
      <c r="U26" s="60">
        <f t="shared" si="7"/>
        <v>36.911</v>
      </c>
    </row>
    <row r="27">
      <c r="A27" s="63">
        <v>59347.0</v>
      </c>
      <c r="B27" s="63" t="s">
        <v>157</v>
      </c>
      <c r="C27" s="63" t="s">
        <v>172</v>
      </c>
      <c r="D27" s="63">
        <v>5.0</v>
      </c>
      <c r="E27" s="63">
        <v>59356.0</v>
      </c>
      <c r="F27" s="63">
        <v>59435.0</v>
      </c>
      <c r="G27" s="63">
        <v>59356.0</v>
      </c>
      <c r="H27" s="63">
        <v>59419.0</v>
      </c>
      <c r="I27" s="63">
        <v>59356.0</v>
      </c>
      <c r="J27" s="63">
        <v>59356.0</v>
      </c>
      <c r="K27" s="63">
        <v>59384.4</v>
      </c>
      <c r="L27" s="63">
        <v>29.308</v>
      </c>
      <c r="M27" s="63">
        <v>60.035</v>
      </c>
      <c r="N27" s="61">
        <f t="shared" si="1"/>
        <v>0.01516504625</v>
      </c>
      <c r="O27" s="61">
        <f t="shared" si="2"/>
        <v>0.1482804523</v>
      </c>
      <c r="P27" s="61">
        <f t="shared" si="3"/>
        <v>0.01516504625</v>
      </c>
      <c r="Q27" s="61">
        <f t="shared" si="4"/>
        <v>0.12132037</v>
      </c>
      <c r="R27" s="61">
        <f t="shared" si="5"/>
        <v>0.01516504625</v>
      </c>
      <c r="S27" s="62">
        <f t="shared" si="6"/>
        <v>0.06301919221</v>
      </c>
      <c r="U27" s="60">
        <f t="shared" si="7"/>
        <v>29.308</v>
      </c>
    </row>
    <row r="28">
      <c r="A28" s="63">
        <v>57705.0</v>
      </c>
      <c r="B28" s="63" t="s">
        <v>158</v>
      </c>
      <c r="C28" s="63" t="s">
        <v>172</v>
      </c>
      <c r="D28" s="63">
        <v>5.0</v>
      </c>
      <c r="E28" s="63">
        <v>57784.0</v>
      </c>
      <c r="F28" s="63">
        <v>57722.0</v>
      </c>
      <c r="G28" s="63">
        <v>57705.0</v>
      </c>
      <c r="H28" s="63">
        <v>57784.0</v>
      </c>
      <c r="I28" s="63">
        <v>57778.0</v>
      </c>
      <c r="J28" s="63">
        <v>57705.0</v>
      </c>
      <c r="K28" s="63">
        <v>57754.6</v>
      </c>
      <c r="L28" s="63">
        <v>16.757</v>
      </c>
      <c r="M28" s="63">
        <v>49.163</v>
      </c>
      <c r="N28" s="61">
        <f t="shared" si="1"/>
        <v>0.1369032146</v>
      </c>
      <c r="O28" s="61">
        <f t="shared" si="2"/>
        <v>0.02946018543</v>
      </c>
      <c r="P28" s="61">
        <f t="shared" si="3"/>
        <v>0</v>
      </c>
      <c r="Q28" s="61">
        <f t="shared" si="4"/>
        <v>0.1369032146</v>
      </c>
      <c r="R28" s="61">
        <f t="shared" si="5"/>
        <v>0.1265055021</v>
      </c>
      <c r="S28" s="62">
        <f t="shared" si="6"/>
        <v>0.08595442336</v>
      </c>
      <c r="U28" s="60">
        <f t="shared" si="7"/>
        <v>16.757</v>
      </c>
    </row>
    <row r="29">
      <c r="A29" s="63">
        <v>58252.0</v>
      </c>
      <c r="B29" s="63" t="s">
        <v>159</v>
      </c>
      <c r="C29" s="63" t="s">
        <v>172</v>
      </c>
      <c r="D29" s="63">
        <v>5.0</v>
      </c>
      <c r="E29" s="63">
        <v>58266.0</v>
      </c>
      <c r="F29" s="63">
        <v>58466.0</v>
      </c>
      <c r="G29" s="63">
        <v>58266.0</v>
      </c>
      <c r="H29" s="63">
        <v>58252.0</v>
      </c>
      <c r="I29" s="63">
        <v>58447.0</v>
      </c>
      <c r="J29" s="63">
        <v>58252.0</v>
      </c>
      <c r="K29" s="63">
        <v>58339.4</v>
      </c>
      <c r="L29" s="63">
        <v>21.113</v>
      </c>
      <c r="M29" s="63">
        <v>52.473</v>
      </c>
      <c r="N29" s="61">
        <f t="shared" si="1"/>
        <v>0.02403350958</v>
      </c>
      <c r="O29" s="61">
        <f t="shared" si="2"/>
        <v>0.3673693607</v>
      </c>
      <c r="P29" s="61">
        <f t="shared" si="3"/>
        <v>0.02403350958</v>
      </c>
      <c r="Q29" s="61">
        <f t="shared" si="4"/>
        <v>0</v>
      </c>
      <c r="R29" s="61">
        <f t="shared" si="5"/>
        <v>0.3347524549</v>
      </c>
      <c r="S29" s="62">
        <f t="shared" si="6"/>
        <v>0.1500377669</v>
      </c>
      <c r="U29" s="60">
        <f t="shared" si="7"/>
        <v>21.113</v>
      </c>
    </row>
    <row r="30">
      <c r="A30" s="63">
        <v>60745.0</v>
      </c>
      <c r="B30" s="63" t="s">
        <v>160</v>
      </c>
      <c r="C30" s="63" t="s">
        <v>172</v>
      </c>
      <c r="D30" s="63">
        <v>5.0</v>
      </c>
      <c r="E30" s="63">
        <v>60745.0</v>
      </c>
      <c r="F30" s="63">
        <v>60745.0</v>
      </c>
      <c r="G30" s="63">
        <v>60776.0</v>
      </c>
      <c r="H30" s="63">
        <v>60745.0</v>
      </c>
      <c r="I30" s="63">
        <v>60934.0</v>
      </c>
      <c r="J30" s="63">
        <v>60745.0</v>
      </c>
      <c r="K30" s="63">
        <v>60789.0</v>
      </c>
      <c r="L30" s="63">
        <v>24.064</v>
      </c>
      <c r="M30" s="63">
        <v>38.269</v>
      </c>
      <c r="N30" s="61">
        <f t="shared" si="1"/>
        <v>0</v>
      </c>
      <c r="O30" s="61">
        <f t="shared" si="2"/>
        <v>0</v>
      </c>
      <c r="P30" s="61">
        <f t="shared" si="3"/>
        <v>0.05103300683</v>
      </c>
      <c r="Q30" s="61">
        <f t="shared" si="4"/>
        <v>0</v>
      </c>
      <c r="R30" s="61">
        <f t="shared" si="5"/>
        <v>0.3111367191</v>
      </c>
      <c r="S30" s="62">
        <f t="shared" si="6"/>
        <v>0.07243394518</v>
      </c>
      <c r="U30" s="60">
        <f t="shared" si="7"/>
        <v>24.064</v>
      </c>
    </row>
    <row r="31">
      <c r="A31" s="63">
        <v>65738.0</v>
      </c>
      <c r="B31" s="63" t="s">
        <v>161</v>
      </c>
      <c r="C31" s="63" t="s">
        <v>172</v>
      </c>
      <c r="D31" s="63">
        <v>5.0</v>
      </c>
      <c r="E31" s="63">
        <v>65738.0</v>
      </c>
      <c r="F31" s="63">
        <v>65792.0</v>
      </c>
      <c r="G31" s="63">
        <v>65738.0</v>
      </c>
      <c r="H31" s="63">
        <v>65786.0</v>
      </c>
      <c r="I31" s="63">
        <v>65738.0</v>
      </c>
      <c r="J31" s="63">
        <v>65738.0</v>
      </c>
      <c r="K31" s="63">
        <v>65758.4</v>
      </c>
      <c r="L31" s="63">
        <v>34.549</v>
      </c>
      <c r="M31" s="63">
        <v>41.279</v>
      </c>
      <c r="N31" s="61">
        <f t="shared" si="1"/>
        <v>0</v>
      </c>
      <c r="O31" s="61">
        <f t="shared" si="2"/>
        <v>0.08214426968</v>
      </c>
      <c r="P31" s="61">
        <f t="shared" si="3"/>
        <v>0</v>
      </c>
      <c r="Q31" s="61">
        <f t="shared" si="4"/>
        <v>0.0730171286</v>
      </c>
      <c r="R31" s="61">
        <f t="shared" si="5"/>
        <v>0</v>
      </c>
      <c r="S31" s="62">
        <f t="shared" si="6"/>
        <v>0.03103227966</v>
      </c>
      <c r="U31" s="60">
        <f t="shared" si="7"/>
        <v>34.549</v>
      </c>
    </row>
    <row r="32">
      <c r="A32" s="63">
        <v>61463.0</v>
      </c>
      <c r="B32" s="63" t="s">
        <v>162</v>
      </c>
      <c r="C32" s="63" t="s">
        <v>172</v>
      </c>
      <c r="D32" s="63">
        <v>5.0</v>
      </c>
      <c r="E32" s="63">
        <v>61586.0</v>
      </c>
      <c r="F32" s="63">
        <v>61463.0</v>
      </c>
      <c r="G32" s="63">
        <v>61463.0</v>
      </c>
      <c r="H32" s="63">
        <v>61484.0</v>
      </c>
      <c r="I32" s="63">
        <v>61463.0</v>
      </c>
      <c r="J32" s="63">
        <v>61463.0</v>
      </c>
      <c r="K32" s="63">
        <v>61491.8</v>
      </c>
      <c r="L32" s="63">
        <v>42.034</v>
      </c>
      <c r="M32" s="63">
        <v>54.605</v>
      </c>
      <c r="N32" s="61">
        <f t="shared" si="1"/>
        <v>0.2001203976</v>
      </c>
      <c r="O32" s="61">
        <f t="shared" si="2"/>
        <v>0</v>
      </c>
      <c r="P32" s="61">
        <f t="shared" si="3"/>
        <v>0</v>
      </c>
      <c r="Q32" s="61">
        <f t="shared" si="4"/>
        <v>0.03416689716</v>
      </c>
      <c r="R32" s="61">
        <f t="shared" si="5"/>
        <v>0</v>
      </c>
      <c r="S32" s="62">
        <f t="shared" si="6"/>
        <v>0.04685745896</v>
      </c>
      <c r="U32" s="60">
        <f t="shared" si="7"/>
        <v>42.034</v>
      </c>
    </row>
    <row r="33">
      <c r="A33" s="63">
        <v>67073.0</v>
      </c>
      <c r="B33" s="63" t="s">
        <v>163</v>
      </c>
      <c r="C33" s="63" t="s">
        <v>172</v>
      </c>
      <c r="D33" s="63">
        <v>5.0</v>
      </c>
      <c r="E33" s="63">
        <v>67122.0</v>
      </c>
      <c r="F33" s="63">
        <v>67092.0</v>
      </c>
      <c r="G33" s="63">
        <v>67115.0</v>
      </c>
      <c r="H33" s="63">
        <v>67097.0</v>
      </c>
      <c r="I33" s="63">
        <v>67092.0</v>
      </c>
      <c r="J33" s="63">
        <v>67092.0</v>
      </c>
      <c r="K33" s="63">
        <v>67103.6</v>
      </c>
      <c r="L33" s="63">
        <v>44.528</v>
      </c>
      <c r="M33" s="63">
        <v>70.079</v>
      </c>
      <c r="N33" s="61">
        <f t="shared" si="1"/>
        <v>0.07305473141</v>
      </c>
      <c r="O33" s="61">
        <f t="shared" si="2"/>
        <v>0.02832734483</v>
      </c>
      <c r="P33" s="61">
        <f t="shared" si="3"/>
        <v>0.06261834121</v>
      </c>
      <c r="Q33" s="61">
        <f t="shared" si="4"/>
        <v>0.03578190926</v>
      </c>
      <c r="R33" s="61">
        <f t="shared" si="5"/>
        <v>0.02832734483</v>
      </c>
      <c r="S33" s="62">
        <f t="shared" si="6"/>
        <v>0.04562193431</v>
      </c>
      <c r="U33" s="60">
        <f t="shared" si="7"/>
        <v>44.528</v>
      </c>
    </row>
    <row r="34">
      <c r="A34" s="63">
        <v>66024.0</v>
      </c>
      <c r="B34" s="63" t="s">
        <v>164</v>
      </c>
      <c r="C34" s="63" t="s">
        <v>172</v>
      </c>
      <c r="D34" s="63">
        <v>5.0</v>
      </c>
      <c r="E34" s="63">
        <v>66024.0</v>
      </c>
      <c r="F34" s="63">
        <v>66131.0</v>
      </c>
      <c r="G34" s="63">
        <v>66024.0</v>
      </c>
      <c r="H34" s="63">
        <v>66024.0</v>
      </c>
      <c r="I34" s="63">
        <v>66133.0</v>
      </c>
      <c r="J34" s="63">
        <v>66024.0</v>
      </c>
      <c r="K34" s="63">
        <v>66067.2</v>
      </c>
      <c r="L34" s="63">
        <v>31.914</v>
      </c>
      <c r="M34" s="63">
        <v>49.392</v>
      </c>
      <c r="N34" s="61">
        <f t="shared" si="1"/>
        <v>0</v>
      </c>
      <c r="O34" s="61">
        <f t="shared" si="2"/>
        <v>0.1620622804</v>
      </c>
      <c r="P34" s="61">
        <f t="shared" si="3"/>
        <v>0</v>
      </c>
      <c r="Q34" s="61">
        <f t="shared" si="4"/>
        <v>0</v>
      </c>
      <c r="R34" s="61">
        <f t="shared" si="5"/>
        <v>0.1650914819</v>
      </c>
      <c r="S34" s="62">
        <f t="shared" si="6"/>
        <v>0.06543075245</v>
      </c>
      <c r="U34" s="60">
        <f t="shared" si="7"/>
        <v>31.914</v>
      </c>
    </row>
    <row r="35">
      <c r="A35" s="63">
        <v>63475.0</v>
      </c>
      <c r="B35" s="63" t="s">
        <v>165</v>
      </c>
      <c r="C35" s="63" t="s">
        <v>172</v>
      </c>
      <c r="D35" s="63">
        <v>5.0</v>
      </c>
      <c r="E35" s="63">
        <v>63475.0</v>
      </c>
      <c r="F35" s="63">
        <v>63475.0</v>
      </c>
      <c r="G35" s="63">
        <v>63532.0</v>
      </c>
      <c r="H35" s="63">
        <v>63475.0</v>
      </c>
      <c r="I35" s="63">
        <v>63488.0</v>
      </c>
      <c r="J35" s="63">
        <v>63475.0</v>
      </c>
      <c r="K35" s="63">
        <v>63489.0</v>
      </c>
      <c r="L35" s="63">
        <v>40.823</v>
      </c>
      <c r="M35" s="63">
        <v>59.124</v>
      </c>
      <c r="N35" s="61">
        <f t="shared" si="1"/>
        <v>0</v>
      </c>
      <c r="O35" s="61">
        <f t="shared" si="2"/>
        <v>0</v>
      </c>
      <c r="P35" s="61">
        <f t="shared" si="3"/>
        <v>0.08979913352</v>
      </c>
      <c r="Q35" s="61">
        <f t="shared" si="4"/>
        <v>0</v>
      </c>
      <c r="R35" s="61">
        <f t="shared" si="5"/>
        <v>0.02048050414</v>
      </c>
      <c r="S35" s="62">
        <f t="shared" si="6"/>
        <v>0.02205592753</v>
      </c>
      <c r="U35" s="60">
        <f t="shared" si="7"/>
        <v>40.823</v>
      </c>
    </row>
    <row r="36">
      <c r="A36" s="63">
        <v>62408.0</v>
      </c>
      <c r="B36" s="63" t="s">
        <v>166</v>
      </c>
      <c r="C36" s="63" t="s">
        <v>172</v>
      </c>
      <c r="D36" s="63">
        <v>5.0</v>
      </c>
      <c r="E36" s="63">
        <v>62569.0</v>
      </c>
      <c r="F36" s="63">
        <v>62507.0</v>
      </c>
      <c r="G36" s="63">
        <v>62408.0</v>
      </c>
      <c r="H36" s="63">
        <v>62408.0</v>
      </c>
      <c r="I36" s="63">
        <v>62408.0</v>
      </c>
      <c r="J36" s="63">
        <v>62408.0</v>
      </c>
      <c r="K36" s="63">
        <v>62460.0</v>
      </c>
      <c r="L36" s="63">
        <v>45.406</v>
      </c>
      <c r="M36" s="63">
        <v>49.574</v>
      </c>
      <c r="N36" s="61">
        <f t="shared" si="1"/>
        <v>0.2579797462</v>
      </c>
      <c r="O36" s="61">
        <f t="shared" si="2"/>
        <v>0.1586335085</v>
      </c>
      <c r="P36" s="61">
        <f t="shared" si="3"/>
        <v>0</v>
      </c>
      <c r="Q36" s="61">
        <f t="shared" si="4"/>
        <v>0</v>
      </c>
      <c r="R36" s="61">
        <f t="shared" si="5"/>
        <v>0</v>
      </c>
      <c r="S36" s="62">
        <f t="shared" si="6"/>
        <v>0.08332265094</v>
      </c>
      <c r="U36" s="60">
        <f t="shared" si="7"/>
        <v>45.406</v>
      </c>
    </row>
    <row r="37">
      <c r="A37" s="63">
        <v>70805.0</v>
      </c>
      <c r="B37" s="63" t="s">
        <v>167</v>
      </c>
      <c r="C37" s="63" t="s">
        <v>172</v>
      </c>
      <c r="D37" s="63">
        <v>5.0</v>
      </c>
      <c r="E37" s="63">
        <v>70828.0</v>
      </c>
      <c r="F37" s="63">
        <v>70850.0</v>
      </c>
      <c r="G37" s="63">
        <v>70828.0</v>
      </c>
      <c r="H37" s="63">
        <v>70891.0</v>
      </c>
      <c r="I37" s="63">
        <v>70805.0</v>
      </c>
      <c r="J37" s="63">
        <v>70805.0</v>
      </c>
      <c r="K37" s="63">
        <v>70840.4</v>
      </c>
      <c r="L37" s="63">
        <v>45.981</v>
      </c>
      <c r="M37" s="63">
        <v>75.643</v>
      </c>
      <c r="N37" s="61">
        <f t="shared" si="1"/>
        <v>0.03248358167</v>
      </c>
      <c r="O37" s="61">
        <f t="shared" si="2"/>
        <v>0.0635548337</v>
      </c>
      <c r="P37" s="61">
        <f t="shared" si="3"/>
        <v>0.03248358167</v>
      </c>
      <c r="Q37" s="61">
        <f t="shared" si="4"/>
        <v>0.1214603488</v>
      </c>
      <c r="R37" s="61">
        <f t="shared" si="5"/>
        <v>0</v>
      </c>
      <c r="S37" s="62">
        <f t="shared" si="6"/>
        <v>0.04999646918</v>
      </c>
      <c r="U37" s="60">
        <f t="shared" si="7"/>
        <v>45.981</v>
      </c>
    </row>
    <row r="38">
      <c r="A38" s="63">
        <v>74125.0</v>
      </c>
      <c r="B38" s="63" t="s">
        <v>168</v>
      </c>
      <c r="C38" s="63" t="s">
        <v>172</v>
      </c>
      <c r="D38" s="63">
        <v>5.0</v>
      </c>
      <c r="E38" s="63">
        <v>74125.0</v>
      </c>
      <c r="F38" s="63">
        <v>74125.0</v>
      </c>
      <c r="G38" s="63">
        <v>74125.0</v>
      </c>
      <c r="H38" s="63">
        <v>74181.0</v>
      </c>
      <c r="I38" s="63">
        <v>74125.0</v>
      </c>
      <c r="J38" s="63">
        <v>74125.0</v>
      </c>
      <c r="K38" s="63">
        <v>74136.2</v>
      </c>
      <c r="L38" s="63">
        <v>31.798</v>
      </c>
      <c r="M38" s="63">
        <v>43.253</v>
      </c>
      <c r="N38" s="61">
        <f t="shared" si="1"/>
        <v>0</v>
      </c>
      <c r="O38" s="61">
        <f t="shared" si="2"/>
        <v>0</v>
      </c>
      <c r="P38" s="61">
        <f t="shared" si="3"/>
        <v>0</v>
      </c>
      <c r="Q38" s="61">
        <f t="shared" si="4"/>
        <v>0.07554806071</v>
      </c>
      <c r="R38" s="61">
        <f t="shared" si="5"/>
        <v>0</v>
      </c>
      <c r="S38" s="62">
        <f t="shared" si="6"/>
        <v>0.01510961214</v>
      </c>
      <c r="U38" s="60">
        <f t="shared" si="7"/>
        <v>31.798</v>
      </c>
    </row>
    <row r="39">
      <c r="A39" s="63">
        <v>66456.0</v>
      </c>
      <c r="B39" s="63" t="s">
        <v>169</v>
      </c>
      <c r="C39" s="63" t="s">
        <v>172</v>
      </c>
      <c r="D39" s="63">
        <v>5.0</v>
      </c>
      <c r="E39" s="63">
        <v>66514.0</v>
      </c>
      <c r="F39" s="63">
        <v>66477.0</v>
      </c>
      <c r="G39" s="63">
        <v>66499.0</v>
      </c>
      <c r="H39" s="63">
        <v>66461.0</v>
      </c>
      <c r="I39" s="63">
        <v>66456.0</v>
      </c>
      <c r="J39" s="63">
        <v>66456.0</v>
      </c>
      <c r="K39" s="63">
        <v>66481.4</v>
      </c>
      <c r="L39" s="63">
        <v>69.104</v>
      </c>
      <c r="M39" s="63">
        <v>88.216</v>
      </c>
      <c r="N39" s="61">
        <f t="shared" si="1"/>
        <v>0.0872757915</v>
      </c>
      <c r="O39" s="61">
        <f t="shared" si="2"/>
        <v>0.03159985554</v>
      </c>
      <c r="P39" s="61">
        <f t="shared" si="3"/>
        <v>0.06470446611</v>
      </c>
      <c r="Q39" s="61">
        <f t="shared" si="4"/>
        <v>0.007523775129</v>
      </c>
      <c r="R39" s="61">
        <f t="shared" si="5"/>
        <v>0</v>
      </c>
      <c r="S39" s="62">
        <f t="shared" si="6"/>
        <v>0.03822077766</v>
      </c>
      <c r="U39" s="60">
        <f t="shared" si="7"/>
        <v>69.104</v>
      </c>
    </row>
    <row r="40">
      <c r="A40" s="63">
        <v>66129.0</v>
      </c>
      <c r="B40" s="63" t="s">
        <v>170</v>
      </c>
      <c r="C40" s="63" t="s">
        <v>172</v>
      </c>
      <c r="D40" s="63">
        <v>5.0</v>
      </c>
      <c r="E40" s="63">
        <v>66157.0</v>
      </c>
      <c r="F40" s="63">
        <v>66306.0</v>
      </c>
      <c r="G40" s="63">
        <v>66129.0</v>
      </c>
      <c r="H40" s="63">
        <v>66165.0</v>
      </c>
      <c r="I40" s="63">
        <v>66201.0</v>
      </c>
      <c r="J40" s="63">
        <v>66129.0</v>
      </c>
      <c r="K40" s="63">
        <v>66191.6</v>
      </c>
      <c r="L40" s="63">
        <v>55.55</v>
      </c>
      <c r="M40" s="63">
        <v>83.864</v>
      </c>
      <c r="N40" s="61">
        <f t="shared" si="1"/>
        <v>0.04234148407</v>
      </c>
      <c r="O40" s="61">
        <f t="shared" si="2"/>
        <v>0.2676586672</v>
      </c>
      <c r="P40" s="61">
        <f t="shared" si="3"/>
        <v>0</v>
      </c>
      <c r="Q40" s="61">
        <f t="shared" si="4"/>
        <v>0.05443905095</v>
      </c>
      <c r="R40" s="61">
        <f t="shared" si="5"/>
        <v>0.1088781019</v>
      </c>
      <c r="S40" s="62">
        <f t="shared" si="6"/>
        <v>0.09466346081</v>
      </c>
      <c r="U40" s="60">
        <f t="shared" si="7"/>
        <v>55.55</v>
      </c>
    </row>
    <row r="41">
      <c r="A41" s="63">
        <v>75386.0</v>
      </c>
      <c r="B41" s="63" t="s">
        <v>171</v>
      </c>
      <c r="C41" s="63" t="s">
        <v>172</v>
      </c>
      <c r="D41" s="63">
        <v>5.0</v>
      </c>
      <c r="E41" s="63">
        <v>75436.0</v>
      </c>
      <c r="F41" s="63">
        <v>75386.0</v>
      </c>
      <c r="G41" s="63">
        <v>75386.0</v>
      </c>
      <c r="H41" s="63">
        <v>75423.0</v>
      </c>
      <c r="I41" s="63">
        <v>75500.0</v>
      </c>
      <c r="J41" s="63">
        <v>75386.0</v>
      </c>
      <c r="K41" s="63">
        <v>75426.2</v>
      </c>
      <c r="L41" s="63">
        <v>59.305</v>
      </c>
      <c r="M41" s="63">
        <v>79.097</v>
      </c>
      <c r="N41" s="61">
        <f t="shared" si="1"/>
        <v>0.06632531239</v>
      </c>
      <c r="O41" s="61">
        <f t="shared" si="2"/>
        <v>0</v>
      </c>
      <c r="P41" s="61">
        <f t="shared" si="3"/>
        <v>0</v>
      </c>
      <c r="Q41" s="61">
        <f t="shared" si="4"/>
        <v>0.04908073117</v>
      </c>
      <c r="R41" s="61">
        <f t="shared" si="5"/>
        <v>0.1512217123</v>
      </c>
      <c r="S41" s="62">
        <f t="shared" si="6"/>
        <v>0.05332555116</v>
      </c>
      <c r="U41" s="60">
        <f t="shared" si="7"/>
        <v>59.305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172</v>
      </c>
      <c r="D44" s="63">
        <v>5.0</v>
      </c>
      <c r="E44" s="63">
        <v>84046.0</v>
      </c>
      <c r="F44" s="63">
        <v>84129.0</v>
      </c>
      <c r="G44" s="63">
        <v>84267.0</v>
      </c>
      <c r="H44" s="63">
        <v>84027.0</v>
      </c>
      <c r="I44" s="63">
        <v>84129.0</v>
      </c>
      <c r="J44" s="63">
        <v>84027.0</v>
      </c>
      <c r="K44" s="63">
        <v>84119.6</v>
      </c>
      <c r="L44" s="63">
        <v>7.393</v>
      </c>
      <c r="M44" s="63">
        <v>20.039</v>
      </c>
      <c r="N44" s="61">
        <f t="shared" ref="N44:N83" si="8">((E44-A44)/A44)*100</f>
        <v>0.02261177955</v>
      </c>
      <c r="O44" s="61">
        <f t="shared" ref="O44:O83" si="9">((F44-A44)/A44)*100</f>
        <v>0.1213895534</v>
      </c>
      <c r="P44" s="61">
        <f t="shared" ref="P44:P83" si="10">((G44-A44)/A44)*100</f>
        <v>0.2856224785</v>
      </c>
      <c r="Q44" s="61">
        <f t="shared" ref="Q44:Q83" si="11">((H44-A44)/A44)*100</f>
        <v>0</v>
      </c>
      <c r="R44" s="61">
        <f t="shared" ref="R44:R83" si="12">((I44-A44)/A44)*100</f>
        <v>0.1213895534</v>
      </c>
      <c r="S44" s="62">
        <f t="shared" ref="S44:S83" si="13">AVERAGE(N44:R44)</f>
        <v>0.110202673</v>
      </c>
      <c r="U44" s="60">
        <f t="shared" ref="U44:U83" si="14">(IF(((J44-A44)/A44)*100 &lt; 1,L44,"INF"))</f>
        <v>7.393</v>
      </c>
    </row>
    <row r="45">
      <c r="A45" s="63">
        <v>80660.0</v>
      </c>
      <c r="B45" s="63" t="s">
        <v>133</v>
      </c>
      <c r="C45" s="63" t="s">
        <v>172</v>
      </c>
      <c r="D45" s="63">
        <v>5.0</v>
      </c>
      <c r="E45" s="63">
        <v>80789.0</v>
      </c>
      <c r="F45" s="63">
        <v>80660.0</v>
      </c>
      <c r="G45" s="63">
        <v>80660.0</v>
      </c>
      <c r="H45" s="63">
        <v>80857.0</v>
      </c>
      <c r="I45" s="63">
        <v>80767.0</v>
      </c>
      <c r="J45" s="63">
        <v>80660.0</v>
      </c>
      <c r="K45" s="63">
        <v>80746.6</v>
      </c>
      <c r="L45" s="63">
        <v>10.051</v>
      </c>
      <c r="M45" s="63">
        <v>20.022</v>
      </c>
      <c r="N45" s="61">
        <f t="shared" si="8"/>
        <v>0.1599305728</v>
      </c>
      <c r="O45" s="61">
        <f t="shared" si="9"/>
        <v>0</v>
      </c>
      <c r="P45" s="61">
        <f t="shared" si="10"/>
        <v>0</v>
      </c>
      <c r="Q45" s="61">
        <f t="shared" si="11"/>
        <v>0.2442350607</v>
      </c>
      <c r="R45" s="61">
        <f t="shared" si="12"/>
        <v>0.1326555914</v>
      </c>
      <c r="S45" s="62">
        <f t="shared" si="13"/>
        <v>0.107364245</v>
      </c>
      <c r="U45" s="60">
        <f t="shared" si="14"/>
        <v>10.051</v>
      </c>
    </row>
    <row r="46">
      <c r="A46" s="63">
        <v>88180.0</v>
      </c>
      <c r="B46" s="63" t="s">
        <v>134</v>
      </c>
      <c r="C46" s="63" t="s">
        <v>172</v>
      </c>
      <c r="D46" s="63">
        <v>5.0</v>
      </c>
      <c r="E46" s="63">
        <v>88180.0</v>
      </c>
      <c r="F46" s="63">
        <v>88180.0</v>
      </c>
      <c r="G46" s="63">
        <v>88326.0</v>
      </c>
      <c r="H46" s="63">
        <v>88184.0</v>
      </c>
      <c r="I46" s="63">
        <v>88260.0</v>
      </c>
      <c r="J46" s="63">
        <v>88180.0</v>
      </c>
      <c r="K46" s="63">
        <v>88226.0</v>
      </c>
      <c r="L46" s="63">
        <v>6.487</v>
      </c>
      <c r="M46" s="63">
        <v>20.036</v>
      </c>
      <c r="N46" s="61">
        <f t="shared" si="8"/>
        <v>0</v>
      </c>
      <c r="O46" s="61">
        <f t="shared" si="9"/>
        <v>0</v>
      </c>
      <c r="P46" s="61">
        <f t="shared" si="10"/>
        <v>0.1655704241</v>
      </c>
      <c r="Q46" s="61">
        <f t="shared" si="11"/>
        <v>0.004536176004</v>
      </c>
      <c r="R46" s="61">
        <f t="shared" si="12"/>
        <v>0.09072352007</v>
      </c>
      <c r="S46" s="62">
        <f t="shared" si="13"/>
        <v>0.05216602404</v>
      </c>
      <c r="U46" s="60">
        <f t="shared" si="14"/>
        <v>6.487</v>
      </c>
    </row>
    <row r="47">
      <c r="A47" s="63">
        <v>95441.0</v>
      </c>
      <c r="B47" s="63" t="s">
        <v>135</v>
      </c>
      <c r="C47" s="63" t="s">
        <v>172</v>
      </c>
      <c r="D47" s="63">
        <v>5.0</v>
      </c>
      <c r="E47" s="63">
        <v>95454.0</v>
      </c>
      <c r="F47" s="63">
        <v>95931.0</v>
      </c>
      <c r="G47" s="63">
        <v>95441.0</v>
      </c>
      <c r="H47" s="63">
        <v>95441.0</v>
      </c>
      <c r="I47" s="63">
        <v>95489.0</v>
      </c>
      <c r="J47" s="63">
        <v>95441.0</v>
      </c>
      <c r="K47" s="63">
        <v>95551.2</v>
      </c>
      <c r="L47" s="63">
        <v>11.753</v>
      </c>
      <c r="M47" s="63">
        <v>20.014</v>
      </c>
      <c r="N47" s="61">
        <f t="shared" si="8"/>
        <v>0.0136209805</v>
      </c>
      <c r="O47" s="61">
        <f t="shared" si="9"/>
        <v>0.5134061881</v>
      </c>
      <c r="P47" s="61">
        <f t="shared" si="10"/>
        <v>0</v>
      </c>
      <c r="Q47" s="61">
        <f t="shared" si="11"/>
        <v>0</v>
      </c>
      <c r="R47" s="61">
        <f t="shared" si="12"/>
        <v>0.05029285108</v>
      </c>
      <c r="S47" s="62">
        <f t="shared" si="13"/>
        <v>0.1154640039</v>
      </c>
      <c r="U47" s="60">
        <f t="shared" si="14"/>
        <v>11.753</v>
      </c>
    </row>
    <row r="48">
      <c r="A48" s="63">
        <v>70836.0</v>
      </c>
      <c r="B48" s="63" t="s">
        <v>136</v>
      </c>
      <c r="C48" s="63" t="s">
        <v>172</v>
      </c>
      <c r="D48" s="63">
        <v>5.0</v>
      </c>
      <c r="E48" s="63">
        <v>70920.0</v>
      </c>
      <c r="F48" s="63">
        <v>70858.0</v>
      </c>
      <c r="G48" s="63">
        <v>70836.0</v>
      </c>
      <c r="H48" s="63">
        <v>70836.0</v>
      </c>
      <c r="I48" s="63">
        <v>70836.0</v>
      </c>
      <c r="J48" s="63">
        <v>70836.0</v>
      </c>
      <c r="K48" s="63">
        <v>70857.2</v>
      </c>
      <c r="L48" s="63">
        <v>7.881</v>
      </c>
      <c r="M48" s="63">
        <v>20.043</v>
      </c>
      <c r="N48" s="61">
        <f t="shared" si="8"/>
        <v>0.118583771</v>
      </c>
      <c r="O48" s="61">
        <f t="shared" si="9"/>
        <v>0.0310576543</v>
      </c>
      <c r="P48" s="61">
        <f t="shared" si="10"/>
        <v>0</v>
      </c>
      <c r="Q48" s="61">
        <f t="shared" si="11"/>
        <v>0</v>
      </c>
      <c r="R48" s="61">
        <f t="shared" si="12"/>
        <v>0</v>
      </c>
      <c r="S48" s="62">
        <f t="shared" si="13"/>
        <v>0.02992828505</v>
      </c>
      <c r="U48" s="60">
        <f t="shared" si="14"/>
        <v>7.881</v>
      </c>
    </row>
    <row r="49">
      <c r="A49" s="63">
        <v>102341.0</v>
      </c>
      <c r="B49" s="63" t="s">
        <v>137</v>
      </c>
      <c r="C49" s="63" t="s">
        <v>172</v>
      </c>
      <c r="D49" s="63">
        <v>5.0</v>
      </c>
      <c r="E49" s="63">
        <v>102664.0</v>
      </c>
      <c r="F49" s="63">
        <v>102491.0</v>
      </c>
      <c r="G49" s="63">
        <v>102469.0</v>
      </c>
      <c r="H49" s="63">
        <v>102633.0</v>
      </c>
      <c r="I49" s="63">
        <v>102404.0</v>
      </c>
      <c r="J49" s="63">
        <v>102404.0</v>
      </c>
      <c r="K49" s="63">
        <v>102532.2</v>
      </c>
      <c r="L49" s="63">
        <v>27.463</v>
      </c>
      <c r="M49" s="63">
        <v>40.063</v>
      </c>
      <c r="N49" s="61">
        <f t="shared" si="8"/>
        <v>0.315611534</v>
      </c>
      <c r="O49" s="61">
        <f t="shared" si="9"/>
        <v>0.1465688238</v>
      </c>
      <c r="P49" s="61">
        <f t="shared" si="10"/>
        <v>0.125072063</v>
      </c>
      <c r="Q49" s="61">
        <f t="shared" si="11"/>
        <v>0.2853206437</v>
      </c>
      <c r="R49" s="61">
        <f t="shared" si="12"/>
        <v>0.06155890601</v>
      </c>
      <c r="S49" s="62">
        <f t="shared" si="13"/>
        <v>0.1868263941</v>
      </c>
      <c r="U49" s="60">
        <f t="shared" si="14"/>
        <v>27.463</v>
      </c>
    </row>
    <row r="50">
      <c r="A50" s="63">
        <v>91465.0</v>
      </c>
      <c r="B50" s="63" t="s">
        <v>138</v>
      </c>
      <c r="C50" s="63" t="s">
        <v>172</v>
      </c>
      <c r="D50" s="63">
        <v>5.0</v>
      </c>
      <c r="E50" s="63">
        <v>91478.0</v>
      </c>
      <c r="F50" s="63">
        <v>91540.0</v>
      </c>
      <c r="G50" s="63">
        <v>91574.0</v>
      </c>
      <c r="H50" s="63">
        <v>91680.0</v>
      </c>
      <c r="I50" s="63">
        <v>91588.0</v>
      </c>
      <c r="J50" s="63">
        <v>91478.0</v>
      </c>
      <c r="K50" s="63">
        <v>91572.0</v>
      </c>
      <c r="L50" s="63">
        <v>13.293</v>
      </c>
      <c r="M50" s="63">
        <v>40.085</v>
      </c>
      <c r="N50" s="61">
        <f t="shared" si="8"/>
        <v>0.01421308697</v>
      </c>
      <c r="O50" s="61">
        <f t="shared" si="9"/>
        <v>0.08199857869</v>
      </c>
      <c r="P50" s="61">
        <f t="shared" si="10"/>
        <v>0.1191712677</v>
      </c>
      <c r="Q50" s="61">
        <f t="shared" si="11"/>
        <v>0.2350625922</v>
      </c>
      <c r="R50" s="61">
        <f t="shared" si="12"/>
        <v>0.1344776691</v>
      </c>
      <c r="S50" s="62">
        <f t="shared" si="13"/>
        <v>0.1169846389</v>
      </c>
      <c r="U50" s="60">
        <f t="shared" si="14"/>
        <v>13.293</v>
      </c>
    </row>
    <row r="51">
      <c r="A51" s="63">
        <v>101003.0</v>
      </c>
      <c r="B51" s="63" t="s">
        <v>139</v>
      </c>
      <c r="C51" s="63" t="s">
        <v>172</v>
      </c>
      <c r="D51" s="63">
        <v>5.0</v>
      </c>
      <c r="E51" s="63">
        <v>101107.0</v>
      </c>
      <c r="F51" s="63">
        <v>101083.0</v>
      </c>
      <c r="G51" s="63">
        <v>101122.0</v>
      </c>
      <c r="H51" s="63">
        <v>101408.0</v>
      </c>
      <c r="I51" s="63">
        <v>101234.0</v>
      </c>
      <c r="J51" s="63">
        <v>101083.0</v>
      </c>
      <c r="K51" s="63">
        <v>101190.8</v>
      </c>
      <c r="L51" s="63">
        <v>11.155</v>
      </c>
      <c r="M51" s="63">
        <v>40.016</v>
      </c>
      <c r="N51" s="61">
        <f t="shared" si="8"/>
        <v>0.1029672386</v>
      </c>
      <c r="O51" s="61">
        <f t="shared" si="9"/>
        <v>0.07920556815</v>
      </c>
      <c r="P51" s="61">
        <f t="shared" si="10"/>
        <v>0.1178182826</v>
      </c>
      <c r="Q51" s="61">
        <f t="shared" si="11"/>
        <v>0.4009781888</v>
      </c>
      <c r="R51" s="61">
        <f t="shared" si="12"/>
        <v>0.228706078</v>
      </c>
      <c r="S51" s="62">
        <f t="shared" si="13"/>
        <v>0.1859350712</v>
      </c>
      <c r="U51" s="60">
        <f t="shared" si="14"/>
        <v>11.155</v>
      </c>
    </row>
    <row r="52">
      <c r="A52" s="63">
        <v>96365.0</v>
      </c>
      <c r="B52" s="63" t="s">
        <v>140</v>
      </c>
      <c r="C52" s="63" t="s">
        <v>172</v>
      </c>
      <c r="D52" s="63">
        <v>5.0</v>
      </c>
      <c r="E52" s="63">
        <v>96511.0</v>
      </c>
      <c r="F52" s="63">
        <v>96437.0</v>
      </c>
      <c r="G52" s="63">
        <v>96522.0</v>
      </c>
      <c r="H52" s="63">
        <v>96522.0</v>
      </c>
      <c r="I52" s="63">
        <v>96436.0</v>
      </c>
      <c r="J52" s="63">
        <v>96436.0</v>
      </c>
      <c r="K52" s="63">
        <v>96485.6</v>
      </c>
      <c r="L52" s="63">
        <v>14.906</v>
      </c>
      <c r="M52" s="63">
        <v>40.025</v>
      </c>
      <c r="N52" s="61">
        <f t="shared" si="8"/>
        <v>0.15150729</v>
      </c>
      <c r="O52" s="61">
        <f t="shared" si="9"/>
        <v>0.07471592383</v>
      </c>
      <c r="P52" s="61">
        <f t="shared" si="10"/>
        <v>0.1629222228</v>
      </c>
      <c r="Q52" s="61">
        <f t="shared" si="11"/>
        <v>0.1629222228</v>
      </c>
      <c r="R52" s="61">
        <f t="shared" si="12"/>
        <v>0.07367820267</v>
      </c>
      <c r="S52" s="62">
        <f t="shared" si="13"/>
        <v>0.1251491724</v>
      </c>
      <c r="U52" s="60">
        <f t="shared" si="14"/>
        <v>14.906</v>
      </c>
    </row>
    <row r="53">
      <c r="A53" s="63">
        <v>74770.0</v>
      </c>
      <c r="B53" s="63" t="s">
        <v>141</v>
      </c>
      <c r="C53" s="63" t="s">
        <v>172</v>
      </c>
      <c r="D53" s="63">
        <v>5.0</v>
      </c>
      <c r="E53" s="63">
        <v>74793.0</v>
      </c>
      <c r="F53" s="63">
        <v>74896.0</v>
      </c>
      <c r="G53" s="63">
        <v>74892.0</v>
      </c>
      <c r="H53" s="63">
        <v>74860.0</v>
      </c>
      <c r="I53" s="63">
        <v>74983.0</v>
      </c>
      <c r="J53" s="63">
        <v>74793.0</v>
      </c>
      <c r="K53" s="63">
        <v>74884.8</v>
      </c>
      <c r="L53" s="63">
        <v>19.497</v>
      </c>
      <c r="M53" s="63">
        <v>40.105</v>
      </c>
      <c r="N53" s="61">
        <f t="shared" si="8"/>
        <v>0.0307610004</v>
      </c>
      <c r="O53" s="61">
        <f t="shared" si="9"/>
        <v>0.1685167848</v>
      </c>
      <c r="P53" s="61">
        <f t="shared" si="10"/>
        <v>0.1631670456</v>
      </c>
      <c r="Q53" s="61">
        <f t="shared" si="11"/>
        <v>0.120369132</v>
      </c>
      <c r="R53" s="61">
        <f t="shared" si="12"/>
        <v>0.2848736124</v>
      </c>
      <c r="S53" s="62">
        <f t="shared" si="13"/>
        <v>0.153537515</v>
      </c>
      <c r="U53" s="60">
        <f t="shared" si="14"/>
        <v>19.497</v>
      </c>
    </row>
    <row r="54">
      <c r="A54" s="63">
        <v>93903.0</v>
      </c>
      <c r="B54" s="63" t="s">
        <v>142</v>
      </c>
      <c r="C54" s="63" t="s">
        <v>172</v>
      </c>
      <c r="D54" s="63">
        <v>5.0</v>
      </c>
      <c r="E54" s="63">
        <v>94036.0</v>
      </c>
      <c r="F54" s="63">
        <v>93966.0</v>
      </c>
      <c r="G54" s="63">
        <v>94051.0</v>
      </c>
      <c r="H54" s="63">
        <v>94243.0</v>
      </c>
      <c r="I54" s="63">
        <v>93983.0</v>
      </c>
      <c r="J54" s="63">
        <v>93966.0</v>
      </c>
      <c r="K54" s="63">
        <v>94055.8</v>
      </c>
      <c r="L54" s="63">
        <v>11.612</v>
      </c>
      <c r="M54" s="63">
        <v>60.133</v>
      </c>
      <c r="N54" s="61">
        <f t="shared" si="8"/>
        <v>0.1416355175</v>
      </c>
      <c r="O54" s="61">
        <f t="shared" si="9"/>
        <v>0.06709050829</v>
      </c>
      <c r="P54" s="61">
        <f t="shared" si="10"/>
        <v>0.157609448</v>
      </c>
      <c r="Q54" s="61">
        <f t="shared" si="11"/>
        <v>0.362075759</v>
      </c>
      <c r="R54" s="61">
        <f t="shared" si="12"/>
        <v>0.08519429624</v>
      </c>
      <c r="S54" s="62">
        <f t="shared" si="13"/>
        <v>0.1627211058</v>
      </c>
      <c r="U54" s="60">
        <f t="shared" si="14"/>
        <v>11.612</v>
      </c>
    </row>
    <row r="55">
      <c r="A55" s="63">
        <v>106863.0</v>
      </c>
      <c r="B55" s="63" t="s">
        <v>143</v>
      </c>
      <c r="C55" s="63" t="s">
        <v>172</v>
      </c>
      <c r="D55" s="63">
        <v>5.0</v>
      </c>
      <c r="E55" s="63">
        <v>107094.0</v>
      </c>
      <c r="F55" s="63">
        <v>107139.0</v>
      </c>
      <c r="G55" s="63">
        <v>107146.0</v>
      </c>
      <c r="H55" s="63">
        <v>107440.0</v>
      </c>
      <c r="I55" s="63">
        <v>107321.0</v>
      </c>
      <c r="J55" s="63">
        <v>107094.0</v>
      </c>
      <c r="K55" s="63">
        <v>107228.0</v>
      </c>
      <c r="L55" s="63">
        <v>25.622</v>
      </c>
      <c r="M55" s="63">
        <v>60.206</v>
      </c>
      <c r="N55" s="61">
        <f t="shared" si="8"/>
        <v>0.216164622</v>
      </c>
      <c r="O55" s="61">
        <f t="shared" si="9"/>
        <v>0.2582746133</v>
      </c>
      <c r="P55" s="61">
        <f t="shared" si="10"/>
        <v>0.2648250564</v>
      </c>
      <c r="Q55" s="61">
        <f t="shared" si="11"/>
        <v>0.5399436662</v>
      </c>
      <c r="R55" s="61">
        <f t="shared" si="12"/>
        <v>0.4285861336</v>
      </c>
      <c r="S55" s="62">
        <f t="shared" si="13"/>
        <v>0.3415588183</v>
      </c>
      <c r="U55" s="60">
        <f t="shared" si="14"/>
        <v>25.622</v>
      </c>
    </row>
    <row r="56">
      <c r="A56" s="63">
        <v>97837.0</v>
      </c>
      <c r="B56" s="63" t="s">
        <v>144</v>
      </c>
      <c r="C56" s="63" t="s">
        <v>172</v>
      </c>
      <c r="D56" s="63">
        <v>5.0</v>
      </c>
      <c r="E56" s="63">
        <v>98552.0</v>
      </c>
      <c r="F56" s="63">
        <v>97968.0</v>
      </c>
      <c r="G56" s="63">
        <v>98070.0</v>
      </c>
      <c r="H56" s="63">
        <v>97967.0</v>
      </c>
      <c r="I56" s="63">
        <v>98349.0</v>
      </c>
      <c r="J56" s="63">
        <v>97967.0</v>
      </c>
      <c r="K56" s="63">
        <v>98181.2</v>
      </c>
      <c r="L56" s="63">
        <v>25.771</v>
      </c>
      <c r="M56" s="63">
        <v>60.065</v>
      </c>
      <c r="N56" s="61">
        <f t="shared" si="8"/>
        <v>0.7308073633</v>
      </c>
      <c r="O56" s="61">
        <f t="shared" si="9"/>
        <v>0.1338961742</v>
      </c>
      <c r="P56" s="61">
        <f t="shared" si="10"/>
        <v>0.2381512107</v>
      </c>
      <c r="Q56" s="61">
        <f t="shared" si="11"/>
        <v>0.132874066</v>
      </c>
      <c r="R56" s="61">
        <f t="shared" si="12"/>
        <v>0.5233193986</v>
      </c>
      <c r="S56" s="62">
        <f t="shared" si="13"/>
        <v>0.3518096426</v>
      </c>
      <c r="U56" s="60">
        <f t="shared" si="14"/>
        <v>25.771</v>
      </c>
    </row>
    <row r="57">
      <c r="A57" s="63">
        <v>111488.0</v>
      </c>
      <c r="B57" s="63" t="s">
        <v>145</v>
      </c>
      <c r="C57" s="63" t="s">
        <v>172</v>
      </c>
      <c r="D57" s="63">
        <v>5.0</v>
      </c>
      <c r="E57" s="63">
        <v>111577.0</v>
      </c>
      <c r="F57" s="63">
        <v>111659.0</v>
      </c>
      <c r="G57" s="63">
        <v>111543.0</v>
      </c>
      <c r="H57" s="63">
        <v>111488.0</v>
      </c>
      <c r="I57" s="63">
        <v>111733.0</v>
      </c>
      <c r="J57" s="63">
        <v>111488.0</v>
      </c>
      <c r="K57" s="63">
        <v>111600.0</v>
      </c>
      <c r="L57" s="63">
        <v>24.585</v>
      </c>
      <c r="M57" s="63">
        <v>60.119</v>
      </c>
      <c r="N57" s="61">
        <f t="shared" si="8"/>
        <v>0.07982921929</v>
      </c>
      <c r="O57" s="61">
        <f t="shared" si="9"/>
        <v>0.1533797359</v>
      </c>
      <c r="P57" s="61">
        <f t="shared" si="10"/>
        <v>0.04933266361</v>
      </c>
      <c r="Q57" s="61">
        <f t="shared" si="11"/>
        <v>0</v>
      </c>
      <c r="R57" s="61">
        <f t="shared" si="12"/>
        <v>0.2197545924</v>
      </c>
      <c r="S57" s="62">
        <f t="shared" si="13"/>
        <v>0.1004592423</v>
      </c>
      <c r="U57" s="60">
        <f t="shared" si="14"/>
        <v>24.585</v>
      </c>
    </row>
    <row r="58">
      <c r="A58" s="63">
        <v>96190.0</v>
      </c>
      <c r="B58" s="63" t="s">
        <v>146</v>
      </c>
      <c r="C58" s="63" t="s">
        <v>172</v>
      </c>
      <c r="D58" s="63">
        <v>5.0</v>
      </c>
      <c r="E58" s="63">
        <v>96362.0</v>
      </c>
      <c r="F58" s="63">
        <v>96788.0</v>
      </c>
      <c r="G58" s="63">
        <v>96227.0</v>
      </c>
      <c r="H58" s="63">
        <v>96423.0</v>
      </c>
      <c r="I58" s="63">
        <v>96598.0</v>
      </c>
      <c r="J58" s="63">
        <v>96227.0</v>
      </c>
      <c r="K58" s="63">
        <v>96479.6</v>
      </c>
      <c r="L58" s="63">
        <v>28.757</v>
      </c>
      <c r="M58" s="63">
        <v>60.154</v>
      </c>
      <c r="N58" s="61">
        <f t="shared" si="8"/>
        <v>0.1788127664</v>
      </c>
      <c r="O58" s="61">
        <f t="shared" si="9"/>
        <v>0.621686246</v>
      </c>
      <c r="P58" s="61">
        <f t="shared" si="10"/>
        <v>0.03846553696</v>
      </c>
      <c r="Q58" s="61">
        <f t="shared" si="11"/>
        <v>0.2422289219</v>
      </c>
      <c r="R58" s="61">
        <f t="shared" si="12"/>
        <v>0.4241605156</v>
      </c>
      <c r="S58" s="62">
        <f t="shared" si="13"/>
        <v>0.3010707974</v>
      </c>
      <c r="U58" s="60">
        <f t="shared" si="14"/>
        <v>28.757</v>
      </c>
    </row>
    <row r="59">
      <c r="A59" s="63">
        <v>101027.0</v>
      </c>
      <c r="B59" s="63" t="s">
        <v>147</v>
      </c>
      <c r="C59" s="63" t="s">
        <v>172</v>
      </c>
      <c r="D59" s="63">
        <v>5.0</v>
      </c>
      <c r="E59" s="63">
        <v>101178.0</v>
      </c>
      <c r="F59" s="63">
        <v>101167.0</v>
      </c>
      <c r="G59" s="63">
        <v>101068.0</v>
      </c>
      <c r="H59" s="63">
        <v>101515.0</v>
      </c>
      <c r="I59" s="63">
        <v>101249.0</v>
      </c>
      <c r="J59" s="63">
        <v>101068.0</v>
      </c>
      <c r="K59" s="63">
        <v>101235.4</v>
      </c>
      <c r="L59" s="63">
        <v>38.898</v>
      </c>
      <c r="M59" s="63">
        <v>80.218</v>
      </c>
      <c r="N59" s="61">
        <f t="shared" si="8"/>
        <v>0.1494649945</v>
      </c>
      <c r="O59" s="61">
        <f t="shared" si="9"/>
        <v>0.1385768161</v>
      </c>
      <c r="P59" s="61">
        <f t="shared" si="10"/>
        <v>0.04058321043</v>
      </c>
      <c r="Q59" s="61">
        <f t="shared" si="11"/>
        <v>0.4830391875</v>
      </c>
      <c r="R59" s="61">
        <f t="shared" si="12"/>
        <v>0.219743237</v>
      </c>
      <c r="S59" s="62">
        <f t="shared" si="13"/>
        <v>0.2062814891</v>
      </c>
      <c r="U59" s="60">
        <f t="shared" si="14"/>
        <v>38.898</v>
      </c>
    </row>
    <row r="60">
      <c r="A60" s="63">
        <v>107608.0</v>
      </c>
      <c r="B60" s="63" t="s">
        <v>148</v>
      </c>
      <c r="C60" s="63" t="s">
        <v>172</v>
      </c>
      <c r="D60" s="63">
        <v>5.0</v>
      </c>
      <c r="E60" s="63">
        <v>107804.0</v>
      </c>
      <c r="F60" s="63">
        <v>107714.0</v>
      </c>
      <c r="G60" s="63">
        <v>108000.0</v>
      </c>
      <c r="H60" s="63">
        <v>107971.0</v>
      </c>
      <c r="I60" s="63">
        <v>107938.0</v>
      </c>
      <c r="J60" s="63">
        <v>107714.0</v>
      </c>
      <c r="K60" s="63">
        <v>107885.4</v>
      </c>
      <c r="L60" s="63">
        <v>30.381</v>
      </c>
      <c r="M60" s="63">
        <v>80.153</v>
      </c>
      <c r="N60" s="61">
        <f t="shared" si="8"/>
        <v>0.1821425916</v>
      </c>
      <c r="O60" s="61">
        <f t="shared" si="9"/>
        <v>0.09850568731</v>
      </c>
      <c r="P60" s="61">
        <f t="shared" si="10"/>
        <v>0.3642851833</v>
      </c>
      <c r="Q60" s="61">
        <f t="shared" si="11"/>
        <v>0.3373355141</v>
      </c>
      <c r="R60" s="61">
        <f t="shared" si="12"/>
        <v>0.3066686492</v>
      </c>
      <c r="S60" s="62">
        <f t="shared" si="13"/>
        <v>0.2577875251</v>
      </c>
      <c r="U60" s="60">
        <f t="shared" si="14"/>
        <v>30.381</v>
      </c>
    </row>
    <row r="61">
      <c r="A61" s="63">
        <v>119282.0</v>
      </c>
      <c r="B61" s="63" t="s">
        <v>149</v>
      </c>
      <c r="C61" s="63" t="s">
        <v>172</v>
      </c>
      <c r="D61" s="63">
        <v>5.0</v>
      </c>
      <c r="E61" s="63">
        <v>119723.0</v>
      </c>
      <c r="F61" s="63">
        <v>119575.0</v>
      </c>
      <c r="G61" s="63">
        <v>119580.0</v>
      </c>
      <c r="H61" s="63">
        <v>119620.0</v>
      </c>
      <c r="I61" s="63">
        <v>119839.0</v>
      </c>
      <c r="J61" s="63">
        <v>119575.0</v>
      </c>
      <c r="K61" s="63">
        <v>119667.4</v>
      </c>
      <c r="L61" s="63">
        <v>18.23</v>
      </c>
      <c r="M61" s="63">
        <v>80.11</v>
      </c>
      <c r="N61" s="61">
        <f t="shared" si="8"/>
        <v>0.3697121108</v>
      </c>
      <c r="O61" s="61">
        <f t="shared" si="9"/>
        <v>0.2456363911</v>
      </c>
      <c r="P61" s="61">
        <f t="shared" si="10"/>
        <v>0.2498281384</v>
      </c>
      <c r="Q61" s="61">
        <f t="shared" si="11"/>
        <v>0.2833621167</v>
      </c>
      <c r="R61" s="61">
        <f t="shared" si="12"/>
        <v>0.4669606479</v>
      </c>
      <c r="S61" s="62">
        <f t="shared" si="13"/>
        <v>0.323099881</v>
      </c>
      <c r="U61" s="60">
        <f t="shared" si="14"/>
        <v>18.23</v>
      </c>
    </row>
    <row r="62">
      <c r="A62" s="63">
        <v>113107.0</v>
      </c>
      <c r="B62" s="63" t="s">
        <v>150</v>
      </c>
      <c r="C62" s="63" t="s">
        <v>172</v>
      </c>
      <c r="D62" s="63">
        <v>5.0</v>
      </c>
      <c r="E62" s="63">
        <v>113251.0</v>
      </c>
      <c r="F62" s="63">
        <v>113212.0</v>
      </c>
      <c r="G62" s="63">
        <v>113252.0</v>
      </c>
      <c r="H62" s="63">
        <v>113394.0</v>
      </c>
      <c r="I62" s="63">
        <v>113352.0</v>
      </c>
      <c r="J62" s="63">
        <v>113212.0</v>
      </c>
      <c r="K62" s="63">
        <v>113292.2</v>
      </c>
      <c r="L62" s="63">
        <v>31.921</v>
      </c>
      <c r="M62" s="63">
        <v>80.131</v>
      </c>
      <c r="N62" s="61">
        <f t="shared" si="8"/>
        <v>0.1273130752</v>
      </c>
      <c r="O62" s="61">
        <f t="shared" si="9"/>
        <v>0.09283245069</v>
      </c>
      <c r="P62" s="61">
        <f t="shared" si="10"/>
        <v>0.1281971938</v>
      </c>
      <c r="Q62" s="61">
        <f t="shared" si="11"/>
        <v>0.2537420319</v>
      </c>
      <c r="R62" s="61">
        <f t="shared" si="12"/>
        <v>0.2166090516</v>
      </c>
      <c r="S62" s="62">
        <f t="shared" si="13"/>
        <v>0.1637387606</v>
      </c>
      <c r="U62" s="60">
        <f t="shared" si="14"/>
        <v>31.921</v>
      </c>
    </row>
    <row r="63">
      <c r="A63" s="63">
        <v>118523.0</v>
      </c>
      <c r="B63" s="63" t="s">
        <v>151</v>
      </c>
      <c r="C63" s="63" t="s">
        <v>172</v>
      </c>
      <c r="D63" s="63">
        <v>5.0</v>
      </c>
      <c r="E63" s="63">
        <v>119234.0</v>
      </c>
      <c r="F63" s="63">
        <v>118625.0</v>
      </c>
      <c r="G63" s="63">
        <v>118805.0</v>
      </c>
      <c r="H63" s="63">
        <v>118645.0</v>
      </c>
      <c r="I63" s="63">
        <v>118728.0</v>
      </c>
      <c r="J63" s="63">
        <v>118625.0</v>
      </c>
      <c r="K63" s="63">
        <v>118807.4</v>
      </c>
      <c r="L63" s="63">
        <v>29.673</v>
      </c>
      <c r="M63" s="63">
        <v>80.238</v>
      </c>
      <c r="N63" s="61">
        <f t="shared" si="8"/>
        <v>0.5998835669</v>
      </c>
      <c r="O63" s="61">
        <f t="shared" si="9"/>
        <v>0.08605924588</v>
      </c>
      <c r="P63" s="61">
        <f t="shared" si="10"/>
        <v>0.2379285033</v>
      </c>
      <c r="Q63" s="61">
        <f t="shared" si="11"/>
        <v>0.1029336078</v>
      </c>
      <c r="R63" s="61">
        <f t="shared" si="12"/>
        <v>0.1729622099</v>
      </c>
      <c r="S63" s="62">
        <f t="shared" si="13"/>
        <v>0.2399534268</v>
      </c>
      <c r="U63" s="60">
        <f t="shared" si="14"/>
        <v>29.673</v>
      </c>
    </row>
    <row r="64">
      <c r="A64" s="63">
        <v>114895.0</v>
      </c>
      <c r="B64" s="63" t="s">
        <v>152</v>
      </c>
      <c r="C64" s="63" t="s">
        <v>172</v>
      </c>
      <c r="D64" s="63">
        <v>5.0</v>
      </c>
      <c r="E64" s="63">
        <v>115257.0</v>
      </c>
      <c r="F64" s="63">
        <v>115203.0</v>
      </c>
      <c r="G64" s="63">
        <v>114924.0</v>
      </c>
      <c r="H64" s="63">
        <v>115621.0</v>
      </c>
      <c r="I64" s="63">
        <v>115025.0</v>
      </c>
      <c r="J64" s="63">
        <v>114924.0</v>
      </c>
      <c r="K64" s="63">
        <v>115206.0</v>
      </c>
      <c r="L64" s="63">
        <v>63.427</v>
      </c>
      <c r="M64" s="63">
        <v>100.106</v>
      </c>
      <c r="N64" s="61">
        <f t="shared" si="8"/>
        <v>0.3150702816</v>
      </c>
      <c r="O64" s="61">
        <f t="shared" si="9"/>
        <v>0.2680708473</v>
      </c>
      <c r="P64" s="61">
        <f t="shared" si="10"/>
        <v>0.02524043692</v>
      </c>
      <c r="Q64" s="61">
        <f t="shared" si="11"/>
        <v>0.6318812829</v>
      </c>
      <c r="R64" s="61">
        <f t="shared" si="12"/>
        <v>0.1131467862</v>
      </c>
      <c r="S64" s="62">
        <f t="shared" si="13"/>
        <v>0.270681927</v>
      </c>
      <c r="U64" s="60">
        <f t="shared" si="14"/>
        <v>63.427</v>
      </c>
    </row>
    <row r="65">
      <c r="A65" s="63">
        <v>125994.0</v>
      </c>
      <c r="B65" s="63" t="s">
        <v>153</v>
      </c>
      <c r="C65" s="63" t="s">
        <v>172</v>
      </c>
      <c r="D65" s="63">
        <v>5.0</v>
      </c>
      <c r="E65" s="63">
        <v>126451.0</v>
      </c>
      <c r="F65" s="63">
        <v>126166.0</v>
      </c>
      <c r="G65" s="63">
        <v>126083.0</v>
      </c>
      <c r="H65" s="63">
        <v>126138.0</v>
      </c>
      <c r="I65" s="63">
        <v>126385.0</v>
      </c>
      <c r="J65" s="63">
        <v>126083.0</v>
      </c>
      <c r="K65" s="63">
        <v>126244.6</v>
      </c>
      <c r="L65" s="63">
        <v>61.563</v>
      </c>
      <c r="M65" s="63">
        <v>100.212</v>
      </c>
      <c r="N65" s="61">
        <f t="shared" si="8"/>
        <v>0.3627156849</v>
      </c>
      <c r="O65" s="61">
        <f t="shared" si="9"/>
        <v>0.1365144372</v>
      </c>
      <c r="P65" s="61">
        <f t="shared" si="10"/>
        <v>0.07063828436</v>
      </c>
      <c r="Q65" s="61">
        <f t="shared" si="11"/>
        <v>0.1142911567</v>
      </c>
      <c r="R65" s="61">
        <f t="shared" si="12"/>
        <v>0.310332238</v>
      </c>
      <c r="S65" s="62">
        <f t="shared" si="13"/>
        <v>0.1988983602</v>
      </c>
      <c r="U65" s="60">
        <f t="shared" si="14"/>
        <v>61.563</v>
      </c>
    </row>
    <row r="66">
      <c r="A66" s="63">
        <v>122437.0</v>
      </c>
      <c r="B66" s="63" t="s">
        <v>154</v>
      </c>
      <c r="C66" s="63" t="s">
        <v>172</v>
      </c>
      <c r="D66" s="63">
        <v>5.0</v>
      </c>
      <c r="E66" s="63">
        <v>122792.0</v>
      </c>
      <c r="F66" s="63">
        <v>122489.0</v>
      </c>
      <c r="G66" s="63">
        <v>122658.0</v>
      </c>
      <c r="H66" s="63">
        <v>122437.0</v>
      </c>
      <c r="I66" s="63">
        <v>122596.0</v>
      </c>
      <c r="J66" s="63">
        <v>122437.0</v>
      </c>
      <c r="K66" s="63">
        <v>122594.4</v>
      </c>
      <c r="L66" s="63">
        <v>64.883</v>
      </c>
      <c r="M66" s="63">
        <v>100.232</v>
      </c>
      <c r="N66" s="61">
        <f t="shared" si="8"/>
        <v>0.289945033</v>
      </c>
      <c r="O66" s="61">
        <f t="shared" si="9"/>
        <v>0.04247082173</v>
      </c>
      <c r="P66" s="61">
        <f t="shared" si="10"/>
        <v>0.1805009923</v>
      </c>
      <c r="Q66" s="61">
        <f t="shared" si="11"/>
        <v>0</v>
      </c>
      <c r="R66" s="61">
        <f t="shared" si="12"/>
        <v>0.1298627049</v>
      </c>
      <c r="S66" s="62">
        <f t="shared" si="13"/>
        <v>0.1285559104</v>
      </c>
      <c r="U66" s="60">
        <f t="shared" si="14"/>
        <v>64.883</v>
      </c>
    </row>
    <row r="67">
      <c r="A67" s="63">
        <v>121462.0</v>
      </c>
      <c r="B67" s="63" t="s">
        <v>155</v>
      </c>
      <c r="C67" s="63" t="s">
        <v>172</v>
      </c>
      <c r="D67" s="63">
        <v>5.0</v>
      </c>
      <c r="E67" s="63">
        <v>121817.0</v>
      </c>
      <c r="F67" s="63">
        <v>121783.0</v>
      </c>
      <c r="G67" s="63">
        <v>122080.0</v>
      </c>
      <c r="H67" s="63">
        <v>121725.0</v>
      </c>
      <c r="I67" s="63">
        <v>121631.0</v>
      </c>
      <c r="J67" s="63">
        <v>121631.0</v>
      </c>
      <c r="K67" s="63">
        <v>121807.2</v>
      </c>
      <c r="L67" s="63">
        <v>63.396</v>
      </c>
      <c r="M67" s="63">
        <v>100.212</v>
      </c>
      <c r="N67" s="61">
        <f t="shared" si="8"/>
        <v>0.2922724803</v>
      </c>
      <c r="O67" s="61">
        <f t="shared" si="9"/>
        <v>0.2642801864</v>
      </c>
      <c r="P67" s="61">
        <f t="shared" si="10"/>
        <v>0.5088011065</v>
      </c>
      <c r="Q67" s="61">
        <f t="shared" si="11"/>
        <v>0.2165286262</v>
      </c>
      <c r="R67" s="61">
        <f t="shared" si="12"/>
        <v>0.1391381667</v>
      </c>
      <c r="S67" s="62">
        <f t="shared" si="13"/>
        <v>0.2842041132</v>
      </c>
      <c r="U67" s="60">
        <f t="shared" si="14"/>
        <v>63.396</v>
      </c>
    </row>
    <row r="68">
      <c r="A68" s="63">
        <v>111435.0</v>
      </c>
      <c r="B68" s="63" t="s">
        <v>156</v>
      </c>
      <c r="C68" s="63" t="s">
        <v>172</v>
      </c>
      <c r="D68" s="63">
        <v>5.0</v>
      </c>
      <c r="E68" s="63">
        <v>111756.0</v>
      </c>
      <c r="F68" s="63">
        <v>111552.0</v>
      </c>
      <c r="G68" s="63">
        <v>111768.0</v>
      </c>
      <c r="H68" s="63">
        <v>111773.0</v>
      </c>
      <c r="I68" s="63">
        <v>111676.0</v>
      </c>
      <c r="J68" s="63">
        <v>111552.0</v>
      </c>
      <c r="K68" s="63">
        <v>111705.0</v>
      </c>
      <c r="L68" s="63">
        <v>42.391</v>
      </c>
      <c r="M68" s="63">
        <v>100.161</v>
      </c>
      <c r="N68" s="61">
        <f t="shared" si="8"/>
        <v>0.2880603042</v>
      </c>
      <c r="O68" s="61">
        <f t="shared" si="9"/>
        <v>0.1049939427</v>
      </c>
      <c r="P68" s="61">
        <f t="shared" si="10"/>
        <v>0.2988289137</v>
      </c>
      <c r="Q68" s="61">
        <f t="shared" si="11"/>
        <v>0.3033158343</v>
      </c>
      <c r="R68" s="61">
        <f t="shared" si="12"/>
        <v>0.2162695742</v>
      </c>
      <c r="S68" s="62">
        <f t="shared" si="13"/>
        <v>0.2422937138</v>
      </c>
      <c r="U68" s="60">
        <f t="shared" si="14"/>
        <v>42.391</v>
      </c>
    </row>
    <row r="69">
      <c r="A69" s="63">
        <v>119392.0</v>
      </c>
      <c r="B69" s="63" t="s">
        <v>157</v>
      </c>
      <c r="C69" s="63" t="s">
        <v>172</v>
      </c>
      <c r="D69" s="63">
        <v>5.0</v>
      </c>
      <c r="E69" s="63">
        <v>119780.0</v>
      </c>
      <c r="F69" s="63">
        <v>119738.0</v>
      </c>
      <c r="G69" s="63">
        <v>119634.0</v>
      </c>
      <c r="H69" s="63">
        <v>119619.0</v>
      </c>
      <c r="I69" s="63">
        <v>119494.0</v>
      </c>
      <c r="J69" s="63">
        <v>119494.0</v>
      </c>
      <c r="K69" s="63">
        <v>119653.0</v>
      </c>
      <c r="L69" s="63">
        <v>59.12</v>
      </c>
      <c r="M69" s="63">
        <v>120.273</v>
      </c>
      <c r="N69" s="61">
        <f t="shared" si="8"/>
        <v>0.3249798982</v>
      </c>
      <c r="O69" s="61">
        <f t="shared" si="9"/>
        <v>0.2898016618</v>
      </c>
      <c r="P69" s="61">
        <f t="shared" si="10"/>
        <v>0.2026936478</v>
      </c>
      <c r="Q69" s="61">
        <f t="shared" si="11"/>
        <v>0.190129992</v>
      </c>
      <c r="R69" s="61">
        <f t="shared" si="12"/>
        <v>0.08543285982</v>
      </c>
      <c r="S69" s="62">
        <f t="shared" si="13"/>
        <v>0.2186076119</v>
      </c>
      <c r="U69" s="60">
        <f t="shared" si="14"/>
        <v>59.12</v>
      </c>
    </row>
    <row r="70">
      <c r="A70" s="63">
        <v>116498.0</v>
      </c>
      <c r="B70" s="63" t="s">
        <v>158</v>
      </c>
      <c r="C70" s="63" t="s">
        <v>172</v>
      </c>
      <c r="D70" s="63">
        <v>5.0</v>
      </c>
      <c r="E70" s="63">
        <v>116850.0</v>
      </c>
      <c r="F70" s="63">
        <v>116954.0</v>
      </c>
      <c r="G70" s="63">
        <v>116518.0</v>
      </c>
      <c r="H70" s="63">
        <v>116724.0</v>
      </c>
      <c r="I70" s="63">
        <v>116942.0</v>
      </c>
      <c r="J70" s="63">
        <v>116518.0</v>
      </c>
      <c r="K70" s="63">
        <v>116797.6</v>
      </c>
      <c r="L70" s="63">
        <v>64.164</v>
      </c>
      <c r="M70" s="63">
        <v>120.284</v>
      </c>
      <c r="N70" s="61">
        <f t="shared" si="8"/>
        <v>0.3021511099</v>
      </c>
      <c r="O70" s="61">
        <f t="shared" si="9"/>
        <v>0.3914230287</v>
      </c>
      <c r="P70" s="61">
        <f t="shared" si="10"/>
        <v>0.0171676767</v>
      </c>
      <c r="Q70" s="61">
        <f t="shared" si="11"/>
        <v>0.1939947467</v>
      </c>
      <c r="R70" s="61">
        <f t="shared" si="12"/>
        <v>0.3811224227</v>
      </c>
      <c r="S70" s="62">
        <f t="shared" si="13"/>
        <v>0.2571717969</v>
      </c>
      <c r="U70" s="60">
        <f t="shared" si="14"/>
        <v>64.164</v>
      </c>
    </row>
    <row r="71">
      <c r="A71" s="63">
        <v>117933.0</v>
      </c>
      <c r="B71" s="63" t="s">
        <v>159</v>
      </c>
      <c r="C71" s="63" t="s">
        <v>172</v>
      </c>
      <c r="D71" s="63">
        <v>5.0</v>
      </c>
      <c r="E71" s="63">
        <v>118046.0</v>
      </c>
      <c r="F71" s="63">
        <v>118318.0</v>
      </c>
      <c r="G71" s="63">
        <v>117971.0</v>
      </c>
      <c r="H71" s="63">
        <v>118061.0</v>
      </c>
      <c r="I71" s="63">
        <v>118799.0</v>
      </c>
      <c r="J71" s="63">
        <v>117971.0</v>
      </c>
      <c r="K71" s="63">
        <v>118239.0</v>
      </c>
      <c r="L71" s="63">
        <v>39.714</v>
      </c>
      <c r="M71" s="63">
        <v>120.439</v>
      </c>
      <c r="N71" s="61">
        <f t="shared" si="8"/>
        <v>0.0958171165</v>
      </c>
      <c r="O71" s="61">
        <f t="shared" si="9"/>
        <v>0.3264565474</v>
      </c>
      <c r="P71" s="61">
        <f t="shared" si="10"/>
        <v>0.03222168519</v>
      </c>
      <c r="Q71" s="61">
        <f t="shared" si="11"/>
        <v>0.1085362028</v>
      </c>
      <c r="R71" s="61">
        <f t="shared" si="12"/>
        <v>0.7343152468</v>
      </c>
      <c r="S71" s="62">
        <f t="shared" si="13"/>
        <v>0.2594693597</v>
      </c>
      <c r="U71" s="60">
        <f t="shared" si="14"/>
        <v>39.714</v>
      </c>
    </row>
    <row r="72">
      <c r="A72" s="63">
        <v>122339.0</v>
      </c>
      <c r="B72" s="63" t="s">
        <v>160</v>
      </c>
      <c r="C72" s="63" t="s">
        <v>172</v>
      </c>
      <c r="D72" s="63">
        <v>5.0</v>
      </c>
      <c r="E72" s="63">
        <v>122664.0</v>
      </c>
      <c r="F72" s="63">
        <v>122518.0</v>
      </c>
      <c r="G72" s="63">
        <v>122469.0</v>
      </c>
      <c r="H72" s="63">
        <v>122558.0</v>
      </c>
      <c r="I72" s="63">
        <v>122559.0</v>
      </c>
      <c r="J72" s="63">
        <v>122469.0</v>
      </c>
      <c r="K72" s="63">
        <v>122553.6</v>
      </c>
      <c r="L72" s="63">
        <v>54.833</v>
      </c>
      <c r="M72" s="63">
        <v>120.277</v>
      </c>
      <c r="N72" s="61">
        <f t="shared" si="8"/>
        <v>0.2656552694</v>
      </c>
      <c r="O72" s="61">
        <f t="shared" si="9"/>
        <v>0.1463147484</v>
      </c>
      <c r="P72" s="61">
        <f t="shared" si="10"/>
        <v>0.1062621077</v>
      </c>
      <c r="Q72" s="61">
        <f t="shared" si="11"/>
        <v>0.1790107815</v>
      </c>
      <c r="R72" s="61">
        <f t="shared" si="12"/>
        <v>0.1798281823</v>
      </c>
      <c r="S72" s="62">
        <f t="shared" si="13"/>
        <v>0.1754142179</v>
      </c>
      <c r="U72" s="60">
        <f t="shared" si="14"/>
        <v>54.833</v>
      </c>
    </row>
    <row r="73">
      <c r="A73" s="63">
        <v>133069.0</v>
      </c>
      <c r="B73" s="63" t="s">
        <v>161</v>
      </c>
      <c r="C73" s="63" t="s">
        <v>172</v>
      </c>
      <c r="D73" s="63">
        <v>5.0</v>
      </c>
      <c r="E73" s="63">
        <v>133289.0</v>
      </c>
      <c r="F73" s="63">
        <v>133683.0</v>
      </c>
      <c r="G73" s="63">
        <v>133268.0</v>
      </c>
      <c r="H73" s="63">
        <v>133677.0</v>
      </c>
      <c r="I73" s="63">
        <v>133781.0</v>
      </c>
      <c r="J73" s="63">
        <v>133268.0</v>
      </c>
      <c r="K73" s="63">
        <v>133539.6</v>
      </c>
      <c r="L73" s="63">
        <v>58.688</v>
      </c>
      <c r="M73" s="63">
        <v>120.222</v>
      </c>
      <c r="N73" s="61">
        <f t="shared" si="8"/>
        <v>0.1653277623</v>
      </c>
      <c r="O73" s="61">
        <f t="shared" si="9"/>
        <v>0.4614147548</v>
      </c>
      <c r="P73" s="61">
        <f t="shared" si="10"/>
        <v>0.1495464759</v>
      </c>
      <c r="Q73" s="61">
        <f t="shared" si="11"/>
        <v>0.4569058158</v>
      </c>
      <c r="R73" s="61">
        <f t="shared" si="12"/>
        <v>0.535060758</v>
      </c>
      <c r="S73" s="62">
        <f t="shared" si="13"/>
        <v>0.3536511133</v>
      </c>
      <c r="U73" s="60">
        <f t="shared" si="14"/>
        <v>58.688</v>
      </c>
    </row>
    <row r="74">
      <c r="A74" s="63">
        <v>123848.0</v>
      </c>
      <c r="B74" s="63" t="s">
        <v>162</v>
      </c>
      <c r="C74" s="63" t="s">
        <v>172</v>
      </c>
      <c r="D74" s="63">
        <v>5.0</v>
      </c>
      <c r="E74" s="63">
        <v>124014.0</v>
      </c>
      <c r="F74" s="63">
        <v>124140.0</v>
      </c>
      <c r="G74" s="63">
        <v>124480.0</v>
      </c>
      <c r="H74" s="63">
        <v>124183.0</v>
      </c>
      <c r="I74" s="63">
        <v>124645.0</v>
      </c>
      <c r="J74" s="63">
        <v>124014.0</v>
      </c>
      <c r="K74" s="63">
        <v>124292.4</v>
      </c>
      <c r="L74" s="63">
        <v>62.52</v>
      </c>
      <c r="M74" s="63">
        <v>140.314</v>
      </c>
      <c r="N74" s="61">
        <f t="shared" si="8"/>
        <v>0.134035269</v>
      </c>
      <c r="O74" s="61">
        <f t="shared" si="9"/>
        <v>0.2357728829</v>
      </c>
      <c r="P74" s="61">
        <f t="shared" si="10"/>
        <v>0.510302952</v>
      </c>
      <c r="Q74" s="61">
        <f t="shared" si="11"/>
        <v>0.2704928622</v>
      </c>
      <c r="R74" s="61">
        <f t="shared" si="12"/>
        <v>0.6435307797</v>
      </c>
      <c r="S74" s="62">
        <f t="shared" si="13"/>
        <v>0.3588269492</v>
      </c>
      <c r="U74" s="60">
        <f t="shared" si="14"/>
        <v>62.52</v>
      </c>
    </row>
    <row r="75">
      <c r="A75" s="63">
        <v>134470.0</v>
      </c>
      <c r="B75" s="63" t="s">
        <v>163</v>
      </c>
      <c r="C75" s="63" t="s">
        <v>172</v>
      </c>
      <c r="D75" s="63">
        <v>5.0</v>
      </c>
      <c r="E75" s="63">
        <v>134679.0</v>
      </c>
      <c r="F75" s="63">
        <v>134828.0</v>
      </c>
      <c r="G75" s="63">
        <v>134741.0</v>
      </c>
      <c r="H75" s="63">
        <v>134808.0</v>
      </c>
      <c r="I75" s="63">
        <v>134839.0</v>
      </c>
      <c r="J75" s="63">
        <v>134679.0</v>
      </c>
      <c r="K75" s="63">
        <v>134779.0</v>
      </c>
      <c r="L75" s="63">
        <v>44.321</v>
      </c>
      <c r="M75" s="63">
        <v>140.21</v>
      </c>
      <c r="N75" s="61">
        <f t="shared" si="8"/>
        <v>0.1554250019</v>
      </c>
      <c r="O75" s="61">
        <f t="shared" si="9"/>
        <v>0.266230386</v>
      </c>
      <c r="P75" s="61">
        <f t="shared" si="10"/>
        <v>0.2015319402</v>
      </c>
      <c r="Q75" s="61">
        <f t="shared" si="11"/>
        <v>0.25135718</v>
      </c>
      <c r="R75" s="61">
        <f t="shared" si="12"/>
        <v>0.2744106492</v>
      </c>
      <c r="S75" s="62">
        <f t="shared" si="13"/>
        <v>0.2297910315</v>
      </c>
      <c r="U75" s="60">
        <f t="shared" si="14"/>
        <v>44.321</v>
      </c>
    </row>
    <row r="76">
      <c r="A76" s="63">
        <v>132822.0</v>
      </c>
      <c r="B76" s="63" t="s">
        <v>164</v>
      </c>
      <c r="C76" s="63" t="s">
        <v>172</v>
      </c>
      <c r="D76" s="63">
        <v>5.0</v>
      </c>
      <c r="E76" s="63">
        <v>132987.0</v>
      </c>
      <c r="F76" s="63">
        <v>133123.0</v>
      </c>
      <c r="G76" s="63">
        <v>133022.0</v>
      </c>
      <c r="H76" s="63">
        <v>133351.0</v>
      </c>
      <c r="I76" s="63">
        <v>133157.0</v>
      </c>
      <c r="J76" s="63">
        <v>132987.0</v>
      </c>
      <c r="K76" s="63">
        <v>133128.0</v>
      </c>
      <c r="L76" s="63">
        <v>88.162</v>
      </c>
      <c r="M76" s="63">
        <v>140.522</v>
      </c>
      <c r="N76" s="61">
        <f t="shared" si="8"/>
        <v>0.1242264083</v>
      </c>
      <c r="O76" s="61">
        <f t="shared" si="9"/>
        <v>0.2266190842</v>
      </c>
      <c r="P76" s="61">
        <f t="shared" si="10"/>
        <v>0.1505774646</v>
      </c>
      <c r="Q76" s="61">
        <f t="shared" si="11"/>
        <v>0.3982773938</v>
      </c>
      <c r="R76" s="61">
        <f t="shared" si="12"/>
        <v>0.2522172532</v>
      </c>
      <c r="S76" s="62">
        <f t="shared" si="13"/>
        <v>0.2303835208</v>
      </c>
      <c r="U76" s="60">
        <f t="shared" si="14"/>
        <v>88.162</v>
      </c>
    </row>
    <row r="77">
      <c r="A77" s="63">
        <v>127779.0</v>
      </c>
      <c r="B77" s="63" t="s">
        <v>165</v>
      </c>
      <c r="C77" s="63" t="s">
        <v>172</v>
      </c>
      <c r="D77" s="63">
        <v>5.0</v>
      </c>
      <c r="E77" s="63">
        <v>128206.0</v>
      </c>
      <c r="F77" s="63">
        <v>128245.0</v>
      </c>
      <c r="G77" s="63">
        <v>128063.0</v>
      </c>
      <c r="H77" s="63">
        <v>127917.0</v>
      </c>
      <c r="I77" s="63">
        <v>127947.0</v>
      </c>
      <c r="J77" s="63">
        <v>127917.0</v>
      </c>
      <c r="K77" s="63">
        <v>128075.6</v>
      </c>
      <c r="L77" s="63">
        <v>73.702</v>
      </c>
      <c r="M77" s="63">
        <v>140.238</v>
      </c>
      <c r="N77" s="61">
        <f t="shared" si="8"/>
        <v>0.3341707166</v>
      </c>
      <c r="O77" s="61">
        <f t="shared" si="9"/>
        <v>0.3646921638</v>
      </c>
      <c r="P77" s="61">
        <f t="shared" si="10"/>
        <v>0.2222587436</v>
      </c>
      <c r="Q77" s="61">
        <f t="shared" si="11"/>
        <v>0.107998967</v>
      </c>
      <c r="R77" s="61">
        <f t="shared" si="12"/>
        <v>0.1314770033</v>
      </c>
      <c r="S77" s="62">
        <f t="shared" si="13"/>
        <v>0.2321195189</v>
      </c>
      <c r="U77" s="60">
        <f t="shared" si="14"/>
        <v>73.702</v>
      </c>
    </row>
    <row r="78">
      <c r="A78" s="63">
        <v>125727.0</v>
      </c>
      <c r="B78" s="63" t="s">
        <v>166</v>
      </c>
      <c r="C78" s="63" t="s">
        <v>172</v>
      </c>
      <c r="D78" s="63">
        <v>5.0</v>
      </c>
      <c r="E78" s="63">
        <v>126260.0</v>
      </c>
      <c r="F78" s="63">
        <v>125853.0</v>
      </c>
      <c r="G78" s="63">
        <v>125885.0</v>
      </c>
      <c r="H78" s="63">
        <v>125970.0</v>
      </c>
      <c r="I78" s="63">
        <v>125914.0</v>
      </c>
      <c r="J78" s="63">
        <v>125853.0</v>
      </c>
      <c r="K78" s="63">
        <v>125976.4</v>
      </c>
      <c r="L78" s="63">
        <v>94.787</v>
      </c>
      <c r="M78" s="63">
        <v>160.337</v>
      </c>
      <c r="N78" s="61">
        <f t="shared" si="8"/>
        <v>0.4239343975</v>
      </c>
      <c r="O78" s="61">
        <f t="shared" si="9"/>
        <v>0.1002171371</v>
      </c>
      <c r="P78" s="61">
        <f t="shared" si="10"/>
        <v>0.1256691085</v>
      </c>
      <c r="Q78" s="61">
        <f t="shared" si="11"/>
        <v>0.1932759073</v>
      </c>
      <c r="R78" s="61">
        <f t="shared" si="12"/>
        <v>0.1487349575</v>
      </c>
      <c r="S78" s="62">
        <f t="shared" si="13"/>
        <v>0.1983663016</v>
      </c>
      <c r="U78" s="60">
        <f t="shared" si="14"/>
        <v>94.787</v>
      </c>
    </row>
    <row r="79">
      <c r="A79" s="63">
        <v>142084.0</v>
      </c>
      <c r="B79" s="63" t="s">
        <v>167</v>
      </c>
      <c r="C79" s="63" t="s">
        <v>172</v>
      </c>
      <c r="D79" s="63">
        <v>5.0</v>
      </c>
      <c r="E79" s="63">
        <v>142797.0</v>
      </c>
      <c r="F79" s="63">
        <v>142507.0</v>
      </c>
      <c r="G79" s="63">
        <v>142623.0</v>
      </c>
      <c r="H79" s="63">
        <v>142375.0</v>
      </c>
      <c r="I79" s="63">
        <v>143401.0</v>
      </c>
      <c r="J79" s="63">
        <v>142375.0</v>
      </c>
      <c r="K79" s="63">
        <v>142740.6</v>
      </c>
      <c r="L79" s="63">
        <v>107.229</v>
      </c>
      <c r="M79" s="63">
        <v>160.318</v>
      </c>
      <c r="N79" s="61">
        <f t="shared" si="8"/>
        <v>0.5018158273</v>
      </c>
      <c r="O79" s="61">
        <f t="shared" si="9"/>
        <v>0.2977112131</v>
      </c>
      <c r="P79" s="61">
        <f t="shared" si="10"/>
        <v>0.3793530588</v>
      </c>
      <c r="Q79" s="61">
        <f t="shared" si="11"/>
        <v>0.2048084232</v>
      </c>
      <c r="R79" s="61">
        <f t="shared" si="12"/>
        <v>0.9269164719</v>
      </c>
      <c r="S79" s="62">
        <f t="shared" si="13"/>
        <v>0.4621209988</v>
      </c>
      <c r="U79" s="60">
        <f t="shared" si="14"/>
        <v>107.229</v>
      </c>
    </row>
    <row r="80">
      <c r="A80" s="63">
        <v>149976.0</v>
      </c>
      <c r="B80" s="63" t="s">
        <v>168</v>
      </c>
      <c r="C80" s="63" t="s">
        <v>172</v>
      </c>
      <c r="D80" s="63">
        <v>5.0</v>
      </c>
      <c r="E80" s="63">
        <v>150118.0</v>
      </c>
      <c r="F80" s="63">
        <v>150139.0</v>
      </c>
      <c r="G80" s="63">
        <v>150191.0</v>
      </c>
      <c r="H80" s="63">
        <v>150043.0</v>
      </c>
      <c r="I80" s="63">
        <v>150544.0</v>
      </c>
      <c r="J80" s="63">
        <v>150043.0</v>
      </c>
      <c r="K80" s="63">
        <v>150207.0</v>
      </c>
      <c r="L80" s="63">
        <v>70.501</v>
      </c>
      <c r="M80" s="63">
        <v>160.293</v>
      </c>
      <c r="N80" s="61">
        <f t="shared" si="8"/>
        <v>0.09468181576</v>
      </c>
      <c r="O80" s="61">
        <f t="shared" si="9"/>
        <v>0.1086840561</v>
      </c>
      <c r="P80" s="61">
        <f t="shared" si="10"/>
        <v>0.1433562703</v>
      </c>
      <c r="Q80" s="61">
        <f t="shared" si="11"/>
        <v>0.04467381448</v>
      </c>
      <c r="R80" s="61">
        <f t="shared" si="12"/>
        <v>0.378727263</v>
      </c>
      <c r="S80" s="62">
        <f t="shared" si="13"/>
        <v>0.1540246439</v>
      </c>
      <c r="U80" s="60">
        <f t="shared" si="14"/>
        <v>70.501</v>
      </c>
    </row>
    <row r="81">
      <c r="A81" s="63">
        <v>133369.0</v>
      </c>
      <c r="B81" s="63" t="s">
        <v>169</v>
      </c>
      <c r="C81" s="63" t="s">
        <v>172</v>
      </c>
      <c r="D81" s="63">
        <v>5.0</v>
      </c>
      <c r="E81" s="63">
        <v>133796.0</v>
      </c>
      <c r="F81" s="63">
        <v>134003.0</v>
      </c>
      <c r="G81" s="63">
        <v>133699.0</v>
      </c>
      <c r="H81" s="63">
        <v>133951.0</v>
      </c>
      <c r="I81" s="63">
        <v>133528.0</v>
      </c>
      <c r="J81" s="63">
        <v>133528.0</v>
      </c>
      <c r="K81" s="63">
        <v>133795.4</v>
      </c>
      <c r="L81" s="63">
        <v>113.095</v>
      </c>
      <c r="M81" s="63">
        <v>180.358</v>
      </c>
      <c r="N81" s="61">
        <f t="shared" si="8"/>
        <v>0.320164356</v>
      </c>
      <c r="O81" s="61">
        <f t="shared" si="9"/>
        <v>0.4753728378</v>
      </c>
      <c r="P81" s="61">
        <f t="shared" si="10"/>
        <v>0.2474338115</v>
      </c>
      <c r="Q81" s="61">
        <f t="shared" si="11"/>
        <v>0.4363832675</v>
      </c>
      <c r="R81" s="61">
        <f t="shared" si="12"/>
        <v>0.1192181092</v>
      </c>
      <c r="S81" s="62">
        <f t="shared" si="13"/>
        <v>0.3197144764</v>
      </c>
      <c r="U81" s="60">
        <f t="shared" si="14"/>
        <v>113.095</v>
      </c>
    </row>
    <row r="82">
      <c r="A82" s="63">
        <v>133246.0</v>
      </c>
      <c r="B82" s="63" t="s">
        <v>170</v>
      </c>
      <c r="C82" s="63" t="s">
        <v>172</v>
      </c>
      <c r="D82" s="63">
        <v>5.0</v>
      </c>
      <c r="E82" s="63">
        <v>133350.0</v>
      </c>
      <c r="F82" s="63">
        <v>133406.0</v>
      </c>
      <c r="G82" s="63">
        <v>133553.0</v>
      </c>
      <c r="H82" s="63">
        <v>133368.0</v>
      </c>
      <c r="I82" s="63">
        <v>133578.0</v>
      </c>
      <c r="J82" s="63">
        <v>133350.0</v>
      </c>
      <c r="K82" s="63">
        <v>133451.0</v>
      </c>
      <c r="L82" s="63">
        <v>130.532</v>
      </c>
      <c r="M82" s="63">
        <v>180.22</v>
      </c>
      <c r="N82" s="61">
        <f t="shared" si="8"/>
        <v>0.07805112349</v>
      </c>
      <c r="O82" s="61">
        <f t="shared" si="9"/>
        <v>0.1200786515</v>
      </c>
      <c r="P82" s="61">
        <f t="shared" si="10"/>
        <v>0.2304009126</v>
      </c>
      <c r="Q82" s="61">
        <f t="shared" si="11"/>
        <v>0.09155997178</v>
      </c>
      <c r="R82" s="61">
        <f t="shared" si="12"/>
        <v>0.2491632019</v>
      </c>
      <c r="S82" s="62">
        <f t="shared" si="13"/>
        <v>0.1538507723</v>
      </c>
      <c r="U82" s="60">
        <f t="shared" si="14"/>
        <v>130.532</v>
      </c>
    </row>
    <row r="83">
      <c r="A83" s="63">
        <v>151713.0</v>
      </c>
      <c r="B83" s="63" t="s">
        <v>171</v>
      </c>
      <c r="C83" s="63" t="s">
        <v>172</v>
      </c>
      <c r="D83" s="63">
        <v>5.0</v>
      </c>
      <c r="E83" s="63">
        <v>151945.0</v>
      </c>
      <c r="F83" s="63">
        <v>152285.0</v>
      </c>
      <c r="G83" s="63">
        <v>152160.0</v>
      </c>
      <c r="H83" s="63">
        <v>152815.0</v>
      </c>
      <c r="I83" s="63">
        <v>152004.0</v>
      </c>
      <c r="J83" s="63">
        <v>151945.0</v>
      </c>
      <c r="K83" s="63">
        <v>152241.8</v>
      </c>
      <c r="L83" s="63">
        <v>124.582</v>
      </c>
      <c r="M83" s="63">
        <v>180.288</v>
      </c>
      <c r="N83" s="61">
        <f t="shared" si="8"/>
        <v>0.1529203167</v>
      </c>
      <c r="O83" s="61">
        <f t="shared" si="9"/>
        <v>0.3770276773</v>
      </c>
      <c r="P83" s="61">
        <f t="shared" si="10"/>
        <v>0.2946352653</v>
      </c>
      <c r="Q83" s="61">
        <f t="shared" si="11"/>
        <v>0.7263715041</v>
      </c>
      <c r="R83" s="61">
        <f t="shared" si="12"/>
        <v>0.1918095351</v>
      </c>
      <c r="S83" s="62">
        <f t="shared" si="13"/>
        <v>0.3485528597</v>
      </c>
      <c r="U83" s="60">
        <f t="shared" si="14"/>
        <v>124.582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17</v>
      </c>
      <c r="D2" s="6">
        <v>5.0</v>
      </c>
      <c r="E2" s="6">
        <v>40709.0</v>
      </c>
      <c r="F2" s="6">
        <v>40592.0</v>
      </c>
      <c r="G2" s="6">
        <v>40628.0</v>
      </c>
      <c r="H2" s="6">
        <v>40628.0</v>
      </c>
      <c r="I2" s="6">
        <v>40628.0</v>
      </c>
      <c r="J2" s="6">
        <v>40592.0</v>
      </c>
      <c r="K2" s="6">
        <v>40637.0</v>
      </c>
      <c r="L2" s="6">
        <v>2.316</v>
      </c>
      <c r="M2" s="6">
        <v>8.051</v>
      </c>
      <c r="N2" s="61">
        <f t="shared" ref="N2:N41" si="1">((E2-A2)/A2)*100</f>
        <v>0.2882341348</v>
      </c>
      <c r="O2" s="61">
        <f t="shared" ref="O2:O41" si="2">((F2-A2)/A2)*100</f>
        <v>0</v>
      </c>
      <c r="P2" s="61">
        <f t="shared" ref="P2:P41" si="3">((G2-A2)/A2)*100</f>
        <v>0.08868742609</v>
      </c>
      <c r="Q2" s="61">
        <f t="shared" ref="Q2:Q41" si="4">((H2-A2)/A2)*100</f>
        <v>0.08868742609</v>
      </c>
      <c r="R2" s="61">
        <f t="shared" ref="R2:R41" si="5">((I2-A2)/A2)*100</f>
        <v>0.08868742609</v>
      </c>
      <c r="S2" s="62">
        <f t="shared" ref="S2:S41" si="6">AVERAGE(N2:R2)</f>
        <v>0.1108592826</v>
      </c>
      <c r="U2" s="60">
        <f t="shared" ref="U2:U41" si="7">(IF(((J2-A2)/A2)*100 &lt; 1,L2,"INF"))</f>
        <v>2.316</v>
      </c>
    </row>
    <row r="3">
      <c r="A3" s="63">
        <v>39421.0</v>
      </c>
      <c r="B3" s="63" t="s">
        <v>133</v>
      </c>
      <c r="C3" s="63" t="s">
        <v>17</v>
      </c>
      <c r="D3" s="63">
        <v>5.0</v>
      </c>
      <c r="E3" s="63">
        <v>39421.0</v>
      </c>
      <c r="F3" s="63">
        <v>39421.0</v>
      </c>
      <c r="G3" s="63">
        <v>39421.0</v>
      </c>
      <c r="H3" s="63">
        <v>39421.0</v>
      </c>
      <c r="I3" s="63">
        <v>39421.0</v>
      </c>
      <c r="J3" s="63">
        <v>39421.0</v>
      </c>
      <c r="K3" s="63">
        <v>39421.0</v>
      </c>
      <c r="L3" s="63">
        <v>2.903</v>
      </c>
      <c r="M3" s="63">
        <v>2.903</v>
      </c>
      <c r="N3" s="61">
        <f t="shared" si="1"/>
        <v>0</v>
      </c>
      <c r="O3" s="61">
        <f t="shared" si="2"/>
        <v>0</v>
      </c>
      <c r="P3" s="61">
        <f t="shared" si="3"/>
        <v>0</v>
      </c>
      <c r="Q3" s="61">
        <f t="shared" si="4"/>
        <v>0</v>
      </c>
      <c r="R3" s="61">
        <f t="shared" si="5"/>
        <v>0</v>
      </c>
      <c r="S3" s="62">
        <f t="shared" si="6"/>
        <v>0</v>
      </c>
      <c r="U3" s="60">
        <f t="shared" si="7"/>
        <v>2.903</v>
      </c>
    </row>
    <row r="4">
      <c r="A4" s="63">
        <v>43345.0</v>
      </c>
      <c r="B4" s="63" t="s">
        <v>134</v>
      </c>
      <c r="C4" s="63" t="s">
        <v>17</v>
      </c>
      <c r="D4" s="63">
        <v>5.0</v>
      </c>
      <c r="E4" s="63">
        <v>43345.0</v>
      </c>
      <c r="F4" s="63">
        <v>43345.0</v>
      </c>
      <c r="G4" s="63">
        <v>43345.0</v>
      </c>
      <c r="H4" s="63">
        <v>43345.0</v>
      </c>
      <c r="I4" s="63">
        <v>43345.0</v>
      </c>
      <c r="J4" s="63">
        <v>43345.0</v>
      </c>
      <c r="K4" s="63">
        <v>43345.0</v>
      </c>
      <c r="L4" s="63">
        <v>0.119</v>
      </c>
      <c r="M4" s="63">
        <v>0.119</v>
      </c>
      <c r="N4" s="61">
        <f t="shared" si="1"/>
        <v>0</v>
      </c>
      <c r="O4" s="61">
        <f t="shared" si="2"/>
        <v>0</v>
      </c>
      <c r="P4" s="61">
        <f t="shared" si="3"/>
        <v>0</v>
      </c>
      <c r="Q4" s="61">
        <f t="shared" si="4"/>
        <v>0</v>
      </c>
      <c r="R4" s="61">
        <f t="shared" si="5"/>
        <v>0</v>
      </c>
      <c r="S4" s="62">
        <f t="shared" si="6"/>
        <v>0</v>
      </c>
      <c r="U4" s="60">
        <f t="shared" si="7"/>
        <v>0.119</v>
      </c>
    </row>
    <row r="5">
      <c r="A5" s="63">
        <v>46854.0</v>
      </c>
      <c r="B5" s="63" t="s">
        <v>135</v>
      </c>
      <c r="C5" s="63" t="s">
        <v>17</v>
      </c>
      <c r="D5" s="63">
        <v>5.0</v>
      </c>
      <c r="E5" s="63">
        <v>46854.0</v>
      </c>
      <c r="F5" s="63">
        <v>46854.0</v>
      </c>
      <c r="G5" s="63">
        <v>46854.0</v>
      </c>
      <c r="H5" s="63">
        <v>46854.0</v>
      </c>
      <c r="I5" s="63">
        <v>46854.0</v>
      </c>
      <c r="J5" s="63">
        <v>46854.0</v>
      </c>
      <c r="K5" s="63">
        <v>46854.0</v>
      </c>
      <c r="L5" s="63">
        <v>0.942</v>
      </c>
      <c r="M5" s="63">
        <v>0.942</v>
      </c>
      <c r="N5" s="61">
        <f t="shared" si="1"/>
        <v>0</v>
      </c>
      <c r="O5" s="61">
        <f t="shared" si="2"/>
        <v>0</v>
      </c>
      <c r="P5" s="61">
        <f t="shared" si="3"/>
        <v>0</v>
      </c>
      <c r="Q5" s="61">
        <f t="shared" si="4"/>
        <v>0</v>
      </c>
      <c r="R5" s="61">
        <f t="shared" si="5"/>
        <v>0</v>
      </c>
      <c r="S5" s="62">
        <f t="shared" si="6"/>
        <v>0</v>
      </c>
      <c r="U5" s="60">
        <f t="shared" si="7"/>
        <v>0.942</v>
      </c>
    </row>
    <row r="6">
      <c r="A6" s="63">
        <v>34167.0</v>
      </c>
      <c r="B6" s="63" t="s">
        <v>136</v>
      </c>
      <c r="C6" s="63" t="s">
        <v>17</v>
      </c>
      <c r="D6" s="63">
        <v>5.0</v>
      </c>
      <c r="E6" s="63">
        <v>34167.0</v>
      </c>
      <c r="F6" s="63">
        <v>34167.0</v>
      </c>
      <c r="G6" s="63">
        <v>34167.0</v>
      </c>
      <c r="H6" s="63">
        <v>34167.0</v>
      </c>
      <c r="I6" s="63">
        <v>34167.0</v>
      </c>
      <c r="J6" s="63">
        <v>34167.0</v>
      </c>
      <c r="K6" s="63">
        <v>34167.0</v>
      </c>
      <c r="L6" s="63">
        <v>1.256</v>
      </c>
      <c r="M6" s="63">
        <v>1.256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1.256</v>
      </c>
    </row>
    <row r="7">
      <c r="A7" s="63">
        <v>50759.0</v>
      </c>
      <c r="B7" s="63" t="s">
        <v>137</v>
      </c>
      <c r="C7" s="63" t="s">
        <v>17</v>
      </c>
      <c r="D7" s="63">
        <v>5.0</v>
      </c>
      <c r="E7" s="63">
        <v>50759.0</v>
      </c>
      <c r="F7" s="63">
        <v>50759.0</v>
      </c>
      <c r="G7" s="63">
        <v>50759.0</v>
      </c>
      <c r="H7" s="63">
        <v>50759.0</v>
      </c>
      <c r="I7" s="63">
        <v>50759.0</v>
      </c>
      <c r="J7" s="63">
        <v>50759.0</v>
      </c>
      <c r="K7" s="63">
        <v>50759.0</v>
      </c>
      <c r="L7" s="63">
        <v>3.78</v>
      </c>
      <c r="M7" s="63">
        <v>3.78</v>
      </c>
      <c r="N7" s="61">
        <f t="shared" si="1"/>
        <v>0</v>
      </c>
      <c r="O7" s="61">
        <f t="shared" si="2"/>
        <v>0</v>
      </c>
      <c r="P7" s="61">
        <f t="shared" si="3"/>
        <v>0</v>
      </c>
      <c r="Q7" s="61">
        <f t="shared" si="4"/>
        <v>0</v>
      </c>
      <c r="R7" s="61">
        <f t="shared" si="5"/>
        <v>0</v>
      </c>
      <c r="S7" s="62">
        <f t="shared" si="6"/>
        <v>0</v>
      </c>
      <c r="U7" s="60">
        <f t="shared" si="7"/>
        <v>3.78</v>
      </c>
    </row>
    <row r="8">
      <c r="A8" s="63">
        <v>44978.0</v>
      </c>
      <c r="B8" s="63" t="s">
        <v>138</v>
      </c>
      <c r="C8" s="63" t="s">
        <v>17</v>
      </c>
      <c r="D8" s="63">
        <v>5.0</v>
      </c>
      <c r="E8" s="63">
        <v>44978.0</v>
      </c>
      <c r="F8" s="63">
        <v>44978.0</v>
      </c>
      <c r="G8" s="63">
        <v>44978.0</v>
      </c>
      <c r="H8" s="63">
        <v>44978.0</v>
      </c>
      <c r="I8" s="63">
        <v>44978.0</v>
      </c>
      <c r="J8" s="63">
        <v>44978.0</v>
      </c>
      <c r="K8" s="63">
        <v>44978.0</v>
      </c>
      <c r="L8" s="63">
        <v>4.382</v>
      </c>
      <c r="M8" s="63">
        <v>4.382</v>
      </c>
      <c r="N8" s="61">
        <f t="shared" si="1"/>
        <v>0</v>
      </c>
      <c r="O8" s="61">
        <f t="shared" si="2"/>
        <v>0</v>
      </c>
      <c r="P8" s="61">
        <f t="shared" si="3"/>
        <v>0</v>
      </c>
      <c r="Q8" s="61">
        <f t="shared" si="4"/>
        <v>0</v>
      </c>
      <c r="R8" s="61">
        <f t="shared" si="5"/>
        <v>0</v>
      </c>
      <c r="S8" s="62">
        <f t="shared" si="6"/>
        <v>0</v>
      </c>
      <c r="U8" s="60">
        <f t="shared" si="7"/>
        <v>4.382</v>
      </c>
    </row>
    <row r="9">
      <c r="A9" s="63">
        <v>49837.0</v>
      </c>
      <c r="B9" s="63" t="s">
        <v>139</v>
      </c>
      <c r="C9" s="63" t="s">
        <v>17</v>
      </c>
      <c r="D9" s="63">
        <v>5.0</v>
      </c>
      <c r="E9" s="63">
        <v>49837.0</v>
      </c>
      <c r="F9" s="63">
        <v>49837.0</v>
      </c>
      <c r="G9" s="63">
        <v>49837.0</v>
      </c>
      <c r="H9" s="63">
        <v>49837.0</v>
      </c>
      <c r="I9" s="63">
        <v>49837.0</v>
      </c>
      <c r="J9" s="63">
        <v>49837.0</v>
      </c>
      <c r="K9" s="63">
        <v>49837.0</v>
      </c>
      <c r="L9" s="63">
        <v>3.342</v>
      </c>
      <c r="M9" s="63">
        <v>3.342</v>
      </c>
      <c r="N9" s="61">
        <f t="shared" si="1"/>
        <v>0</v>
      </c>
      <c r="O9" s="61">
        <f t="shared" si="2"/>
        <v>0</v>
      </c>
      <c r="P9" s="61">
        <f t="shared" si="3"/>
        <v>0</v>
      </c>
      <c r="Q9" s="61">
        <f t="shared" si="4"/>
        <v>0</v>
      </c>
      <c r="R9" s="61">
        <f t="shared" si="5"/>
        <v>0</v>
      </c>
      <c r="S9" s="62">
        <f t="shared" si="6"/>
        <v>0</v>
      </c>
      <c r="U9" s="60">
        <f t="shared" si="7"/>
        <v>3.342</v>
      </c>
    </row>
    <row r="10">
      <c r="A10" s="63">
        <v>47636.0</v>
      </c>
      <c r="B10" s="63" t="s">
        <v>140</v>
      </c>
      <c r="C10" s="63" t="s">
        <v>17</v>
      </c>
      <c r="D10" s="63">
        <v>5.0</v>
      </c>
      <c r="E10" s="63">
        <v>47636.0</v>
      </c>
      <c r="F10" s="63">
        <v>47636.0</v>
      </c>
      <c r="G10" s="63">
        <v>47636.0</v>
      </c>
      <c r="H10" s="63">
        <v>47636.0</v>
      </c>
      <c r="I10" s="63">
        <v>47676.0</v>
      </c>
      <c r="J10" s="63">
        <v>47636.0</v>
      </c>
      <c r="K10" s="63">
        <v>47644.0</v>
      </c>
      <c r="L10" s="63">
        <v>2.383</v>
      </c>
      <c r="M10" s="63">
        <v>6.197</v>
      </c>
      <c r="N10" s="61">
        <f t="shared" si="1"/>
        <v>0</v>
      </c>
      <c r="O10" s="61">
        <f t="shared" si="2"/>
        <v>0</v>
      </c>
      <c r="P10" s="61">
        <f t="shared" si="3"/>
        <v>0</v>
      </c>
      <c r="Q10" s="61">
        <f t="shared" si="4"/>
        <v>0</v>
      </c>
      <c r="R10" s="61">
        <f t="shared" si="5"/>
        <v>0.08397010664</v>
      </c>
      <c r="S10" s="62">
        <f t="shared" si="6"/>
        <v>0.01679402133</v>
      </c>
      <c r="U10" s="60">
        <f t="shared" si="7"/>
        <v>2.383</v>
      </c>
    </row>
    <row r="11">
      <c r="A11" s="63">
        <v>36864.0</v>
      </c>
      <c r="B11" s="63" t="s">
        <v>141</v>
      </c>
      <c r="C11" s="63" t="s">
        <v>17</v>
      </c>
      <c r="D11" s="63">
        <v>5.0</v>
      </c>
      <c r="E11" s="63">
        <v>36875.0</v>
      </c>
      <c r="F11" s="63">
        <v>36875.0</v>
      </c>
      <c r="G11" s="63">
        <v>36875.0</v>
      </c>
      <c r="H11" s="63">
        <v>36864.0</v>
      </c>
      <c r="I11" s="63">
        <v>36864.0</v>
      </c>
      <c r="J11" s="63">
        <v>36864.0</v>
      </c>
      <c r="K11" s="63">
        <v>36870.6</v>
      </c>
      <c r="L11" s="63">
        <v>2.407</v>
      </c>
      <c r="M11" s="63">
        <v>13.232</v>
      </c>
      <c r="N11" s="61">
        <f t="shared" si="1"/>
        <v>0.02983940972</v>
      </c>
      <c r="O11" s="61">
        <f t="shared" si="2"/>
        <v>0.02983940972</v>
      </c>
      <c r="P11" s="61">
        <f t="shared" si="3"/>
        <v>0.02983940972</v>
      </c>
      <c r="Q11" s="61">
        <f t="shared" si="4"/>
        <v>0</v>
      </c>
      <c r="R11" s="61">
        <f t="shared" si="5"/>
        <v>0</v>
      </c>
      <c r="S11" s="62">
        <f t="shared" si="6"/>
        <v>0.01790364583</v>
      </c>
      <c r="U11" s="60">
        <f t="shared" si="7"/>
        <v>2.407</v>
      </c>
    </row>
    <row r="12">
      <c r="A12" s="63">
        <v>46297.0</v>
      </c>
      <c r="B12" s="63" t="s">
        <v>142</v>
      </c>
      <c r="C12" s="63" t="s">
        <v>17</v>
      </c>
      <c r="D12" s="63">
        <v>5.0</v>
      </c>
      <c r="E12" s="63">
        <v>46297.0</v>
      </c>
      <c r="F12" s="63">
        <v>46341.0</v>
      </c>
      <c r="G12" s="63">
        <v>46341.0</v>
      </c>
      <c r="H12" s="63">
        <v>46297.0</v>
      </c>
      <c r="I12" s="63">
        <v>46341.0</v>
      </c>
      <c r="J12" s="63">
        <v>46297.0</v>
      </c>
      <c r="K12" s="63">
        <v>46323.4</v>
      </c>
      <c r="L12" s="63">
        <v>9.204</v>
      </c>
      <c r="M12" s="63">
        <v>22.35</v>
      </c>
      <c r="N12" s="61">
        <f t="shared" si="1"/>
        <v>0</v>
      </c>
      <c r="O12" s="61">
        <f t="shared" si="2"/>
        <v>0.09503855541</v>
      </c>
      <c r="P12" s="61">
        <f t="shared" si="3"/>
        <v>0.09503855541</v>
      </c>
      <c r="Q12" s="61">
        <f t="shared" si="4"/>
        <v>0</v>
      </c>
      <c r="R12" s="61">
        <f t="shared" si="5"/>
        <v>0.09503855541</v>
      </c>
      <c r="S12" s="62">
        <f t="shared" si="6"/>
        <v>0.05702313325</v>
      </c>
      <c r="U12" s="60">
        <f t="shared" si="7"/>
        <v>9.204</v>
      </c>
    </row>
    <row r="13">
      <c r="A13" s="63">
        <v>53082.0</v>
      </c>
      <c r="B13" s="63" t="s">
        <v>143</v>
      </c>
      <c r="C13" s="63" t="s">
        <v>17</v>
      </c>
      <c r="D13" s="63">
        <v>5.0</v>
      </c>
      <c r="E13" s="63">
        <v>53082.0</v>
      </c>
      <c r="F13" s="63">
        <v>53082.0</v>
      </c>
      <c r="G13" s="63">
        <v>53082.0</v>
      </c>
      <c r="H13" s="63">
        <v>53082.0</v>
      </c>
      <c r="I13" s="63">
        <v>53082.0</v>
      </c>
      <c r="J13" s="63">
        <v>53082.0</v>
      </c>
      <c r="K13" s="63">
        <v>53082.0</v>
      </c>
      <c r="L13" s="63">
        <v>3.361</v>
      </c>
      <c r="M13" s="63">
        <v>3.361</v>
      </c>
      <c r="N13" s="61">
        <f t="shared" si="1"/>
        <v>0</v>
      </c>
      <c r="O13" s="61">
        <f t="shared" si="2"/>
        <v>0</v>
      </c>
      <c r="P13" s="61">
        <f t="shared" si="3"/>
        <v>0</v>
      </c>
      <c r="Q13" s="61">
        <f t="shared" si="4"/>
        <v>0</v>
      </c>
      <c r="R13" s="61">
        <f t="shared" si="5"/>
        <v>0</v>
      </c>
      <c r="S13" s="62">
        <f t="shared" si="6"/>
        <v>0</v>
      </c>
      <c r="U13" s="60">
        <f t="shared" si="7"/>
        <v>3.361</v>
      </c>
    </row>
    <row r="14">
      <c r="A14" s="63">
        <v>48257.0</v>
      </c>
      <c r="B14" s="63" t="s">
        <v>144</v>
      </c>
      <c r="C14" s="63" t="s">
        <v>17</v>
      </c>
      <c r="D14" s="63">
        <v>5.0</v>
      </c>
      <c r="E14" s="63">
        <v>48302.0</v>
      </c>
      <c r="F14" s="63">
        <v>48257.0</v>
      </c>
      <c r="G14" s="63">
        <v>48474.0</v>
      </c>
      <c r="H14" s="63">
        <v>48257.0</v>
      </c>
      <c r="I14" s="63">
        <v>48366.0</v>
      </c>
      <c r="J14" s="63">
        <v>48257.0</v>
      </c>
      <c r="K14" s="63">
        <v>48331.2</v>
      </c>
      <c r="L14" s="63">
        <v>10.095</v>
      </c>
      <c r="M14" s="63">
        <v>18.858</v>
      </c>
      <c r="N14" s="61">
        <f t="shared" si="1"/>
        <v>0.0932507201</v>
      </c>
      <c r="O14" s="61">
        <f t="shared" si="2"/>
        <v>0</v>
      </c>
      <c r="P14" s="61">
        <f t="shared" si="3"/>
        <v>0.4496756947</v>
      </c>
      <c r="Q14" s="61">
        <f t="shared" si="4"/>
        <v>0</v>
      </c>
      <c r="R14" s="61">
        <f t="shared" si="5"/>
        <v>0.2258739665</v>
      </c>
      <c r="S14" s="62">
        <f t="shared" si="6"/>
        <v>0.1537600763</v>
      </c>
      <c r="U14" s="60">
        <f t="shared" si="7"/>
        <v>10.095</v>
      </c>
    </row>
    <row r="15">
      <c r="A15" s="63">
        <v>55342.0</v>
      </c>
      <c r="B15" s="63" t="s">
        <v>145</v>
      </c>
      <c r="C15" s="63" t="s">
        <v>17</v>
      </c>
      <c r="D15" s="63">
        <v>5.0</v>
      </c>
      <c r="E15" s="63">
        <v>55342.0</v>
      </c>
      <c r="F15" s="63">
        <v>55515.0</v>
      </c>
      <c r="G15" s="63">
        <v>55342.0</v>
      </c>
      <c r="H15" s="63">
        <v>55342.0</v>
      </c>
      <c r="I15" s="63">
        <v>55342.0</v>
      </c>
      <c r="J15" s="63">
        <v>55342.0</v>
      </c>
      <c r="K15" s="63">
        <v>55376.6</v>
      </c>
      <c r="L15" s="63">
        <v>11.145</v>
      </c>
      <c r="M15" s="63">
        <v>12.133</v>
      </c>
      <c r="N15" s="61">
        <f t="shared" si="1"/>
        <v>0</v>
      </c>
      <c r="O15" s="61">
        <f t="shared" si="2"/>
        <v>0.3126016407</v>
      </c>
      <c r="P15" s="61">
        <f t="shared" si="3"/>
        <v>0</v>
      </c>
      <c r="Q15" s="61">
        <f t="shared" si="4"/>
        <v>0</v>
      </c>
      <c r="R15" s="61">
        <f t="shared" si="5"/>
        <v>0</v>
      </c>
      <c r="S15" s="62">
        <f t="shared" si="6"/>
        <v>0.06252032814</v>
      </c>
      <c r="U15" s="60">
        <f t="shared" si="7"/>
        <v>11.145</v>
      </c>
    </row>
    <row r="16">
      <c r="A16" s="63">
        <v>47426.0</v>
      </c>
      <c r="B16" s="63" t="s">
        <v>146</v>
      </c>
      <c r="C16" s="63" t="s">
        <v>17</v>
      </c>
      <c r="D16" s="63">
        <v>5.0</v>
      </c>
      <c r="E16" s="63">
        <v>47426.0</v>
      </c>
      <c r="F16" s="63">
        <v>47465.0</v>
      </c>
      <c r="G16" s="63">
        <v>47426.0</v>
      </c>
      <c r="H16" s="63">
        <v>47426.0</v>
      </c>
      <c r="I16" s="63">
        <v>47426.0</v>
      </c>
      <c r="J16" s="63">
        <v>47426.0</v>
      </c>
      <c r="K16" s="63">
        <v>47433.8</v>
      </c>
      <c r="L16" s="63">
        <v>8.643</v>
      </c>
      <c r="M16" s="63">
        <v>12.392</v>
      </c>
      <c r="N16" s="61">
        <f t="shared" si="1"/>
        <v>0</v>
      </c>
      <c r="O16" s="61">
        <f t="shared" si="2"/>
        <v>0.0822333741</v>
      </c>
      <c r="P16" s="61">
        <f t="shared" si="3"/>
        <v>0</v>
      </c>
      <c r="Q16" s="61">
        <f t="shared" si="4"/>
        <v>0</v>
      </c>
      <c r="R16" s="61">
        <f t="shared" si="5"/>
        <v>0</v>
      </c>
      <c r="S16" s="62">
        <f t="shared" si="6"/>
        <v>0.01644667482</v>
      </c>
      <c r="U16" s="60">
        <f t="shared" si="7"/>
        <v>8.643</v>
      </c>
    </row>
    <row r="17">
      <c r="A17" s="63">
        <v>49941.0</v>
      </c>
      <c r="B17" s="63" t="s">
        <v>147</v>
      </c>
      <c r="C17" s="63" t="s">
        <v>17</v>
      </c>
      <c r="D17" s="63">
        <v>5.0</v>
      </c>
      <c r="E17" s="63">
        <v>50034.0</v>
      </c>
      <c r="F17" s="63">
        <v>49941.0</v>
      </c>
      <c r="G17" s="63">
        <v>49991.0</v>
      </c>
      <c r="H17" s="63">
        <v>49991.0</v>
      </c>
      <c r="I17" s="63">
        <v>49977.0</v>
      </c>
      <c r="J17" s="63">
        <v>49941.0</v>
      </c>
      <c r="K17" s="63">
        <v>49986.8</v>
      </c>
      <c r="L17" s="63">
        <v>17.837</v>
      </c>
      <c r="M17" s="63">
        <v>32.322</v>
      </c>
      <c r="N17" s="61">
        <f t="shared" si="1"/>
        <v>0.1862197393</v>
      </c>
      <c r="O17" s="61">
        <f t="shared" si="2"/>
        <v>0</v>
      </c>
      <c r="P17" s="61">
        <f t="shared" si="3"/>
        <v>0.1001181394</v>
      </c>
      <c r="Q17" s="61">
        <f t="shared" si="4"/>
        <v>0.1001181394</v>
      </c>
      <c r="R17" s="61">
        <f t="shared" si="5"/>
        <v>0.07208506037</v>
      </c>
      <c r="S17" s="62">
        <f t="shared" si="6"/>
        <v>0.09170821569</v>
      </c>
      <c r="U17" s="60">
        <f t="shared" si="7"/>
        <v>17.837</v>
      </c>
    </row>
    <row r="18">
      <c r="A18" s="63">
        <v>53403.0</v>
      </c>
      <c r="B18" s="63" t="s">
        <v>148</v>
      </c>
      <c r="C18" s="63" t="s">
        <v>17</v>
      </c>
      <c r="D18" s="63">
        <v>5.0</v>
      </c>
      <c r="E18" s="63">
        <v>53421.0</v>
      </c>
      <c r="F18" s="63">
        <v>53404.0</v>
      </c>
      <c r="G18" s="63">
        <v>53404.0</v>
      </c>
      <c r="H18" s="63">
        <v>53404.0</v>
      </c>
      <c r="I18" s="63">
        <v>53403.0</v>
      </c>
      <c r="J18" s="63">
        <v>53403.0</v>
      </c>
      <c r="K18" s="63">
        <v>53407.2</v>
      </c>
      <c r="L18" s="63">
        <v>7.835</v>
      </c>
      <c r="M18" s="63">
        <v>33.349</v>
      </c>
      <c r="N18" s="61">
        <f t="shared" si="1"/>
        <v>0.03370597157</v>
      </c>
      <c r="O18" s="61">
        <f t="shared" si="2"/>
        <v>0.001872553976</v>
      </c>
      <c r="P18" s="61">
        <f t="shared" si="3"/>
        <v>0.001872553976</v>
      </c>
      <c r="Q18" s="61">
        <f t="shared" si="4"/>
        <v>0.001872553976</v>
      </c>
      <c r="R18" s="61">
        <f t="shared" si="5"/>
        <v>0</v>
      </c>
      <c r="S18" s="62">
        <f t="shared" si="6"/>
        <v>0.007864726701</v>
      </c>
      <c r="U18" s="60">
        <f t="shared" si="7"/>
        <v>7.835</v>
      </c>
    </row>
    <row r="19">
      <c r="A19" s="63">
        <v>59089.0</v>
      </c>
      <c r="B19" s="63" t="s">
        <v>149</v>
      </c>
      <c r="C19" s="63" t="s">
        <v>17</v>
      </c>
      <c r="D19" s="63">
        <v>5.0</v>
      </c>
      <c r="E19" s="63">
        <v>59089.0</v>
      </c>
      <c r="F19" s="63">
        <v>59089.0</v>
      </c>
      <c r="G19" s="63">
        <v>59089.0</v>
      </c>
      <c r="H19" s="63">
        <v>59089.0</v>
      </c>
      <c r="I19" s="63">
        <v>59089.0</v>
      </c>
      <c r="J19" s="63">
        <v>59089.0</v>
      </c>
      <c r="K19" s="63">
        <v>59089.0</v>
      </c>
      <c r="L19" s="63">
        <v>3.967</v>
      </c>
      <c r="M19" s="63">
        <v>3.967</v>
      </c>
      <c r="N19" s="61">
        <f t="shared" si="1"/>
        <v>0</v>
      </c>
      <c r="O19" s="61">
        <f t="shared" si="2"/>
        <v>0</v>
      </c>
      <c r="P19" s="61">
        <f t="shared" si="3"/>
        <v>0</v>
      </c>
      <c r="Q19" s="61">
        <f t="shared" si="4"/>
        <v>0</v>
      </c>
      <c r="R19" s="61">
        <f t="shared" si="5"/>
        <v>0</v>
      </c>
      <c r="S19" s="62">
        <f t="shared" si="6"/>
        <v>0</v>
      </c>
      <c r="U19" s="60">
        <f t="shared" si="7"/>
        <v>3.967</v>
      </c>
    </row>
    <row r="20">
      <c r="A20" s="63">
        <v>56234.0</v>
      </c>
      <c r="B20" s="63" t="s">
        <v>150</v>
      </c>
      <c r="C20" s="63" t="s">
        <v>17</v>
      </c>
      <c r="D20" s="63">
        <v>5.0</v>
      </c>
      <c r="E20" s="63">
        <v>56234.0</v>
      </c>
      <c r="F20" s="63">
        <v>56234.0</v>
      </c>
      <c r="G20" s="63">
        <v>56234.0</v>
      </c>
      <c r="H20" s="63">
        <v>56234.0</v>
      </c>
      <c r="I20" s="63">
        <v>56234.0</v>
      </c>
      <c r="J20" s="63">
        <v>56234.0</v>
      </c>
      <c r="K20" s="63">
        <v>56234.0</v>
      </c>
      <c r="L20" s="63">
        <v>10.935</v>
      </c>
      <c r="M20" s="63">
        <v>10.935</v>
      </c>
      <c r="N20" s="61">
        <f t="shared" si="1"/>
        <v>0</v>
      </c>
      <c r="O20" s="61">
        <f t="shared" si="2"/>
        <v>0</v>
      </c>
      <c r="P20" s="61">
        <f t="shared" si="3"/>
        <v>0</v>
      </c>
      <c r="Q20" s="61">
        <f t="shared" si="4"/>
        <v>0</v>
      </c>
      <c r="R20" s="61">
        <f t="shared" si="5"/>
        <v>0</v>
      </c>
      <c r="S20" s="62">
        <f t="shared" si="6"/>
        <v>0</v>
      </c>
      <c r="U20" s="60">
        <f t="shared" si="7"/>
        <v>10.935</v>
      </c>
    </row>
    <row r="21">
      <c r="A21" s="63">
        <v>58389.0</v>
      </c>
      <c r="B21" s="63" t="s">
        <v>151</v>
      </c>
      <c r="C21" s="63" t="s">
        <v>17</v>
      </c>
      <c r="D21" s="63">
        <v>5.0</v>
      </c>
      <c r="E21" s="63">
        <v>58427.0</v>
      </c>
      <c r="F21" s="63">
        <v>58389.0</v>
      </c>
      <c r="G21" s="63">
        <v>58389.0</v>
      </c>
      <c r="H21" s="63">
        <v>58389.0</v>
      </c>
      <c r="I21" s="63">
        <v>58389.0</v>
      </c>
      <c r="J21" s="63">
        <v>58389.0</v>
      </c>
      <c r="K21" s="63">
        <v>58396.6</v>
      </c>
      <c r="L21" s="63">
        <v>16.923</v>
      </c>
      <c r="M21" s="63">
        <v>18.241</v>
      </c>
      <c r="N21" s="61">
        <f t="shared" si="1"/>
        <v>0.06508075151</v>
      </c>
      <c r="O21" s="61">
        <f t="shared" si="2"/>
        <v>0</v>
      </c>
      <c r="P21" s="61">
        <f t="shared" si="3"/>
        <v>0</v>
      </c>
      <c r="Q21" s="61">
        <f t="shared" si="4"/>
        <v>0</v>
      </c>
      <c r="R21" s="61">
        <f t="shared" si="5"/>
        <v>0</v>
      </c>
      <c r="S21" s="62">
        <f t="shared" si="6"/>
        <v>0.0130161503</v>
      </c>
      <c r="U21" s="60">
        <f t="shared" si="7"/>
        <v>16.923</v>
      </c>
    </row>
    <row r="22">
      <c r="A22" s="63">
        <v>56961.0</v>
      </c>
      <c r="B22" s="63" t="s">
        <v>152</v>
      </c>
      <c r="C22" s="63" t="s">
        <v>17</v>
      </c>
      <c r="D22" s="63">
        <v>5.0</v>
      </c>
      <c r="E22" s="63">
        <v>56961.0</v>
      </c>
      <c r="F22" s="63">
        <v>56961.0</v>
      </c>
      <c r="G22" s="63">
        <v>57051.0</v>
      </c>
      <c r="H22" s="63">
        <v>56961.0</v>
      </c>
      <c r="I22" s="63">
        <v>56980.0</v>
      </c>
      <c r="J22" s="63">
        <v>56961.0</v>
      </c>
      <c r="K22" s="63">
        <v>56982.8</v>
      </c>
      <c r="L22" s="63">
        <v>13.298</v>
      </c>
      <c r="M22" s="63">
        <v>24.236</v>
      </c>
      <c r="N22" s="61">
        <f t="shared" si="1"/>
        <v>0</v>
      </c>
      <c r="O22" s="61">
        <f t="shared" si="2"/>
        <v>0</v>
      </c>
      <c r="P22" s="61">
        <f t="shared" si="3"/>
        <v>0.1580028441</v>
      </c>
      <c r="Q22" s="61">
        <f t="shared" si="4"/>
        <v>0</v>
      </c>
      <c r="R22" s="61">
        <f t="shared" si="5"/>
        <v>0.03335615597</v>
      </c>
      <c r="S22" s="62">
        <f t="shared" si="6"/>
        <v>0.0382718</v>
      </c>
      <c r="U22" s="60">
        <f t="shared" si="7"/>
        <v>13.298</v>
      </c>
    </row>
    <row r="23">
      <c r="A23" s="63">
        <v>62650.0</v>
      </c>
      <c r="B23" s="63" t="s">
        <v>153</v>
      </c>
      <c r="C23" s="63" t="s">
        <v>17</v>
      </c>
      <c r="D23" s="63">
        <v>5.0</v>
      </c>
      <c r="E23" s="63">
        <v>62650.0</v>
      </c>
      <c r="F23" s="63">
        <v>62650.0</v>
      </c>
      <c r="G23" s="63">
        <v>62650.0</v>
      </c>
      <c r="H23" s="63">
        <v>62650.0</v>
      </c>
      <c r="I23" s="63">
        <v>62701.0</v>
      </c>
      <c r="J23" s="63">
        <v>62650.0</v>
      </c>
      <c r="K23" s="63">
        <v>62660.2</v>
      </c>
      <c r="L23" s="63">
        <v>25.264</v>
      </c>
      <c r="M23" s="63">
        <v>25.352</v>
      </c>
      <c r="N23" s="61">
        <f t="shared" si="1"/>
        <v>0</v>
      </c>
      <c r="O23" s="61">
        <f t="shared" si="2"/>
        <v>0</v>
      </c>
      <c r="P23" s="61">
        <f t="shared" si="3"/>
        <v>0</v>
      </c>
      <c r="Q23" s="61">
        <f t="shared" si="4"/>
        <v>0</v>
      </c>
      <c r="R23" s="61">
        <f t="shared" si="5"/>
        <v>0.08140462889</v>
      </c>
      <c r="S23" s="62">
        <f t="shared" si="6"/>
        <v>0.01628092578</v>
      </c>
      <c r="U23" s="60">
        <f t="shared" si="7"/>
        <v>25.264</v>
      </c>
    </row>
    <row r="24">
      <c r="A24" s="63">
        <v>60660.0</v>
      </c>
      <c r="B24" s="63" t="s">
        <v>154</v>
      </c>
      <c r="C24" s="63" t="s">
        <v>17</v>
      </c>
      <c r="D24" s="63">
        <v>5.0</v>
      </c>
      <c r="E24" s="63">
        <v>60892.0</v>
      </c>
      <c r="F24" s="63">
        <v>60660.0</v>
      </c>
      <c r="G24" s="63">
        <v>60717.0</v>
      </c>
      <c r="H24" s="63">
        <v>60660.0</v>
      </c>
      <c r="I24" s="63">
        <v>60660.0</v>
      </c>
      <c r="J24" s="63">
        <v>60660.0</v>
      </c>
      <c r="K24" s="63">
        <v>60717.8</v>
      </c>
      <c r="L24" s="63">
        <v>6.254</v>
      </c>
      <c r="M24" s="63">
        <v>23.903</v>
      </c>
      <c r="N24" s="61">
        <f t="shared" si="1"/>
        <v>0.3824596109</v>
      </c>
      <c r="O24" s="61">
        <f t="shared" si="2"/>
        <v>0</v>
      </c>
      <c r="P24" s="61">
        <f t="shared" si="3"/>
        <v>0.09396636993</v>
      </c>
      <c r="Q24" s="61">
        <f t="shared" si="4"/>
        <v>0</v>
      </c>
      <c r="R24" s="61">
        <f t="shared" si="5"/>
        <v>0</v>
      </c>
      <c r="S24" s="62">
        <f t="shared" si="6"/>
        <v>0.09528519618</v>
      </c>
      <c r="U24" s="60">
        <f t="shared" si="7"/>
        <v>6.254</v>
      </c>
    </row>
    <row r="25">
      <c r="A25" s="63">
        <v>60210.0</v>
      </c>
      <c r="B25" s="63" t="s">
        <v>155</v>
      </c>
      <c r="C25" s="63" t="s">
        <v>17</v>
      </c>
      <c r="D25" s="63">
        <v>5.0</v>
      </c>
      <c r="E25" s="63">
        <v>60210.0</v>
      </c>
      <c r="F25" s="63">
        <v>60215.0</v>
      </c>
      <c r="G25" s="63">
        <v>60215.0</v>
      </c>
      <c r="H25" s="63">
        <v>60210.0</v>
      </c>
      <c r="I25" s="63">
        <v>60270.0</v>
      </c>
      <c r="J25" s="63">
        <v>60210.0</v>
      </c>
      <c r="K25" s="63">
        <v>60224.0</v>
      </c>
      <c r="L25" s="63">
        <v>15.97</v>
      </c>
      <c r="M25" s="63">
        <v>36.639</v>
      </c>
      <c r="N25" s="61">
        <f t="shared" si="1"/>
        <v>0</v>
      </c>
      <c r="O25" s="61">
        <f t="shared" si="2"/>
        <v>0.008304268394</v>
      </c>
      <c r="P25" s="61">
        <f t="shared" si="3"/>
        <v>0.008304268394</v>
      </c>
      <c r="Q25" s="61">
        <f t="shared" si="4"/>
        <v>0</v>
      </c>
      <c r="R25" s="61">
        <f t="shared" si="5"/>
        <v>0.09965122073</v>
      </c>
      <c r="S25" s="62">
        <f t="shared" si="6"/>
        <v>0.0232519515</v>
      </c>
      <c r="U25" s="60">
        <f t="shared" si="7"/>
        <v>15.97</v>
      </c>
    </row>
    <row r="26">
      <c r="A26" s="63">
        <v>54793.0</v>
      </c>
      <c r="B26" s="63" t="s">
        <v>156</v>
      </c>
      <c r="C26" s="63" t="s">
        <v>17</v>
      </c>
      <c r="D26" s="63">
        <v>5.0</v>
      </c>
      <c r="E26" s="63">
        <v>54793.0</v>
      </c>
      <c r="F26" s="63">
        <v>54793.0</v>
      </c>
      <c r="G26" s="63">
        <v>54793.0</v>
      </c>
      <c r="H26" s="63">
        <v>54793.0</v>
      </c>
      <c r="I26" s="63">
        <v>54793.0</v>
      </c>
      <c r="J26" s="63">
        <v>54793.0</v>
      </c>
      <c r="K26" s="63">
        <v>54793.0</v>
      </c>
      <c r="L26" s="63">
        <v>8.56</v>
      </c>
      <c r="M26" s="63">
        <v>8.56</v>
      </c>
      <c r="N26" s="61">
        <f t="shared" si="1"/>
        <v>0</v>
      </c>
      <c r="O26" s="61">
        <f t="shared" si="2"/>
        <v>0</v>
      </c>
      <c r="P26" s="61">
        <f t="shared" si="3"/>
        <v>0</v>
      </c>
      <c r="Q26" s="61">
        <f t="shared" si="4"/>
        <v>0</v>
      </c>
      <c r="R26" s="61">
        <f t="shared" si="5"/>
        <v>0</v>
      </c>
      <c r="S26" s="62">
        <f t="shared" si="6"/>
        <v>0</v>
      </c>
      <c r="U26" s="60">
        <f t="shared" si="7"/>
        <v>8.56</v>
      </c>
    </row>
    <row r="27">
      <c r="A27" s="63">
        <v>59347.0</v>
      </c>
      <c r="B27" s="63" t="s">
        <v>157</v>
      </c>
      <c r="C27" s="63" t="s">
        <v>17</v>
      </c>
      <c r="D27" s="63">
        <v>5.0</v>
      </c>
      <c r="E27" s="63">
        <v>59481.0</v>
      </c>
      <c r="F27" s="63">
        <v>59375.0</v>
      </c>
      <c r="G27" s="63">
        <v>59405.0</v>
      </c>
      <c r="H27" s="63">
        <v>59347.0</v>
      </c>
      <c r="I27" s="63">
        <v>59409.0</v>
      </c>
      <c r="J27" s="63">
        <v>59347.0</v>
      </c>
      <c r="K27" s="63">
        <v>59403.4</v>
      </c>
      <c r="L27" s="63">
        <v>16.746</v>
      </c>
      <c r="M27" s="63">
        <v>48.628</v>
      </c>
      <c r="N27" s="61">
        <f t="shared" si="1"/>
        <v>0.2257906887</v>
      </c>
      <c r="O27" s="61">
        <f t="shared" si="2"/>
        <v>0.0471801439</v>
      </c>
      <c r="P27" s="61">
        <f t="shared" si="3"/>
        <v>0.09773029808</v>
      </c>
      <c r="Q27" s="61">
        <f t="shared" si="4"/>
        <v>0</v>
      </c>
      <c r="R27" s="61">
        <f t="shared" si="5"/>
        <v>0.1044703186</v>
      </c>
      <c r="S27" s="62">
        <f t="shared" si="6"/>
        <v>0.09503428985</v>
      </c>
      <c r="U27" s="60">
        <f t="shared" si="7"/>
        <v>16.746</v>
      </c>
    </row>
    <row r="28">
      <c r="A28" s="63">
        <v>57705.0</v>
      </c>
      <c r="B28" s="63" t="s">
        <v>158</v>
      </c>
      <c r="C28" s="63" t="s">
        <v>17</v>
      </c>
      <c r="D28" s="63">
        <v>5.0</v>
      </c>
      <c r="E28" s="63">
        <v>57722.0</v>
      </c>
      <c r="F28" s="63">
        <v>57705.0</v>
      </c>
      <c r="G28" s="63">
        <v>57813.0</v>
      </c>
      <c r="H28" s="63">
        <v>57758.0</v>
      </c>
      <c r="I28" s="63">
        <v>57722.0</v>
      </c>
      <c r="J28" s="63">
        <v>57705.0</v>
      </c>
      <c r="K28" s="63">
        <v>57744.0</v>
      </c>
      <c r="L28" s="63">
        <v>26.427</v>
      </c>
      <c r="M28" s="63">
        <v>57.734</v>
      </c>
      <c r="N28" s="61">
        <f t="shared" si="1"/>
        <v>0.02946018543</v>
      </c>
      <c r="O28" s="61">
        <f t="shared" si="2"/>
        <v>0</v>
      </c>
      <c r="P28" s="61">
        <f t="shared" si="3"/>
        <v>0.1871588251</v>
      </c>
      <c r="Q28" s="61">
        <f t="shared" si="4"/>
        <v>0.09184646045</v>
      </c>
      <c r="R28" s="61">
        <f t="shared" si="5"/>
        <v>0.02946018543</v>
      </c>
      <c r="S28" s="62">
        <f t="shared" si="6"/>
        <v>0.06758513127</v>
      </c>
      <c r="U28" s="60">
        <f t="shared" si="7"/>
        <v>26.427</v>
      </c>
    </row>
    <row r="29">
      <c r="A29" s="63">
        <v>58252.0</v>
      </c>
      <c r="B29" s="63" t="s">
        <v>159</v>
      </c>
      <c r="C29" s="63" t="s">
        <v>17</v>
      </c>
      <c r="D29" s="63">
        <v>5.0</v>
      </c>
      <c r="E29" s="63">
        <v>58252.0</v>
      </c>
      <c r="F29" s="63">
        <v>58286.0</v>
      </c>
      <c r="G29" s="63">
        <v>58252.0</v>
      </c>
      <c r="H29" s="63">
        <v>58252.0</v>
      </c>
      <c r="I29" s="63">
        <v>58308.0</v>
      </c>
      <c r="J29" s="63">
        <v>58252.0</v>
      </c>
      <c r="K29" s="63">
        <v>58270.0</v>
      </c>
      <c r="L29" s="63">
        <v>23.836</v>
      </c>
      <c r="M29" s="63">
        <v>34.359</v>
      </c>
      <c r="N29" s="61">
        <f t="shared" si="1"/>
        <v>0</v>
      </c>
      <c r="O29" s="61">
        <f t="shared" si="2"/>
        <v>0.05836709469</v>
      </c>
      <c r="P29" s="61">
        <f t="shared" si="3"/>
        <v>0</v>
      </c>
      <c r="Q29" s="61">
        <f t="shared" si="4"/>
        <v>0</v>
      </c>
      <c r="R29" s="61">
        <f t="shared" si="5"/>
        <v>0.09613403832</v>
      </c>
      <c r="S29" s="62">
        <f t="shared" si="6"/>
        <v>0.0309002266</v>
      </c>
      <c r="U29" s="60">
        <f t="shared" si="7"/>
        <v>23.836</v>
      </c>
    </row>
    <row r="30">
      <c r="A30" s="63">
        <v>60745.0</v>
      </c>
      <c r="B30" s="63" t="s">
        <v>160</v>
      </c>
      <c r="C30" s="63" t="s">
        <v>17</v>
      </c>
      <c r="D30" s="63">
        <v>5.0</v>
      </c>
      <c r="E30" s="63">
        <v>60745.0</v>
      </c>
      <c r="F30" s="63">
        <v>60790.0</v>
      </c>
      <c r="G30" s="63">
        <v>60776.0</v>
      </c>
      <c r="H30" s="63">
        <v>60745.0</v>
      </c>
      <c r="I30" s="63">
        <v>60776.0</v>
      </c>
      <c r="J30" s="63">
        <v>60745.0</v>
      </c>
      <c r="K30" s="63">
        <v>60766.4</v>
      </c>
      <c r="L30" s="63">
        <v>18.618</v>
      </c>
      <c r="M30" s="63">
        <v>47.749</v>
      </c>
      <c r="N30" s="61">
        <f t="shared" si="1"/>
        <v>0</v>
      </c>
      <c r="O30" s="61">
        <f t="shared" si="2"/>
        <v>0.07408017121</v>
      </c>
      <c r="P30" s="61">
        <f t="shared" si="3"/>
        <v>0.05103300683</v>
      </c>
      <c r="Q30" s="61">
        <f t="shared" si="4"/>
        <v>0</v>
      </c>
      <c r="R30" s="61">
        <f t="shared" si="5"/>
        <v>0.05103300683</v>
      </c>
      <c r="S30" s="62">
        <f t="shared" si="6"/>
        <v>0.03522923697</v>
      </c>
      <c r="U30" s="60">
        <f t="shared" si="7"/>
        <v>18.618</v>
      </c>
    </row>
    <row r="31">
      <c r="A31" s="63">
        <v>65738.0</v>
      </c>
      <c r="B31" s="63" t="s">
        <v>161</v>
      </c>
      <c r="C31" s="63" t="s">
        <v>17</v>
      </c>
      <c r="D31" s="63">
        <v>5.0</v>
      </c>
      <c r="E31" s="63">
        <v>65980.0</v>
      </c>
      <c r="F31" s="63">
        <v>65980.0</v>
      </c>
      <c r="G31" s="63">
        <v>65786.0</v>
      </c>
      <c r="H31" s="63">
        <v>65805.0</v>
      </c>
      <c r="I31" s="63">
        <v>65738.0</v>
      </c>
      <c r="J31" s="63">
        <v>65738.0</v>
      </c>
      <c r="K31" s="63">
        <v>65857.8</v>
      </c>
      <c r="L31" s="63">
        <v>17.387</v>
      </c>
      <c r="M31" s="63">
        <v>49.285</v>
      </c>
      <c r="N31" s="61">
        <f t="shared" si="1"/>
        <v>0.3681280234</v>
      </c>
      <c r="O31" s="61">
        <f t="shared" si="2"/>
        <v>0.3681280234</v>
      </c>
      <c r="P31" s="61">
        <f t="shared" si="3"/>
        <v>0.0730171286</v>
      </c>
      <c r="Q31" s="61">
        <f t="shared" si="4"/>
        <v>0.101919742</v>
      </c>
      <c r="R31" s="61">
        <f t="shared" si="5"/>
        <v>0</v>
      </c>
      <c r="S31" s="62">
        <f t="shared" si="6"/>
        <v>0.1822385835</v>
      </c>
      <c r="U31" s="60">
        <f t="shared" si="7"/>
        <v>17.387</v>
      </c>
    </row>
    <row r="32">
      <c r="A32" s="63">
        <v>61463.0</v>
      </c>
      <c r="B32" s="63" t="s">
        <v>162</v>
      </c>
      <c r="C32" s="63" t="s">
        <v>17</v>
      </c>
      <c r="D32" s="63">
        <v>5.0</v>
      </c>
      <c r="E32" s="63">
        <v>61463.0</v>
      </c>
      <c r="F32" s="63">
        <v>61546.0</v>
      </c>
      <c r="G32" s="63">
        <v>61484.0</v>
      </c>
      <c r="H32" s="63">
        <v>61475.0</v>
      </c>
      <c r="I32" s="63">
        <v>61484.0</v>
      </c>
      <c r="J32" s="63">
        <v>61463.0</v>
      </c>
      <c r="K32" s="63">
        <v>61490.4</v>
      </c>
      <c r="L32" s="63">
        <v>19.398</v>
      </c>
      <c r="M32" s="63">
        <v>68.027</v>
      </c>
      <c r="N32" s="61">
        <f t="shared" si="1"/>
        <v>0</v>
      </c>
      <c r="O32" s="61">
        <f t="shared" si="2"/>
        <v>0.1350405935</v>
      </c>
      <c r="P32" s="61">
        <f t="shared" si="3"/>
        <v>0.03416689716</v>
      </c>
      <c r="Q32" s="61">
        <f t="shared" si="4"/>
        <v>0.01952394123</v>
      </c>
      <c r="R32" s="61">
        <f t="shared" si="5"/>
        <v>0.03416689716</v>
      </c>
      <c r="S32" s="62">
        <f t="shared" si="6"/>
        <v>0.04457966582</v>
      </c>
      <c r="U32" s="60">
        <f t="shared" si="7"/>
        <v>19.398</v>
      </c>
    </row>
    <row r="33">
      <c r="A33" s="63">
        <v>67073.0</v>
      </c>
      <c r="B33" s="63" t="s">
        <v>163</v>
      </c>
      <c r="C33" s="63" t="s">
        <v>17</v>
      </c>
      <c r="D33" s="63">
        <v>5.0</v>
      </c>
      <c r="E33" s="63">
        <v>67107.0</v>
      </c>
      <c r="F33" s="63">
        <v>67073.0</v>
      </c>
      <c r="G33" s="63">
        <v>67073.0</v>
      </c>
      <c r="H33" s="63">
        <v>67092.0</v>
      </c>
      <c r="I33" s="63">
        <v>67084.0</v>
      </c>
      <c r="J33" s="63">
        <v>67073.0</v>
      </c>
      <c r="K33" s="63">
        <v>67085.8</v>
      </c>
      <c r="L33" s="63">
        <v>35.909</v>
      </c>
      <c r="M33" s="63">
        <v>52.739</v>
      </c>
      <c r="N33" s="61">
        <f t="shared" si="1"/>
        <v>0.05069103812</v>
      </c>
      <c r="O33" s="61">
        <f t="shared" si="2"/>
        <v>0</v>
      </c>
      <c r="P33" s="61">
        <f t="shared" si="3"/>
        <v>0</v>
      </c>
      <c r="Q33" s="61">
        <f t="shared" si="4"/>
        <v>0.02832734483</v>
      </c>
      <c r="R33" s="61">
        <f t="shared" si="5"/>
        <v>0.01640004175</v>
      </c>
      <c r="S33" s="62">
        <f t="shared" si="6"/>
        <v>0.01908368494</v>
      </c>
      <c r="U33" s="60">
        <f t="shared" si="7"/>
        <v>35.909</v>
      </c>
    </row>
    <row r="34">
      <c r="A34" s="63">
        <v>66024.0</v>
      </c>
      <c r="B34" s="63" t="s">
        <v>164</v>
      </c>
      <c r="C34" s="63" t="s">
        <v>17</v>
      </c>
      <c r="D34" s="63">
        <v>5.0</v>
      </c>
      <c r="E34" s="63">
        <v>66024.0</v>
      </c>
      <c r="F34" s="63">
        <v>66024.0</v>
      </c>
      <c r="G34" s="63">
        <v>66104.0</v>
      </c>
      <c r="H34" s="63">
        <v>66104.0</v>
      </c>
      <c r="I34" s="63">
        <v>66024.0</v>
      </c>
      <c r="J34" s="63">
        <v>66024.0</v>
      </c>
      <c r="K34" s="63">
        <v>66056.0</v>
      </c>
      <c r="L34" s="63">
        <v>18.817</v>
      </c>
      <c r="M34" s="63">
        <v>43.588</v>
      </c>
      <c r="N34" s="61">
        <f t="shared" si="1"/>
        <v>0</v>
      </c>
      <c r="O34" s="61">
        <f t="shared" si="2"/>
        <v>0</v>
      </c>
      <c r="P34" s="61">
        <f t="shared" si="3"/>
        <v>0.1211680601</v>
      </c>
      <c r="Q34" s="61">
        <f t="shared" si="4"/>
        <v>0.1211680601</v>
      </c>
      <c r="R34" s="61">
        <f t="shared" si="5"/>
        <v>0</v>
      </c>
      <c r="S34" s="62">
        <f t="shared" si="6"/>
        <v>0.04846722404</v>
      </c>
      <c r="U34" s="60">
        <f t="shared" si="7"/>
        <v>18.817</v>
      </c>
    </row>
    <row r="35">
      <c r="A35" s="63">
        <v>63475.0</v>
      </c>
      <c r="B35" s="63" t="s">
        <v>165</v>
      </c>
      <c r="C35" s="63" t="s">
        <v>17</v>
      </c>
      <c r="D35" s="63">
        <v>5.0</v>
      </c>
      <c r="E35" s="63">
        <v>63488.0</v>
      </c>
      <c r="F35" s="63">
        <v>63534.0</v>
      </c>
      <c r="G35" s="63">
        <v>63488.0</v>
      </c>
      <c r="H35" s="63">
        <v>63590.0</v>
      </c>
      <c r="I35" s="63">
        <v>63488.0</v>
      </c>
      <c r="J35" s="63">
        <v>63488.0</v>
      </c>
      <c r="K35" s="63">
        <v>63517.6</v>
      </c>
      <c r="L35" s="63">
        <v>17.588</v>
      </c>
      <c r="M35" s="63">
        <v>70.026</v>
      </c>
      <c r="N35" s="61">
        <f t="shared" si="1"/>
        <v>0.02048050414</v>
      </c>
      <c r="O35" s="61">
        <f t="shared" si="2"/>
        <v>0.09294998031</v>
      </c>
      <c r="P35" s="61">
        <f t="shared" si="3"/>
        <v>0.02048050414</v>
      </c>
      <c r="Q35" s="61">
        <f t="shared" si="4"/>
        <v>0.1811736904</v>
      </c>
      <c r="R35" s="61">
        <f t="shared" si="5"/>
        <v>0.02048050414</v>
      </c>
      <c r="S35" s="62">
        <f t="shared" si="6"/>
        <v>0.06711303663</v>
      </c>
      <c r="U35" s="60">
        <f t="shared" si="7"/>
        <v>17.588</v>
      </c>
    </row>
    <row r="36">
      <c r="A36" s="63">
        <v>62408.0</v>
      </c>
      <c r="B36" s="63" t="s">
        <v>166</v>
      </c>
      <c r="C36" s="63" t="s">
        <v>17</v>
      </c>
      <c r="D36" s="63">
        <v>5.0</v>
      </c>
      <c r="E36" s="63">
        <v>62409.0</v>
      </c>
      <c r="F36" s="63">
        <v>62426.0</v>
      </c>
      <c r="G36" s="63">
        <v>62408.0</v>
      </c>
      <c r="H36" s="63">
        <v>62408.0</v>
      </c>
      <c r="I36" s="63">
        <v>62409.0</v>
      </c>
      <c r="J36" s="63">
        <v>62408.0</v>
      </c>
      <c r="K36" s="63">
        <v>62412.0</v>
      </c>
      <c r="L36" s="63">
        <v>19.821</v>
      </c>
      <c r="M36" s="63">
        <v>58.754</v>
      </c>
      <c r="N36" s="61">
        <f t="shared" si="1"/>
        <v>0.001602358672</v>
      </c>
      <c r="O36" s="61">
        <f t="shared" si="2"/>
        <v>0.0288424561</v>
      </c>
      <c r="P36" s="61">
        <f t="shared" si="3"/>
        <v>0</v>
      </c>
      <c r="Q36" s="61">
        <f t="shared" si="4"/>
        <v>0</v>
      </c>
      <c r="R36" s="61">
        <f t="shared" si="5"/>
        <v>0.001602358672</v>
      </c>
      <c r="S36" s="62">
        <f t="shared" si="6"/>
        <v>0.006409434688</v>
      </c>
      <c r="U36" s="60">
        <f t="shared" si="7"/>
        <v>19.821</v>
      </c>
    </row>
    <row r="37">
      <c r="A37" s="63">
        <v>70805.0</v>
      </c>
      <c r="B37" s="63" t="s">
        <v>167</v>
      </c>
      <c r="C37" s="63" t="s">
        <v>17</v>
      </c>
      <c r="D37" s="63">
        <v>5.0</v>
      </c>
      <c r="E37" s="63">
        <v>70974.0</v>
      </c>
      <c r="F37" s="63">
        <v>70888.0</v>
      </c>
      <c r="G37" s="63">
        <v>71045.0</v>
      </c>
      <c r="H37" s="63">
        <v>70876.0</v>
      </c>
      <c r="I37" s="63">
        <v>70819.0</v>
      </c>
      <c r="J37" s="63">
        <v>70819.0</v>
      </c>
      <c r="K37" s="63">
        <v>70920.4</v>
      </c>
      <c r="L37" s="63">
        <v>42.994</v>
      </c>
      <c r="M37" s="63">
        <v>80.031</v>
      </c>
      <c r="N37" s="61">
        <f t="shared" si="1"/>
        <v>0.2386837088</v>
      </c>
      <c r="O37" s="61">
        <f t="shared" si="2"/>
        <v>0.1172233599</v>
      </c>
      <c r="P37" s="61">
        <f t="shared" si="3"/>
        <v>0.3389591131</v>
      </c>
      <c r="Q37" s="61">
        <f t="shared" si="4"/>
        <v>0.1002754043</v>
      </c>
      <c r="R37" s="61">
        <f t="shared" si="5"/>
        <v>0.01977261493</v>
      </c>
      <c r="S37" s="62">
        <f t="shared" si="6"/>
        <v>0.1629828402</v>
      </c>
      <c r="U37" s="60">
        <f t="shared" si="7"/>
        <v>42.994</v>
      </c>
    </row>
    <row r="38">
      <c r="A38" s="63">
        <v>74125.0</v>
      </c>
      <c r="B38" s="63" t="s">
        <v>168</v>
      </c>
      <c r="C38" s="63" t="s">
        <v>17</v>
      </c>
      <c r="D38" s="63">
        <v>5.0</v>
      </c>
      <c r="E38" s="63">
        <v>74125.0</v>
      </c>
      <c r="F38" s="63">
        <v>74299.0</v>
      </c>
      <c r="G38" s="63">
        <v>74240.0</v>
      </c>
      <c r="H38" s="63">
        <v>74240.0</v>
      </c>
      <c r="I38" s="63">
        <v>74264.0</v>
      </c>
      <c r="J38" s="63">
        <v>74125.0</v>
      </c>
      <c r="K38" s="63">
        <v>74233.6</v>
      </c>
      <c r="L38" s="63">
        <v>23.452</v>
      </c>
      <c r="M38" s="63">
        <v>66.755</v>
      </c>
      <c r="N38" s="61">
        <f t="shared" si="1"/>
        <v>0</v>
      </c>
      <c r="O38" s="61">
        <f t="shared" si="2"/>
        <v>0.2347386172</v>
      </c>
      <c r="P38" s="61">
        <f t="shared" si="3"/>
        <v>0.155143339</v>
      </c>
      <c r="Q38" s="61">
        <f t="shared" si="4"/>
        <v>0.155143339</v>
      </c>
      <c r="R38" s="61">
        <f t="shared" si="5"/>
        <v>0.1875210793</v>
      </c>
      <c r="S38" s="62">
        <f t="shared" si="6"/>
        <v>0.1465092749</v>
      </c>
      <c r="U38" s="60">
        <f t="shared" si="7"/>
        <v>23.452</v>
      </c>
    </row>
    <row r="39">
      <c r="A39" s="63">
        <v>66456.0</v>
      </c>
      <c r="B39" s="63" t="s">
        <v>169</v>
      </c>
      <c r="C39" s="63" t="s">
        <v>17</v>
      </c>
      <c r="D39" s="63">
        <v>5.0</v>
      </c>
      <c r="E39" s="63">
        <v>66461.0</v>
      </c>
      <c r="F39" s="63">
        <v>66464.0</v>
      </c>
      <c r="G39" s="63">
        <v>66477.0</v>
      </c>
      <c r="H39" s="63">
        <v>66510.0</v>
      </c>
      <c r="I39" s="63">
        <v>66456.0</v>
      </c>
      <c r="J39" s="63">
        <v>66456.0</v>
      </c>
      <c r="K39" s="63">
        <v>66473.6</v>
      </c>
      <c r="L39" s="63">
        <v>34.257</v>
      </c>
      <c r="M39" s="63">
        <v>82.072</v>
      </c>
      <c r="N39" s="61">
        <f t="shared" si="1"/>
        <v>0.007523775129</v>
      </c>
      <c r="O39" s="61">
        <f t="shared" si="2"/>
        <v>0.01203804021</v>
      </c>
      <c r="P39" s="61">
        <f t="shared" si="3"/>
        <v>0.03159985554</v>
      </c>
      <c r="Q39" s="61">
        <f t="shared" si="4"/>
        <v>0.0812567714</v>
      </c>
      <c r="R39" s="61">
        <f t="shared" si="5"/>
        <v>0</v>
      </c>
      <c r="S39" s="62">
        <f t="shared" si="6"/>
        <v>0.02648368846</v>
      </c>
      <c r="U39" s="60">
        <f t="shared" si="7"/>
        <v>34.257</v>
      </c>
    </row>
    <row r="40">
      <c r="A40" s="63">
        <v>66129.0</v>
      </c>
      <c r="B40" s="63" t="s">
        <v>170</v>
      </c>
      <c r="C40" s="63" t="s">
        <v>17</v>
      </c>
      <c r="D40" s="63">
        <v>5.0</v>
      </c>
      <c r="E40" s="63">
        <v>66197.0</v>
      </c>
      <c r="F40" s="63">
        <v>66129.0</v>
      </c>
      <c r="G40" s="63">
        <v>66158.0</v>
      </c>
      <c r="H40" s="63">
        <v>66129.0</v>
      </c>
      <c r="I40" s="63">
        <v>66163.0</v>
      </c>
      <c r="J40" s="63">
        <v>66129.0</v>
      </c>
      <c r="K40" s="63">
        <v>66155.2</v>
      </c>
      <c r="L40" s="63">
        <v>25.274</v>
      </c>
      <c r="M40" s="63">
        <v>75.448</v>
      </c>
      <c r="N40" s="61">
        <f t="shared" si="1"/>
        <v>0.1028293185</v>
      </c>
      <c r="O40" s="61">
        <f t="shared" si="2"/>
        <v>0</v>
      </c>
      <c r="P40" s="61">
        <f t="shared" si="3"/>
        <v>0.04385367993</v>
      </c>
      <c r="Q40" s="61">
        <f t="shared" si="4"/>
        <v>0</v>
      </c>
      <c r="R40" s="61">
        <f t="shared" si="5"/>
        <v>0.05141465923</v>
      </c>
      <c r="S40" s="62">
        <f t="shared" si="6"/>
        <v>0.03961953152</v>
      </c>
      <c r="U40" s="60">
        <f t="shared" si="7"/>
        <v>25.274</v>
      </c>
    </row>
    <row r="41">
      <c r="A41" s="63">
        <v>75386.0</v>
      </c>
      <c r="B41" s="63" t="s">
        <v>171</v>
      </c>
      <c r="C41" s="63" t="s">
        <v>17</v>
      </c>
      <c r="D41" s="63">
        <v>5.0</v>
      </c>
      <c r="E41" s="63">
        <v>75421.0</v>
      </c>
      <c r="F41" s="63">
        <v>75480.0</v>
      </c>
      <c r="G41" s="63">
        <v>75386.0</v>
      </c>
      <c r="H41" s="63">
        <v>75422.0</v>
      </c>
      <c r="I41" s="63">
        <v>75386.0</v>
      </c>
      <c r="J41" s="63">
        <v>75386.0</v>
      </c>
      <c r="K41" s="63">
        <v>75419.0</v>
      </c>
      <c r="L41" s="63">
        <v>31.351</v>
      </c>
      <c r="M41" s="63">
        <v>72.2</v>
      </c>
      <c r="N41" s="61">
        <f t="shared" si="1"/>
        <v>0.04642771867</v>
      </c>
      <c r="O41" s="61">
        <f t="shared" si="2"/>
        <v>0.1246915873</v>
      </c>
      <c r="P41" s="61">
        <f t="shared" si="3"/>
        <v>0</v>
      </c>
      <c r="Q41" s="61">
        <f t="shared" si="4"/>
        <v>0.04775422492</v>
      </c>
      <c r="R41" s="61">
        <f t="shared" si="5"/>
        <v>0</v>
      </c>
      <c r="S41" s="62">
        <f t="shared" si="6"/>
        <v>0.04377470618</v>
      </c>
      <c r="U41" s="60">
        <f t="shared" si="7"/>
        <v>31.351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17</v>
      </c>
      <c r="D44" s="63">
        <v>5.0</v>
      </c>
      <c r="E44" s="63">
        <v>84089.0</v>
      </c>
      <c r="F44" s="63">
        <v>84089.0</v>
      </c>
      <c r="G44" s="63">
        <v>84089.0</v>
      </c>
      <c r="H44" s="63">
        <v>84089.0</v>
      </c>
      <c r="I44" s="63">
        <v>84027.0</v>
      </c>
      <c r="J44" s="63">
        <v>84027.0</v>
      </c>
      <c r="K44" s="63">
        <v>84076.6</v>
      </c>
      <c r="L44" s="63">
        <v>6.921</v>
      </c>
      <c r="M44" s="63">
        <v>20.036</v>
      </c>
      <c r="N44" s="61">
        <f t="shared" ref="N44:N83" si="8">((E44-A44)/A44)*100</f>
        <v>0.07378580694</v>
      </c>
      <c r="O44" s="61">
        <f t="shared" ref="O44:O83" si="9">((F44-A44)/A44)*100</f>
        <v>0.07378580694</v>
      </c>
      <c r="P44" s="61">
        <f t="shared" ref="P44:P83" si="10">((G44-A44)/A44)*100</f>
        <v>0.07378580694</v>
      </c>
      <c r="Q44" s="61">
        <f t="shared" ref="Q44:Q83" si="11">((H44-A44)/A44)*100</f>
        <v>0.07378580694</v>
      </c>
      <c r="R44" s="61">
        <f t="shared" ref="R44:R83" si="12">((I44-A44)/A44)*100</f>
        <v>0</v>
      </c>
      <c r="S44" s="62">
        <f t="shared" ref="S44:S83" si="13">AVERAGE(N44:R44)</f>
        <v>0.05902864555</v>
      </c>
      <c r="U44" s="60">
        <f t="shared" ref="U44:U83" si="14">(IF(((J44-A44)/A44)*100 &lt; 1,L44,"INF"))</f>
        <v>6.921</v>
      </c>
    </row>
    <row r="45">
      <c r="A45" s="63">
        <v>80660.0</v>
      </c>
      <c r="B45" s="63" t="s">
        <v>133</v>
      </c>
      <c r="C45" s="63" t="s">
        <v>17</v>
      </c>
      <c r="D45" s="63">
        <v>5.0</v>
      </c>
      <c r="E45" s="63">
        <v>80660.0</v>
      </c>
      <c r="F45" s="63">
        <v>80660.0</v>
      </c>
      <c r="G45" s="63">
        <v>80660.0</v>
      </c>
      <c r="H45" s="63">
        <v>80767.0</v>
      </c>
      <c r="I45" s="63">
        <v>80660.0</v>
      </c>
      <c r="J45" s="63">
        <v>80660.0</v>
      </c>
      <c r="K45" s="63">
        <v>80681.4</v>
      </c>
      <c r="L45" s="63">
        <v>9.733</v>
      </c>
      <c r="M45" s="63">
        <v>20.056</v>
      </c>
      <c r="N45" s="61">
        <f t="shared" si="8"/>
        <v>0</v>
      </c>
      <c r="O45" s="61">
        <f t="shared" si="9"/>
        <v>0</v>
      </c>
      <c r="P45" s="61">
        <f t="shared" si="10"/>
        <v>0</v>
      </c>
      <c r="Q45" s="61">
        <f t="shared" si="11"/>
        <v>0.1326555914</v>
      </c>
      <c r="R45" s="61">
        <f t="shared" si="12"/>
        <v>0</v>
      </c>
      <c r="S45" s="62">
        <f t="shared" si="13"/>
        <v>0.02653111827</v>
      </c>
      <c r="U45" s="60">
        <f t="shared" si="14"/>
        <v>9.733</v>
      </c>
    </row>
    <row r="46">
      <c r="A46" s="63">
        <v>88180.0</v>
      </c>
      <c r="B46" s="63" t="s">
        <v>134</v>
      </c>
      <c r="C46" s="63" t="s">
        <v>17</v>
      </c>
      <c r="D46" s="63">
        <v>5.0</v>
      </c>
      <c r="E46" s="63">
        <v>88180.0</v>
      </c>
      <c r="F46" s="63">
        <v>88180.0</v>
      </c>
      <c r="G46" s="63">
        <v>88180.0</v>
      </c>
      <c r="H46" s="63">
        <v>88180.0</v>
      </c>
      <c r="I46" s="63">
        <v>88260.0</v>
      </c>
      <c r="J46" s="63">
        <v>88180.0</v>
      </c>
      <c r="K46" s="63">
        <v>88196.0</v>
      </c>
      <c r="L46" s="63">
        <v>7.181</v>
      </c>
      <c r="M46" s="63">
        <v>20.029</v>
      </c>
      <c r="N46" s="61">
        <f t="shared" si="8"/>
        <v>0</v>
      </c>
      <c r="O46" s="61">
        <f t="shared" si="9"/>
        <v>0</v>
      </c>
      <c r="P46" s="61">
        <f t="shared" si="10"/>
        <v>0</v>
      </c>
      <c r="Q46" s="61">
        <f t="shared" si="11"/>
        <v>0</v>
      </c>
      <c r="R46" s="61">
        <f t="shared" si="12"/>
        <v>0.09072352007</v>
      </c>
      <c r="S46" s="62">
        <f t="shared" si="13"/>
        <v>0.01814470401</v>
      </c>
      <c r="U46" s="60">
        <f t="shared" si="14"/>
        <v>7.181</v>
      </c>
    </row>
    <row r="47">
      <c r="A47" s="63">
        <v>95441.0</v>
      </c>
      <c r="B47" s="63" t="s">
        <v>135</v>
      </c>
      <c r="C47" s="63" t="s">
        <v>17</v>
      </c>
      <c r="D47" s="63">
        <v>5.0</v>
      </c>
      <c r="E47" s="63">
        <v>95454.0</v>
      </c>
      <c r="F47" s="63">
        <v>95441.0</v>
      </c>
      <c r="G47" s="63">
        <v>95441.0</v>
      </c>
      <c r="H47" s="63">
        <v>95441.0</v>
      </c>
      <c r="I47" s="63">
        <v>95792.0</v>
      </c>
      <c r="J47" s="63">
        <v>95441.0</v>
      </c>
      <c r="K47" s="63">
        <v>95513.8</v>
      </c>
      <c r="L47" s="63">
        <v>9.162</v>
      </c>
      <c r="M47" s="63">
        <v>20.021</v>
      </c>
      <c r="N47" s="61">
        <f t="shared" si="8"/>
        <v>0.0136209805</v>
      </c>
      <c r="O47" s="61">
        <f t="shared" si="9"/>
        <v>0</v>
      </c>
      <c r="P47" s="61">
        <f t="shared" si="10"/>
        <v>0</v>
      </c>
      <c r="Q47" s="61">
        <f t="shared" si="11"/>
        <v>0</v>
      </c>
      <c r="R47" s="61">
        <f t="shared" si="12"/>
        <v>0.3677664735</v>
      </c>
      <c r="S47" s="62">
        <f t="shared" si="13"/>
        <v>0.07627749081</v>
      </c>
      <c r="U47" s="60">
        <f t="shared" si="14"/>
        <v>9.162</v>
      </c>
    </row>
    <row r="48">
      <c r="A48" s="63">
        <v>70836.0</v>
      </c>
      <c r="B48" s="63" t="s">
        <v>136</v>
      </c>
      <c r="C48" s="63" t="s">
        <v>17</v>
      </c>
      <c r="D48" s="63">
        <v>5.0</v>
      </c>
      <c r="E48" s="63">
        <v>71005.0</v>
      </c>
      <c r="F48" s="63">
        <v>70836.0</v>
      </c>
      <c r="G48" s="63">
        <v>70836.0</v>
      </c>
      <c r="H48" s="63">
        <v>71045.0</v>
      </c>
      <c r="I48" s="63">
        <v>70836.0</v>
      </c>
      <c r="J48" s="63">
        <v>70836.0</v>
      </c>
      <c r="K48" s="63">
        <v>70911.6</v>
      </c>
      <c r="L48" s="63">
        <v>17.821</v>
      </c>
      <c r="M48" s="63">
        <v>20.023</v>
      </c>
      <c r="N48" s="61">
        <f t="shared" si="8"/>
        <v>0.2385792535</v>
      </c>
      <c r="O48" s="61">
        <f t="shared" si="9"/>
        <v>0</v>
      </c>
      <c r="P48" s="61">
        <f t="shared" si="10"/>
        <v>0</v>
      </c>
      <c r="Q48" s="61">
        <f t="shared" si="11"/>
        <v>0.2950477159</v>
      </c>
      <c r="R48" s="61">
        <f t="shared" si="12"/>
        <v>0</v>
      </c>
      <c r="S48" s="62">
        <f t="shared" si="13"/>
        <v>0.1067253939</v>
      </c>
      <c r="U48" s="60">
        <f t="shared" si="14"/>
        <v>17.821</v>
      </c>
    </row>
    <row r="49">
      <c r="A49" s="63">
        <v>102341.0</v>
      </c>
      <c r="B49" s="63" t="s">
        <v>137</v>
      </c>
      <c r="C49" s="63" t="s">
        <v>17</v>
      </c>
      <c r="D49" s="63">
        <v>5.0</v>
      </c>
      <c r="E49" s="63">
        <v>102569.0</v>
      </c>
      <c r="F49" s="63">
        <v>102460.0</v>
      </c>
      <c r="G49" s="63">
        <v>102413.0</v>
      </c>
      <c r="H49" s="63">
        <v>102457.0</v>
      </c>
      <c r="I49" s="63">
        <v>102362.0</v>
      </c>
      <c r="J49" s="63">
        <v>102362.0</v>
      </c>
      <c r="K49" s="63">
        <v>102452.2</v>
      </c>
      <c r="L49" s="63">
        <v>22.511</v>
      </c>
      <c r="M49" s="63">
        <v>40.114</v>
      </c>
      <c r="N49" s="61">
        <f t="shared" si="8"/>
        <v>0.2227846122</v>
      </c>
      <c r="O49" s="61">
        <f t="shared" si="9"/>
        <v>0.1162779336</v>
      </c>
      <c r="P49" s="61">
        <f t="shared" si="10"/>
        <v>0.07035303544</v>
      </c>
      <c r="Q49" s="61">
        <f t="shared" si="11"/>
        <v>0.1133465571</v>
      </c>
      <c r="R49" s="61">
        <f t="shared" si="12"/>
        <v>0.02051963534</v>
      </c>
      <c r="S49" s="62">
        <f t="shared" si="13"/>
        <v>0.1086563547</v>
      </c>
      <c r="U49" s="60">
        <f t="shared" si="14"/>
        <v>22.511</v>
      </c>
    </row>
    <row r="50">
      <c r="A50" s="63">
        <v>91465.0</v>
      </c>
      <c r="B50" s="63" t="s">
        <v>138</v>
      </c>
      <c r="C50" s="63" t="s">
        <v>17</v>
      </c>
      <c r="D50" s="63">
        <v>5.0</v>
      </c>
      <c r="E50" s="63">
        <v>91587.0</v>
      </c>
      <c r="F50" s="63">
        <v>91632.0</v>
      </c>
      <c r="G50" s="63">
        <v>91598.0</v>
      </c>
      <c r="H50" s="63">
        <v>91508.0</v>
      </c>
      <c r="I50" s="63">
        <v>91465.0</v>
      </c>
      <c r="J50" s="63">
        <v>91465.0</v>
      </c>
      <c r="K50" s="63">
        <v>91558.0</v>
      </c>
      <c r="L50" s="63">
        <v>24.361</v>
      </c>
      <c r="M50" s="63">
        <v>40.182</v>
      </c>
      <c r="N50" s="61">
        <f t="shared" si="8"/>
        <v>0.1333843547</v>
      </c>
      <c r="O50" s="61">
        <f t="shared" si="9"/>
        <v>0.1825835019</v>
      </c>
      <c r="P50" s="61">
        <f t="shared" si="10"/>
        <v>0.1454108129</v>
      </c>
      <c r="Q50" s="61">
        <f t="shared" si="11"/>
        <v>0.04701251845</v>
      </c>
      <c r="R50" s="61">
        <f t="shared" si="12"/>
        <v>0</v>
      </c>
      <c r="S50" s="62">
        <f t="shared" si="13"/>
        <v>0.1016782376</v>
      </c>
      <c r="U50" s="60">
        <f t="shared" si="14"/>
        <v>24.361</v>
      </c>
    </row>
    <row r="51">
      <c r="A51" s="63">
        <v>101003.0</v>
      </c>
      <c r="B51" s="63" t="s">
        <v>139</v>
      </c>
      <c r="C51" s="63" t="s">
        <v>17</v>
      </c>
      <c r="D51" s="63">
        <v>5.0</v>
      </c>
      <c r="E51" s="63">
        <v>101569.0</v>
      </c>
      <c r="F51" s="63">
        <v>101251.0</v>
      </c>
      <c r="G51" s="63">
        <v>101003.0</v>
      </c>
      <c r="H51" s="63">
        <v>101029.0</v>
      </c>
      <c r="I51" s="63">
        <v>101291.0</v>
      </c>
      <c r="J51" s="63">
        <v>101003.0</v>
      </c>
      <c r="K51" s="63">
        <v>101228.6</v>
      </c>
      <c r="L51" s="63">
        <v>22.499</v>
      </c>
      <c r="M51" s="63">
        <v>40.106</v>
      </c>
      <c r="N51" s="61">
        <f t="shared" si="8"/>
        <v>0.5603793947</v>
      </c>
      <c r="O51" s="61">
        <f t="shared" si="9"/>
        <v>0.2455372613</v>
      </c>
      <c r="P51" s="61">
        <f t="shared" si="10"/>
        <v>0</v>
      </c>
      <c r="Q51" s="61">
        <f t="shared" si="11"/>
        <v>0.02574180965</v>
      </c>
      <c r="R51" s="61">
        <f t="shared" si="12"/>
        <v>0.2851400453</v>
      </c>
      <c r="S51" s="62">
        <f t="shared" si="13"/>
        <v>0.2233597022</v>
      </c>
      <c r="U51" s="60">
        <f t="shared" si="14"/>
        <v>22.499</v>
      </c>
    </row>
    <row r="52">
      <c r="A52" s="63">
        <v>96365.0</v>
      </c>
      <c r="B52" s="63" t="s">
        <v>140</v>
      </c>
      <c r="C52" s="63" t="s">
        <v>17</v>
      </c>
      <c r="D52" s="63">
        <v>5.0</v>
      </c>
      <c r="E52" s="63">
        <v>96513.0</v>
      </c>
      <c r="F52" s="63">
        <v>96439.0</v>
      </c>
      <c r="G52" s="63">
        <v>96583.0</v>
      </c>
      <c r="H52" s="63">
        <v>96477.0</v>
      </c>
      <c r="I52" s="63">
        <v>96368.0</v>
      </c>
      <c r="J52" s="63">
        <v>96368.0</v>
      </c>
      <c r="K52" s="63">
        <v>96476.0</v>
      </c>
      <c r="L52" s="63">
        <v>22.543</v>
      </c>
      <c r="M52" s="63">
        <v>40.065</v>
      </c>
      <c r="N52" s="61">
        <f t="shared" si="8"/>
        <v>0.1535827323</v>
      </c>
      <c r="O52" s="61">
        <f t="shared" si="9"/>
        <v>0.07679136616</v>
      </c>
      <c r="P52" s="61">
        <f t="shared" si="10"/>
        <v>0.2262232138</v>
      </c>
      <c r="Q52" s="61">
        <f t="shared" si="11"/>
        <v>0.1162247704</v>
      </c>
      <c r="R52" s="61">
        <f t="shared" si="12"/>
        <v>0.003113163493</v>
      </c>
      <c r="S52" s="62">
        <f t="shared" si="13"/>
        <v>0.1151870492</v>
      </c>
      <c r="U52" s="60">
        <f t="shared" si="14"/>
        <v>22.543</v>
      </c>
    </row>
    <row r="53">
      <c r="A53" s="63">
        <v>74770.0</v>
      </c>
      <c r="B53" s="63" t="s">
        <v>141</v>
      </c>
      <c r="C53" s="63" t="s">
        <v>17</v>
      </c>
      <c r="D53" s="63">
        <v>5.0</v>
      </c>
      <c r="E53" s="63">
        <v>74770.0</v>
      </c>
      <c r="F53" s="63">
        <v>74860.0</v>
      </c>
      <c r="G53" s="63">
        <v>74834.0</v>
      </c>
      <c r="H53" s="63">
        <v>74770.0</v>
      </c>
      <c r="I53" s="63">
        <v>74845.0</v>
      </c>
      <c r="J53" s="63">
        <v>74770.0</v>
      </c>
      <c r="K53" s="63">
        <v>74815.8</v>
      </c>
      <c r="L53" s="63">
        <v>16.784</v>
      </c>
      <c r="M53" s="63">
        <v>40.091</v>
      </c>
      <c r="N53" s="61">
        <f t="shared" si="8"/>
        <v>0</v>
      </c>
      <c r="O53" s="61">
        <f t="shared" si="9"/>
        <v>0.120369132</v>
      </c>
      <c r="P53" s="61">
        <f t="shared" si="10"/>
        <v>0.0855958272</v>
      </c>
      <c r="Q53" s="61">
        <f t="shared" si="11"/>
        <v>0</v>
      </c>
      <c r="R53" s="61">
        <f t="shared" si="12"/>
        <v>0.10030761</v>
      </c>
      <c r="S53" s="62">
        <f t="shared" si="13"/>
        <v>0.06125451384</v>
      </c>
      <c r="U53" s="60">
        <f t="shared" si="14"/>
        <v>16.784</v>
      </c>
    </row>
    <row r="54">
      <c r="A54" s="63">
        <v>93903.0</v>
      </c>
      <c r="B54" s="63" t="s">
        <v>142</v>
      </c>
      <c r="C54" s="63" t="s">
        <v>17</v>
      </c>
      <c r="D54" s="63">
        <v>5.0</v>
      </c>
      <c r="E54" s="63">
        <v>94053.0</v>
      </c>
      <c r="F54" s="63">
        <v>93934.0</v>
      </c>
      <c r="G54" s="63">
        <v>94092.0</v>
      </c>
      <c r="H54" s="63">
        <v>93932.0</v>
      </c>
      <c r="I54" s="63">
        <v>94066.0</v>
      </c>
      <c r="J54" s="63">
        <v>93932.0</v>
      </c>
      <c r="K54" s="63">
        <v>94015.4</v>
      </c>
      <c r="L54" s="63">
        <v>35.586</v>
      </c>
      <c r="M54" s="63">
        <v>60.195</v>
      </c>
      <c r="N54" s="61">
        <f t="shared" si="8"/>
        <v>0.1597393055</v>
      </c>
      <c r="O54" s="61">
        <f t="shared" si="9"/>
        <v>0.03301278979</v>
      </c>
      <c r="P54" s="61">
        <f t="shared" si="10"/>
        <v>0.2012715249</v>
      </c>
      <c r="Q54" s="61">
        <f t="shared" si="11"/>
        <v>0.03088293239</v>
      </c>
      <c r="R54" s="61">
        <f t="shared" si="12"/>
        <v>0.1735833786</v>
      </c>
      <c r="S54" s="62">
        <f t="shared" si="13"/>
        <v>0.1196979862</v>
      </c>
      <c r="U54" s="60">
        <f t="shared" si="14"/>
        <v>35.586</v>
      </c>
    </row>
    <row r="55">
      <c r="A55" s="63">
        <v>106863.0</v>
      </c>
      <c r="B55" s="63" t="s">
        <v>143</v>
      </c>
      <c r="C55" s="63" t="s">
        <v>17</v>
      </c>
      <c r="D55" s="63">
        <v>5.0</v>
      </c>
      <c r="E55" s="63">
        <v>107049.0</v>
      </c>
      <c r="F55" s="63">
        <v>107103.0</v>
      </c>
      <c r="G55" s="63">
        <v>106863.0</v>
      </c>
      <c r="H55" s="63">
        <v>107073.0</v>
      </c>
      <c r="I55" s="63">
        <v>107059.0</v>
      </c>
      <c r="J55" s="63">
        <v>106863.0</v>
      </c>
      <c r="K55" s="63">
        <v>107029.4</v>
      </c>
      <c r="L55" s="63">
        <v>51.354</v>
      </c>
      <c r="M55" s="63">
        <v>60.146</v>
      </c>
      <c r="N55" s="61">
        <f t="shared" si="8"/>
        <v>0.1740546307</v>
      </c>
      <c r="O55" s="61">
        <f t="shared" si="9"/>
        <v>0.2245866203</v>
      </c>
      <c r="P55" s="61">
        <f t="shared" si="10"/>
        <v>0</v>
      </c>
      <c r="Q55" s="61">
        <f t="shared" si="11"/>
        <v>0.1965132927</v>
      </c>
      <c r="R55" s="61">
        <f t="shared" si="12"/>
        <v>0.1834124065</v>
      </c>
      <c r="S55" s="62">
        <f t="shared" si="13"/>
        <v>0.15571339</v>
      </c>
      <c r="U55" s="60">
        <f t="shared" si="14"/>
        <v>51.354</v>
      </c>
    </row>
    <row r="56">
      <c r="A56" s="63">
        <v>97837.0</v>
      </c>
      <c r="B56" s="63" t="s">
        <v>144</v>
      </c>
      <c r="C56" s="63" t="s">
        <v>17</v>
      </c>
      <c r="D56" s="63">
        <v>5.0</v>
      </c>
      <c r="E56" s="63">
        <v>98150.0</v>
      </c>
      <c r="F56" s="63">
        <v>98159.0</v>
      </c>
      <c r="G56" s="63">
        <v>98569.0</v>
      </c>
      <c r="H56" s="63">
        <v>98150.0</v>
      </c>
      <c r="I56" s="63">
        <v>98424.0</v>
      </c>
      <c r="J56" s="63">
        <v>98150.0</v>
      </c>
      <c r="K56" s="63">
        <v>98290.4</v>
      </c>
      <c r="L56" s="63">
        <v>34.427</v>
      </c>
      <c r="M56" s="63">
        <v>60.278</v>
      </c>
      <c r="N56" s="61">
        <f t="shared" si="8"/>
        <v>0.3199198667</v>
      </c>
      <c r="O56" s="61">
        <f t="shared" si="9"/>
        <v>0.3291188405</v>
      </c>
      <c r="P56" s="61">
        <f t="shared" si="10"/>
        <v>0.7481832027</v>
      </c>
      <c r="Q56" s="61">
        <f t="shared" si="11"/>
        <v>0.3199198667</v>
      </c>
      <c r="R56" s="61">
        <f t="shared" si="12"/>
        <v>0.5999775136</v>
      </c>
      <c r="S56" s="62">
        <f t="shared" si="13"/>
        <v>0.463423858</v>
      </c>
      <c r="U56" s="60">
        <f t="shared" si="14"/>
        <v>34.427</v>
      </c>
    </row>
    <row r="57">
      <c r="A57" s="63">
        <v>111488.0</v>
      </c>
      <c r="B57" s="63" t="s">
        <v>145</v>
      </c>
      <c r="C57" s="63" t="s">
        <v>17</v>
      </c>
      <c r="D57" s="63">
        <v>5.0</v>
      </c>
      <c r="E57" s="63">
        <v>111573.0</v>
      </c>
      <c r="F57" s="63">
        <v>111488.0</v>
      </c>
      <c r="G57" s="63">
        <v>111567.0</v>
      </c>
      <c r="H57" s="63">
        <v>111767.0</v>
      </c>
      <c r="I57" s="63">
        <v>111614.0</v>
      </c>
      <c r="J57" s="63">
        <v>111488.0</v>
      </c>
      <c r="K57" s="63">
        <v>111601.8</v>
      </c>
      <c r="L57" s="63">
        <v>27.786</v>
      </c>
      <c r="M57" s="63">
        <v>60.191</v>
      </c>
      <c r="N57" s="61">
        <f t="shared" si="8"/>
        <v>0.07624138921</v>
      </c>
      <c r="O57" s="61">
        <f t="shared" si="9"/>
        <v>0</v>
      </c>
      <c r="P57" s="61">
        <f t="shared" si="10"/>
        <v>0.07085964409</v>
      </c>
      <c r="Q57" s="61">
        <f t="shared" si="11"/>
        <v>0.2502511481</v>
      </c>
      <c r="R57" s="61">
        <f t="shared" si="12"/>
        <v>0.1130166475</v>
      </c>
      <c r="S57" s="62">
        <f t="shared" si="13"/>
        <v>0.1020737658</v>
      </c>
      <c r="U57" s="60">
        <f t="shared" si="14"/>
        <v>27.786</v>
      </c>
    </row>
    <row r="58">
      <c r="A58" s="63">
        <v>96190.0</v>
      </c>
      <c r="B58" s="63" t="s">
        <v>146</v>
      </c>
      <c r="C58" s="63" t="s">
        <v>17</v>
      </c>
      <c r="D58" s="63">
        <v>5.0</v>
      </c>
      <c r="E58" s="63">
        <v>96190.0</v>
      </c>
      <c r="F58" s="63">
        <v>96190.0</v>
      </c>
      <c r="G58" s="63">
        <v>96538.0</v>
      </c>
      <c r="H58" s="63">
        <v>96190.0</v>
      </c>
      <c r="I58" s="63">
        <v>96650.0</v>
      </c>
      <c r="J58" s="63">
        <v>96190.0</v>
      </c>
      <c r="K58" s="63">
        <v>96351.6</v>
      </c>
      <c r="L58" s="63">
        <v>28.791</v>
      </c>
      <c r="M58" s="63">
        <v>60.169</v>
      </c>
      <c r="N58" s="61">
        <f t="shared" si="8"/>
        <v>0</v>
      </c>
      <c r="O58" s="61">
        <f t="shared" si="9"/>
        <v>0</v>
      </c>
      <c r="P58" s="61">
        <f t="shared" si="10"/>
        <v>0.3617839692</v>
      </c>
      <c r="Q58" s="61">
        <f t="shared" si="11"/>
        <v>0</v>
      </c>
      <c r="R58" s="61">
        <f t="shared" si="12"/>
        <v>0.4782201892</v>
      </c>
      <c r="S58" s="62">
        <f t="shared" si="13"/>
        <v>0.1680008317</v>
      </c>
      <c r="U58" s="60">
        <f t="shared" si="14"/>
        <v>28.791</v>
      </c>
    </row>
    <row r="59">
      <c r="A59" s="63">
        <v>101027.0</v>
      </c>
      <c r="B59" s="63" t="s">
        <v>147</v>
      </c>
      <c r="C59" s="63" t="s">
        <v>17</v>
      </c>
      <c r="D59" s="63">
        <v>5.0</v>
      </c>
      <c r="E59" s="63">
        <v>101395.0</v>
      </c>
      <c r="F59" s="63">
        <v>101116.0</v>
      </c>
      <c r="G59" s="63">
        <v>101190.0</v>
      </c>
      <c r="H59" s="63">
        <v>101181.0</v>
      </c>
      <c r="I59" s="63">
        <v>101144.0</v>
      </c>
      <c r="J59" s="63">
        <v>101116.0</v>
      </c>
      <c r="K59" s="63">
        <v>101205.2</v>
      </c>
      <c r="L59" s="63">
        <v>57.849</v>
      </c>
      <c r="M59" s="63">
        <v>80.255</v>
      </c>
      <c r="N59" s="61">
        <f t="shared" si="8"/>
        <v>0.3642590595</v>
      </c>
      <c r="O59" s="61">
        <f t="shared" si="9"/>
        <v>0.08809526166</v>
      </c>
      <c r="P59" s="61">
        <f t="shared" si="10"/>
        <v>0.1613430073</v>
      </c>
      <c r="Q59" s="61">
        <f t="shared" si="11"/>
        <v>0.1524344977</v>
      </c>
      <c r="R59" s="61">
        <f t="shared" si="12"/>
        <v>0.1158106249</v>
      </c>
      <c r="S59" s="62">
        <f t="shared" si="13"/>
        <v>0.1763884902</v>
      </c>
      <c r="U59" s="60">
        <f t="shared" si="14"/>
        <v>57.849</v>
      </c>
    </row>
    <row r="60">
      <c r="A60" s="63">
        <v>107608.0</v>
      </c>
      <c r="B60" s="63" t="s">
        <v>148</v>
      </c>
      <c r="C60" s="63" t="s">
        <v>17</v>
      </c>
      <c r="D60" s="63">
        <v>5.0</v>
      </c>
      <c r="E60" s="63">
        <v>107843.0</v>
      </c>
      <c r="F60" s="63">
        <v>107659.0</v>
      </c>
      <c r="G60" s="63">
        <v>107711.0</v>
      </c>
      <c r="H60" s="63">
        <v>107715.0</v>
      </c>
      <c r="I60" s="63">
        <v>107840.0</v>
      </c>
      <c r="J60" s="63">
        <v>107659.0</v>
      </c>
      <c r="K60" s="63">
        <v>107753.6</v>
      </c>
      <c r="L60" s="63">
        <v>62.879</v>
      </c>
      <c r="M60" s="63">
        <v>80.264</v>
      </c>
      <c r="N60" s="61">
        <f t="shared" si="8"/>
        <v>0.2183852502</v>
      </c>
      <c r="O60" s="61">
        <f t="shared" si="9"/>
        <v>0.04739424578</v>
      </c>
      <c r="P60" s="61">
        <f t="shared" si="10"/>
        <v>0.0957177905</v>
      </c>
      <c r="Q60" s="61">
        <f t="shared" si="11"/>
        <v>0.09943498625</v>
      </c>
      <c r="R60" s="61">
        <f t="shared" si="12"/>
        <v>0.2155973534</v>
      </c>
      <c r="S60" s="62">
        <f t="shared" si="13"/>
        <v>0.1353059252</v>
      </c>
      <c r="U60" s="60">
        <f t="shared" si="14"/>
        <v>62.879</v>
      </c>
    </row>
    <row r="61">
      <c r="A61" s="63">
        <v>119282.0</v>
      </c>
      <c r="B61" s="63" t="s">
        <v>149</v>
      </c>
      <c r="C61" s="63" t="s">
        <v>17</v>
      </c>
      <c r="D61" s="63">
        <v>5.0</v>
      </c>
      <c r="E61" s="63">
        <v>119544.0</v>
      </c>
      <c r="F61" s="63">
        <v>119684.0</v>
      </c>
      <c r="G61" s="63">
        <v>119344.0</v>
      </c>
      <c r="H61" s="63">
        <v>119508.0</v>
      </c>
      <c r="I61" s="63">
        <v>119344.0</v>
      </c>
      <c r="J61" s="63">
        <v>119344.0</v>
      </c>
      <c r="K61" s="63">
        <v>119484.8</v>
      </c>
      <c r="L61" s="63">
        <v>39.514</v>
      </c>
      <c r="M61" s="63">
        <v>80.258</v>
      </c>
      <c r="N61" s="61">
        <f t="shared" si="8"/>
        <v>0.2196475579</v>
      </c>
      <c r="O61" s="61">
        <f t="shared" si="9"/>
        <v>0.337016482</v>
      </c>
      <c r="P61" s="61">
        <f t="shared" si="10"/>
        <v>0.05197766637</v>
      </c>
      <c r="Q61" s="61">
        <f t="shared" si="11"/>
        <v>0.1894669774</v>
      </c>
      <c r="R61" s="61">
        <f t="shared" si="12"/>
        <v>0.05197766637</v>
      </c>
      <c r="S61" s="62">
        <f t="shared" si="13"/>
        <v>0.17001727</v>
      </c>
      <c r="U61" s="60">
        <f t="shared" si="14"/>
        <v>39.514</v>
      </c>
    </row>
    <row r="62">
      <c r="A62" s="63">
        <v>113107.0</v>
      </c>
      <c r="B62" s="63" t="s">
        <v>150</v>
      </c>
      <c r="C62" s="63" t="s">
        <v>17</v>
      </c>
      <c r="D62" s="63">
        <v>5.0</v>
      </c>
      <c r="E62" s="63">
        <v>113321.0</v>
      </c>
      <c r="F62" s="63">
        <v>113306.0</v>
      </c>
      <c r="G62" s="63">
        <v>113112.0</v>
      </c>
      <c r="H62" s="63">
        <v>113242.0</v>
      </c>
      <c r="I62" s="63">
        <v>113520.0</v>
      </c>
      <c r="J62" s="63">
        <v>113112.0</v>
      </c>
      <c r="K62" s="63">
        <v>113300.2</v>
      </c>
      <c r="L62" s="63">
        <v>57.039</v>
      </c>
      <c r="M62" s="63">
        <v>80.192</v>
      </c>
      <c r="N62" s="61">
        <f t="shared" si="8"/>
        <v>0.1892013757</v>
      </c>
      <c r="O62" s="61">
        <f t="shared" si="9"/>
        <v>0.175939597</v>
      </c>
      <c r="P62" s="61">
        <f t="shared" si="10"/>
        <v>0.00442059289</v>
      </c>
      <c r="Q62" s="61">
        <f t="shared" si="11"/>
        <v>0.119356008</v>
      </c>
      <c r="R62" s="61">
        <f t="shared" si="12"/>
        <v>0.3651409727</v>
      </c>
      <c r="S62" s="62">
        <f t="shared" si="13"/>
        <v>0.1708117093</v>
      </c>
      <c r="U62" s="60">
        <f t="shared" si="14"/>
        <v>57.039</v>
      </c>
    </row>
    <row r="63">
      <c r="A63" s="63">
        <v>118523.0</v>
      </c>
      <c r="B63" s="63" t="s">
        <v>151</v>
      </c>
      <c r="C63" s="63" t="s">
        <v>17</v>
      </c>
      <c r="D63" s="63">
        <v>5.0</v>
      </c>
      <c r="E63" s="63">
        <v>118733.0</v>
      </c>
      <c r="F63" s="63">
        <v>119275.0</v>
      </c>
      <c r="G63" s="63">
        <v>118884.0</v>
      </c>
      <c r="H63" s="63">
        <v>118703.0</v>
      </c>
      <c r="I63" s="63">
        <v>118653.0</v>
      </c>
      <c r="J63" s="63">
        <v>118653.0</v>
      </c>
      <c r="K63" s="63">
        <v>118849.6</v>
      </c>
      <c r="L63" s="63">
        <v>41.401</v>
      </c>
      <c r="M63" s="63">
        <v>80.243</v>
      </c>
      <c r="N63" s="61">
        <f t="shared" si="8"/>
        <v>0.1771808004</v>
      </c>
      <c r="O63" s="61">
        <f t="shared" si="9"/>
        <v>0.6344760089</v>
      </c>
      <c r="P63" s="61">
        <f t="shared" si="10"/>
        <v>0.304582233</v>
      </c>
      <c r="Q63" s="61">
        <f t="shared" si="11"/>
        <v>0.1518692574</v>
      </c>
      <c r="R63" s="61">
        <f t="shared" si="12"/>
        <v>0.1096833526</v>
      </c>
      <c r="S63" s="62">
        <f t="shared" si="13"/>
        <v>0.2755583305</v>
      </c>
      <c r="U63" s="60">
        <f t="shared" si="14"/>
        <v>41.401</v>
      </c>
    </row>
    <row r="64">
      <c r="A64" s="63">
        <v>114895.0</v>
      </c>
      <c r="B64" s="63" t="s">
        <v>152</v>
      </c>
      <c r="C64" s="63" t="s">
        <v>17</v>
      </c>
      <c r="D64" s="63">
        <v>5.0</v>
      </c>
      <c r="E64" s="63">
        <v>115052.0</v>
      </c>
      <c r="F64" s="63">
        <v>115155.0</v>
      </c>
      <c r="G64" s="63">
        <v>114969.0</v>
      </c>
      <c r="H64" s="63">
        <v>115073.0</v>
      </c>
      <c r="I64" s="63">
        <v>115176.0</v>
      </c>
      <c r="J64" s="63">
        <v>114969.0</v>
      </c>
      <c r="K64" s="63">
        <v>115085.0</v>
      </c>
      <c r="L64" s="63">
        <v>76.871</v>
      </c>
      <c r="M64" s="63">
        <v>100.423</v>
      </c>
      <c r="N64" s="61">
        <f t="shared" si="8"/>
        <v>0.1366465033</v>
      </c>
      <c r="O64" s="61">
        <f t="shared" si="9"/>
        <v>0.2262935724</v>
      </c>
      <c r="P64" s="61">
        <f t="shared" si="10"/>
        <v>0.06440663214</v>
      </c>
      <c r="Q64" s="61">
        <f t="shared" si="11"/>
        <v>0.1549240611</v>
      </c>
      <c r="R64" s="61">
        <f t="shared" si="12"/>
        <v>0.2445711302</v>
      </c>
      <c r="S64" s="62">
        <f t="shared" si="13"/>
        <v>0.1653683798</v>
      </c>
      <c r="U64" s="60">
        <f t="shared" si="14"/>
        <v>76.871</v>
      </c>
    </row>
    <row r="65">
      <c r="A65" s="63">
        <v>125994.0</v>
      </c>
      <c r="B65" s="63" t="s">
        <v>153</v>
      </c>
      <c r="C65" s="63" t="s">
        <v>17</v>
      </c>
      <c r="D65" s="63">
        <v>5.0</v>
      </c>
      <c r="E65" s="63">
        <v>126275.0</v>
      </c>
      <c r="F65" s="63">
        <v>126319.0</v>
      </c>
      <c r="G65" s="63">
        <v>126150.0</v>
      </c>
      <c r="H65" s="63">
        <v>126073.0</v>
      </c>
      <c r="I65" s="63">
        <v>126132.0</v>
      </c>
      <c r="J65" s="63">
        <v>126073.0</v>
      </c>
      <c r="K65" s="63">
        <v>126189.8</v>
      </c>
      <c r="L65" s="63">
        <v>61.401</v>
      </c>
      <c r="M65" s="63">
        <v>100.258</v>
      </c>
      <c r="N65" s="61">
        <f t="shared" si="8"/>
        <v>0.2230264933</v>
      </c>
      <c r="O65" s="61">
        <f t="shared" si="9"/>
        <v>0.2579487912</v>
      </c>
      <c r="P65" s="61">
        <f t="shared" si="10"/>
        <v>0.1238154198</v>
      </c>
      <c r="Q65" s="61">
        <f t="shared" si="11"/>
        <v>0.06270139848</v>
      </c>
      <c r="R65" s="61">
        <f t="shared" si="12"/>
        <v>0.1095290252</v>
      </c>
      <c r="S65" s="62">
        <f t="shared" si="13"/>
        <v>0.1554042256</v>
      </c>
      <c r="U65" s="60">
        <f t="shared" si="14"/>
        <v>61.401</v>
      </c>
    </row>
    <row r="66">
      <c r="A66" s="63">
        <v>122437.0</v>
      </c>
      <c r="B66" s="63" t="s">
        <v>154</v>
      </c>
      <c r="C66" s="63" t="s">
        <v>17</v>
      </c>
      <c r="D66" s="63">
        <v>5.0</v>
      </c>
      <c r="E66" s="63">
        <v>122545.0</v>
      </c>
      <c r="F66" s="63">
        <v>122502.0</v>
      </c>
      <c r="G66" s="63">
        <v>122804.0</v>
      </c>
      <c r="H66" s="63">
        <v>122478.0</v>
      </c>
      <c r="I66" s="63">
        <v>122570.0</v>
      </c>
      <c r="J66" s="63">
        <v>122478.0</v>
      </c>
      <c r="K66" s="63">
        <v>122579.8</v>
      </c>
      <c r="L66" s="63">
        <v>59.797</v>
      </c>
      <c r="M66" s="63">
        <v>100.419</v>
      </c>
      <c r="N66" s="61">
        <f t="shared" si="8"/>
        <v>0.08820862974</v>
      </c>
      <c r="O66" s="61">
        <f t="shared" si="9"/>
        <v>0.05308852716</v>
      </c>
      <c r="P66" s="61">
        <f t="shared" si="10"/>
        <v>0.2997459918</v>
      </c>
      <c r="Q66" s="61">
        <f t="shared" si="11"/>
        <v>0.03348660944</v>
      </c>
      <c r="R66" s="61">
        <f t="shared" si="12"/>
        <v>0.108627294</v>
      </c>
      <c r="S66" s="62">
        <f t="shared" si="13"/>
        <v>0.1166314104</v>
      </c>
      <c r="U66" s="60">
        <f t="shared" si="14"/>
        <v>59.797</v>
      </c>
    </row>
    <row r="67">
      <c r="A67" s="63">
        <v>121462.0</v>
      </c>
      <c r="B67" s="63" t="s">
        <v>155</v>
      </c>
      <c r="C67" s="63" t="s">
        <v>17</v>
      </c>
      <c r="D67" s="63">
        <v>5.0</v>
      </c>
      <c r="E67" s="63">
        <v>121699.0</v>
      </c>
      <c r="F67" s="63">
        <v>121607.0</v>
      </c>
      <c r="G67" s="63">
        <v>121555.0</v>
      </c>
      <c r="H67" s="63">
        <v>121601.0</v>
      </c>
      <c r="I67" s="63">
        <v>121601.0</v>
      </c>
      <c r="J67" s="63">
        <v>121555.0</v>
      </c>
      <c r="K67" s="63">
        <v>121612.6</v>
      </c>
      <c r="L67" s="63">
        <v>51.514</v>
      </c>
      <c r="M67" s="63">
        <v>100.405</v>
      </c>
      <c r="N67" s="61">
        <f t="shared" si="8"/>
        <v>0.1951227544</v>
      </c>
      <c r="O67" s="61">
        <f t="shared" si="9"/>
        <v>0.1193789004</v>
      </c>
      <c r="P67" s="61">
        <f t="shared" si="10"/>
        <v>0.07656715681</v>
      </c>
      <c r="Q67" s="61">
        <f t="shared" si="11"/>
        <v>0.1144390838</v>
      </c>
      <c r="R67" s="61">
        <f t="shared" si="12"/>
        <v>0.1144390838</v>
      </c>
      <c r="S67" s="62">
        <f t="shared" si="13"/>
        <v>0.1239893959</v>
      </c>
      <c r="U67" s="60">
        <f t="shared" si="14"/>
        <v>51.514</v>
      </c>
    </row>
    <row r="68">
      <c r="A68" s="63">
        <v>111435.0</v>
      </c>
      <c r="B68" s="63" t="s">
        <v>156</v>
      </c>
      <c r="C68" s="63" t="s">
        <v>17</v>
      </c>
      <c r="D68" s="63">
        <v>5.0</v>
      </c>
      <c r="E68" s="63">
        <v>111499.0</v>
      </c>
      <c r="F68" s="63">
        <v>111693.0</v>
      </c>
      <c r="G68" s="63">
        <v>111516.0</v>
      </c>
      <c r="H68" s="63">
        <v>111767.0</v>
      </c>
      <c r="I68" s="63">
        <v>111683.0</v>
      </c>
      <c r="J68" s="63">
        <v>111499.0</v>
      </c>
      <c r="K68" s="63">
        <v>111631.6</v>
      </c>
      <c r="L68" s="63">
        <v>66.623</v>
      </c>
      <c r="M68" s="63">
        <v>100.287</v>
      </c>
      <c r="N68" s="61">
        <f t="shared" si="8"/>
        <v>0.05743258402</v>
      </c>
      <c r="O68" s="61">
        <f t="shared" si="9"/>
        <v>0.2315251043</v>
      </c>
      <c r="P68" s="61">
        <f t="shared" si="10"/>
        <v>0.07268811415</v>
      </c>
      <c r="Q68" s="61">
        <f t="shared" si="11"/>
        <v>0.2979315296</v>
      </c>
      <c r="R68" s="61">
        <f t="shared" si="12"/>
        <v>0.2225512631</v>
      </c>
      <c r="S68" s="62">
        <f t="shared" si="13"/>
        <v>0.176425719</v>
      </c>
      <c r="U68" s="60">
        <f t="shared" si="14"/>
        <v>66.623</v>
      </c>
    </row>
    <row r="69">
      <c r="A69" s="63">
        <v>119392.0</v>
      </c>
      <c r="B69" s="63" t="s">
        <v>157</v>
      </c>
      <c r="C69" s="63" t="s">
        <v>17</v>
      </c>
      <c r="D69" s="63">
        <v>5.0</v>
      </c>
      <c r="E69" s="63">
        <v>119614.0</v>
      </c>
      <c r="F69" s="63">
        <v>119562.0</v>
      </c>
      <c r="G69" s="63">
        <v>119604.0</v>
      </c>
      <c r="H69" s="63">
        <v>119683.0</v>
      </c>
      <c r="I69" s="63">
        <v>119467.0</v>
      </c>
      <c r="J69" s="63">
        <v>119467.0</v>
      </c>
      <c r="K69" s="63">
        <v>119586.0</v>
      </c>
      <c r="L69" s="63">
        <v>102.512</v>
      </c>
      <c r="M69" s="63">
        <v>120.334</v>
      </c>
      <c r="N69" s="61">
        <f t="shared" si="8"/>
        <v>0.1859421067</v>
      </c>
      <c r="O69" s="61">
        <f t="shared" si="9"/>
        <v>0.1423880997</v>
      </c>
      <c r="P69" s="61">
        <f t="shared" si="10"/>
        <v>0.1775663361</v>
      </c>
      <c r="Q69" s="61">
        <f t="shared" si="11"/>
        <v>0.2437349236</v>
      </c>
      <c r="R69" s="61">
        <f t="shared" si="12"/>
        <v>0.06281827928</v>
      </c>
      <c r="S69" s="62">
        <f t="shared" si="13"/>
        <v>0.1624899491</v>
      </c>
      <c r="U69" s="60">
        <f t="shared" si="14"/>
        <v>102.512</v>
      </c>
    </row>
    <row r="70">
      <c r="A70" s="63">
        <v>116498.0</v>
      </c>
      <c r="B70" s="63" t="s">
        <v>158</v>
      </c>
      <c r="C70" s="63" t="s">
        <v>17</v>
      </c>
      <c r="D70" s="63">
        <v>5.0</v>
      </c>
      <c r="E70" s="63">
        <v>116564.0</v>
      </c>
      <c r="F70" s="63">
        <v>116749.0</v>
      </c>
      <c r="G70" s="63">
        <v>116587.0</v>
      </c>
      <c r="H70" s="63">
        <v>116597.0</v>
      </c>
      <c r="I70" s="63">
        <v>116970.0</v>
      </c>
      <c r="J70" s="63">
        <v>116564.0</v>
      </c>
      <c r="K70" s="63">
        <v>116693.4</v>
      </c>
      <c r="L70" s="63">
        <v>97.264</v>
      </c>
      <c r="M70" s="63">
        <v>120.199</v>
      </c>
      <c r="N70" s="61">
        <f t="shared" si="8"/>
        <v>0.0566533331</v>
      </c>
      <c r="O70" s="61">
        <f t="shared" si="9"/>
        <v>0.2154543426</v>
      </c>
      <c r="P70" s="61">
        <f t="shared" si="10"/>
        <v>0.07639616131</v>
      </c>
      <c r="Q70" s="61">
        <f t="shared" si="11"/>
        <v>0.08497999966</v>
      </c>
      <c r="R70" s="61">
        <f t="shared" si="12"/>
        <v>0.4051571701</v>
      </c>
      <c r="S70" s="62">
        <f t="shared" si="13"/>
        <v>0.1677282013</v>
      </c>
      <c r="U70" s="60">
        <f t="shared" si="14"/>
        <v>97.264</v>
      </c>
    </row>
    <row r="71">
      <c r="A71" s="63">
        <v>117933.0</v>
      </c>
      <c r="B71" s="63" t="s">
        <v>159</v>
      </c>
      <c r="C71" s="63" t="s">
        <v>17</v>
      </c>
      <c r="D71" s="63">
        <v>5.0</v>
      </c>
      <c r="E71" s="63">
        <v>117959.0</v>
      </c>
      <c r="F71" s="63">
        <v>117992.0</v>
      </c>
      <c r="G71" s="63">
        <v>118587.0</v>
      </c>
      <c r="H71" s="63">
        <v>118118.0</v>
      </c>
      <c r="I71" s="63">
        <v>118276.0</v>
      </c>
      <c r="J71" s="63">
        <v>117959.0</v>
      </c>
      <c r="K71" s="63">
        <v>118186.4</v>
      </c>
      <c r="L71" s="63">
        <v>80.836</v>
      </c>
      <c r="M71" s="63">
        <v>120.416</v>
      </c>
      <c r="N71" s="61">
        <f t="shared" si="8"/>
        <v>0.02204641619</v>
      </c>
      <c r="O71" s="61">
        <f t="shared" si="9"/>
        <v>0.05002840596</v>
      </c>
      <c r="P71" s="61">
        <f t="shared" si="10"/>
        <v>0.554552161</v>
      </c>
      <c r="Q71" s="61">
        <f t="shared" si="11"/>
        <v>0.1568687306</v>
      </c>
      <c r="R71" s="61">
        <f t="shared" si="12"/>
        <v>0.2908431058</v>
      </c>
      <c r="S71" s="62">
        <f t="shared" si="13"/>
        <v>0.2148677639</v>
      </c>
      <c r="U71" s="60">
        <f t="shared" si="14"/>
        <v>80.836</v>
      </c>
    </row>
    <row r="72">
      <c r="A72" s="63">
        <v>122339.0</v>
      </c>
      <c r="B72" s="63" t="s">
        <v>160</v>
      </c>
      <c r="C72" s="63" t="s">
        <v>17</v>
      </c>
      <c r="D72" s="63">
        <v>5.0</v>
      </c>
      <c r="E72" s="63">
        <v>123057.0</v>
      </c>
      <c r="F72" s="63">
        <v>122709.0</v>
      </c>
      <c r="G72" s="63">
        <v>122477.0</v>
      </c>
      <c r="H72" s="63">
        <v>122636.0</v>
      </c>
      <c r="I72" s="63">
        <v>122668.0</v>
      </c>
      <c r="J72" s="63">
        <v>122477.0</v>
      </c>
      <c r="K72" s="63">
        <v>122709.4</v>
      </c>
      <c r="L72" s="63">
        <v>63.959</v>
      </c>
      <c r="M72" s="63">
        <v>120.512</v>
      </c>
      <c r="N72" s="61">
        <f t="shared" si="8"/>
        <v>0.5868937951</v>
      </c>
      <c r="O72" s="61">
        <f t="shared" si="9"/>
        <v>0.3024383067</v>
      </c>
      <c r="P72" s="61">
        <f t="shared" si="10"/>
        <v>0.1128013144</v>
      </c>
      <c r="Q72" s="61">
        <f t="shared" si="11"/>
        <v>0.2427680462</v>
      </c>
      <c r="R72" s="61">
        <f t="shared" si="12"/>
        <v>0.2689248727</v>
      </c>
      <c r="S72" s="62">
        <f t="shared" si="13"/>
        <v>0.302765267</v>
      </c>
      <c r="U72" s="60">
        <f t="shared" si="14"/>
        <v>63.959</v>
      </c>
    </row>
    <row r="73">
      <c r="A73" s="63">
        <v>133069.0</v>
      </c>
      <c r="B73" s="63" t="s">
        <v>161</v>
      </c>
      <c r="C73" s="63" t="s">
        <v>17</v>
      </c>
      <c r="D73" s="63">
        <v>5.0</v>
      </c>
      <c r="E73" s="63">
        <v>133085.0</v>
      </c>
      <c r="F73" s="63">
        <v>133264.0</v>
      </c>
      <c r="G73" s="63">
        <v>134223.0</v>
      </c>
      <c r="H73" s="63">
        <v>133266.0</v>
      </c>
      <c r="I73" s="63">
        <v>133096.0</v>
      </c>
      <c r="J73" s="63">
        <v>133085.0</v>
      </c>
      <c r="K73" s="63">
        <v>133386.8</v>
      </c>
      <c r="L73" s="63">
        <v>100.943</v>
      </c>
      <c r="M73" s="63">
        <v>120.453</v>
      </c>
      <c r="N73" s="61">
        <f t="shared" si="8"/>
        <v>0.01202383726</v>
      </c>
      <c r="O73" s="61">
        <f t="shared" si="9"/>
        <v>0.1465405166</v>
      </c>
      <c r="P73" s="61">
        <f t="shared" si="10"/>
        <v>0.8672192622</v>
      </c>
      <c r="Q73" s="61">
        <f t="shared" si="11"/>
        <v>0.1480434962</v>
      </c>
      <c r="R73" s="61">
        <f t="shared" si="12"/>
        <v>0.02029022537</v>
      </c>
      <c r="S73" s="62">
        <f t="shared" si="13"/>
        <v>0.2388234675</v>
      </c>
      <c r="U73" s="60">
        <f t="shared" si="14"/>
        <v>100.943</v>
      </c>
    </row>
    <row r="74">
      <c r="A74" s="63">
        <v>123848.0</v>
      </c>
      <c r="B74" s="63" t="s">
        <v>162</v>
      </c>
      <c r="C74" s="63" t="s">
        <v>17</v>
      </c>
      <c r="D74" s="63">
        <v>5.0</v>
      </c>
      <c r="E74" s="63">
        <v>124118.0</v>
      </c>
      <c r="F74" s="63">
        <v>124275.0</v>
      </c>
      <c r="G74" s="63">
        <v>124146.0</v>
      </c>
      <c r="H74" s="63">
        <v>124246.0</v>
      </c>
      <c r="I74" s="63">
        <v>124018.0</v>
      </c>
      <c r="J74" s="63">
        <v>124018.0</v>
      </c>
      <c r="K74" s="63">
        <v>124160.6</v>
      </c>
      <c r="L74" s="63">
        <v>100.989</v>
      </c>
      <c r="M74" s="63">
        <v>140.353</v>
      </c>
      <c r="N74" s="61">
        <f t="shared" si="8"/>
        <v>0.2180091725</v>
      </c>
      <c r="O74" s="61">
        <f t="shared" si="9"/>
        <v>0.3447774692</v>
      </c>
      <c r="P74" s="61">
        <f t="shared" si="10"/>
        <v>0.2406175312</v>
      </c>
      <c r="Q74" s="61">
        <f t="shared" si="11"/>
        <v>0.3213616691</v>
      </c>
      <c r="R74" s="61">
        <f t="shared" si="12"/>
        <v>0.1372650346</v>
      </c>
      <c r="S74" s="62">
        <f t="shared" si="13"/>
        <v>0.2524061753</v>
      </c>
      <c r="U74" s="60">
        <f t="shared" si="14"/>
        <v>100.989</v>
      </c>
    </row>
    <row r="75">
      <c r="A75" s="63">
        <v>134470.0</v>
      </c>
      <c r="B75" s="63" t="s">
        <v>163</v>
      </c>
      <c r="C75" s="63" t="s">
        <v>17</v>
      </c>
      <c r="D75" s="63">
        <v>5.0</v>
      </c>
      <c r="E75" s="63">
        <v>134661.0</v>
      </c>
      <c r="F75" s="63">
        <v>134672.0</v>
      </c>
      <c r="G75" s="63">
        <v>134585.0</v>
      </c>
      <c r="H75" s="63">
        <v>134677.0</v>
      </c>
      <c r="I75" s="63">
        <v>134559.0</v>
      </c>
      <c r="J75" s="63">
        <v>134559.0</v>
      </c>
      <c r="K75" s="63">
        <v>134630.8</v>
      </c>
      <c r="L75" s="63">
        <v>100.184</v>
      </c>
      <c r="M75" s="63">
        <v>140.599</v>
      </c>
      <c r="N75" s="61">
        <f t="shared" si="8"/>
        <v>0.1420391165</v>
      </c>
      <c r="O75" s="61">
        <f t="shared" si="9"/>
        <v>0.1502193798</v>
      </c>
      <c r="P75" s="61">
        <f t="shared" si="10"/>
        <v>0.08552093404</v>
      </c>
      <c r="Q75" s="61">
        <f t="shared" si="11"/>
        <v>0.1539376813</v>
      </c>
      <c r="R75" s="61">
        <f t="shared" si="12"/>
        <v>0.06618576634</v>
      </c>
      <c r="S75" s="62">
        <f t="shared" si="13"/>
        <v>0.1195805756</v>
      </c>
      <c r="U75" s="60">
        <f t="shared" si="14"/>
        <v>100.184</v>
      </c>
    </row>
    <row r="76">
      <c r="A76" s="63">
        <v>132822.0</v>
      </c>
      <c r="B76" s="63" t="s">
        <v>164</v>
      </c>
      <c r="C76" s="63" t="s">
        <v>17</v>
      </c>
      <c r="D76" s="63">
        <v>5.0</v>
      </c>
      <c r="E76" s="63">
        <v>133550.0</v>
      </c>
      <c r="F76" s="63">
        <v>133793.0</v>
      </c>
      <c r="G76" s="63">
        <v>133609.0</v>
      </c>
      <c r="H76" s="63">
        <v>133040.0</v>
      </c>
      <c r="I76" s="63">
        <v>133541.0</v>
      </c>
      <c r="J76" s="63">
        <v>133040.0</v>
      </c>
      <c r="K76" s="63">
        <v>133506.6</v>
      </c>
      <c r="L76" s="63">
        <v>105.795</v>
      </c>
      <c r="M76" s="63">
        <v>140.686</v>
      </c>
      <c r="N76" s="61">
        <f t="shared" si="8"/>
        <v>0.5481019711</v>
      </c>
      <c r="O76" s="61">
        <f t="shared" si="9"/>
        <v>0.7310535905</v>
      </c>
      <c r="P76" s="61">
        <f t="shared" si="10"/>
        <v>0.5925223231</v>
      </c>
      <c r="Q76" s="61">
        <f t="shared" si="11"/>
        <v>0.1641294364</v>
      </c>
      <c r="R76" s="61">
        <f t="shared" si="12"/>
        <v>0.5413259852</v>
      </c>
      <c r="S76" s="62">
        <f t="shared" si="13"/>
        <v>0.5154266612</v>
      </c>
      <c r="U76" s="60">
        <f t="shared" si="14"/>
        <v>105.795</v>
      </c>
    </row>
    <row r="77">
      <c r="A77" s="63">
        <v>127779.0</v>
      </c>
      <c r="B77" s="63" t="s">
        <v>165</v>
      </c>
      <c r="C77" s="63" t="s">
        <v>17</v>
      </c>
      <c r="D77" s="63">
        <v>5.0</v>
      </c>
      <c r="E77" s="63">
        <v>128216.0</v>
      </c>
      <c r="F77" s="63">
        <v>128095.0</v>
      </c>
      <c r="G77" s="63">
        <v>128063.0</v>
      </c>
      <c r="H77" s="63">
        <v>128254.0</v>
      </c>
      <c r="I77" s="63">
        <v>127779.0</v>
      </c>
      <c r="J77" s="63">
        <v>127779.0</v>
      </c>
      <c r="K77" s="63">
        <v>128081.4</v>
      </c>
      <c r="L77" s="63">
        <v>85.64</v>
      </c>
      <c r="M77" s="63">
        <v>140.353</v>
      </c>
      <c r="N77" s="61">
        <f t="shared" si="8"/>
        <v>0.3419967287</v>
      </c>
      <c r="O77" s="61">
        <f t="shared" si="9"/>
        <v>0.2473019823</v>
      </c>
      <c r="P77" s="61">
        <f t="shared" si="10"/>
        <v>0.2222587436</v>
      </c>
      <c r="Q77" s="61">
        <f t="shared" si="11"/>
        <v>0.3717355747</v>
      </c>
      <c r="R77" s="61">
        <f t="shared" si="12"/>
        <v>0</v>
      </c>
      <c r="S77" s="62">
        <f t="shared" si="13"/>
        <v>0.2366586059</v>
      </c>
      <c r="U77" s="60">
        <f t="shared" si="14"/>
        <v>85.64</v>
      </c>
    </row>
    <row r="78">
      <c r="A78" s="63">
        <v>125727.0</v>
      </c>
      <c r="B78" s="63" t="s">
        <v>166</v>
      </c>
      <c r="C78" s="63" t="s">
        <v>17</v>
      </c>
      <c r="D78" s="63">
        <v>5.0</v>
      </c>
      <c r="E78" s="63">
        <v>126007.0</v>
      </c>
      <c r="F78" s="63">
        <v>125812.0</v>
      </c>
      <c r="G78" s="63">
        <v>126018.0</v>
      </c>
      <c r="H78" s="63">
        <v>125913.0</v>
      </c>
      <c r="I78" s="63">
        <v>126030.0</v>
      </c>
      <c r="J78" s="63">
        <v>125812.0</v>
      </c>
      <c r="K78" s="63">
        <v>125956.0</v>
      </c>
      <c r="L78" s="63">
        <v>137.862</v>
      </c>
      <c r="M78" s="63">
        <v>160.348</v>
      </c>
      <c r="N78" s="61">
        <f t="shared" si="8"/>
        <v>0.2227047492</v>
      </c>
      <c r="O78" s="61">
        <f t="shared" si="9"/>
        <v>0.06760679886</v>
      </c>
      <c r="P78" s="61">
        <f t="shared" si="10"/>
        <v>0.2314538643</v>
      </c>
      <c r="Q78" s="61">
        <f t="shared" si="11"/>
        <v>0.1479395834</v>
      </c>
      <c r="R78" s="61">
        <f t="shared" si="12"/>
        <v>0.2409983536</v>
      </c>
      <c r="S78" s="62">
        <f t="shared" si="13"/>
        <v>0.1821406699</v>
      </c>
      <c r="U78" s="60">
        <f t="shared" si="14"/>
        <v>137.862</v>
      </c>
    </row>
    <row r="79">
      <c r="A79" s="63">
        <v>142084.0</v>
      </c>
      <c r="B79" s="63" t="s">
        <v>167</v>
      </c>
      <c r="C79" s="63" t="s">
        <v>17</v>
      </c>
      <c r="D79" s="63">
        <v>5.0</v>
      </c>
      <c r="E79" s="63">
        <v>143004.0</v>
      </c>
      <c r="F79" s="63">
        <v>142831.0</v>
      </c>
      <c r="G79" s="63">
        <v>142665.0</v>
      </c>
      <c r="H79" s="63">
        <v>143683.0</v>
      </c>
      <c r="I79" s="63">
        <v>142867.0</v>
      </c>
      <c r="J79" s="63">
        <v>142665.0</v>
      </c>
      <c r="K79" s="63">
        <v>143010.0</v>
      </c>
      <c r="L79" s="63">
        <v>124.804</v>
      </c>
      <c r="M79" s="63">
        <v>160.552</v>
      </c>
      <c r="N79" s="61">
        <f t="shared" si="8"/>
        <v>0.6475042932</v>
      </c>
      <c r="O79" s="61">
        <f t="shared" si="9"/>
        <v>0.5257453337</v>
      </c>
      <c r="P79" s="61">
        <f t="shared" si="10"/>
        <v>0.4089130374</v>
      </c>
      <c r="Q79" s="61">
        <f t="shared" si="11"/>
        <v>1.125390614</v>
      </c>
      <c r="R79" s="61">
        <f t="shared" si="12"/>
        <v>0.5510824583</v>
      </c>
      <c r="S79" s="62">
        <f t="shared" si="13"/>
        <v>0.6517271473</v>
      </c>
      <c r="U79" s="60">
        <f t="shared" si="14"/>
        <v>124.804</v>
      </c>
    </row>
    <row r="80">
      <c r="A80" s="63">
        <v>149976.0</v>
      </c>
      <c r="B80" s="63" t="s">
        <v>168</v>
      </c>
      <c r="C80" s="63" t="s">
        <v>17</v>
      </c>
      <c r="D80" s="63">
        <v>5.0</v>
      </c>
      <c r="E80" s="63">
        <v>150148.0</v>
      </c>
      <c r="F80" s="63">
        <v>150109.0</v>
      </c>
      <c r="G80" s="63">
        <v>150285.0</v>
      </c>
      <c r="H80" s="63">
        <v>150151.0</v>
      </c>
      <c r="I80" s="63">
        <v>150495.0</v>
      </c>
      <c r="J80" s="63">
        <v>150109.0</v>
      </c>
      <c r="K80" s="63">
        <v>150237.6</v>
      </c>
      <c r="L80" s="63">
        <v>117.36</v>
      </c>
      <c r="M80" s="63">
        <v>160.626</v>
      </c>
      <c r="N80" s="61">
        <f t="shared" si="8"/>
        <v>0.1146850163</v>
      </c>
      <c r="O80" s="61">
        <f t="shared" si="9"/>
        <v>0.0886808556</v>
      </c>
      <c r="P80" s="61">
        <f t="shared" si="10"/>
        <v>0.2060329653</v>
      </c>
      <c r="Q80" s="61">
        <f t="shared" si="11"/>
        <v>0.1166853363</v>
      </c>
      <c r="R80" s="61">
        <f t="shared" si="12"/>
        <v>0.3460553689</v>
      </c>
      <c r="S80" s="62">
        <f t="shared" si="13"/>
        <v>0.1744279085</v>
      </c>
      <c r="U80" s="60">
        <f t="shared" si="14"/>
        <v>117.36</v>
      </c>
    </row>
    <row r="81">
      <c r="A81" s="63">
        <v>133369.0</v>
      </c>
      <c r="B81" s="63" t="s">
        <v>169</v>
      </c>
      <c r="C81" s="63" t="s">
        <v>17</v>
      </c>
      <c r="D81" s="63">
        <v>5.0</v>
      </c>
      <c r="E81" s="63">
        <v>133589.0</v>
      </c>
      <c r="F81" s="63">
        <v>133968.0</v>
      </c>
      <c r="G81" s="63">
        <v>133524.0</v>
      </c>
      <c r="H81" s="63">
        <v>133504.0</v>
      </c>
      <c r="I81" s="63">
        <v>133506.0</v>
      </c>
      <c r="J81" s="63">
        <v>133504.0</v>
      </c>
      <c r="K81" s="63">
        <v>133618.2</v>
      </c>
      <c r="L81" s="63">
        <v>125.983</v>
      </c>
      <c r="M81" s="63">
        <v>180.734</v>
      </c>
      <c r="N81" s="61">
        <f t="shared" si="8"/>
        <v>0.1649558743</v>
      </c>
      <c r="O81" s="61">
        <f t="shared" si="9"/>
        <v>0.4491298578</v>
      </c>
      <c r="P81" s="61">
        <f t="shared" si="10"/>
        <v>0.1162189114</v>
      </c>
      <c r="Q81" s="61">
        <f t="shared" si="11"/>
        <v>0.1012229229</v>
      </c>
      <c r="R81" s="61">
        <f t="shared" si="12"/>
        <v>0.1027225217</v>
      </c>
      <c r="S81" s="62">
        <f t="shared" si="13"/>
        <v>0.1868500176</v>
      </c>
      <c r="U81" s="60">
        <f t="shared" si="14"/>
        <v>125.983</v>
      </c>
    </row>
    <row r="82">
      <c r="A82" s="63">
        <v>133246.0</v>
      </c>
      <c r="B82" s="63" t="s">
        <v>170</v>
      </c>
      <c r="C82" s="63" t="s">
        <v>17</v>
      </c>
      <c r="D82" s="63">
        <v>5.0</v>
      </c>
      <c r="E82" s="63">
        <v>133475.0</v>
      </c>
      <c r="F82" s="63">
        <v>133437.0</v>
      </c>
      <c r="G82" s="63">
        <v>133261.0</v>
      </c>
      <c r="H82" s="63">
        <v>133410.0</v>
      </c>
      <c r="I82" s="63">
        <v>133768.0</v>
      </c>
      <c r="J82" s="63">
        <v>133261.0</v>
      </c>
      <c r="K82" s="63">
        <v>133470.2</v>
      </c>
      <c r="L82" s="63">
        <v>134.194</v>
      </c>
      <c r="M82" s="63">
        <v>180.526</v>
      </c>
      <c r="N82" s="61">
        <f t="shared" si="8"/>
        <v>0.17186257</v>
      </c>
      <c r="O82" s="61">
        <f t="shared" si="9"/>
        <v>0.1433438902</v>
      </c>
      <c r="P82" s="61">
        <f t="shared" si="10"/>
        <v>0.01125737358</v>
      </c>
      <c r="Q82" s="61">
        <f t="shared" si="11"/>
        <v>0.1230806178</v>
      </c>
      <c r="R82" s="61">
        <f t="shared" si="12"/>
        <v>0.3917566006</v>
      </c>
      <c r="S82" s="62">
        <f t="shared" si="13"/>
        <v>0.1682602104</v>
      </c>
      <c r="U82" s="60">
        <f t="shared" si="14"/>
        <v>134.194</v>
      </c>
    </row>
    <row r="83">
      <c r="A83" s="63">
        <v>151713.0</v>
      </c>
      <c r="B83" s="63" t="s">
        <v>171</v>
      </c>
      <c r="C83" s="63" t="s">
        <v>17</v>
      </c>
      <c r="D83" s="63">
        <v>5.0</v>
      </c>
      <c r="E83" s="63">
        <v>152399.0</v>
      </c>
      <c r="F83" s="63">
        <v>152005.0</v>
      </c>
      <c r="G83" s="63">
        <v>152447.0</v>
      </c>
      <c r="H83" s="63">
        <v>151987.0</v>
      </c>
      <c r="I83" s="63">
        <v>152276.0</v>
      </c>
      <c r="J83" s="63">
        <v>151987.0</v>
      </c>
      <c r="K83" s="63">
        <v>152222.8</v>
      </c>
      <c r="L83" s="63">
        <v>151.638</v>
      </c>
      <c r="M83" s="63">
        <v>180.406</v>
      </c>
      <c r="N83" s="61">
        <f t="shared" si="8"/>
        <v>0.452169557</v>
      </c>
      <c r="O83" s="61">
        <f t="shared" si="9"/>
        <v>0.1924686744</v>
      </c>
      <c r="P83" s="61">
        <f t="shared" si="10"/>
        <v>0.4838082432</v>
      </c>
      <c r="Q83" s="61">
        <f t="shared" si="11"/>
        <v>0.1806041671</v>
      </c>
      <c r="R83" s="61">
        <f t="shared" si="12"/>
        <v>0.3710954236</v>
      </c>
      <c r="S83" s="62">
        <f t="shared" si="13"/>
        <v>0.3360292131</v>
      </c>
      <c r="U83" s="60">
        <f t="shared" si="14"/>
        <v>151.638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173</v>
      </c>
      <c r="D2" s="6">
        <v>5.0</v>
      </c>
      <c r="E2" s="6">
        <v>42852.0</v>
      </c>
      <c r="F2" s="6">
        <v>42767.0</v>
      </c>
      <c r="G2" s="6">
        <v>42893.0</v>
      </c>
      <c r="H2" s="6">
        <v>42654.0</v>
      </c>
      <c r="I2" s="6">
        <v>42893.0</v>
      </c>
      <c r="J2" s="6">
        <v>42654.0</v>
      </c>
      <c r="K2" s="6">
        <v>42811.8</v>
      </c>
      <c r="L2" s="6">
        <v>5.008</v>
      </c>
      <c r="M2" s="6">
        <v>10.0</v>
      </c>
      <c r="N2" s="61">
        <f t="shared" ref="N2:N41" si="1">((E2-A2)/A2)*100</f>
        <v>5.567599527</v>
      </c>
      <c r="O2" s="61">
        <f t="shared" ref="O2:O41" si="2">((F2-A2)/A2)*100</f>
        <v>5.35819866</v>
      </c>
      <c r="P2" s="61">
        <f t="shared" ref="P2:P41" si="3">((G2-A2)/A2)*100</f>
        <v>5.668604651</v>
      </c>
      <c r="Q2" s="61">
        <f t="shared" ref="Q2:Q41" si="4">((H2-A2)/A2)*100</f>
        <v>5.079818683</v>
      </c>
      <c r="R2" s="61">
        <f t="shared" ref="R2:R41" si="5">((I2-A2)/A2)*100</f>
        <v>5.668604651</v>
      </c>
      <c r="S2" s="62">
        <f t="shared" ref="S2:S41" si="6">AVERAGE(N2:R2)</f>
        <v>5.468565235</v>
      </c>
      <c r="U2" s="60" t="str">
        <f t="shared" ref="U2:U41" si="7">(IF(((J2-A2)/A2)*100 &lt; 1,L2,"INF"))</f>
        <v>INF</v>
      </c>
    </row>
    <row r="3">
      <c r="A3" s="63">
        <v>39421.0</v>
      </c>
      <c r="B3" s="63" t="s">
        <v>133</v>
      </c>
      <c r="C3" s="63" t="s">
        <v>173</v>
      </c>
      <c r="D3" s="63">
        <v>5.0</v>
      </c>
      <c r="E3" s="63">
        <v>41401.0</v>
      </c>
      <c r="F3" s="63">
        <v>40825.0</v>
      </c>
      <c r="G3" s="63">
        <v>41033.0</v>
      </c>
      <c r="H3" s="63">
        <v>41113.0</v>
      </c>
      <c r="I3" s="63">
        <v>41033.0</v>
      </c>
      <c r="J3" s="63">
        <v>40825.0</v>
      </c>
      <c r="K3" s="63">
        <v>41081.0</v>
      </c>
      <c r="L3" s="63">
        <v>4.963</v>
      </c>
      <c r="M3" s="63">
        <v>10.0</v>
      </c>
      <c r="N3" s="61">
        <f t="shared" si="1"/>
        <v>5.022703635</v>
      </c>
      <c r="O3" s="61">
        <f t="shared" si="2"/>
        <v>3.561553487</v>
      </c>
      <c r="P3" s="61">
        <f t="shared" si="3"/>
        <v>4.08919104</v>
      </c>
      <c r="Q3" s="61">
        <f t="shared" si="4"/>
        <v>4.292128561</v>
      </c>
      <c r="R3" s="61">
        <f t="shared" si="5"/>
        <v>4.08919104</v>
      </c>
      <c r="S3" s="62">
        <f t="shared" si="6"/>
        <v>4.210953553</v>
      </c>
      <c r="U3" s="60" t="str">
        <f t="shared" si="7"/>
        <v>INF</v>
      </c>
    </row>
    <row r="4">
      <c r="A4" s="63">
        <v>43345.0</v>
      </c>
      <c r="B4" s="63" t="s">
        <v>134</v>
      </c>
      <c r="C4" s="63" t="s">
        <v>173</v>
      </c>
      <c r="D4" s="63">
        <v>5.0</v>
      </c>
      <c r="E4" s="63">
        <v>45495.0</v>
      </c>
      <c r="F4" s="63">
        <v>44966.0</v>
      </c>
      <c r="G4" s="63">
        <v>45270.0</v>
      </c>
      <c r="H4" s="63">
        <v>45248.0</v>
      </c>
      <c r="I4" s="63">
        <v>45270.0</v>
      </c>
      <c r="J4" s="63">
        <v>44966.0</v>
      </c>
      <c r="K4" s="63">
        <v>45249.8</v>
      </c>
      <c r="L4" s="63">
        <v>5.589</v>
      </c>
      <c r="M4" s="63">
        <v>10.0</v>
      </c>
      <c r="N4" s="61">
        <f t="shared" si="1"/>
        <v>4.960203022</v>
      </c>
      <c r="O4" s="61">
        <f t="shared" si="2"/>
        <v>3.739762372</v>
      </c>
      <c r="P4" s="61">
        <f t="shared" si="3"/>
        <v>4.441112008</v>
      </c>
      <c r="Q4" s="61">
        <f t="shared" si="4"/>
        <v>4.390356442</v>
      </c>
      <c r="R4" s="61">
        <f t="shared" si="5"/>
        <v>4.441112008</v>
      </c>
      <c r="S4" s="62">
        <f t="shared" si="6"/>
        <v>4.394509171</v>
      </c>
      <c r="U4" s="60" t="str">
        <f t="shared" si="7"/>
        <v>INF</v>
      </c>
    </row>
    <row r="5">
      <c r="A5" s="63">
        <v>46854.0</v>
      </c>
      <c r="B5" s="63" t="s">
        <v>135</v>
      </c>
      <c r="C5" s="63" t="s">
        <v>173</v>
      </c>
      <c r="D5" s="63">
        <v>5.0</v>
      </c>
      <c r="E5" s="63">
        <v>49287.0</v>
      </c>
      <c r="F5" s="63">
        <v>49200.0</v>
      </c>
      <c r="G5" s="63">
        <v>49123.0</v>
      </c>
      <c r="H5" s="63">
        <v>49287.0</v>
      </c>
      <c r="I5" s="63">
        <v>49123.0</v>
      </c>
      <c r="J5" s="63">
        <v>49123.0</v>
      </c>
      <c r="K5" s="63">
        <v>49204.0</v>
      </c>
      <c r="L5" s="63">
        <v>5.697</v>
      </c>
      <c r="M5" s="63">
        <v>10.0</v>
      </c>
      <c r="N5" s="61">
        <f t="shared" si="1"/>
        <v>5.192726341</v>
      </c>
      <c r="O5" s="61">
        <f t="shared" si="2"/>
        <v>5.007043155</v>
      </c>
      <c r="P5" s="61">
        <f t="shared" si="3"/>
        <v>4.842702864</v>
      </c>
      <c r="Q5" s="61">
        <f t="shared" si="4"/>
        <v>5.192726341</v>
      </c>
      <c r="R5" s="61">
        <f t="shared" si="5"/>
        <v>4.842702864</v>
      </c>
      <c r="S5" s="62">
        <f t="shared" si="6"/>
        <v>5.015580313</v>
      </c>
      <c r="U5" s="60" t="str">
        <f t="shared" si="7"/>
        <v>INF</v>
      </c>
    </row>
    <row r="6">
      <c r="A6" s="63">
        <v>34167.0</v>
      </c>
      <c r="B6" s="63" t="s">
        <v>136</v>
      </c>
      <c r="C6" s="63" t="s">
        <v>173</v>
      </c>
      <c r="D6" s="63">
        <v>5.0</v>
      </c>
      <c r="E6" s="63">
        <v>36806.0</v>
      </c>
      <c r="F6" s="63">
        <v>36658.0</v>
      </c>
      <c r="G6" s="63">
        <v>36454.0</v>
      </c>
      <c r="H6" s="63">
        <v>36620.0</v>
      </c>
      <c r="I6" s="63">
        <v>36454.0</v>
      </c>
      <c r="J6" s="63">
        <v>36454.0</v>
      </c>
      <c r="K6" s="63">
        <v>36598.4</v>
      </c>
      <c r="L6" s="63">
        <v>6.84</v>
      </c>
      <c r="M6" s="63">
        <v>10.0</v>
      </c>
      <c r="N6" s="61">
        <f t="shared" si="1"/>
        <v>7.723827085</v>
      </c>
      <c r="O6" s="61">
        <f t="shared" si="2"/>
        <v>7.290660579</v>
      </c>
      <c r="P6" s="61">
        <f t="shared" si="3"/>
        <v>6.693593233</v>
      </c>
      <c r="Q6" s="61">
        <f t="shared" si="4"/>
        <v>7.179442152</v>
      </c>
      <c r="R6" s="61">
        <f t="shared" si="5"/>
        <v>6.693593233</v>
      </c>
      <c r="S6" s="62">
        <f t="shared" si="6"/>
        <v>7.116223256</v>
      </c>
      <c r="U6" s="60" t="str">
        <f t="shared" si="7"/>
        <v>INF</v>
      </c>
    </row>
    <row r="7">
      <c r="A7" s="63">
        <v>50759.0</v>
      </c>
      <c r="B7" s="63" t="s">
        <v>137</v>
      </c>
      <c r="C7" s="63" t="s">
        <v>173</v>
      </c>
      <c r="D7" s="63">
        <v>5.0</v>
      </c>
      <c r="E7" s="63">
        <v>53562.0</v>
      </c>
      <c r="F7" s="63">
        <v>53778.0</v>
      </c>
      <c r="G7" s="63">
        <v>53462.0</v>
      </c>
      <c r="H7" s="63">
        <v>52654.0</v>
      </c>
      <c r="I7" s="63">
        <v>53462.0</v>
      </c>
      <c r="J7" s="63">
        <v>52654.0</v>
      </c>
      <c r="K7" s="63">
        <v>53383.6</v>
      </c>
      <c r="L7" s="63">
        <v>7.172</v>
      </c>
      <c r="M7" s="63">
        <v>20.0</v>
      </c>
      <c r="N7" s="61">
        <f t="shared" si="1"/>
        <v>5.522173408</v>
      </c>
      <c r="O7" s="61">
        <f t="shared" si="2"/>
        <v>5.947713706</v>
      </c>
      <c r="P7" s="61">
        <f t="shared" si="3"/>
        <v>5.32516401</v>
      </c>
      <c r="Q7" s="61">
        <f t="shared" si="4"/>
        <v>3.73332808</v>
      </c>
      <c r="R7" s="61">
        <f t="shared" si="5"/>
        <v>5.32516401</v>
      </c>
      <c r="S7" s="62">
        <f t="shared" si="6"/>
        <v>5.170708643</v>
      </c>
      <c r="U7" s="60" t="str">
        <f t="shared" si="7"/>
        <v>INF</v>
      </c>
    </row>
    <row r="8">
      <c r="A8" s="63">
        <v>44978.0</v>
      </c>
      <c r="B8" s="63" t="s">
        <v>138</v>
      </c>
      <c r="C8" s="63" t="s">
        <v>173</v>
      </c>
      <c r="D8" s="63">
        <v>5.0</v>
      </c>
      <c r="E8" s="63">
        <v>46891.0</v>
      </c>
      <c r="F8" s="63">
        <v>47537.0</v>
      </c>
      <c r="G8" s="63">
        <v>47405.0</v>
      </c>
      <c r="H8" s="63">
        <v>47668.0</v>
      </c>
      <c r="I8" s="63">
        <v>47405.0</v>
      </c>
      <c r="J8" s="63">
        <v>46891.0</v>
      </c>
      <c r="K8" s="63">
        <v>47381.2</v>
      </c>
      <c r="L8" s="63">
        <v>8.271</v>
      </c>
      <c r="M8" s="63">
        <v>20.0</v>
      </c>
      <c r="N8" s="61">
        <f t="shared" si="1"/>
        <v>4.253190449</v>
      </c>
      <c r="O8" s="61">
        <f t="shared" si="2"/>
        <v>5.689448175</v>
      </c>
      <c r="P8" s="61">
        <f t="shared" si="3"/>
        <v>5.395971364</v>
      </c>
      <c r="Q8" s="61">
        <f t="shared" si="4"/>
        <v>5.980701676</v>
      </c>
      <c r="R8" s="61">
        <f t="shared" si="5"/>
        <v>5.395971364</v>
      </c>
      <c r="S8" s="62">
        <f t="shared" si="6"/>
        <v>5.343056605</v>
      </c>
      <c r="U8" s="60" t="str">
        <f t="shared" si="7"/>
        <v>INF</v>
      </c>
    </row>
    <row r="9">
      <c r="A9" s="63">
        <v>49837.0</v>
      </c>
      <c r="B9" s="63" t="s">
        <v>139</v>
      </c>
      <c r="C9" s="63" t="s">
        <v>173</v>
      </c>
      <c r="D9" s="63">
        <v>5.0</v>
      </c>
      <c r="E9" s="63">
        <v>52364.0</v>
      </c>
      <c r="F9" s="63">
        <v>52889.0</v>
      </c>
      <c r="G9" s="63">
        <v>52589.0</v>
      </c>
      <c r="H9" s="63">
        <v>51800.0</v>
      </c>
      <c r="I9" s="63">
        <v>52589.0</v>
      </c>
      <c r="J9" s="63">
        <v>51800.0</v>
      </c>
      <c r="K9" s="63">
        <v>52446.2</v>
      </c>
      <c r="L9" s="63">
        <v>9.837</v>
      </c>
      <c r="M9" s="63">
        <v>20.0</v>
      </c>
      <c r="N9" s="61">
        <f t="shared" si="1"/>
        <v>5.070529928</v>
      </c>
      <c r="O9" s="61">
        <f t="shared" si="2"/>
        <v>6.123964123</v>
      </c>
      <c r="P9" s="61">
        <f t="shared" si="3"/>
        <v>5.522001726</v>
      </c>
      <c r="Q9" s="61">
        <f t="shared" si="4"/>
        <v>3.93884062</v>
      </c>
      <c r="R9" s="61">
        <f t="shared" si="5"/>
        <v>5.522001726</v>
      </c>
      <c r="S9" s="62">
        <f t="shared" si="6"/>
        <v>5.235467624</v>
      </c>
      <c r="U9" s="60" t="str">
        <f t="shared" si="7"/>
        <v>INF</v>
      </c>
    </row>
    <row r="10">
      <c r="A10" s="63">
        <v>47636.0</v>
      </c>
      <c r="B10" s="63" t="s">
        <v>140</v>
      </c>
      <c r="C10" s="63" t="s">
        <v>173</v>
      </c>
      <c r="D10" s="63">
        <v>5.0</v>
      </c>
      <c r="E10" s="63">
        <v>50373.0</v>
      </c>
      <c r="F10" s="63">
        <v>49746.0</v>
      </c>
      <c r="G10" s="63">
        <v>50107.0</v>
      </c>
      <c r="H10" s="63">
        <v>49932.0</v>
      </c>
      <c r="I10" s="63">
        <v>50107.0</v>
      </c>
      <c r="J10" s="63">
        <v>49746.0</v>
      </c>
      <c r="K10" s="63">
        <v>50053.0</v>
      </c>
      <c r="L10" s="63">
        <v>15.139</v>
      </c>
      <c r="M10" s="63">
        <v>20.0</v>
      </c>
      <c r="N10" s="61">
        <f t="shared" si="1"/>
        <v>5.745654547</v>
      </c>
      <c r="O10" s="61">
        <f t="shared" si="2"/>
        <v>4.429423125</v>
      </c>
      <c r="P10" s="61">
        <f t="shared" si="3"/>
        <v>5.187253338</v>
      </c>
      <c r="Q10" s="61">
        <f t="shared" si="4"/>
        <v>4.819884121</v>
      </c>
      <c r="R10" s="61">
        <f t="shared" si="5"/>
        <v>5.187253338</v>
      </c>
      <c r="S10" s="62">
        <f t="shared" si="6"/>
        <v>5.073893694</v>
      </c>
      <c r="U10" s="60" t="str">
        <f t="shared" si="7"/>
        <v>INF</v>
      </c>
    </row>
    <row r="11">
      <c r="A11" s="63">
        <v>36864.0</v>
      </c>
      <c r="B11" s="63" t="s">
        <v>141</v>
      </c>
      <c r="C11" s="63" t="s">
        <v>173</v>
      </c>
      <c r="D11" s="63">
        <v>5.0</v>
      </c>
      <c r="E11" s="63">
        <v>39182.0</v>
      </c>
      <c r="F11" s="63">
        <v>39740.0</v>
      </c>
      <c r="G11" s="63">
        <v>39854.0</v>
      </c>
      <c r="H11" s="63">
        <v>39158.0</v>
      </c>
      <c r="I11" s="63">
        <v>39854.0</v>
      </c>
      <c r="J11" s="63">
        <v>39158.0</v>
      </c>
      <c r="K11" s="63">
        <v>39557.6</v>
      </c>
      <c r="L11" s="63">
        <v>11.454</v>
      </c>
      <c r="M11" s="63">
        <v>20.0</v>
      </c>
      <c r="N11" s="61">
        <f t="shared" si="1"/>
        <v>6.287977431</v>
      </c>
      <c r="O11" s="61">
        <f t="shared" si="2"/>
        <v>7.801649306</v>
      </c>
      <c r="P11" s="61">
        <f t="shared" si="3"/>
        <v>8.110894097</v>
      </c>
      <c r="Q11" s="61">
        <f t="shared" si="4"/>
        <v>6.222873264</v>
      </c>
      <c r="R11" s="61">
        <f t="shared" si="5"/>
        <v>8.110894097</v>
      </c>
      <c r="S11" s="62">
        <f t="shared" si="6"/>
        <v>7.306857639</v>
      </c>
      <c r="U11" s="60" t="str">
        <f t="shared" si="7"/>
        <v>INF</v>
      </c>
    </row>
    <row r="12">
      <c r="A12" s="63">
        <v>46297.0</v>
      </c>
      <c r="B12" s="63" t="s">
        <v>142</v>
      </c>
      <c r="C12" s="63" t="s">
        <v>173</v>
      </c>
      <c r="D12" s="63">
        <v>5.0</v>
      </c>
      <c r="E12" s="63">
        <v>49146.0</v>
      </c>
      <c r="F12" s="63">
        <v>49243.0</v>
      </c>
      <c r="G12" s="63">
        <v>49310.0</v>
      </c>
      <c r="H12" s="63">
        <v>49634.0</v>
      </c>
      <c r="I12" s="63">
        <v>49310.0</v>
      </c>
      <c r="J12" s="63">
        <v>49146.0</v>
      </c>
      <c r="K12" s="63">
        <v>49328.6</v>
      </c>
      <c r="L12" s="63">
        <v>10.426</v>
      </c>
      <c r="M12" s="63">
        <v>30.0</v>
      </c>
      <c r="N12" s="61">
        <f t="shared" si="1"/>
        <v>6.153746463</v>
      </c>
      <c r="O12" s="61">
        <f t="shared" si="2"/>
        <v>6.363263278</v>
      </c>
      <c r="P12" s="61">
        <f t="shared" si="3"/>
        <v>6.507981079</v>
      </c>
      <c r="Q12" s="61">
        <f t="shared" si="4"/>
        <v>7.207810441</v>
      </c>
      <c r="R12" s="61">
        <f t="shared" si="5"/>
        <v>6.507981079</v>
      </c>
      <c r="S12" s="62">
        <f t="shared" si="6"/>
        <v>6.548156468</v>
      </c>
      <c r="U12" s="60" t="str">
        <f t="shared" si="7"/>
        <v>INF</v>
      </c>
    </row>
    <row r="13">
      <c r="A13" s="63">
        <v>53082.0</v>
      </c>
      <c r="B13" s="63" t="s">
        <v>143</v>
      </c>
      <c r="C13" s="63" t="s">
        <v>173</v>
      </c>
      <c r="D13" s="63">
        <v>5.0</v>
      </c>
      <c r="E13" s="63">
        <v>55709.0</v>
      </c>
      <c r="F13" s="63">
        <v>56706.0</v>
      </c>
      <c r="G13" s="63">
        <v>55879.0</v>
      </c>
      <c r="H13" s="63">
        <v>56293.0</v>
      </c>
      <c r="I13" s="63">
        <v>55879.0</v>
      </c>
      <c r="J13" s="63">
        <v>55709.0</v>
      </c>
      <c r="K13" s="63">
        <v>56093.2</v>
      </c>
      <c r="L13" s="63">
        <v>14.089</v>
      </c>
      <c r="M13" s="63">
        <v>30.0</v>
      </c>
      <c r="N13" s="61">
        <f t="shared" si="1"/>
        <v>4.948946912</v>
      </c>
      <c r="O13" s="61">
        <f t="shared" si="2"/>
        <v>6.827173053</v>
      </c>
      <c r="P13" s="61">
        <f t="shared" si="3"/>
        <v>5.269206134</v>
      </c>
      <c r="Q13" s="61">
        <f t="shared" si="4"/>
        <v>6.049131532</v>
      </c>
      <c r="R13" s="61">
        <f t="shared" si="5"/>
        <v>5.269206134</v>
      </c>
      <c r="S13" s="62">
        <f t="shared" si="6"/>
        <v>5.672732753</v>
      </c>
      <c r="U13" s="60" t="str">
        <f t="shared" si="7"/>
        <v>INF</v>
      </c>
    </row>
    <row r="14">
      <c r="A14" s="63">
        <v>48257.0</v>
      </c>
      <c r="B14" s="63" t="s">
        <v>144</v>
      </c>
      <c r="C14" s="63" t="s">
        <v>173</v>
      </c>
      <c r="D14" s="63">
        <v>5.0</v>
      </c>
      <c r="E14" s="63">
        <v>51763.0</v>
      </c>
      <c r="F14" s="63">
        <v>52940.0</v>
      </c>
      <c r="G14" s="63">
        <v>52735.0</v>
      </c>
      <c r="H14" s="63">
        <v>52499.0</v>
      </c>
      <c r="I14" s="63">
        <v>52735.0</v>
      </c>
      <c r="J14" s="63">
        <v>51763.0</v>
      </c>
      <c r="K14" s="63">
        <v>52534.4</v>
      </c>
      <c r="L14" s="63">
        <v>19.919</v>
      </c>
      <c r="M14" s="63">
        <v>30.0</v>
      </c>
      <c r="N14" s="61">
        <f t="shared" si="1"/>
        <v>7.265267215</v>
      </c>
      <c r="O14" s="61">
        <f t="shared" si="2"/>
        <v>9.704291605</v>
      </c>
      <c r="P14" s="61">
        <f t="shared" si="3"/>
        <v>9.279482769</v>
      </c>
      <c r="Q14" s="61">
        <f t="shared" si="4"/>
        <v>8.790434548</v>
      </c>
      <c r="R14" s="61">
        <f t="shared" si="5"/>
        <v>9.279482769</v>
      </c>
      <c r="S14" s="62">
        <f t="shared" si="6"/>
        <v>8.863791782</v>
      </c>
      <c r="U14" s="60" t="str">
        <f t="shared" si="7"/>
        <v>INF</v>
      </c>
    </row>
    <row r="15">
      <c r="A15" s="63">
        <v>55342.0</v>
      </c>
      <c r="B15" s="63" t="s">
        <v>145</v>
      </c>
      <c r="C15" s="63" t="s">
        <v>173</v>
      </c>
      <c r="D15" s="63">
        <v>5.0</v>
      </c>
      <c r="E15" s="63">
        <v>58659.0</v>
      </c>
      <c r="F15" s="63">
        <v>58458.0</v>
      </c>
      <c r="G15" s="63">
        <v>58950.0</v>
      </c>
      <c r="H15" s="63">
        <v>58444.0</v>
      </c>
      <c r="I15" s="63">
        <v>58950.0</v>
      </c>
      <c r="J15" s="63">
        <v>58444.0</v>
      </c>
      <c r="K15" s="63">
        <v>58692.2</v>
      </c>
      <c r="L15" s="63">
        <v>14.586</v>
      </c>
      <c r="M15" s="63">
        <v>30.0</v>
      </c>
      <c r="N15" s="61">
        <f t="shared" si="1"/>
        <v>5.99363955</v>
      </c>
      <c r="O15" s="61">
        <f t="shared" si="2"/>
        <v>5.630443425</v>
      </c>
      <c r="P15" s="61">
        <f t="shared" si="3"/>
        <v>6.519460807</v>
      </c>
      <c r="Q15" s="61">
        <f t="shared" si="4"/>
        <v>5.605146182</v>
      </c>
      <c r="R15" s="61">
        <f t="shared" si="5"/>
        <v>6.519460807</v>
      </c>
      <c r="S15" s="62">
        <f t="shared" si="6"/>
        <v>6.053630154</v>
      </c>
      <c r="U15" s="60" t="str">
        <f t="shared" si="7"/>
        <v>INF</v>
      </c>
    </row>
    <row r="16">
      <c r="A16" s="63">
        <v>47426.0</v>
      </c>
      <c r="B16" s="63" t="s">
        <v>146</v>
      </c>
      <c r="C16" s="63" t="s">
        <v>173</v>
      </c>
      <c r="D16" s="63">
        <v>5.0</v>
      </c>
      <c r="E16" s="63">
        <v>50327.0</v>
      </c>
      <c r="F16" s="63">
        <v>51371.0</v>
      </c>
      <c r="G16" s="63">
        <v>51412.0</v>
      </c>
      <c r="H16" s="63">
        <v>51427.0</v>
      </c>
      <c r="I16" s="63">
        <v>51412.0</v>
      </c>
      <c r="J16" s="63">
        <v>50327.0</v>
      </c>
      <c r="K16" s="63">
        <v>51189.8</v>
      </c>
      <c r="L16" s="63">
        <v>20.992</v>
      </c>
      <c r="M16" s="63">
        <v>30.0</v>
      </c>
      <c r="N16" s="61">
        <f t="shared" si="1"/>
        <v>6.116897904</v>
      </c>
      <c r="O16" s="61">
        <f t="shared" si="2"/>
        <v>8.318222072</v>
      </c>
      <c r="P16" s="61">
        <f t="shared" si="3"/>
        <v>8.404672542</v>
      </c>
      <c r="Q16" s="61">
        <f t="shared" si="4"/>
        <v>8.436300763</v>
      </c>
      <c r="R16" s="61">
        <f t="shared" si="5"/>
        <v>8.404672542</v>
      </c>
      <c r="S16" s="62">
        <f t="shared" si="6"/>
        <v>7.936153165</v>
      </c>
      <c r="U16" s="60" t="str">
        <f t="shared" si="7"/>
        <v>INF</v>
      </c>
    </row>
    <row r="17">
      <c r="A17" s="63">
        <v>49941.0</v>
      </c>
      <c r="B17" s="63" t="s">
        <v>147</v>
      </c>
      <c r="C17" s="63" t="s">
        <v>173</v>
      </c>
      <c r="D17" s="63">
        <v>5.0</v>
      </c>
      <c r="E17" s="63">
        <v>54452.0</v>
      </c>
      <c r="F17" s="63">
        <v>54169.0</v>
      </c>
      <c r="G17" s="63">
        <v>53553.0</v>
      </c>
      <c r="H17" s="63">
        <v>54723.0</v>
      </c>
      <c r="I17" s="63">
        <v>53553.0</v>
      </c>
      <c r="J17" s="63">
        <v>53553.0</v>
      </c>
      <c r="K17" s="63">
        <v>54090.0</v>
      </c>
      <c r="L17" s="63">
        <v>9.015</v>
      </c>
      <c r="M17" s="63">
        <v>40.0</v>
      </c>
      <c r="N17" s="61">
        <f t="shared" si="1"/>
        <v>9.032658537</v>
      </c>
      <c r="O17" s="61">
        <f t="shared" si="2"/>
        <v>8.465989868</v>
      </c>
      <c r="P17" s="61">
        <f t="shared" si="3"/>
        <v>7.232534391</v>
      </c>
      <c r="Q17" s="61">
        <f t="shared" si="4"/>
        <v>9.575298853</v>
      </c>
      <c r="R17" s="61">
        <f t="shared" si="5"/>
        <v>7.232534391</v>
      </c>
      <c r="S17" s="62">
        <f t="shared" si="6"/>
        <v>8.307803208</v>
      </c>
      <c r="U17" s="60" t="str">
        <f t="shared" si="7"/>
        <v>INF</v>
      </c>
    </row>
    <row r="18">
      <c r="A18" s="63">
        <v>53403.0</v>
      </c>
      <c r="B18" s="63" t="s">
        <v>148</v>
      </c>
      <c r="C18" s="63" t="s">
        <v>173</v>
      </c>
      <c r="D18" s="63">
        <v>5.0</v>
      </c>
      <c r="E18" s="63">
        <v>57148.0</v>
      </c>
      <c r="F18" s="63">
        <v>56884.0</v>
      </c>
      <c r="G18" s="63">
        <v>57110.0</v>
      </c>
      <c r="H18" s="63">
        <v>56822.0</v>
      </c>
      <c r="I18" s="63">
        <v>57110.0</v>
      </c>
      <c r="J18" s="63">
        <v>56822.0</v>
      </c>
      <c r="K18" s="63">
        <v>57014.8</v>
      </c>
      <c r="L18" s="63">
        <v>16.423</v>
      </c>
      <c r="M18" s="63">
        <v>40.0</v>
      </c>
      <c r="N18" s="61">
        <f t="shared" si="1"/>
        <v>7.012714641</v>
      </c>
      <c r="O18" s="61">
        <f t="shared" si="2"/>
        <v>6.518360392</v>
      </c>
      <c r="P18" s="61">
        <f t="shared" si="3"/>
        <v>6.94155759</v>
      </c>
      <c r="Q18" s="61">
        <f t="shared" si="4"/>
        <v>6.402262045</v>
      </c>
      <c r="R18" s="61">
        <f t="shared" si="5"/>
        <v>6.94155759</v>
      </c>
      <c r="S18" s="62">
        <f t="shared" si="6"/>
        <v>6.763290452</v>
      </c>
      <c r="U18" s="60" t="str">
        <f t="shared" si="7"/>
        <v>INF</v>
      </c>
    </row>
    <row r="19">
      <c r="A19" s="63">
        <v>59089.0</v>
      </c>
      <c r="B19" s="63" t="s">
        <v>149</v>
      </c>
      <c r="C19" s="63" t="s">
        <v>173</v>
      </c>
      <c r="D19" s="63">
        <v>5.0</v>
      </c>
      <c r="E19" s="63">
        <v>64035.0</v>
      </c>
      <c r="F19" s="63">
        <v>63659.0</v>
      </c>
      <c r="G19" s="63">
        <v>61703.0</v>
      </c>
      <c r="H19" s="63">
        <v>63516.0</v>
      </c>
      <c r="I19" s="63">
        <v>61703.0</v>
      </c>
      <c r="J19" s="63">
        <v>61703.0</v>
      </c>
      <c r="K19" s="63">
        <v>62923.2</v>
      </c>
      <c r="L19" s="63">
        <v>12.881</v>
      </c>
      <c r="M19" s="63">
        <v>40.0</v>
      </c>
      <c r="N19" s="61">
        <f t="shared" si="1"/>
        <v>8.370424275</v>
      </c>
      <c r="O19" s="61">
        <f t="shared" si="2"/>
        <v>7.734096025</v>
      </c>
      <c r="P19" s="61">
        <f t="shared" si="3"/>
        <v>4.423835232</v>
      </c>
      <c r="Q19" s="61">
        <f t="shared" si="4"/>
        <v>7.492088206</v>
      </c>
      <c r="R19" s="61">
        <f t="shared" si="5"/>
        <v>4.423835232</v>
      </c>
      <c r="S19" s="62">
        <f t="shared" si="6"/>
        <v>6.488855794</v>
      </c>
      <c r="U19" s="60" t="str">
        <f t="shared" si="7"/>
        <v>INF</v>
      </c>
    </row>
    <row r="20">
      <c r="A20" s="63">
        <v>56234.0</v>
      </c>
      <c r="B20" s="63" t="s">
        <v>150</v>
      </c>
      <c r="C20" s="63" t="s">
        <v>173</v>
      </c>
      <c r="D20" s="63">
        <v>5.0</v>
      </c>
      <c r="E20" s="63">
        <v>59848.0</v>
      </c>
      <c r="F20" s="63">
        <v>60087.0</v>
      </c>
      <c r="G20" s="63">
        <v>60191.0</v>
      </c>
      <c r="H20" s="63">
        <v>59487.0</v>
      </c>
      <c r="I20" s="63">
        <v>60191.0</v>
      </c>
      <c r="J20" s="63">
        <v>59487.0</v>
      </c>
      <c r="K20" s="63">
        <v>59960.8</v>
      </c>
      <c r="L20" s="63">
        <v>19.197</v>
      </c>
      <c r="M20" s="63">
        <v>40.0</v>
      </c>
      <c r="N20" s="61">
        <f t="shared" si="1"/>
        <v>6.426716933</v>
      </c>
      <c r="O20" s="61">
        <f t="shared" si="2"/>
        <v>6.851726713</v>
      </c>
      <c r="P20" s="61">
        <f t="shared" si="3"/>
        <v>7.036668208</v>
      </c>
      <c r="Q20" s="61">
        <f t="shared" si="4"/>
        <v>5.784756553</v>
      </c>
      <c r="R20" s="61">
        <f t="shared" si="5"/>
        <v>7.036668208</v>
      </c>
      <c r="S20" s="62">
        <f t="shared" si="6"/>
        <v>6.627307323</v>
      </c>
      <c r="U20" s="60" t="str">
        <f t="shared" si="7"/>
        <v>INF</v>
      </c>
    </row>
    <row r="21">
      <c r="A21" s="63">
        <v>58389.0</v>
      </c>
      <c r="B21" s="63" t="s">
        <v>151</v>
      </c>
      <c r="C21" s="63" t="s">
        <v>173</v>
      </c>
      <c r="D21" s="63">
        <v>5.0</v>
      </c>
      <c r="E21" s="63">
        <v>62819.0</v>
      </c>
      <c r="F21" s="63">
        <v>62454.0</v>
      </c>
      <c r="G21" s="63">
        <v>62532.0</v>
      </c>
      <c r="H21" s="63">
        <v>62396.0</v>
      </c>
      <c r="I21" s="63">
        <v>62532.0</v>
      </c>
      <c r="J21" s="63">
        <v>62396.0</v>
      </c>
      <c r="K21" s="63">
        <v>62546.6</v>
      </c>
      <c r="L21" s="63">
        <v>19.957</v>
      </c>
      <c r="M21" s="63">
        <v>40.0</v>
      </c>
      <c r="N21" s="61">
        <f t="shared" si="1"/>
        <v>7.587045505</v>
      </c>
      <c r="O21" s="61">
        <f t="shared" si="2"/>
        <v>6.96192776</v>
      </c>
      <c r="P21" s="61">
        <f t="shared" si="3"/>
        <v>7.095514566</v>
      </c>
      <c r="Q21" s="61">
        <f t="shared" si="4"/>
        <v>6.862593982</v>
      </c>
      <c r="R21" s="61">
        <f t="shared" si="5"/>
        <v>7.095514566</v>
      </c>
      <c r="S21" s="62">
        <f t="shared" si="6"/>
        <v>7.120519276</v>
      </c>
      <c r="U21" s="60" t="str">
        <f t="shared" si="7"/>
        <v>INF</v>
      </c>
    </row>
    <row r="22">
      <c r="A22" s="63">
        <v>56961.0</v>
      </c>
      <c r="B22" s="63" t="s">
        <v>152</v>
      </c>
      <c r="C22" s="63" t="s">
        <v>173</v>
      </c>
      <c r="D22" s="63">
        <v>5.0</v>
      </c>
      <c r="E22" s="63">
        <v>61951.0</v>
      </c>
      <c r="F22" s="63">
        <v>61688.0</v>
      </c>
      <c r="G22" s="63">
        <v>61209.0</v>
      </c>
      <c r="H22" s="63">
        <v>62110.0</v>
      </c>
      <c r="I22" s="63">
        <v>61209.0</v>
      </c>
      <c r="J22" s="63">
        <v>61209.0</v>
      </c>
      <c r="K22" s="63">
        <v>61633.4</v>
      </c>
      <c r="L22" s="63">
        <v>32.796</v>
      </c>
      <c r="M22" s="63">
        <v>50.0</v>
      </c>
      <c r="N22" s="61">
        <f t="shared" si="1"/>
        <v>8.760379909</v>
      </c>
      <c r="O22" s="61">
        <f t="shared" si="2"/>
        <v>8.298660487</v>
      </c>
      <c r="P22" s="61">
        <f t="shared" si="3"/>
        <v>7.457734239</v>
      </c>
      <c r="Q22" s="61">
        <f t="shared" si="4"/>
        <v>9.039518267</v>
      </c>
      <c r="R22" s="61">
        <f t="shared" si="5"/>
        <v>7.457734239</v>
      </c>
      <c r="S22" s="62">
        <f t="shared" si="6"/>
        <v>8.202805428</v>
      </c>
      <c r="U22" s="60" t="str">
        <f t="shared" si="7"/>
        <v>INF</v>
      </c>
    </row>
    <row r="23">
      <c r="A23" s="63">
        <v>62650.0</v>
      </c>
      <c r="B23" s="63" t="s">
        <v>153</v>
      </c>
      <c r="C23" s="63" t="s">
        <v>173</v>
      </c>
      <c r="D23" s="63">
        <v>5.0</v>
      </c>
      <c r="E23" s="63">
        <v>67439.0</v>
      </c>
      <c r="F23" s="63">
        <v>67487.0</v>
      </c>
      <c r="G23" s="63">
        <v>67767.0</v>
      </c>
      <c r="H23" s="63">
        <v>67404.0</v>
      </c>
      <c r="I23" s="63">
        <v>67767.0</v>
      </c>
      <c r="J23" s="63">
        <v>67404.0</v>
      </c>
      <c r="K23" s="63">
        <v>67572.8</v>
      </c>
      <c r="L23" s="63">
        <v>14.858</v>
      </c>
      <c r="M23" s="63">
        <v>50.0</v>
      </c>
      <c r="N23" s="61">
        <f t="shared" si="1"/>
        <v>7.64405427</v>
      </c>
      <c r="O23" s="61">
        <f t="shared" si="2"/>
        <v>7.720670391</v>
      </c>
      <c r="P23" s="61">
        <f t="shared" si="3"/>
        <v>8.167597765</v>
      </c>
      <c r="Q23" s="61">
        <f t="shared" si="4"/>
        <v>7.588188348</v>
      </c>
      <c r="R23" s="61">
        <f t="shared" si="5"/>
        <v>8.167597765</v>
      </c>
      <c r="S23" s="62">
        <f t="shared" si="6"/>
        <v>7.857621708</v>
      </c>
      <c r="U23" s="60" t="str">
        <f t="shared" si="7"/>
        <v>INF</v>
      </c>
    </row>
    <row r="24">
      <c r="A24" s="63">
        <v>60660.0</v>
      </c>
      <c r="B24" s="63" t="s">
        <v>154</v>
      </c>
      <c r="C24" s="63" t="s">
        <v>173</v>
      </c>
      <c r="D24" s="63">
        <v>5.0</v>
      </c>
      <c r="E24" s="63">
        <v>65204.0</v>
      </c>
      <c r="F24" s="63">
        <v>65626.0</v>
      </c>
      <c r="G24" s="63">
        <v>65058.0</v>
      </c>
      <c r="H24" s="63">
        <v>64264.0</v>
      </c>
      <c r="I24" s="63">
        <v>65058.0</v>
      </c>
      <c r="J24" s="63">
        <v>64264.0</v>
      </c>
      <c r="K24" s="63">
        <v>65042.0</v>
      </c>
      <c r="L24" s="63">
        <v>30.701</v>
      </c>
      <c r="M24" s="63">
        <v>50.0</v>
      </c>
      <c r="N24" s="61">
        <f t="shared" si="1"/>
        <v>7.49093307</v>
      </c>
      <c r="O24" s="61">
        <f t="shared" si="2"/>
        <v>8.186613914</v>
      </c>
      <c r="P24" s="61">
        <f t="shared" si="3"/>
        <v>7.25024728</v>
      </c>
      <c r="Q24" s="61">
        <f t="shared" si="4"/>
        <v>5.941312232</v>
      </c>
      <c r="R24" s="61">
        <f t="shared" si="5"/>
        <v>7.25024728</v>
      </c>
      <c r="S24" s="62">
        <f t="shared" si="6"/>
        <v>7.223870755</v>
      </c>
      <c r="U24" s="60" t="str">
        <f t="shared" si="7"/>
        <v>INF</v>
      </c>
    </row>
    <row r="25">
      <c r="A25" s="63">
        <v>60210.0</v>
      </c>
      <c r="B25" s="63" t="s">
        <v>155</v>
      </c>
      <c r="C25" s="63" t="s">
        <v>173</v>
      </c>
      <c r="D25" s="63">
        <v>5.0</v>
      </c>
      <c r="E25" s="63">
        <v>65058.0</v>
      </c>
      <c r="F25" s="63">
        <v>65106.0</v>
      </c>
      <c r="G25" s="63">
        <v>65350.0</v>
      </c>
      <c r="H25" s="63">
        <v>65469.0</v>
      </c>
      <c r="I25" s="63">
        <v>65350.0</v>
      </c>
      <c r="J25" s="63">
        <v>65058.0</v>
      </c>
      <c r="K25" s="63">
        <v>65266.6</v>
      </c>
      <c r="L25" s="63">
        <v>16.308</v>
      </c>
      <c r="M25" s="63">
        <v>50.0</v>
      </c>
      <c r="N25" s="61">
        <f t="shared" si="1"/>
        <v>8.051818635</v>
      </c>
      <c r="O25" s="61">
        <f t="shared" si="2"/>
        <v>8.131539611</v>
      </c>
      <c r="P25" s="61">
        <f t="shared" si="3"/>
        <v>8.536787909</v>
      </c>
      <c r="Q25" s="61">
        <f t="shared" si="4"/>
        <v>8.734429497</v>
      </c>
      <c r="R25" s="61">
        <f t="shared" si="5"/>
        <v>8.536787909</v>
      </c>
      <c r="S25" s="62">
        <f t="shared" si="6"/>
        <v>8.398272712</v>
      </c>
      <c r="U25" s="60" t="str">
        <f t="shared" si="7"/>
        <v>INF</v>
      </c>
    </row>
    <row r="26">
      <c r="A26" s="63">
        <v>54793.0</v>
      </c>
      <c r="B26" s="63" t="s">
        <v>156</v>
      </c>
      <c r="C26" s="63" t="s">
        <v>173</v>
      </c>
      <c r="D26" s="63">
        <v>5.0</v>
      </c>
      <c r="E26" s="63">
        <v>60180.0</v>
      </c>
      <c r="F26" s="63">
        <v>59782.0</v>
      </c>
      <c r="G26" s="63">
        <v>60344.0</v>
      </c>
      <c r="H26" s="63">
        <v>59277.0</v>
      </c>
      <c r="I26" s="63">
        <v>60344.0</v>
      </c>
      <c r="J26" s="63">
        <v>59277.0</v>
      </c>
      <c r="K26" s="63">
        <v>59985.4</v>
      </c>
      <c r="L26" s="63">
        <v>8.363</v>
      </c>
      <c r="M26" s="63">
        <v>50.0</v>
      </c>
      <c r="N26" s="61">
        <f t="shared" si="1"/>
        <v>9.831547825</v>
      </c>
      <c r="O26" s="61">
        <f t="shared" si="2"/>
        <v>9.105177669</v>
      </c>
      <c r="P26" s="61">
        <f t="shared" si="3"/>
        <v>10.13085613</v>
      </c>
      <c r="Q26" s="61">
        <f t="shared" si="4"/>
        <v>8.183527093</v>
      </c>
      <c r="R26" s="61">
        <f t="shared" si="5"/>
        <v>10.13085613</v>
      </c>
      <c r="S26" s="62">
        <f t="shared" si="6"/>
        <v>9.47639297</v>
      </c>
      <c r="U26" s="60" t="str">
        <f t="shared" si="7"/>
        <v>INF</v>
      </c>
    </row>
    <row r="27">
      <c r="A27" s="63">
        <v>59347.0</v>
      </c>
      <c r="B27" s="63" t="s">
        <v>157</v>
      </c>
      <c r="C27" s="63" t="s">
        <v>173</v>
      </c>
      <c r="D27" s="63">
        <v>5.0</v>
      </c>
      <c r="E27" s="63">
        <v>64724.0</v>
      </c>
      <c r="F27" s="63">
        <v>63267.0</v>
      </c>
      <c r="G27" s="63">
        <v>64328.0</v>
      </c>
      <c r="H27" s="63">
        <v>63956.0</v>
      </c>
      <c r="I27" s="63">
        <v>64328.0</v>
      </c>
      <c r="J27" s="63">
        <v>63267.0</v>
      </c>
      <c r="K27" s="63">
        <v>64120.6</v>
      </c>
      <c r="L27" s="63">
        <v>25.319</v>
      </c>
      <c r="M27" s="63">
        <v>60.0</v>
      </c>
      <c r="N27" s="61">
        <f t="shared" si="1"/>
        <v>9.060272634</v>
      </c>
      <c r="O27" s="61">
        <f t="shared" si="2"/>
        <v>6.605220146</v>
      </c>
      <c r="P27" s="61">
        <f t="shared" si="3"/>
        <v>8.393010599</v>
      </c>
      <c r="Q27" s="61">
        <f t="shared" si="4"/>
        <v>7.766188687</v>
      </c>
      <c r="R27" s="61">
        <f t="shared" si="5"/>
        <v>8.393010599</v>
      </c>
      <c r="S27" s="62">
        <f t="shared" si="6"/>
        <v>8.043540533</v>
      </c>
      <c r="U27" s="60" t="str">
        <f t="shared" si="7"/>
        <v>INF</v>
      </c>
    </row>
    <row r="28">
      <c r="A28" s="63">
        <v>57705.0</v>
      </c>
      <c r="B28" s="63" t="s">
        <v>158</v>
      </c>
      <c r="C28" s="63" t="s">
        <v>173</v>
      </c>
      <c r="D28" s="63">
        <v>5.0</v>
      </c>
      <c r="E28" s="63">
        <v>62476.0</v>
      </c>
      <c r="F28" s="63">
        <v>63215.0</v>
      </c>
      <c r="G28" s="63">
        <v>62839.0</v>
      </c>
      <c r="H28" s="63">
        <v>62043.0</v>
      </c>
      <c r="I28" s="63">
        <v>62839.0</v>
      </c>
      <c r="J28" s="63">
        <v>62043.0</v>
      </c>
      <c r="K28" s="63">
        <v>62682.4</v>
      </c>
      <c r="L28" s="63">
        <v>22.021</v>
      </c>
      <c r="M28" s="63">
        <v>60.0</v>
      </c>
      <c r="N28" s="61">
        <f t="shared" si="1"/>
        <v>8.267914392</v>
      </c>
      <c r="O28" s="61">
        <f t="shared" si="2"/>
        <v>9.548565982</v>
      </c>
      <c r="P28" s="61">
        <f t="shared" si="3"/>
        <v>8.896975999</v>
      </c>
      <c r="Q28" s="61">
        <f t="shared" si="4"/>
        <v>7.51754614</v>
      </c>
      <c r="R28" s="61">
        <f t="shared" si="5"/>
        <v>8.896975999</v>
      </c>
      <c r="S28" s="62">
        <f t="shared" si="6"/>
        <v>8.625595702</v>
      </c>
      <c r="U28" s="60" t="str">
        <f t="shared" si="7"/>
        <v>INF</v>
      </c>
    </row>
    <row r="29">
      <c r="A29" s="63">
        <v>58252.0</v>
      </c>
      <c r="B29" s="63" t="s">
        <v>159</v>
      </c>
      <c r="C29" s="63" t="s">
        <v>173</v>
      </c>
      <c r="D29" s="63">
        <v>5.0</v>
      </c>
      <c r="E29" s="63">
        <v>62897.0</v>
      </c>
      <c r="F29" s="63">
        <v>62896.0</v>
      </c>
      <c r="G29" s="63">
        <v>62296.0</v>
      </c>
      <c r="H29" s="63">
        <v>63082.0</v>
      </c>
      <c r="I29" s="63">
        <v>62296.0</v>
      </c>
      <c r="J29" s="63">
        <v>62296.0</v>
      </c>
      <c r="K29" s="63">
        <v>62693.4</v>
      </c>
      <c r="L29" s="63">
        <v>14.903</v>
      </c>
      <c r="M29" s="63">
        <v>60.0</v>
      </c>
      <c r="N29" s="61">
        <f t="shared" si="1"/>
        <v>7.973975142</v>
      </c>
      <c r="O29" s="61">
        <f t="shared" si="2"/>
        <v>7.972258463</v>
      </c>
      <c r="P29" s="61">
        <f t="shared" si="3"/>
        <v>6.94225091</v>
      </c>
      <c r="Q29" s="61">
        <f t="shared" si="4"/>
        <v>8.291560805</v>
      </c>
      <c r="R29" s="61">
        <f t="shared" si="5"/>
        <v>6.94225091</v>
      </c>
      <c r="S29" s="62">
        <f t="shared" si="6"/>
        <v>7.624459246</v>
      </c>
      <c r="U29" s="60" t="str">
        <f t="shared" si="7"/>
        <v>INF</v>
      </c>
    </row>
    <row r="30">
      <c r="A30" s="63">
        <v>60745.0</v>
      </c>
      <c r="B30" s="63" t="s">
        <v>160</v>
      </c>
      <c r="C30" s="63" t="s">
        <v>173</v>
      </c>
      <c r="D30" s="63">
        <v>5.0</v>
      </c>
      <c r="E30" s="63">
        <v>65941.0</v>
      </c>
      <c r="F30" s="63">
        <v>65359.0</v>
      </c>
      <c r="G30" s="63">
        <v>64341.0</v>
      </c>
      <c r="H30" s="63">
        <v>65552.0</v>
      </c>
      <c r="I30" s="63">
        <v>64341.0</v>
      </c>
      <c r="J30" s="63">
        <v>64341.0</v>
      </c>
      <c r="K30" s="63">
        <v>65106.8</v>
      </c>
      <c r="L30" s="63">
        <v>39.707</v>
      </c>
      <c r="M30" s="63">
        <v>60.0</v>
      </c>
      <c r="N30" s="61">
        <f t="shared" si="1"/>
        <v>8.553790435</v>
      </c>
      <c r="O30" s="61">
        <f t="shared" si="2"/>
        <v>7.595686888</v>
      </c>
      <c r="P30" s="61">
        <f t="shared" si="3"/>
        <v>5.919828792</v>
      </c>
      <c r="Q30" s="61">
        <f t="shared" si="4"/>
        <v>7.913408511</v>
      </c>
      <c r="R30" s="61">
        <f t="shared" si="5"/>
        <v>5.919828792</v>
      </c>
      <c r="S30" s="62">
        <f t="shared" si="6"/>
        <v>7.180508684</v>
      </c>
      <c r="U30" s="60" t="str">
        <f t="shared" si="7"/>
        <v>INF</v>
      </c>
    </row>
    <row r="31">
      <c r="A31" s="63">
        <v>65738.0</v>
      </c>
      <c r="B31" s="63" t="s">
        <v>161</v>
      </c>
      <c r="C31" s="63" t="s">
        <v>173</v>
      </c>
      <c r="D31" s="63">
        <v>5.0</v>
      </c>
      <c r="E31" s="63">
        <v>71190.0</v>
      </c>
      <c r="F31" s="63">
        <v>70589.0</v>
      </c>
      <c r="G31" s="63">
        <v>71518.0</v>
      </c>
      <c r="H31" s="63">
        <v>71157.0</v>
      </c>
      <c r="I31" s="63">
        <v>71518.0</v>
      </c>
      <c r="J31" s="63">
        <v>70589.0</v>
      </c>
      <c r="K31" s="63">
        <v>71194.4</v>
      </c>
      <c r="L31" s="63">
        <v>33.773</v>
      </c>
      <c r="M31" s="63">
        <v>60.0</v>
      </c>
      <c r="N31" s="61">
        <f t="shared" si="1"/>
        <v>8.293528857</v>
      </c>
      <c r="O31" s="61">
        <f t="shared" si="2"/>
        <v>7.379293559</v>
      </c>
      <c r="P31" s="61">
        <f t="shared" si="3"/>
        <v>8.792479236</v>
      </c>
      <c r="Q31" s="61">
        <f t="shared" si="4"/>
        <v>8.243329581</v>
      </c>
      <c r="R31" s="61">
        <f t="shared" si="5"/>
        <v>8.792479236</v>
      </c>
      <c r="S31" s="62">
        <f t="shared" si="6"/>
        <v>8.300222094</v>
      </c>
      <c r="U31" s="60" t="str">
        <f t="shared" si="7"/>
        <v>INF</v>
      </c>
    </row>
    <row r="32">
      <c r="A32" s="63">
        <v>61463.0</v>
      </c>
      <c r="B32" s="63" t="s">
        <v>162</v>
      </c>
      <c r="C32" s="63" t="s">
        <v>173</v>
      </c>
      <c r="D32" s="63">
        <v>5.0</v>
      </c>
      <c r="E32" s="63">
        <v>67557.0</v>
      </c>
      <c r="F32" s="63">
        <v>67141.0</v>
      </c>
      <c r="G32" s="63">
        <v>67369.0</v>
      </c>
      <c r="H32" s="63">
        <v>66860.0</v>
      </c>
      <c r="I32" s="63">
        <v>67369.0</v>
      </c>
      <c r="J32" s="63">
        <v>66860.0</v>
      </c>
      <c r="K32" s="63">
        <v>67259.2</v>
      </c>
      <c r="L32" s="63">
        <v>40.147</v>
      </c>
      <c r="M32" s="63">
        <v>70.0</v>
      </c>
      <c r="N32" s="61">
        <f t="shared" si="1"/>
        <v>9.914908156</v>
      </c>
      <c r="O32" s="61">
        <f t="shared" si="2"/>
        <v>9.238078193</v>
      </c>
      <c r="P32" s="61">
        <f t="shared" si="3"/>
        <v>9.609033077</v>
      </c>
      <c r="Q32" s="61">
        <f t="shared" si="4"/>
        <v>8.78089257</v>
      </c>
      <c r="R32" s="61">
        <f t="shared" si="5"/>
        <v>9.609033077</v>
      </c>
      <c r="S32" s="62">
        <f t="shared" si="6"/>
        <v>9.430389015</v>
      </c>
      <c r="U32" s="60" t="str">
        <f t="shared" si="7"/>
        <v>INF</v>
      </c>
    </row>
    <row r="33">
      <c r="A33" s="63">
        <v>67073.0</v>
      </c>
      <c r="B33" s="63" t="s">
        <v>163</v>
      </c>
      <c r="C33" s="63" t="s">
        <v>173</v>
      </c>
      <c r="D33" s="63">
        <v>5.0</v>
      </c>
      <c r="E33" s="63">
        <v>71738.0</v>
      </c>
      <c r="F33" s="63">
        <v>71212.0</v>
      </c>
      <c r="G33" s="63">
        <v>71885.0</v>
      </c>
      <c r="H33" s="63">
        <v>70632.0</v>
      </c>
      <c r="I33" s="63">
        <v>71885.0</v>
      </c>
      <c r="J33" s="63">
        <v>70632.0</v>
      </c>
      <c r="K33" s="63">
        <v>71470.4</v>
      </c>
      <c r="L33" s="63">
        <v>34.934</v>
      </c>
      <c r="M33" s="63">
        <v>70.0</v>
      </c>
      <c r="N33" s="61">
        <f t="shared" si="1"/>
        <v>6.955108613</v>
      </c>
      <c r="O33" s="61">
        <f t="shared" si="2"/>
        <v>6.170888435</v>
      </c>
      <c r="P33" s="61">
        <f t="shared" si="3"/>
        <v>7.174272807</v>
      </c>
      <c r="Q33" s="61">
        <f t="shared" si="4"/>
        <v>5.306158961</v>
      </c>
      <c r="R33" s="61">
        <f t="shared" si="5"/>
        <v>7.174272807</v>
      </c>
      <c r="S33" s="62">
        <f t="shared" si="6"/>
        <v>6.556140325</v>
      </c>
      <c r="U33" s="60" t="str">
        <f t="shared" si="7"/>
        <v>INF</v>
      </c>
    </row>
    <row r="34">
      <c r="A34" s="63">
        <v>66024.0</v>
      </c>
      <c r="B34" s="63" t="s">
        <v>164</v>
      </c>
      <c r="C34" s="63" t="s">
        <v>173</v>
      </c>
      <c r="D34" s="63">
        <v>5.0</v>
      </c>
      <c r="E34" s="63">
        <v>70794.0</v>
      </c>
      <c r="F34" s="63">
        <v>70876.0</v>
      </c>
      <c r="G34" s="63">
        <v>72225.0</v>
      </c>
      <c r="H34" s="63">
        <v>71218.0</v>
      </c>
      <c r="I34" s="63">
        <v>72225.0</v>
      </c>
      <c r="J34" s="63">
        <v>70794.0</v>
      </c>
      <c r="K34" s="63">
        <v>71467.6</v>
      </c>
      <c r="L34" s="63">
        <v>21.539</v>
      </c>
      <c r="M34" s="63">
        <v>70.0</v>
      </c>
      <c r="N34" s="61">
        <f t="shared" si="1"/>
        <v>7.224645583</v>
      </c>
      <c r="O34" s="61">
        <f t="shared" si="2"/>
        <v>7.348842845</v>
      </c>
      <c r="P34" s="61">
        <f t="shared" si="3"/>
        <v>9.392039258</v>
      </c>
      <c r="Q34" s="61">
        <f t="shared" si="4"/>
        <v>7.866836302</v>
      </c>
      <c r="R34" s="61">
        <f t="shared" si="5"/>
        <v>9.392039258</v>
      </c>
      <c r="S34" s="62">
        <f t="shared" si="6"/>
        <v>8.244880649</v>
      </c>
      <c r="U34" s="60" t="str">
        <f t="shared" si="7"/>
        <v>INF</v>
      </c>
    </row>
    <row r="35">
      <c r="A35" s="63">
        <v>63475.0</v>
      </c>
      <c r="B35" s="63" t="s">
        <v>165</v>
      </c>
      <c r="C35" s="63" t="s">
        <v>173</v>
      </c>
      <c r="D35" s="63">
        <v>5.0</v>
      </c>
      <c r="E35" s="63">
        <v>69244.0</v>
      </c>
      <c r="F35" s="63">
        <v>68732.0</v>
      </c>
      <c r="G35" s="63">
        <v>68929.0</v>
      </c>
      <c r="H35" s="63">
        <v>68678.0</v>
      </c>
      <c r="I35" s="63">
        <v>68929.0</v>
      </c>
      <c r="J35" s="63">
        <v>68678.0</v>
      </c>
      <c r="K35" s="63">
        <v>68902.4</v>
      </c>
      <c r="L35" s="63">
        <v>28.704</v>
      </c>
      <c r="M35" s="63">
        <v>70.0</v>
      </c>
      <c r="N35" s="61">
        <f t="shared" si="1"/>
        <v>9.088617566</v>
      </c>
      <c r="O35" s="61">
        <f t="shared" si="2"/>
        <v>8.282000788</v>
      </c>
      <c r="P35" s="61">
        <f t="shared" si="3"/>
        <v>8.592359197</v>
      </c>
      <c r="Q35" s="61">
        <f t="shared" si="4"/>
        <v>8.196927924</v>
      </c>
      <c r="R35" s="61">
        <f t="shared" si="5"/>
        <v>8.592359197</v>
      </c>
      <c r="S35" s="62">
        <f t="shared" si="6"/>
        <v>8.550452934</v>
      </c>
      <c r="U35" s="60" t="str">
        <f t="shared" si="7"/>
        <v>INF</v>
      </c>
    </row>
    <row r="36">
      <c r="A36" s="63">
        <v>62408.0</v>
      </c>
      <c r="B36" s="63" t="s">
        <v>166</v>
      </c>
      <c r="C36" s="63" t="s">
        <v>173</v>
      </c>
      <c r="D36" s="63">
        <v>5.0</v>
      </c>
      <c r="E36" s="63">
        <v>67663.0</v>
      </c>
      <c r="F36" s="63">
        <v>68123.0</v>
      </c>
      <c r="G36" s="63">
        <v>68021.0</v>
      </c>
      <c r="H36" s="63">
        <v>67104.0</v>
      </c>
      <c r="I36" s="63">
        <v>68021.0</v>
      </c>
      <c r="J36" s="63">
        <v>67104.0</v>
      </c>
      <c r="K36" s="63">
        <v>67786.4</v>
      </c>
      <c r="L36" s="63">
        <v>56.413</v>
      </c>
      <c r="M36" s="63">
        <v>80.0</v>
      </c>
      <c r="N36" s="61">
        <f t="shared" si="1"/>
        <v>8.420394821</v>
      </c>
      <c r="O36" s="61">
        <f t="shared" si="2"/>
        <v>9.15747981</v>
      </c>
      <c r="P36" s="61">
        <f t="shared" si="3"/>
        <v>8.994039226</v>
      </c>
      <c r="Q36" s="61">
        <f t="shared" si="4"/>
        <v>7.524676324</v>
      </c>
      <c r="R36" s="61">
        <f t="shared" si="5"/>
        <v>8.994039226</v>
      </c>
      <c r="S36" s="62">
        <f t="shared" si="6"/>
        <v>8.618125881</v>
      </c>
      <c r="U36" s="60" t="str">
        <f t="shared" si="7"/>
        <v>INF</v>
      </c>
    </row>
    <row r="37">
      <c r="A37" s="63">
        <v>70805.0</v>
      </c>
      <c r="B37" s="63" t="s">
        <v>167</v>
      </c>
      <c r="C37" s="63" t="s">
        <v>173</v>
      </c>
      <c r="D37" s="63">
        <v>5.0</v>
      </c>
      <c r="E37" s="63">
        <v>75311.0</v>
      </c>
      <c r="F37" s="63">
        <v>75683.0</v>
      </c>
      <c r="G37" s="63">
        <v>76270.0</v>
      </c>
      <c r="H37" s="63">
        <v>76425.0</v>
      </c>
      <c r="I37" s="63">
        <v>76270.0</v>
      </c>
      <c r="J37" s="63">
        <v>75311.0</v>
      </c>
      <c r="K37" s="63">
        <v>75991.8</v>
      </c>
      <c r="L37" s="63">
        <v>48.536</v>
      </c>
      <c r="M37" s="63">
        <v>80.0</v>
      </c>
      <c r="N37" s="61">
        <f t="shared" si="1"/>
        <v>6.363957348</v>
      </c>
      <c r="O37" s="61">
        <f t="shared" si="2"/>
        <v>6.889343973</v>
      </c>
      <c r="P37" s="61">
        <f t="shared" si="3"/>
        <v>7.71838147</v>
      </c>
      <c r="Q37" s="61">
        <f t="shared" si="4"/>
        <v>7.937292564</v>
      </c>
      <c r="R37" s="61">
        <f t="shared" si="5"/>
        <v>7.71838147</v>
      </c>
      <c r="S37" s="62">
        <f t="shared" si="6"/>
        <v>7.325471365</v>
      </c>
      <c r="U37" s="60" t="str">
        <f t="shared" si="7"/>
        <v>INF</v>
      </c>
    </row>
    <row r="38">
      <c r="A38" s="63">
        <v>74125.0</v>
      </c>
      <c r="B38" s="63" t="s">
        <v>168</v>
      </c>
      <c r="C38" s="63" t="s">
        <v>173</v>
      </c>
      <c r="D38" s="63">
        <v>5.0</v>
      </c>
      <c r="E38" s="63">
        <v>79805.0</v>
      </c>
      <c r="F38" s="63">
        <v>80528.0</v>
      </c>
      <c r="G38" s="63">
        <v>80188.0</v>
      </c>
      <c r="H38" s="63">
        <v>80856.0</v>
      </c>
      <c r="I38" s="63">
        <v>80188.0</v>
      </c>
      <c r="J38" s="63">
        <v>79805.0</v>
      </c>
      <c r="K38" s="63">
        <v>80313.0</v>
      </c>
      <c r="L38" s="63">
        <v>54.279</v>
      </c>
      <c r="M38" s="63">
        <v>80.0</v>
      </c>
      <c r="N38" s="61">
        <f t="shared" si="1"/>
        <v>7.662731872</v>
      </c>
      <c r="O38" s="61">
        <f t="shared" si="2"/>
        <v>8.638111298</v>
      </c>
      <c r="P38" s="61">
        <f t="shared" si="3"/>
        <v>8.179426644</v>
      </c>
      <c r="Q38" s="61">
        <f t="shared" si="4"/>
        <v>9.080607083</v>
      </c>
      <c r="R38" s="61">
        <f t="shared" si="5"/>
        <v>8.179426644</v>
      </c>
      <c r="S38" s="62">
        <f t="shared" si="6"/>
        <v>8.348060708</v>
      </c>
      <c r="U38" s="60" t="str">
        <f t="shared" si="7"/>
        <v>INF</v>
      </c>
    </row>
    <row r="39">
      <c r="A39" s="63">
        <v>66456.0</v>
      </c>
      <c r="B39" s="63" t="s">
        <v>169</v>
      </c>
      <c r="C39" s="63" t="s">
        <v>173</v>
      </c>
      <c r="D39" s="63">
        <v>5.0</v>
      </c>
      <c r="E39" s="63">
        <v>72344.0</v>
      </c>
      <c r="F39" s="63">
        <v>71481.0</v>
      </c>
      <c r="G39" s="63">
        <v>71902.0</v>
      </c>
      <c r="H39" s="63">
        <v>71939.0</v>
      </c>
      <c r="I39" s="63">
        <v>71902.0</v>
      </c>
      <c r="J39" s="63">
        <v>71481.0</v>
      </c>
      <c r="K39" s="63">
        <v>71913.6</v>
      </c>
      <c r="L39" s="63">
        <v>57.611</v>
      </c>
      <c r="M39" s="63">
        <v>90.0</v>
      </c>
      <c r="N39" s="61">
        <f t="shared" si="1"/>
        <v>8.859997592</v>
      </c>
      <c r="O39" s="61">
        <f t="shared" si="2"/>
        <v>7.561394005</v>
      </c>
      <c r="P39" s="61">
        <f t="shared" si="3"/>
        <v>8.194895871</v>
      </c>
      <c r="Q39" s="61">
        <f t="shared" si="4"/>
        <v>8.250571807</v>
      </c>
      <c r="R39" s="61">
        <f t="shared" si="5"/>
        <v>8.194895871</v>
      </c>
      <c r="S39" s="62">
        <f t="shared" si="6"/>
        <v>8.212351029</v>
      </c>
      <c r="U39" s="60" t="str">
        <f t="shared" si="7"/>
        <v>INF</v>
      </c>
    </row>
    <row r="40">
      <c r="A40" s="63">
        <v>66129.0</v>
      </c>
      <c r="B40" s="63" t="s">
        <v>170</v>
      </c>
      <c r="C40" s="63" t="s">
        <v>173</v>
      </c>
      <c r="D40" s="63">
        <v>5.0</v>
      </c>
      <c r="E40" s="63">
        <v>71895.0</v>
      </c>
      <c r="F40" s="63">
        <v>71189.0</v>
      </c>
      <c r="G40" s="63">
        <v>72038.0</v>
      </c>
      <c r="H40" s="63">
        <v>71863.0</v>
      </c>
      <c r="I40" s="63">
        <v>72038.0</v>
      </c>
      <c r="J40" s="63">
        <v>71189.0</v>
      </c>
      <c r="K40" s="63">
        <v>71804.6</v>
      </c>
      <c r="L40" s="63">
        <v>49.784</v>
      </c>
      <c r="M40" s="63">
        <v>90.0</v>
      </c>
      <c r="N40" s="61">
        <f t="shared" si="1"/>
        <v>8.719321326</v>
      </c>
      <c r="O40" s="61">
        <f t="shared" si="2"/>
        <v>7.65171105</v>
      </c>
      <c r="P40" s="61">
        <f t="shared" si="3"/>
        <v>8.935565334</v>
      </c>
      <c r="Q40" s="61">
        <f t="shared" si="4"/>
        <v>8.670931059</v>
      </c>
      <c r="R40" s="61">
        <f t="shared" si="5"/>
        <v>8.935565334</v>
      </c>
      <c r="S40" s="62">
        <f t="shared" si="6"/>
        <v>8.582618821</v>
      </c>
      <c r="U40" s="60" t="str">
        <f t="shared" si="7"/>
        <v>INF</v>
      </c>
    </row>
    <row r="41">
      <c r="A41" s="63">
        <v>75386.0</v>
      </c>
      <c r="B41" s="63" t="s">
        <v>171</v>
      </c>
      <c r="C41" s="63" t="s">
        <v>173</v>
      </c>
      <c r="D41" s="63">
        <v>5.0</v>
      </c>
      <c r="E41" s="63">
        <v>81855.0</v>
      </c>
      <c r="F41" s="63">
        <v>80666.0</v>
      </c>
      <c r="G41" s="63">
        <v>81951.0</v>
      </c>
      <c r="H41" s="63">
        <v>81567.0</v>
      </c>
      <c r="I41" s="63">
        <v>81951.0</v>
      </c>
      <c r="J41" s="63">
        <v>80666.0</v>
      </c>
      <c r="K41" s="63">
        <v>81598.0</v>
      </c>
      <c r="L41" s="63">
        <v>37.683</v>
      </c>
      <c r="M41" s="63">
        <v>90.0</v>
      </c>
      <c r="N41" s="61">
        <f t="shared" si="1"/>
        <v>8.581168917</v>
      </c>
      <c r="O41" s="61">
        <f t="shared" si="2"/>
        <v>7.003952989</v>
      </c>
      <c r="P41" s="61">
        <f t="shared" si="3"/>
        <v>8.708513517</v>
      </c>
      <c r="Q41" s="61">
        <f t="shared" si="4"/>
        <v>8.199135118</v>
      </c>
      <c r="R41" s="61">
        <f t="shared" si="5"/>
        <v>8.708513517</v>
      </c>
      <c r="S41" s="62">
        <f t="shared" si="6"/>
        <v>8.240256812</v>
      </c>
      <c r="U41" s="60" t="str">
        <f t="shared" si="7"/>
        <v>INF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173</v>
      </c>
      <c r="D44" s="63">
        <v>5.0</v>
      </c>
      <c r="E44" s="63">
        <v>91616.0</v>
      </c>
      <c r="F44" s="63">
        <v>92082.0</v>
      </c>
      <c r="G44" s="63">
        <v>92362.0</v>
      </c>
      <c r="H44" s="63">
        <v>91460.0</v>
      </c>
      <c r="I44" s="63">
        <v>90864.0</v>
      </c>
      <c r="J44" s="63">
        <v>90864.0</v>
      </c>
      <c r="K44" s="63">
        <v>91676.8</v>
      </c>
      <c r="L44" s="63">
        <v>6.309</v>
      </c>
      <c r="M44" s="63">
        <v>10.0</v>
      </c>
      <c r="N44" s="61">
        <f t="shared" ref="N44:N83" si="8">((E44-A44)/A44)*100</f>
        <v>9.031620789</v>
      </c>
      <c r="O44" s="61">
        <f t="shared" ref="O44:O83" si="9">((F44-A44)/A44)*100</f>
        <v>9.586204434</v>
      </c>
      <c r="P44" s="61">
        <f t="shared" ref="P44:P83" si="10">((G44-A44)/A44)*100</f>
        <v>9.919430659</v>
      </c>
      <c r="Q44" s="61">
        <f t="shared" ref="Q44:Q83" si="11">((H44-A44)/A44)*100</f>
        <v>8.845966178</v>
      </c>
      <c r="R44" s="61">
        <f t="shared" ref="R44:R83" si="12">((I44-A44)/A44)*100</f>
        <v>8.136670356</v>
      </c>
      <c r="S44" s="62">
        <f t="shared" ref="S44:S83" si="13">AVERAGE(N44:R44)</f>
        <v>9.103978483</v>
      </c>
      <c r="U44" s="60" t="str">
        <f t="shared" ref="U44:U83" si="14">(IF(((J44-A44)/A44)*100 &lt; 1,L44,"INF"))</f>
        <v>INF</v>
      </c>
    </row>
    <row r="45">
      <c r="A45" s="63">
        <v>80660.0</v>
      </c>
      <c r="B45" s="63" t="s">
        <v>133</v>
      </c>
      <c r="C45" s="63" t="s">
        <v>173</v>
      </c>
      <c r="D45" s="63">
        <v>5.0</v>
      </c>
      <c r="E45" s="63">
        <v>86597.0</v>
      </c>
      <c r="F45" s="63">
        <v>86300.0</v>
      </c>
      <c r="G45" s="63">
        <v>85685.0</v>
      </c>
      <c r="H45" s="63">
        <v>87297.0</v>
      </c>
      <c r="I45" s="63">
        <v>85505.0</v>
      </c>
      <c r="J45" s="63">
        <v>85505.0</v>
      </c>
      <c r="K45" s="63">
        <v>86276.8</v>
      </c>
      <c r="L45" s="63">
        <v>4.524</v>
      </c>
      <c r="M45" s="63">
        <v>10.0</v>
      </c>
      <c r="N45" s="61">
        <f t="shared" si="8"/>
        <v>7.360525663</v>
      </c>
      <c r="O45" s="61">
        <f t="shared" si="9"/>
        <v>6.992313414</v>
      </c>
      <c r="P45" s="61">
        <f t="shared" si="10"/>
        <v>6.229853707</v>
      </c>
      <c r="Q45" s="61">
        <f t="shared" si="11"/>
        <v>8.228365981</v>
      </c>
      <c r="R45" s="61">
        <f t="shared" si="12"/>
        <v>6.006694768</v>
      </c>
      <c r="S45" s="62">
        <f t="shared" si="13"/>
        <v>6.963550707</v>
      </c>
      <c r="U45" s="60" t="str">
        <f t="shared" si="14"/>
        <v>INF</v>
      </c>
    </row>
    <row r="46">
      <c r="A46" s="63">
        <v>88180.0</v>
      </c>
      <c r="B46" s="63" t="s">
        <v>134</v>
      </c>
      <c r="C46" s="63" t="s">
        <v>173</v>
      </c>
      <c r="D46" s="63">
        <v>5.0</v>
      </c>
      <c r="E46" s="63">
        <v>94498.0</v>
      </c>
      <c r="F46" s="63">
        <v>94581.0</v>
      </c>
      <c r="G46" s="63">
        <v>93573.0</v>
      </c>
      <c r="H46" s="63">
        <v>93532.0</v>
      </c>
      <c r="I46" s="63">
        <v>94466.0</v>
      </c>
      <c r="J46" s="63">
        <v>93532.0</v>
      </c>
      <c r="K46" s="63">
        <v>94130.0</v>
      </c>
      <c r="L46" s="63">
        <v>6.726</v>
      </c>
      <c r="M46" s="63">
        <v>10.0</v>
      </c>
      <c r="N46" s="61">
        <f t="shared" si="8"/>
        <v>7.164889998</v>
      </c>
      <c r="O46" s="61">
        <f t="shared" si="9"/>
        <v>7.25901565</v>
      </c>
      <c r="P46" s="61">
        <f t="shared" si="10"/>
        <v>6.115899297</v>
      </c>
      <c r="Q46" s="61">
        <f t="shared" si="11"/>
        <v>6.069403493</v>
      </c>
      <c r="R46" s="61">
        <f t="shared" si="12"/>
        <v>7.12860059</v>
      </c>
      <c r="S46" s="62">
        <f t="shared" si="13"/>
        <v>6.747561805</v>
      </c>
      <c r="U46" s="60" t="str">
        <f t="shared" si="14"/>
        <v>INF</v>
      </c>
    </row>
    <row r="47">
      <c r="A47" s="63">
        <v>95441.0</v>
      </c>
      <c r="B47" s="63" t="s">
        <v>135</v>
      </c>
      <c r="C47" s="63" t="s">
        <v>173</v>
      </c>
      <c r="D47" s="63">
        <v>5.0</v>
      </c>
      <c r="E47" s="63">
        <v>102550.0</v>
      </c>
      <c r="F47" s="63">
        <v>102545.0</v>
      </c>
      <c r="G47" s="63">
        <v>101847.0</v>
      </c>
      <c r="H47" s="63">
        <v>100887.0</v>
      </c>
      <c r="I47" s="63">
        <v>101441.0</v>
      </c>
      <c r="J47" s="63">
        <v>100887.0</v>
      </c>
      <c r="K47" s="63">
        <v>101854.0</v>
      </c>
      <c r="L47" s="63">
        <v>2.559</v>
      </c>
      <c r="M47" s="63">
        <v>10.0</v>
      </c>
      <c r="N47" s="61">
        <f t="shared" si="8"/>
        <v>7.448580799</v>
      </c>
      <c r="O47" s="61">
        <f t="shared" si="9"/>
        <v>7.44334196</v>
      </c>
      <c r="P47" s="61">
        <f t="shared" si="10"/>
        <v>6.712000084</v>
      </c>
      <c r="Q47" s="61">
        <f t="shared" si="11"/>
        <v>5.706143062</v>
      </c>
      <c r="R47" s="61">
        <f t="shared" si="12"/>
        <v>6.286606385</v>
      </c>
      <c r="S47" s="62">
        <f t="shared" si="13"/>
        <v>6.719334458</v>
      </c>
      <c r="U47" s="60" t="str">
        <f t="shared" si="14"/>
        <v>INF</v>
      </c>
    </row>
    <row r="48">
      <c r="A48" s="63">
        <v>70836.0</v>
      </c>
      <c r="B48" s="63" t="s">
        <v>136</v>
      </c>
      <c r="C48" s="63" t="s">
        <v>173</v>
      </c>
      <c r="D48" s="63">
        <v>5.0</v>
      </c>
      <c r="E48" s="63">
        <v>78249.0</v>
      </c>
      <c r="F48" s="63">
        <v>76923.0</v>
      </c>
      <c r="G48" s="63">
        <v>76986.0</v>
      </c>
      <c r="H48" s="63">
        <v>77711.0</v>
      </c>
      <c r="I48" s="63">
        <v>77922.0</v>
      </c>
      <c r="J48" s="63">
        <v>76923.0</v>
      </c>
      <c r="K48" s="63">
        <v>77558.2</v>
      </c>
      <c r="L48" s="63">
        <v>6.085</v>
      </c>
      <c r="M48" s="63">
        <v>10.0</v>
      </c>
      <c r="N48" s="61">
        <f t="shared" si="8"/>
        <v>10.46501779</v>
      </c>
      <c r="O48" s="61">
        <f t="shared" si="9"/>
        <v>8.59308826</v>
      </c>
      <c r="P48" s="61">
        <f t="shared" si="10"/>
        <v>8.682026088</v>
      </c>
      <c r="Q48" s="61">
        <f t="shared" si="11"/>
        <v>9.705516969</v>
      </c>
      <c r="R48" s="61">
        <f t="shared" si="12"/>
        <v>10.00338811</v>
      </c>
      <c r="S48" s="62">
        <f t="shared" si="13"/>
        <v>9.489807443</v>
      </c>
      <c r="U48" s="60" t="str">
        <f t="shared" si="14"/>
        <v>INF</v>
      </c>
    </row>
    <row r="49">
      <c r="A49" s="63">
        <v>102341.0</v>
      </c>
      <c r="B49" s="63" t="s">
        <v>137</v>
      </c>
      <c r="C49" s="63" t="s">
        <v>173</v>
      </c>
      <c r="D49" s="63">
        <v>5.0</v>
      </c>
      <c r="E49" s="63">
        <v>110689.0</v>
      </c>
      <c r="F49" s="63">
        <v>112171.0</v>
      </c>
      <c r="G49" s="63">
        <v>111821.0</v>
      </c>
      <c r="H49" s="63">
        <v>110969.0</v>
      </c>
      <c r="I49" s="63">
        <v>108766.0</v>
      </c>
      <c r="J49" s="63">
        <v>108766.0</v>
      </c>
      <c r="K49" s="63">
        <v>110883.2</v>
      </c>
      <c r="L49" s="63">
        <v>7.137</v>
      </c>
      <c r="M49" s="63">
        <v>20.0</v>
      </c>
      <c r="N49" s="61">
        <f t="shared" si="8"/>
        <v>8.157043609</v>
      </c>
      <c r="O49" s="61">
        <f t="shared" si="9"/>
        <v>9.605143589</v>
      </c>
      <c r="P49" s="61">
        <f t="shared" si="10"/>
        <v>9.263149666</v>
      </c>
      <c r="Q49" s="61">
        <f t="shared" si="11"/>
        <v>8.430638747</v>
      </c>
      <c r="R49" s="61">
        <f t="shared" si="12"/>
        <v>6.278031288</v>
      </c>
      <c r="S49" s="62">
        <f t="shared" si="13"/>
        <v>8.34680138</v>
      </c>
      <c r="U49" s="60" t="str">
        <f t="shared" si="14"/>
        <v>INF</v>
      </c>
    </row>
    <row r="50">
      <c r="A50" s="63">
        <v>91465.0</v>
      </c>
      <c r="B50" s="63" t="s">
        <v>138</v>
      </c>
      <c r="C50" s="63" t="s">
        <v>173</v>
      </c>
      <c r="D50" s="63">
        <v>5.0</v>
      </c>
      <c r="E50" s="63">
        <v>98916.0</v>
      </c>
      <c r="F50" s="63">
        <v>99462.0</v>
      </c>
      <c r="G50" s="63">
        <v>98553.0</v>
      </c>
      <c r="H50" s="63">
        <v>99411.0</v>
      </c>
      <c r="I50" s="63">
        <v>99830.0</v>
      </c>
      <c r="J50" s="63">
        <v>98553.0</v>
      </c>
      <c r="K50" s="63">
        <v>99234.4</v>
      </c>
      <c r="L50" s="63">
        <v>7.626</v>
      </c>
      <c r="M50" s="63">
        <v>20.0</v>
      </c>
      <c r="N50" s="61">
        <f t="shared" si="8"/>
        <v>8.146285464</v>
      </c>
      <c r="O50" s="61">
        <f t="shared" si="9"/>
        <v>8.743235117</v>
      </c>
      <c r="P50" s="61">
        <f t="shared" si="10"/>
        <v>7.749412344</v>
      </c>
      <c r="Q50" s="61">
        <f t="shared" si="11"/>
        <v>8.687476084</v>
      </c>
      <c r="R50" s="61">
        <f t="shared" si="12"/>
        <v>9.14557481</v>
      </c>
      <c r="S50" s="62">
        <f t="shared" si="13"/>
        <v>8.494396764</v>
      </c>
      <c r="U50" s="60" t="str">
        <f t="shared" si="14"/>
        <v>INF</v>
      </c>
    </row>
    <row r="51">
      <c r="A51" s="63">
        <v>101003.0</v>
      </c>
      <c r="B51" s="63" t="s">
        <v>139</v>
      </c>
      <c r="C51" s="63" t="s">
        <v>173</v>
      </c>
      <c r="D51" s="63">
        <v>5.0</v>
      </c>
      <c r="E51" s="63">
        <v>109732.0</v>
      </c>
      <c r="F51" s="63">
        <v>108488.0</v>
      </c>
      <c r="G51" s="63">
        <v>111083.0</v>
      </c>
      <c r="H51" s="63">
        <v>111011.0</v>
      </c>
      <c r="I51" s="63">
        <v>110741.0</v>
      </c>
      <c r="J51" s="63">
        <v>108488.0</v>
      </c>
      <c r="K51" s="63">
        <v>110211.0</v>
      </c>
      <c r="L51" s="63">
        <v>7.974</v>
      </c>
      <c r="M51" s="63">
        <v>20.0</v>
      </c>
      <c r="N51" s="61">
        <f t="shared" si="8"/>
        <v>8.642317555</v>
      </c>
      <c r="O51" s="61">
        <f t="shared" si="9"/>
        <v>7.41067097</v>
      </c>
      <c r="P51" s="61">
        <f t="shared" si="10"/>
        <v>9.979901587</v>
      </c>
      <c r="Q51" s="61">
        <f t="shared" si="11"/>
        <v>9.908616576</v>
      </c>
      <c r="R51" s="61">
        <f t="shared" si="12"/>
        <v>9.641297783</v>
      </c>
      <c r="S51" s="62">
        <f t="shared" si="13"/>
        <v>9.116560894</v>
      </c>
      <c r="U51" s="60" t="str">
        <f t="shared" si="14"/>
        <v>INF</v>
      </c>
    </row>
    <row r="52">
      <c r="A52" s="63">
        <v>96365.0</v>
      </c>
      <c r="B52" s="63" t="s">
        <v>140</v>
      </c>
      <c r="C52" s="63" t="s">
        <v>173</v>
      </c>
      <c r="D52" s="63">
        <v>5.0</v>
      </c>
      <c r="E52" s="63">
        <v>104532.0</v>
      </c>
      <c r="F52" s="63">
        <v>105067.0</v>
      </c>
      <c r="G52" s="63">
        <v>105680.0</v>
      </c>
      <c r="H52" s="63">
        <v>104856.0</v>
      </c>
      <c r="I52" s="63">
        <v>105008.0</v>
      </c>
      <c r="J52" s="63">
        <v>104532.0</v>
      </c>
      <c r="K52" s="63">
        <v>105028.6</v>
      </c>
      <c r="L52" s="63">
        <v>6.572</v>
      </c>
      <c r="M52" s="63">
        <v>20.0</v>
      </c>
      <c r="N52" s="61">
        <f t="shared" si="8"/>
        <v>8.475068749</v>
      </c>
      <c r="O52" s="61">
        <f t="shared" si="9"/>
        <v>9.030249572</v>
      </c>
      <c r="P52" s="61">
        <f t="shared" si="10"/>
        <v>9.666372646</v>
      </c>
      <c r="Q52" s="61">
        <f t="shared" si="11"/>
        <v>8.811290406</v>
      </c>
      <c r="R52" s="61">
        <f t="shared" si="12"/>
        <v>8.969024023</v>
      </c>
      <c r="S52" s="62">
        <f t="shared" si="13"/>
        <v>8.990401079</v>
      </c>
      <c r="U52" s="60" t="str">
        <f t="shared" si="14"/>
        <v>INF</v>
      </c>
    </row>
    <row r="53">
      <c r="A53" s="63">
        <v>74770.0</v>
      </c>
      <c r="B53" s="63" t="s">
        <v>141</v>
      </c>
      <c r="C53" s="63" t="s">
        <v>173</v>
      </c>
      <c r="D53" s="63">
        <v>5.0</v>
      </c>
      <c r="E53" s="63">
        <v>83087.0</v>
      </c>
      <c r="F53" s="63">
        <v>83089.0</v>
      </c>
      <c r="G53" s="63">
        <v>82321.0</v>
      </c>
      <c r="H53" s="63">
        <v>83370.0</v>
      </c>
      <c r="I53" s="63">
        <v>83693.0</v>
      </c>
      <c r="J53" s="63">
        <v>82321.0</v>
      </c>
      <c r="K53" s="63">
        <v>83112.0</v>
      </c>
      <c r="L53" s="63">
        <v>10.322</v>
      </c>
      <c r="M53" s="63">
        <v>20.0</v>
      </c>
      <c r="N53" s="61">
        <f t="shared" si="8"/>
        <v>11.12344523</v>
      </c>
      <c r="O53" s="61">
        <f t="shared" si="9"/>
        <v>11.1261201</v>
      </c>
      <c r="P53" s="61">
        <f t="shared" si="10"/>
        <v>10.09897018</v>
      </c>
      <c r="Q53" s="61">
        <f t="shared" si="11"/>
        <v>11.50193928</v>
      </c>
      <c r="R53" s="61">
        <f t="shared" si="12"/>
        <v>11.93393072</v>
      </c>
      <c r="S53" s="62">
        <f t="shared" si="13"/>
        <v>11.1568811</v>
      </c>
      <c r="U53" s="60" t="str">
        <f t="shared" si="14"/>
        <v>INF</v>
      </c>
    </row>
    <row r="54">
      <c r="A54" s="63">
        <v>93903.0</v>
      </c>
      <c r="B54" s="63" t="s">
        <v>142</v>
      </c>
      <c r="C54" s="63" t="s">
        <v>173</v>
      </c>
      <c r="D54" s="63">
        <v>5.0</v>
      </c>
      <c r="E54" s="63">
        <v>105835.0</v>
      </c>
      <c r="F54" s="63">
        <v>104752.0</v>
      </c>
      <c r="G54" s="63">
        <v>104413.0</v>
      </c>
      <c r="H54" s="63">
        <v>105295.0</v>
      </c>
      <c r="I54" s="63">
        <v>104367.0</v>
      </c>
      <c r="J54" s="63">
        <v>104367.0</v>
      </c>
      <c r="K54" s="63">
        <v>104932.4</v>
      </c>
      <c r="L54" s="63">
        <v>14.297</v>
      </c>
      <c r="M54" s="63">
        <v>30.0</v>
      </c>
      <c r="N54" s="61">
        <f t="shared" si="8"/>
        <v>12.70672928</v>
      </c>
      <c r="O54" s="61">
        <f t="shared" si="9"/>
        <v>11.5534115</v>
      </c>
      <c r="P54" s="61">
        <f t="shared" si="10"/>
        <v>11.19240067</v>
      </c>
      <c r="Q54" s="61">
        <f t="shared" si="11"/>
        <v>12.13166778</v>
      </c>
      <c r="R54" s="61">
        <f t="shared" si="12"/>
        <v>11.14341395</v>
      </c>
      <c r="S54" s="62">
        <f t="shared" si="13"/>
        <v>11.74552464</v>
      </c>
      <c r="U54" s="60" t="str">
        <f t="shared" si="14"/>
        <v>INF</v>
      </c>
    </row>
    <row r="55">
      <c r="A55" s="63">
        <v>106863.0</v>
      </c>
      <c r="B55" s="63" t="s">
        <v>143</v>
      </c>
      <c r="C55" s="63" t="s">
        <v>173</v>
      </c>
      <c r="D55" s="63">
        <v>5.0</v>
      </c>
      <c r="E55" s="63">
        <v>117726.0</v>
      </c>
      <c r="F55" s="63">
        <v>118489.0</v>
      </c>
      <c r="G55" s="63">
        <v>117658.0</v>
      </c>
      <c r="H55" s="63">
        <v>117069.0</v>
      </c>
      <c r="I55" s="63">
        <v>118013.0</v>
      </c>
      <c r="J55" s="63">
        <v>117069.0</v>
      </c>
      <c r="K55" s="63">
        <v>117791.0</v>
      </c>
      <c r="L55" s="63">
        <v>17.56</v>
      </c>
      <c r="M55" s="63">
        <v>30.0</v>
      </c>
      <c r="N55" s="61">
        <f t="shared" si="8"/>
        <v>10.1653519</v>
      </c>
      <c r="O55" s="61">
        <f t="shared" si="9"/>
        <v>10.8793502</v>
      </c>
      <c r="P55" s="61">
        <f t="shared" si="10"/>
        <v>10.10171902</v>
      </c>
      <c r="Q55" s="61">
        <f t="shared" si="11"/>
        <v>9.550546026</v>
      </c>
      <c r="R55" s="61">
        <f t="shared" si="12"/>
        <v>10.43392007</v>
      </c>
      <c r="S55" s="62">
        <f t="shared" si="13"/>
        <v>10.22617744</v>
      </c>
      <c r="U55" s="60" t="str">
        <f t="shared" si="14"/>
        <v>INF</v>
      </c>
    </row>
    <row r="56">
      <c r="A56" s="63">
        <v>97837.0</v>
      </c>
      <c r="B56" s="63" t="s">
        <v>144</v>
      </c>
      <c r="C56" s="63" t="s">
        <v>173</v>
      </c>
      <c r="D56" s="63">
        <v>5.0</v>
      </c>
      <c r="E56" s="63">
        <v>110646.0</v>
      </c>
      <c r="F56" s="63">
        <v>110106.0</v>
      </c>
      <c r="G56" s="63">
        <v>111557.0</v>
      </c>
      <c r="H56" s="63">
        <v>111259.0</v>
      </c>
      <c r="I56" s="63">
        <v>111039.0</v>
      </c>
      <c r="J56" s="63">
        <v>110106.0</v>
      </c>
      <c r="K56" s="63">
        <v>110921.4</v>
      </c>
      <c r="L56" s="63">
        <v>13.035</v>
      </c>
      <c r="M56" s="63">
        <v>30.0</v>
      </c>
      <c r="N56" s="61">
        <f t="shared" si="8"/>
        <v>13.09218394</v>
      </c>
      <c r="O56" s="61">
        <f t="shared" si="9"/>
        <v>12.54024551</v>
      </c>
      <c r="P56" s="61">
        <f t="shared" si="10"/>
        <v>14.02332451</v>
      </c>
      <c r="Q56" s="61">
        <f t="shared" si="11"/>
        <v>13.71873627</v>
      </c>
      <c r="R56" s="61">
        <f t="shared" si="12"/>
        <v>13.49387246</v>
      </c>
      <c r="S56" s="62">
        <f t="shared" si="13"/>
        <v>13.37367254</v>
      </c>
      <c r="U56" s="60" t="str">
        <f t="shared" si="14"/>
        <v>INF</v>
      </c>
    </row>
    <row r="57">
      <c r="A57" s="63">
        <v>111488.0</v>
      </c>
      <c r="B57" s="63" t="s">
        <v>145</v>
      </c>
      <c r="C57" s="63" t="s">
        <v>173</v>
      </c>
      <c r="D57" s="63">
        <v>5.0</v>
      </c>
      <c r="E57" s="63">
        <v>119364.0</v>
      </c>
      <c r="F57" s="63">
        <v>121192.0</v>
      </c>
      <c r="G57" s="63">
        <v>121284.0</v>
      </c>
      <c r="H57" s="63">
        <v>122814.0</v>
      </c>
      <c r="I57" s="63">
        <v>118702.0</v>
      </c>
      <c r="J57" s="63">
        <v>118702.0</v>
      </c>
      <c r="K57" s="63">
        <v>120671.2</v>
      </c>
      <c r="L57" s="63">
        <v>15.973</v>
      </c>
      <c r="M57" s="63">
        <v>30.0</v>
      </c>
      <c r="N57" s="61">
        <f t="shared" si="8"/>
        <v>7.064437428</v>
      </c>
      <c r="O57" s="61">
        <f t="shared" si="9"/>
        <v>8.704075775</v>
      </c>
      <c r="P57" s="61">
        <f t="shared" si="10"/>
        <v>8.786595867</v>
      </c>
      <c r="Q57" s="61">
        <f t="shared" si="11"/>
        <v>10.15894087</v>
      </c>
      <c r="R57" s="61">
        <f t="shared" si="12"/>
        <v>6.47065155</v>
      </c>
      <c r="S57" s="62">
        <f t="shared" si="13"/>
        <v>8.236940299</v>
      </c>
      <c r="U57" s="60" t="str">
        <f t="shared" si="14"/>
        <v>INF</v>
      </c>
    </row>
    <row r="58">
      <c r="A58" s="63">
        <v>96190.0</v>
      </c>
      <c r="B58" s="63" t="s">
        <v>146</v>
      </c>
      <c r="C58" s="63" t="s">
        <v>173</v>
      </c>
      <c r="D58" s="63">
        <v>5.0</v>
      </c>
      <c r="E58" s="63">
        <v>109120.0</v>
      </c>
      <c r="F58" s="63">
        <v>108585.0</v>
      </c>
      <c r="G58" s="63">
        <v>107955.0</v>
      </c>
      <c r="H58" s="63">
        <v>108530.0</v>
      </c>
      <c r="I58" s="63">
        <v>109252.0</v>
      </c>
      <c r="J58" s="63">
        <v>107955.0</v>
      </c>
      <c r="K58" s="63">
        <v>108688.4</v>
      </c>
      <c r="L58" s="63">
        <v>14.484</v>
      </c>
      <c r="M58" s="63">
        <v>30.0</v>
      </c>
      <c r="N58" s="61">
        <f t="shared" si="8"/>
        <v>13.44214575</v>
      </c>
      <c r="O58" s="61">
        <f t="shared" si="9"/>
        <v>12.88595488</v>
      </c>
      <c r="P58" s="61">
        <f t="shared" si="10"/>
        <v>12.23100114</v>
      </c>
      <c r="Q58" s="61">
        <f t="shared" si="11"/>
        <v>12.82877638</v>
      </c>
      <c r="R58" s="61">
        <f t="shared" si="12"/>
        <v>13.57937416</v>
      </c>
      <c r="S58" s="62">
        <f t="shared" si="13"/>
        <v>12.99345046</v>
      </c>
      <c r="U58" s="60" t="str">
        <f t="shared" si="14"/>
        <v>INF</v>
      </c>
    </row>
    <row r="59">
      <c r="A59" s="63">
        <v>101027.0</v>
      </c>
      <c r="B59" s="63" t="s">
        <v>147</v>
      </c>
      <c r="C59" s="63" t="s">
        <v>173</v>
      </c>
      <c r="D59" s="63">
        <v>5.0</v>
      </c>
      <c r="E59" s="63">
        <v>114437.0</v>
      </c>
      <c r="F59" s="63">
        <v>113891.0</v>
      </c>
      <c r="G59" s="63">
        <v>114323.0</v>
      </c>
      <c r="H59" s="63">
        <v>114213.0</v>
      </c>
      <c r="I59" s="63">
        <v>113257.0</v>
      </c>
      <c r="J59" s="63">
        <v>113257.0</v>
      </c>
      <c r="K59" s="63">
        <v>114024.2</v>
      </c>
      <c r="L59" s="63">
        <v>17.447</v>
      </c>
      <c r="M59" s="63">
        <v>40.0</v>
      </c>
      <c r="N59" s="61">
        <f t="shared" si="8"/>
        <v>13.27367931</v>
      </c>
      <c r="O59" s="61">
        <f t="shared" si="9"/>
        <v>12.73322973</v>
      </c>
      <c r="P59" s="61">
        <f t="shared" si="10"/>
        <v>13.16083819</v>
      </c>
      <c r="Q59" s="61">
        <f t="shared" si="11"/>
        <v>13.05195641</v>
      </c>
      <c r="R59" s="61">
        <f t="shared" si="12"/>
        <v>12.10567472</v>
      </c>
      <c r="S59" s="62">
        <f t="shared" si="13"/>
        <v>12.86507567</v>
      </c>
      <c r="U59" s="60" t="str">
        <f t="shared" si="14"/>
        <v>INF</v>
      </c>
    </row>
    <row r="60">
      <c r="A60" s="63">
        <v>107608.0</v>
      </c>
      <c r="B60" s="63" t="s">
        <v>148</v>
      </c>
      <c r="C60" s="63" t="s">
        <v>173</v>
      </c>
      <c r="D60" s="63">
        <v>5.0</v>
      </c>
      <c r="E60" s="63">
        <v>118557.0</v>
      </c>
      <c r="F60" s="63">
        <v>119448.0</v>
      </c>
      <c r="G60" s="63">
        <v>120045.0</v>
      </c>
      <c r="H60" s="63">
        <v>118351.0</v>
      </c>
      <c r="I60" s="63">
        <v>119293.0</v>
      </c>
      <c r="J60" s="63">
        <v>118351.0</v>
      </c>
      <c r="K60" s="63">
        <v>119138.8</v>
      </c>
      <c r="L60" s="63">
        <v>11.143</v>
      </c>
      <c r="M60" s="63">
        <v>40.0</v>
      </c>
      <c r="N60" s="61">
        <f t="shared" si="8"/>
        <v>10.17489406</v>
      </c>
      <c r="O60" s="61">
        <f t="shared" si="9"/>
        <v>11.00289941</v>
      </c>
      <c r="P60" s="61">
        <f t="shared" si="10"/>
        <v>11.55769088</v>
      </c>
      <c r="Q60" s="61">
        <f t="shared" si="11"/>
        <v>9.983458479</v>
      </c>
      <c r="R60" s="61">
        <f t="shared" si="12"/>
        <v>10.85885808</v>
      </c>
      <c r="S60" s="62">
        <f t="shared" si="13"/>
        <v>10.71556018</v>
      </c>
      <c r="U60" s="60" t="str">
        <f t="shared" si="14"/>
        <v>INF</v>
      </c>
    </row>
    <row r="61">
      <c r="A61" s="63">
        <v>119282.0</v>
      </c>
      <c r="B61" s="63" t="s">
        <v>149</v>
      </c>
      <c r="C61" s="63" t="s">
        <v>173</v>
      </c>
      <c r="D61" s="63">
        <v>5.0</v>
      </c>
      <c r="E61" s="63">
        <v>133118.0</v>
      </c>
      <c r="F61" s="63">
        <v>133201.0</v>
      </c>
      <c r="G61" s="63">
        <v>133254.0</v>
      </c>
      <c r="H61" s="63">
        <v>131965.0</v>
      </c>
      <c r="I61" s="63">
        <v>132967.0</v>
      </c>
      <c r="J61" s="63">
        <v>131965.0</v>
      </c>
      <c r="K61" s="63">
        <v>132901.0</v>
      </c>
      <c r="L61" s="63">
        <v>20.063</v>
      </c>
      <c r="M61" s="63">
        <v>40.0</v>
      </c>
      <c r="N61" s="61">
        <f t="shared" si="8"/>
        <v>11.5994031</v>
      </c>
      <c r="O61" s="61">
        <f t="shared" si="9"/>
        <v>11.6689861</v>
      </c>
      <c r="P61" s="61">
        <f t="shared" si="10"/>
        <v>11.71341862</v>
      </c>
      <c r="Q61" s="61">
        <f t="shared" si="11"/>
        <v>10.63278617</v>
      </c>
      <c r="R61" s="61">
        <f t="shared" si="12"/>
        <v>11.47281233</v>
      </c>
      <c r="S61" s="62">
        <f t="shared" si="13"/>
        <v>11.41748126</v>
      </c>
      <c r="U61" s="60" t="str">
        <f t="shared" si="14"/>
        <v>INF</v>
      </c>
    </row>
    <row r="62">
      <c r="A62" s="63">
        <v>113107.0</v>
      </c>
      <c r="B62" s="63" t="s">
        <v>150</v>
      </c>
      <c r="C62" s="63" t="s">
        <v>173</v>
      </c>
      <c r="D62" s="63">
        <v>5.0</v>
      </c>
      <c r="E62" s="63">
        <v>124755.0</v>
      </c>
      <c r="F62" s="63">
        <v>124178.0</v>
      </c>
      <c r="G62" s="63">
        <v>125226.0</v>
      </c>
      <c r="H62" s="63">
        <v>122309.0</v>
      </c>
      <c r="I62" s="63">
        <v>125161.0</v>
      </c>
      <c r="J62" s="63">
        <v>122309.0</v>
      </c>
      <c r="K62" s="63">
        <v>124325.8</v>
      </c>
      <c r="L62" s="63">
        <v>20.052</v>
      </c>
      <c r="M62" s="63">
        <v>40.0</v>
      </c>
      <c r="N62" s="61">
        <f t="shared" si="8"/>
        <v>10.2982132</v>
      </c>
      <c r="O62" s="61">
        <f t="shared" si="9"/>
        <v>9.788076777</v>
      </c>
      <c r="P62" s="61">
        <f t="shared" si="10"/>
        <v>10.71463305</v>
      </c>
      <c r="Q62" s="61">
        <f t="shared" si="11"/>
        <v>8.135659155</v>
      </c>
      <c r="R62" s="61">
        <f t="shared" si="12"/>
        <v>10.65716534</v>
      </c>
      <c r="S62" s="62">
        <f t="shared" si="13"/>
        <v>9.918749503</v>
      </c>
      <c r="U62" s="60" t="str">
        <f t="shared" si="14"/>
        <v>INF</v>
      </c>
    </row>
    <row r="63">
      <c r="A63" s="63">
        <v>118523.0</v>
      </c>
      <c r="B63" s="63" t="s">
        <v>151</v>
      </c>
      <c r="C63" s="63" t="s">
        <v>173</v>
      </c>
      <c r="D63" s="63">
        <v>5.0</v>
      </c>
      <c r="E63" s="63">
        <v>130731.0</v>
      </c>
      <c r="F63" s="63">
        <v>131582.0</v>
      </c>
      <c r="G63" s="63">
        <v>131061.0</v>
      </c>
      <c r="H63" s="63">
        <v>131391.0</v>
      </c>
      <c r="I63" s="63">
        <v>131716.0</v>
      </c>
      <c r="J63" s="63">
        <v>130731.0</v>
      </c>
      <c r="K63" s="63">
        <v>131296.2</v>
      </c>
      <c r="L63" s="63">
        <v>26.985</v>
      </c>
      <c r="M63" s="63">
        <v>40.0</v>
      </c>
      <c r="N63" s="61">
        <f t="shared" si="8"/>
        <v>10.30011053</v>
      </c>
      <c r="O63" s="61">
        <f t="shared" si="9"/>
        <v>11.01811463</v>
      </c>
      <c r="P63" s="61">
        <f t="shared" si="10"/>
        <v>10.5785375</v>
      </c>
      <c r="Q63" s="61">
        <f t="shared" si="11"/>
        <v>10.85696447</v>
      </c>
      <c r="R63" s="61">
        <f t="shared" si="12"/>
        <v>11.13117285</v>
      </c>
      <c r="S63" s="62">
        <f t="shared" si="13"/>
        <v>10.77698</v>
      </c>
      <c r="U63" s="60" t="str">
        <f t="shared" si="14"/>
        <v>INF</v>
      </c>
    </row>
    <row r="64">
      <c r="A64" s="63">
        <v>114895.0</v>
      </c>
      <c r="B64" s="63" t="s">
        <v>152</v>
      </c>
      <c r="C64" s="63" t="s">
        <v>173</v>
      </c>
      <c r="D64" s="63">
        <v>5.0</v>
      </c>
      <c r="E64" s="63">
        <v>130301.0</v>
      </c>
      <c r="F64" s="63">
        <v>128863.0</v>
      </c>
      <c r="G64" s="63">
        <v>130111.0</v>
      </c>
      <c r="H64" s="63">
        <v>130357.0</v>
      </c>
      <c r="I64" s="63">
        <v>128613.0</v>
      </c>
      <c r="J64" s="63">
        <v>128613.0</v>
      </c>
      <c r="K64" s="63">
        <v>129649.0</v>
      </c>
      <c r="L64" s="63">
        <v>25.406</v>
      </c>
      <c r="M64" s="63">
        <v>50.0</v>
      </c>
      <c r="N64" s="61">
        <f t="shared" si="8"/>
        <v>13.40876452</v>
      </c>
      <c r="O64" s="61">
        <f t="shared" si="9"/>
        <v>12.157187</v>
      </c>
      <c r="P64" s="61">
        <f t="shared" si="10"/>
        <v>13.24339614</v>
      </c>
      <c r="Q64" s="61">
        <f t="shared" si="11"/>
        <v>13.45750468</v>
      </c>
      <c r="R64" s="61">
        <f t="shared" si="12"/>
        <v>11.93959702</v>
      </c>
      <c r="S64" s="62">
        <f t="shared" si="13"/>
        <v>12.84128987</v>
      </c>
      <c r="U64" s="60" t="str">
        <f t="shared" si="14"/>
        <v>INF</v>
      </c>
    </row>
    <row r="65">
      <c r="A65" s="63">
        <v>125994.0</v>
      </c>
      <c r="B65" s="63" t="s">
        <v>153</v>
      </c>
      <c r="C65" s="63" t="s">
        <v>173</v>
      </c>
      <c r="D65" s="63">
        <v>5.0</v>
      </c>
      <c r="E65" s="63">
        <v>140350.0</v>
      </c>
      <c r="F65" s="63">
        <v>139934.0</v>
      </c>
      <c r="G65" s="63">
        <v>141145.0</v>
      </c>
      <c r="H65" s="63">
        <v>140835.0</v>
      </c>
      <c r="I65" s="63">
        <v>139947.0</v>
      </c>
      <c r="J65" s="63">
        <v>139934.0</v>
      </c>
      <c r="K65" s="63">
        <v>140442.2</v>
      </c>
      <c r="L65" s="63">
        <v>22.56</v>
      </c>
      <c r="M65" s="63">
        <v>50.0</v>
      </c>
      <c r="N65" s="61">
        <f t="shared" si="8"/>
        <v>11.39419337</v>
      </c>
      <c r="O65" s="61">
        <f t="shared" si="9"/>
        <v>11.06401892</v>
      </c>
      <c r="P65" s="61">
        <f t="shared" si="10"/>
        <v>12.0251758</v>
      </c>
      <c r="Q65" s="61">
        <f t="shared" si="11"/>
        <v>11.77913234</v>
      </c>
      <c r="R65" s="61">
        <f t="shared" si="12"/>
        <v>11.07433687</v>
      </c>
      <c r="S65" s="62">
        <f t="shared" si="13"/>
        <v>11.46737146</v>
      </c>
      <c r="U65" s="60" t="str">
        <f t="shared" si="14"/>
        <v>INF</v>
      </c>
    </row>
    <row r="66">
      <c r="A66" s="63">
        <v>122437.0</v>
      </c>
      <c r="B66" s="63" t="s">
        <v>154</v>
      </c>
      <c r="C66" s="63" t="s">
        <v>173</v>
      </c>
      <c r="D66" s="63">
        <v>5.0</v>
      </c>
      <c r="E66" s="63">
        <v>136855.0</v>
      </c>
      <c r="F66" s="63">
        <v>136899.0</v>
      </c>
      <c r="G66" s="63">
        <v>136796.0</v>
      </c>
      <c r="H66" s="63">
        <v>136393.0</v>
      </c>
      <c r="I66" s="63">
        <v>135235.0</v>
      </c>
      <c r="J66" s="63">
        <v>135235.0</v>
      </c>
      <c r="K66" s="63">
        <v>136435.6</v>
      </c>
      <c r="L66" s="63">
        <v>13.113</v>
      </c>
      <c r="M66" s="63">
        <v>50.0</v>
      </c>
      <c r="N66" s="61">
        <f t="shared" si="8"/>
        <v>11.77585207</v>
      </c>
      <c r="O66" s="61">
        <f t="shared" si="9"/>
        <v>11.81178892</v>
      </c>
      <c r="P66" s="61">
        <f t="shared" si="10"/>
        <v>11.72766402</v>
      </c>
      <c r="Q66" s="61">
        <f t="shared" si="11"/>
        <v>11.39851515</v>
      </c>
      <c r="R66" s="61">
        <f t="shared" si="12"/>
        <v>10.45272262</v>
      </c>
      <c r="S66" s="62">
        <f t="shared" si="13"/>
        <v>11.43330856</v>
      </c>
      <c r="U66" s="60" t="str">
        <f t="shared" si="14"/>
        <v>INF</v>
      </c>
    </row>
    <row r="67">
      <c r="A67" s="63">
        <v>121462.0</v>
      </c>
      <c r="B67" s="63" t="s">
        <v>155</v>
      </c>
      <c r="C67" s="63" t="s">
        <v>173</v>
      </c>
      <c r="D67" s="63">
        <v>5.0</v>
      </c>
      <c r="E67" s="63">
        <v>136039.0</v>
      </c>
      <c r="F67" s="63">
        <v>136277.0</v>
      </c>
      <c r="G67" s="63">
        <v>134200.0</v>
      </c>
      <c r="H67" s="63">
        <v>137239.0</v>
      </c>
      <c r="I67" s="63">
        <v>136778.0</v>
      </c>
      <c r="J67" s="63">
        <v>134200.0</v>
      </c>
      <c r="K67" s="63">
        <v>136106.6</v>
      </c>
      <c r="L67" s="63">
        <v>21.216</v>
      </c>
      <c r="M67" s="63">
        <v>50.0</v>
      </c>
      <c r="N67" s="61">
        <f t="shared" si="8"/>
        <v>12.00128435</v>
      </c>
      <c r="O67" s="61">
        <f t="shared" si="9"/>
        <v>12.19723041</v>
      </c>
      <c r="P67" s="61">
        <f t="shared" si="10"/>
        <v>10.48723057</v>
      </c>
      <c r="Q67" s="61">
        <f t="shared" si="11"/>
        <v>12.98924767</v>
      </c>
      <c r="R67" s="61">
        <f t="shared" si="12"/>
        <v>12.60970509</v>
      </c>
      <c r="S67" s="62">
        <f t="shared" si="13"/>
        <v>12.05693962</v>
      </c>
      <c r="U67" s="60" t="str">
        <f t="shared" si="14"/>
        <v>INF</v>
      </c>
    </row>
    <row r="68">
      <c r="A68" s="63">
        <v>111435.0</v>
      </c>
      <c r="B68" s="63" t="s">
        <v>156</v>
      </c>
      <c r="C68" s="63" t="s">
        <v>173</v>
      </c>
      <c r="D68" s="63">
        <v>5.0</v>
      </c>
      <c r="E68" s="63">
        <v>128011.0</v>
      </c>
      <c r="F68" s="63">
        <v>124164.0</v>
      </c>
      <c r="G68" s="63">
        <v>126836.0</v>
      </c>
      <c r="H68" s="63">
        <v>127209.0</v>
      </c>
      <c r="I68" s="63">
        <v>125635.0</v>
      </c>
      <c r="J68" s="63">
        <v>124164.0</v>
      </c>
      <c r="K68" s="63">
        <v>126371.0</v>
      </c>
      <c r="L68" s="63">
        <v>26.251</v>
      </c>
      <c r="M68" s="63">
        <v>50.0</v>
      </c>
      <c r="N68" s="61">
        <f t="shared" si="8"/>
        <v>14.87503926</v>
      </c>
      <c r="O68" s="61">
        <f t="shared" si="9"/>
        <v>11.42280253</v>
      </c>
      <c r="P68" s="61">
        <f t="shared" si="10"/>
        <v>13.82061291</v>
      </c>
      <c r="Q68" s="61">
        <f t="shared" si="11"/>
        <v>14.15533719</v>
      </c>
      <c r="R68" s="61">
        <f t="shared" si="12"/>
        <v>12.74285458</v>
      </c>
      <c r="S68" s="62">
        <f t="shared" si="13"/>
        <v>13.4033293</v>
      </c>
      <c r="U68" s="60" t="str">
        <f t="shared" si="14"/>
        <v>INF</v>
      </c>
    </row>
    <row r="69">
      <c r="A69" s="63">
        <v>119392.0</v>
      </c>
      <c r="B69" s="63" t="s">
        <v>157</v>
      </c>
      <c r="C69" s="63" t="s">
        <v>173</v>
      </c>
      <c r="D69" s="63">
        <v>5.0</v>
      </c>
      <c r="E69" s="63">
        <v>133472.0</v>
      </c>
      <c r="F69" s="63">
        <v>133984.0</v>
      </c>
      <c r="G69" s="63">
        <v>135491.0</v>
      </c>
      <c r="H69" s="63">
        <v>135220.0</v>
      </c>
      <c r="I69" s="63">
        <v>136851.0</v>
      </c>
      <c r="J69" s="63">
        <v>133472.0</v>
      </c>
      <c r="K69" s="63">
        <v>135003.6</v>
      </c>
      <c r="L69" s="63">
        <v>46.364</v>
      </c>
      <c r="M69" s="63">
        <v>60.0</v>
      </c>
      <c r="N69" s="61">
        <f t="shared" si="8"/>
        <v>11.79308496</v>
      </c>
      <c r="O69" s="61">
        <f t="shared" si="9"/>
        <v>12.22192442</v>
      </c>
      <c r="P69" s="61">
        <f t="shared" si="10"/>
        <v>13.48415304</v>
      </c>
      <c r="Q69" s="61">
        <f t="shared" si="11"/>
        <v>13.25716966</v>
      </c>
      <c r="R69" s="61">
        <f t="shared" si="12"/>
        <v>14.62325784</v>
      </c>
      <c r="S69" s="62">
        <f t="shared" si="13"/>
        <v>13.07591798</v>
      </c>
      <c r="U69" s="60" t="str">
        <f t="shared" si="14"/>
        <v>INF</v>
      </c>
    </row>
    <row r="70">
      <c r="A70" s="63">
        <v>116498.0</v>
      </c>
      <c r="B70" s="63" t="s">
        <v>158</v>
      </c>
      <c r="C70" s="63" t="s">
        <v>173</v>
      </c>
      <c r="D70" s="63">
        <v>5.0</v>
      </c>
      <c r="E70" s="63">
        <v>131655.0</v>
      </c>
      <c r="F70" s="63">
        <v>132326.0</v>
      </c>
      <c r="G70" s="63">
        <v>132805.0</v>
      </c>
      <c r="H70" s="63">
        <v>132598.0</v>
      </c>
      <c r="I70" s="63">
        <v>132497.0</v>
      </c>
      <c r="J70" s="63">
        <v>131655.0</v>
      </c>
      <c r="K70" s="63">
        <v>132376.2</v>
      </c>
      <c r="L70" s="63">
        <v>24.364</v>
      </c>
      <c r="M70" s="63">
        <v>60.0</v>
      </c>
      <c r="N70" s="61">
        <f t="shared" si="8"/>
        <v>13.01052379</v>
      </c>
      <c r="O70" s="61">
        <f t="shared" si="9"/>
        <v>13.58649934</v>
      </c>
      <c r="P70" s="61">
        <f t="shared" si="10"/>
        <v>13.9976652</v>
      </c>
      <c r="Q70" s="61">
        <f t="shared" si="11"/>
        <v>13.81997974</v>
      </c>
      <c r="R70" s="61">
        <f t="shared" si="12"/>
        <v>13.73328297</v>
      </c>
      <c r="S70" s="62">
        <f t="shared" si="13"/>
        <v>13.62959021</v>
      </c>
      <c r="U70" s="60" t="str">
        <f t="shared" si="14"/>
        <v>INF</v>
      </c>
    </row>
    <row r="71">
      <c r="A71" s="63">
        <v>117933.0</v>
      </c>
      <c r="B71" s="63" t="s">
        <v>159</v>
      </c>
      <c r="C71" s="63" t="s">
        <v>173</v>
      </c>
      <c r="D71" s="63">
        <v>5.0</v>
      </c>
      <c r="E71" s="63">
        <v>132974.0</v>
      </c>
      <c r="F71" s="63">
        <v>131500.0</v>
      </c>
      <c r="G71" s="63">
        <v>132606.0</v>
      </c>
      <c r="H71" s="63">
        <v>133234.0</v>
      </c>
      <c r="I71" s="63">
        <v>132188.0</v>
      </c>
      <c r="J71" s="63">
        <v>131500.0</v>
      </c>
      <c r="K71" s="63">
        <v>132500.4</v>
      </c>
      <c r="L71" s="63">
        <v>24.949</v>
      </c>
      <c r="M71" s="63">
        <v>60.001</v>
      </c>
      <c r="N71" s="61">
        <f t="shared" si="8"/>
        <v>12.75385176</v>
      </c>
      <c r="O71" s="61">
        <f t="shared" si="9"/>
        <v>11.50398955</v>
      </c>
      <c r="P71" s="61">
        <f t="shared" si="10"/>
        <v>12.44181018</v>
      </c>
      <c r="Q71" s="61">
        <f t="shared" si="11"/>
        <v>12.97431593</v>
      </c>
      <c r="R71" s="61">
        <f t="shared" si="12"/>
        <v>12.08737164</v>
      </c>
      <c r="S71" s="62">
        <f t="shared" si="13"/>
        <v>12.35226781</v>
      </c>
      <c r="U71" s="60" t="str">
        <f t="shared" si="14"/>
        <v>INF</v>
      </c>
    </row>
    <row r="72">
      <c r="A72" s="63">
        <v>122339.0</v>
      </c>
      <c r="B72" s="63" t="s">
        <v>160</v>
      </c>
      <c r="C72" s="63" t="s">
        <v>173</v>
      </c>
      <c r="D72" s="63">
        <v>5.0</v>
      </c>
      <c r="E72" s="63">
        <v>138639.0</v>
      </c>
      <c r="F72" s="63">
        <v>137557.0</v>
      </c>
      <c r="G72" s="63">
        <v>138109.0</v>
      </c>
      <c r="H72" s="63">
        <v>136929.0</v>
      </c>
      <c r="I72" s="63">
        <v>138935.0</v>
      </c>
      <c r="J72" s="63">
        <v>136929.0</v>
      </c>
      <c r="K72" s="63">
        <v>138033.8</v>
      </c>
      <c r="L72" s="63">
        <v>34.835</v>
      </c>
      <c r="M72" s="63">
        <v>60.0</v>
      </c>
      <c r="N72" s="61">
        <f t="shared" si="8"/>
        <v>13.32363351</v>
      </c>
      <c r="O72" s="61">
        <f t="shared" si="9"/>
        <v>12.43920581</v>
      </c>
      <c r="P72" s="61">
        <f t="shared" si="10"/>
        <v>12.89041107</v>
      </c>
      <c r="Q72" s="61">
        <f t="shared" si="11"/>
        <v>11.92587809</v>
      </c>
      <c r="R72" s="61">
        <f t="shared" si="12"/>
        <v>13.56558416</v>
      </c>
      <c r="S72" s="62">
        <f t="shared" si="13"/>
        <v>12.82894253</v>
      </c>
      <c r="U72" s="60" t="str">
        <f t="shared" si="14"/>
        <v>INF</v>
      </c>
    </row>
    <row r="73">
      <c r="A73" s="63">
        <v>133069.0</v>
      </c>
      <c r="B73" s="63" t="s">
        <v>161</v>
      </c>
      <c r="C73" s="63" t="s">
        <v>173</v>
      </c>
      <c r="D73" s="63">
        <v>5.0</v>
      </c>
      <c r="E73" s="63">
        <v>149062.0</v>
      </c>
      <c r="F73" s="63">
        <v>146848.0</v>
      </c>
      <c r="G73" s="63">
        <v>147738.0</v>
      </c>
      <c r="H73" s="63">
        <v>148767.0</v>
      </c>
      <c r="I73" s="63">
        <v>148687.0</v>
      </c>
      <c r="J73" s="63">
        <v>146848.0</v>
      </c>
      <c r="K73" s="63">
        <v>148220.4</v>
      </c>
      <c r="L73" s="63">
        <v>13.249</v>
      </c>
      <c r="M73" s="63">
        <v>60.0</v>
      </c>
      <c r="N73" s="61">
        <f t="shared" si="8"/>
        <v>12.01857683</v>
      </c>
      <c r="O73" s="61">
        <f t="shared" si="9"/>
        <v>10.35477835</v>
      </c>
      <c r="P73" s="61">
        <f t="shared" si="10"/>
        <v>11.0236043</v>
      </c>
      <c r="Q73" s="61">
        <f t="shared" si="11"/>
        <v>11.79688733</v>
      </c>
      <c r="R73" s="61">
        <f t="shared" si="12"/>
        <v>11.73676814</v>
      </c>
      <c r="S73" s="62">
        <f t="shared" si="13"/>
        <v>11.38612299</v>
      </c>
      <c r="U73" s="60" t="str">
        <f t="shared" si="14"/>
        <v>INF</v>
      </c>
    </row>
    <row r="74">
      <c r="A74" s="63">
        <v>123848.0</v>
      </c>
      <c r="B74" s="63" t="s">
        <v>162</v>
      </c>
      <c r="C74" s="63" t="s">
        <v>173</v>
      </c>
      <c r="D74" s="63">
        <v>5.0</v>
      </c>
      <c r="E74" s="63">
        <v>140475.0</v>
      </c>
      <c r="F74" s="63">
        <v>141155.0</v>
      </c>
      <c r="G74" s="63">
        <v>141395.0</v>
      </c>
      <c r="H74" s="63">
        <v>138381.0</v>
      </c>
      <c r="I74" s="63">
        <v>140463.0</v>
      </c>
      <c r="J74" s="63">
        <v>138381.0</v>
      </c>
      <c r="K74" s="63">
        <v>140373.8</v>
      </c>
      <c r="L74" s="63">
        <v>37.384</v>
      </c>
      <c r="M74" s="63">
        <v>70.0</v>
      </c>
      <c r="N74" s="61">
        <f t="shared" si="8"/>
        <v>13.42532782</v>
      </c>
      <c r="O74" s="61">
        <f t="shared" si="9"/>
        <v>13.97438796</v>
      </c>
      <c r="P74" s="61">
        <f t="shared" si="10"/>
        <v>14.16817389</v>
      </c>
      <c r="Q74" s="61">
        <f t="shared" si="11"/>
        <v>11.73454557</v>
      </c>
      <c r="R74" s="61">
        <f t="shared" si="12"/>
        <v>13.41563852</v>
      </c>
      <c r="S74" s="62">
        <f t="shared" si="13"/>
        <v>13.34361475</v>
      </c>
      <c r="U74" s="60" t="str">
        <f t="shared" si="14"/>
        <v>INF</v>
      </c>
    </row>
    <row r="75">
      <c r="A75" s="63">
        <v>134470.0</v>
      </c>
      <c r="B75" s="63" t="s">
        <v>163</v>
      </c>
      <c r="C75" s="63" t="s">
        <v>173</v>
      </c>
      <c r="D75" s="63">
        <v>5.0</v>
      </c>
      <c r="E75" s="63">
        <v>150549.0</v>
      </c>
      <c r="F75" s="63">
        <v>149145.0</v>
      </c>
      <c r="G75" s="63">
        <v>148542.0</v>
      </c>
      <c r="H75" s="63">
        <v>149181.0</v>
      </c>
      <c r="I75" s="63">
        <v>150964.0</v>
      </c>
      <c r="J75" s="63">
        <v>148542.0</v>
      </c>
      <c r="K75" s="63">
        <v>149676.2</v>
      </c>
      <c r="L75" s="63">
        <v>20.504</v>
      </c>
      <c r="M75" s="63">
        <v>70.001</v>
      </c>
      <c r="N75" s="61">
        <f t="shared" si="8"/>
        <v>11.9573139</v>
      </c>
      <c r="O75" s="61">
        <f t="shared" si="9"/>
        <v>10.91321484</v>
      </c>
      <c r="P75" s="61">
        <f t="shared" si="10"/>
        <v>10.46478768</v>
      </c>
      <c r="Q75" s="61">
        <f t="shared" si="11"/>
        <v>10.93998661</v>
      </c>
      <c r="R75" s="61">
        <f t="shared" si="12"/>
        <v>12.26593292</v>
      </c>
      <c r="S75" s="62">
        <f t="shared" si="13"/>
        <v>11.30824719</v>
      </c>
      <c r="U75" s="60" t="str">
        <f t="shared" si="14"/>
        <v>INF</v>
      </c>
    </row>
    <row r="76">
      <c r="A76" s="63">
        <v>132822.0</v>
      </c>
      <c r="B76" s="63" t="s">
        <v>164</v>
      </c>
      <c r="C76" s="63" t="s">
        <v>173</v>
      </c>
      <c r="D76" s="63">
        <v>5.0</v>
      </c>
      <c r="E76" s="63">
        <v>149658.0</v>
      </c>
      <c r="F76" s="63">
        <v>149505.0</v>
      </c>
      <c r="G76" s="63">
        <v>147681.0</v>
      </c>
      <c r="H76" s="63">
        <v>149415.0</v>
      </c>
      <c r="I76" s="63">
        <v>148277.0</v>
      </c>
      <c r="J76" s="63">
        <v>147681.0</v>
      </c>
      <c r="K76" s="63">
        <v>148907.2</v>
      </c>
      <c r="L76" s="63">
        <v>32.578</v>
      </c>
      <c r="M76" s="63">
        <v>70.001</v>
      </c>
      <c r="N76" s="61">
        <f t="shared" si="8"/>
        <v>12.67561097</v>
      </c>
      <c r="O76" s="61">
        <f t="shared" si="9"/>
        <v>12.56041921</v>
      </c>
      <c r="P76" s="61">
        <f t="shared" si="10"/>
        <v>11.18715273</v>
      </c>
      <c r="Q76" s="61">
        <f t="shared" si="11"/>
        <v>12.49265935</v>
      </c>
      <c r="R76" s="61">
        <f t="shared" si="12"/>
        <v>11.63587358</v>
      </c>
      <c r="S76" s="62">
        <f t="shared" si="13"/>
        <v>12.11034317</v>
      </c>
      <c r="U76" s="60" t="str">
        <f t="shared" si="14"/>
        <v>INF</v>
      </c>
    </row>
    <row r="77">
      <c r="A77" s="63">
        <v>127779.0</v>
      </c>
      <c r="B77" s="63" t="s">
        <v>165</v>
      </c>
      <c r="C77" s="63" t="s">
        <v>173</v>
      </c>
      <c r="D77" s="63">
        <v>5.0</v>
      </c>
      <c r="E77" s="63">
        <v>143781.0</v>
      </c>
      <c r="F77" s="63">
        <v>142434.0</v>
      </c>
      <c r="G77" s="63">
        <v>144443.0</v>
      </c>
      <c r="H77" s="63">
        <v>144016.0</v>
      </c>
      <c r="I77" s="63">
        <v>143408.0</v>
      </c>
      <c r="J77" s="63">
        <v>142434.0</v>
      </c>
      <c r="K77" s="63">
        <v>143616.4</v>
      </c>
      <c r="L77" s="63">
        <v>22.451</v>
      </c>
      <c r="M77" s="63">
        <v>70.0</v>
      </c>
      <c r="N77" s="61">
        <f t="shared" si="8"/>
        <v>12.52318456</v>
      </c>
      <c r="O77" s="61">
        <f t="shared" si="9"/>
        <v>11.46902073</v>
      </c>
      <c r="P77" s="61">
        <f t="shared" si="10"/>
        <v>13.04126656</v>
      </c>
      <c r="Q77" s="61">
        <f t="shared" si="11"/>
        <v>12.70709585</v>
      </c>
      <c r="R77" s="61">
        <f t="shared" si="12"/>
        <v>12.23127431</v>
      </c>
      <c r="S77" s="62">
        <f t="shared" si="13"/>
        <v>12.3943684</v>
      </c>
      <c r="U77" s="60" t="str">
        <f t="shared" si="14"/>
        <v>INF</v>
      </c>
    </row>
    <row r="78">
      <c r="A78" s="63">
        <v>125727.0</v>
      </c>
      <c r="B78" s="63" t="s">
        <v>166</v>
      </c>
      <c r="C78" s="63" t="s">
        <v>173</v>
      </c>
      <c r="D78" s="63">
        <v>5.0</v>
      </c>
      <c r="E78" s="63">
        <v>141091.0</v>
      </c>
      <c r="F78" s="63">
        <v>143344.0</v>
      </c>
      <c r="G78" s="63">
        <v>140600.0</v>
      </c>
      <c r="H78" s="63">
        <v>142628.0</v>
      </c>
      <c r="I78" s="63">
        <v>143437.0</v>
      </c>
      <c r="J78" s="63">
        <v>140600.0</v>
      </c>
      <c r="K78" s="63">
        <v>142220.0</v>
      </c>
      <c r="L78" s="63">
        <v>52.638</v>
      </c>
      <c r="M78" s="63">
        <v>80.001</v>
      </c>
      <c r="N78" s="61">
        <f t="shared" si="8"/>
        <v>12.22012774</v>
      </c>
      <c r="O78" s="61">
        <f t="shared" si="9"/>
        <v>14.01210559</v>
      </c>
      <c r="P78" s="61">
        <f t="shared" si="10"/>
        <v>11.82959905</v>
      </c>
      <c r="Q78" s="61">
        <f t="shared" si="11"/>
        <v>13.44261774</v>
      </c>
      <c r="R78" s="61">
        <f t="shared" si="12"/>
        <v>14.08607539</v>
      </c>
      <c r="S78" s="62">
        <f t="shared" si="13"/>
        <v>13.1181051</v>
      </c>
      <c r="U78" s="60" t="str">
        <f t="shared" si="14"/>
        <v>INF</v>
      </c>
    </row>
    <row r="79">
      <c r="A79" s="63">
        <v>142084.0</v>
      </c>
      <c r="B79" s="63" t="s">
        <v>167</v>
      </c>
      <c r="C79" s="63" t="s">
        <v>173</v>
      </c>
      <c r="D79" s="63">
        <v>5.0</v>
      </c>
      <c r="E79" s="63">
        <v>158072.0</v>
      </c>
      <c r="F79" s="63">
        <v>159442.0</v>
      </c>
      <c r="G79" s="63">
        <v>158818.0</v>
      </c>
      <c r="H79" s="63">
        <v>158396.0</v>
      </c>
      <c r="I79" s="63">
        <v>158182.0</v>
      </c>
      <c r="J79" s="63">
        <v>158072.0</v>
      </c>
      <c r="K79" s="63">
        <v>158582.0</v>
      </c>
      <c r="L79" s="63">
        <v>48.99</v>
      </c>
      <c r="M79" s="63">
        <v>80.001</v>
      </c>
      <c r="N79" s="61">
        <f t="shared" si="8"/>
        <v>11.25249852</v>
      </c>
      <c r="O79" s="61">
        <f t="shared" si="9"/>
        <v>12.21671687</v>
      </c>
      <c r="P79" s="61">
        <f t="shared" si="10"/>
        <v>11.77754005</v>
      </c>
      <c r="Q79" s="61">
        <f t="shared" si="11"/>
        <v>11.48053264</v>
      </c>
      <c r="R79" s="61">
        <f t="shared" si="12"/>
        <v>11.32991751</v>
      </c>
      <c r="S79" s="62">
        <f t="shared" si="13"/>
        <v>11.61144112</v>
      </c>
      <c r="U79" s="60" t="str">
        <f t="shared" si="14"/>
        <v>INF</v>
      </c>
    </row>
    <row r="80">
      <c r="A80" s="63">
        <v>149976.0</v>
      </c>
      <c r="B80" s="63" t="s">
        <v>168</v>
      </c>
      <c r="C80" s="63" t="s">
        <v>173</v>
      </c>
      <c r="D80" s="63">
        <v>5.0</v>
      </c>
      <c r="E80" s="63">
        <v>166092.0</v>
      </c>
      <c r="F80" s="63">
        <v>164900.0</v>
      </c>
      <c r="G80" s="63">
        <v>166600.0</v>
      </c>
      <c r="H80" s="63">
        <v>167652.0</v>
      </c>
      <c r="I80" s="63">
        <v>167103.0</v>
      </c>
      <c r="J80" s="63">
        <v>164900.0</v>
      </c>
      <c r="K80" s="63">
        <v>166469.4</v>
      </c>
      <c r="L80" s="63">
        <v>20.436</v>
      </c>
      <c r="M80" s="63">
        <v>80.0</v>
      </c>
      <c r="N80" s="61">
        <f t="shared" si="8"/>
        <v>10.74571932</v>
      </c>
      <c r="O80" s="61">
        <f t="shared" si="9"/>
        <v>9.950925481</v>
      </c>
      <c r="P80" s="61">
        <f t="shared" si="10"/>
        <v>11.08444018</v>
      </c>
      <c r="Q80" s="61">
        <f t="shared" si="11"/>
        <v>11.78588574</v>
      </c>
      <c r="R80" s="61">
        <f t="shared" si="12"/>
        <v>11.41982717</v>
      </c>
      <c r="S80" s="62">
        <f t="shared" si="13"/>
        <v>10.99735958</v>
      </c>
      <c r="U80" s="60" t="str">
        <f t="shared" si="14"/>
        <v>INF</v>
      </c>
    </row>
    <row r="81">
      <c r="A81" s="63">
        <v>133369.0</v>
      </c>
      <c r="B81" s="63" t="s">
        <v>169</v>
      </c>
      <c r="C81" s="63" t="s">
        <v>173</v>
      </c>
      <c r="D81" s="63">
        <v>5.0</v>
      </c>
      <c r="E81" s="63">
        <v>148811.0</v>
      </c>
      <c r="F81" s="63">
        <v>151066.0</v>
      </c>
      <c r="G81" s="63">
        <v>147998.0</v>
      </c>
      <c r="H81" s="63">
        <v>148363.0</v>
      </c>
      <c r="I81" s="63">
        <v>151112.0</v>
      </c>
      <c r="J81" s="63">
        <v>147998.0</v>
      </c>
      <c r="K81" s="63">
        <v>149470.0</v>
      </c>
      <c r="L81" s="63">
        <v>45.627</v>
      </c>
      <c r="M81" s="63">
        <v>90.001</v>
      </c>
      <c r="N81" s="61">
        <f t="shared" si="8"/>
        <v>11.57840278</v>
      </c>
      <c r="O81" s="61">
        <f t="shared" si="9"/>
        <v>13.26920049</v>
      </c>
      <c r="P81" s="61">
        <f t="shared" si="10"/>
        <v>10.96881584</v>
      </c>
      <c r="Q81" s="61">
        <f t="shared" si="11"/>
        <v>11.24249263</v>
      </c>
      <c r="R81" s="61">
        <f t="shared" si="12"/>
        <v>13.30369126</v>
      </c>
      <c r="S81" s="62">
        <f t="shared" si="13"/>
        <v>12.0725206</v>
      </c>
      <c r="U81" s="60" t="str">
        <f t="shared" si="14"/>
        <v>INF</v>
      </c>
    </row>
    <row r="82">
      <c r="A82" s="63">
        <v>133246.0</v>
      </c>
      <c r="B82" s="63" t="s">
        <v>170</v>
      </c>
      <c r="C82" s="63" t="s">
        <v>173</v>
      </c>
      <c r="D82" s="63">
        <v>5.0</v>
      </c>
      <c r="E82" s="63">
        <v>148162.0</v>
      </c>
      <c r="F82" s="63">
        <v>151582.0</v>
      </c>
      <c r="G82" s="63">
        <v>148007.0</v>
      </c>
      <c r="H82" s="63">
        <v>149732.0</v>
      </c>
      <c r="I82" s="63">
        <v>151159.0</v>
      </c>
      <c r="J82" s="63">
        <v>148007.0</v>
      </c>
      <c r="K82" s="63">
        <v>149728.4</v>
      </c>
      <c r="L82" s="63">
        <v>56.901</v>
      </c>
      <c r="M82" s="63">
        <v>90.001</v>
      </c>
      <c r="N82" s="61">
        <f t="shared" si="8"/>
        <v>11.19433229</v>
      </c>
      <c r="O82" s="61">
        <f t="shared" si="9"/>
        <v>13.76101346</v>
      </c>
      <c r="P82" s="61">
        <f t="shared" si="10"/>
        <v>11.07800609</v>
      </c>
      <c r="Q82" s="61">
        <f t="shared" si="11"/>
        <v>12.37260406</v>
      </c>
      <c r="R82" s="61">
        <f t="shared" si="12"/>
        <v>13.44355553</v>
      </c>
      <c r="S82" s="62">
        <f t="shared" si="13"/>
        <v>12.36990229</v>
      </c>
      <c r="U82" s="60" t="str">
        <f t="shared" si="14"/>
        <v>INF</v>
      </c>
    </row>
    <row r="83">
      <c r="A83" s="63">
        <v>151713.0</v>
      </c>
      <c r="B83" s="63" t="s">
        <v>171</v>
      </c>
      <c r="C83" s="63" t="s">
        <v>173</v>
      </c>
      <c r="D83" s="63">
        <v>5.0</v>
      </c>
      <c r="E83" s="63">
        <v>169705.0</v>
      </c>
      <c r="F83" s="63">
        <v>170861.0</v>
      </c>
      <c r="G83" s="63">
        <v>169353.0</v>
      </c>
      <c r="H83" s="63">
        <v>168828.0</v>
      </c>
      <c r="I83" s="63">
        <v>169257.0</v>
      </c>
      <c r="J83" s="63">
        <v>168828.0</v>
      </c>
      <c r="K83" s="63">
        <v>169600.8</v>
      </c>
      <c r="L83" s="63">
        <v>45.062</v>
      </c>
      <c r="M83" s="63">
        <v>90.001</v>
      </c>
      <c r="N83" s="61">
        <f t="shared" si="8"/>
        <v>11.85923421</v>
      </c>
      <c r="O83" s="61">
        <f t="shared" si="9"/>
        <v>12.62119924</v>
      </c>
      <c r="P83" s="61">
        <f t="shared" si="10"/>
        <v>11.62721718</v>
      </c>
      <c r="Q83" s="61">
        <f t="shared" si="11"/>
        <v>11.28116905</v>
      </c>
      <c r="R83" s="61">
        <f t="shared" si="12"/>
        <v>11.56393981</v>
      </c>
      <c r="S83" s="62">
        <f t="shared" si="13"/>
        <v>11.7905519</v>
      </c>
      <c r="U83" s="60" t="str">
        <f t="shared" si="14"/>
        <v>INF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6.5"/>
    <col customWidth="1" min="3" max="3" width="3.75"/>
    <col customWidth="1" min="4" max="4" width="2.13"/>
    <col customWidth="1" min="5" max="5" width="7.0"/>
    <col customWidth="1" min="6" max="6" width="2.13"/>
    <col customWidth="1" min="7" max="7" width="8.0"/>
    <col customWidth="1" min="8" max="10" width="7.0"/>
    <col customWidth="1" min="11" max="11" width="2.13"/>
    <col customWidth="1" min="12" max="12" width="7.0"/>
    <col customWidth="1" min="13" max="15" width="10.13"/>
    <col customWidth="1" min="16" max="16" width="2.13"/>
    <col customWidth="1" min="17" max="17" width="9.88"/>
    <col customWidth="1" min="18" max="19" width="6.38"/>
    <col customWidth="1" min="20" max="20" width="13.0"/>
    <col customWidth="1" min="21" max="21" width="8.38"/>
    <col customWidth="1" min="22" max="22" width="10.13"/>
    <col customWidth="1" min="23" max="23" width="2.13"/>
  </cols>
  <sheetData>
    <row r="1" ht="15.75" customHeight="1">
      <c r="A1" s="39"/>
      <c r="B1" s="27"/>
      <c r="C1" s="27"/>
      <c r="D1" s="28"/>
      <c r="E1" s="27"/>
      <c r="F1" s="28"/>
      <c r="G1" s="65" t="s">
        <v>174</v>
      </c>
      <c r="K1" s="28"/>
      <c r="L1" s="65" t="s">
        <v>175</v>
      </c>
      <c r="P1" s="28"/>
      <c r="Q1" s="27" t="s">
        <v>14</v>
      </c>
      <c r="W1" s="28"/>
      <c r="X1" s="40"/>
      <c r="Y1" s="40"/>
      <c r="Z1" s="40"/>
      <c r="AA1" s="40"/>
      <c r="AB1" s="40"/>
      <c r="AC1" s="40"/>
      <c r="AD1" s="40"/>
      <c r="AE1" s="40"/>
    </row>
    <row r="2" ht="15.75" customHeight="1">
      <c r="A2" s="31" t="s">
        <v>65</v>
      </c>
      <c r="B2" s="31" t="s">
        <v>66</v>
      </c>
      <c r="C2" s="31" t="s">
        <v>67</v>
      </c>
      <c r="D2" s="66"/>
      <c r="E2" s="31" t="s">
        <v>69</v>
      </c>
      <c r="F2" s="66"/>
      <c r="G2" s="35" t="s">
        <v>70</v>
      </c>
      <c r="H2" s="35" t="s">
        <v>71</v>
      </c>
      <c r="I2" s="35" t="s">
        <v>176</v>
      </c>
      <c r="J2" s="35" t="s">
        <v>177</v>
      </c>
      <c r="K2" s="66"/>
      <c r="L2" s="31" t="s">
        <v>70</v>
      </c>
      <c r="M2" s="35" t="s">
        <v>71</v>
      </c>
      <c r="N2" s="35" t="s">
        <v>176</v>
      </c>
      <c r="O2" s="35" t="s">
        <v>178</v>
      </c>
      <c r="P2" s="66"/>
      <c r="Q2" s="31" t="s">
        <v>70</v>
      </c>
      <c r="R2" s="35" t="s">
        <v>71</v>
      </c>
      <c r="S2" s="35" t="s">
        <v>176</v>
      </c>
      <c r="T2" s="35" t="s">
        <v>5</v>
      </c>
      <c r="U2" s="31" t="s">
        <v>75</v>
      </c>
      <c r="V2" s="35" t="s">
        <v>72</v>
      </c>
      <c r="W2" s="66"/>
      <c r="X2" s="27"/>
      <c r="Y2" s="27"/>
      <c r="Z2" s="27"/>
      <c r="AA2" s="27"/>
      <c r="AB2" s="27"/>
      <c r="AC2" s="27"/>
      <c r="AD2" s="27"/>
      <c r="AE2" s="27"/>
    </row>
    <row r="3" ht="15.75" customHeight="1">
      <c r="A3" s="39" t="s">
        <v>76</v>
      </c>
      <c r="B3" s="39">
        <v>100.0</v>
      </c>
      <c r="C3" s="39">
        <v>5.0</v>
      </c>
      <c r="D3" s="41"/>
      <c r="E3" s="47">
        <f t="shared" ref="E3:E42" si="1">MIN(G3,L3,Q3)</f>
        <v>127</v>
      </c>
      <c r="F3" s="41"/>
      <c r="G3" s="47">
        <v>127.0</v>
      </c>
      <c r="H3" s="42">
        <v>0.0</v>
      </c>
      <c r="I3" s="47">
        <f t="shared" ref="I3:I42" si="2">IF(G3=$E3,1,0)</f>
        <v>1</v>
      </c>
      <c r="J3" s="42">
        <v>4.93</v>
      </c>
      <c r="K3" s="41"/>
      <c r="L3" s="39">
        <v>127.0</v>
      </c>
      <c r="M3" s="45">
        <f t="shared" ref="M3:M42" si="3">100*(L3-$L3)/$L3</f>
        <v>0</v>
      </c>
      <c r="N3" s="47">
        <f t="shared" ref="N3:N42" si="4">IF(L3=$E3,1,0)</f>
        <v>1</v>
      </c>
      <c r="O3" s="42">
        <v>0.0</v>
      </c>
      <c r="P3" s="41"/>
      <c r="Q3" s="39">
        <v>127.0</v>
      </c>
      <c r="R3" s="45">
        <f>100*(Q3-$L3)/$L3</f>
        <v>0</v>
      </c>
      <c r="S3" s="47">
        <f t="shared" ref="S3:S42" si="5">IF(Q3=$E3,1,0)</f>
        <v>1</v>
      </c>
      <c r="T3" s="51">
        <v>0.02</v>
      </c>
      <c r="U3" s="39">
        <v>6710251.0</v>
      </c>
      <c r="V3" s="42">
        <v>1800.0</v>
      </c>
      <c r="W3" s="41"/>
      <c r="X3" s="40"/>
      <c r="Y3" s="40"/>
      <c r="Z3" s="40"/>
      <c r="AA3" s="40"/>
      <c r="AB3" s="40"/>
      <c r="AC3" s="40"/>
      <c r="AD3" s="40"/>
      <c r="AE3" s="40"/>
    </row>
    <row r="4" ht="15.75" customHeight="1">
      <c r="A4" s="39" t="s">
        <v>77</v>
      </c>
      <c r="B4" s="39">
        <v>100.0</v>
      </c>
      <c r="C4" s="39">
        <v>10.0</v>
      </c>
      <c r="D4" s="41"/>
      <c r="E4" s="47">
        <f t="shared" si="1"/>
        <v>98</v>
      </c>
      <c r="F4" s="41"/>
      <c r="G4" s="39">
        <v>98.0</v>
      </c>
      <c r="H4" s="42">
        <v>0.0</v>
      </c>
      <c r="I4" s="47">
        <f t="shared" si="2"/>
        <v>1</v>
      </c>
      <c r="J4" s="42">
        <v>2.86</v>
      </c>
      <c r="K4" s="41"/>
      <c r="L4" s="39">
        <v>98.0</v>
      </c>
      <c r="M4" s="45">
        <f t="shared" si="3"/>
        <v>0</v>
      </c>
      <c r="N4" s="47">
        <f t="shared" si="4"/>
        <v>1</v>
      </c>
      <c r="O4" s="42">
        <v>0.0</v>
      </c>
      <c r="P4" s="41"/>
      <c r="Q4" s="39">
        <v>98.0</v>
      </c>
      <c r="R4" s="45">
        <f t="shared" ref="R4:R42" si="6">100*(Q4-L4)/L4</f>
        <v>0</v>
      </c>
      <c r="S4" s="47">
        <f t="shared" si="5"/>
        <v>1</v>
      </c>
      <c r="T4" s="51">
        <v>0.01</v>
      </c>
      <c r="U4" s="39">
        <v>1.5508435E7</v>
      </c>
      <c r="V4" s="42">
        <v>1800.0</v>
      </c>
      <c r="W4" s="41"/>
      <c r="X4" s="40"/>
      <c r="Y4" s="40"/>
      <c r="Z4" s="40"/>
      <c r="AA4" s="40"/>
      <c r="AB4" s="40"/>
      <c r="AC4" s="40"/>
      <c r="AD4" s="40"/>
      <c r="AE4" s="40"/>
    </row>
    <row r="5" ht="15.75" customHeight="1">
      <c r="A5" s="39" t="s">
        <v>78</v>
      </c>
      <c r="B5" s="39">
        <v>100.0</v>
      </c>
      <c r="C5" s="39">
        <v>10.0</v>
      </c>
      <c r="D5" s="41"/>
      <c r="E5" s="47">
        <f t="shared" si="1"/>
        <v>93</v>
      </c>
      <c r="F5" s="41"/>
      <c r="G5" s="47">
        <v>93.0</v>
      </c>
      <c r="H5" s="42">
        <v>0.0</v>
      </c>
      <c r="I5" s="47">
        <f t="shared" si="2"/>
        <v>1</v>
      </c>
      <c r="J5" s="42">
        <v>2.85</v>
      </c>
      <c r="K5" s="41"/>
      <c r="L5" s="39">
        <v>93.0</v>
      </c>
      <c r="M5" s="45">
        <f t="shared" si="3"/>
        <v>0</v>
      </c>
      <c r="N5" s="47">
        <f t="shared" si="4"/>
        <v>1</v>
      </c>
      <c r="O5" s="42">
        <v>0.0133333333333333</v>
      </c>
      <c r="P5" s="41"/>
      <c r="Q5" s="39">
        <v>93.0</v>
      </c>
      <c r="R5" s="45">
        <f t="shared" si="6"/>
        <v>0</v>
      </c>
      <c r="S5" s="47">
        <f t="shared" si="5"/>
        <v>1</v>
      </c>
      <c r="T5" s="51">
        <v>0.46</v>
      </c>
      <c r="U5" s="39">
        <v>1.2491779E7</v>
      </c>
      <c r="V5" s="42">
        <v>1800.0</v>
      </c>
      <c r="W5" s="41"/>
      <c r="X5" s="40"/>
      <c r="Y5" s="40"/>
      <c r="Z5" s="40"/>
      <c r="AA5" s="40"/>
      <c r="AB5" s="40"/>
      <c r="AC5" s="40"/>
      <c r="AD5" s="40"/>
      <c r="AE5" s="40"/>
    </row>
    <row r="6" ht="15.75" customHeight="1">
      <c r="A6" s="39" t="s">
        <v>79</v>
      </c>
      <c r="B6" s="39">
        <v>100.0</v>
      </c>
      <c r="C6" s="39">
        <v>20.0</v>
      </c>
      <c r="D6" s="41"/>
      <c r="E6" s="47">
        <f t="shared" si="1"/>
        <v>74</v>
      </c>
      <c r="F6" s="41"/>
      <c r="G6" s="47">
        <v>74.0</v>
      </c>
      <c r="H6" s="42">
        <v>0.0</v>
      </c>
      <c r="I6" s="47">
        <f t="shared" si="2"/>
        <v>1</v>
      </c>
      <c r="J6" s="42">
        <v>1.48</v>
      </c>
      <c r="K6" s="41"/>
      <c r="L6" s="39">
        <v>74.0</v>
      </c>
      <c r="M6" s="45">
        <f t="shared" si="3"/>
        <v>0</v>
      </c>
      <c r="N6" s="47">
        <f t="shared" si="4"/>
        <v>1</v>
      </c>
      <c r="O6" s="42">
        <v>0.00666666666666667</v>
      </c>
      <c r="P6" s="41"/>
      <c r="Q6" s="39">
        <v>74.0</v>
      </c>
      <c r="R6" s="45">
        <f t="shared" si="6"/>
        <v>0</v>
      </c>
      <c r="S6" s="47">
        <f t="shared" si="5"/>
        <v>1</v>
      </c>
      <c r="T6" s="51">
        <v>0.03</v>
      </c>
      <c r="U6" s="39">
        <v>1.1789886E7</v>
      </c>
      <c r="V6" s="42">
        <v>1800.0</v>
      </c>
      <c r="W6" s="41"/>
      <c r="X6" s="40"/>
      <c r="Y6" s="40"/>
      <c r="Z6" s="40"/>
      <c r="AA6" s="40"/>
      <c r="AB6" s="40"/>
      <c r="AC6" s="40"/>
      <c r="AD6" s="40"/>
      <c r="AE6" s="40"/>
    </row>
    <row r="7" ht="15.75" customHeight="1">
      <c r="A7" s="39" t="s">
        <v>80</v>
      </c>
      <c r="B7" s="39">
        <v>100.0</v>
      </c>
      <c r="C7" s="39">
        <v>33.0</v>
      </c>
      <c r="D7" s="41"/>
      <c r="E7" s="47">
        <f t="shared" si="1"/>
        <v>48</v>
      </c>
      <c r="F7" s="41"/>
      <c r="G7" s="47">
        <v>48.0</v>
      </c>
      <c r="H7" s="42">
        <v>0.0</v>
      </c>
      <c r="I7" s="47">
        <f t="shared" si="2"/>
        <v>1</v>
      </c>
      <c r="J7" s="42">
        <v>1.15</v>
      </c>
      <c r="K7" s="41"/>
      <c r="L7" s="39">
        <v>48.0</v>
      </c>
      <c r="M7" s="45">
        <f t="shared" si="3"/>
        <v>0</v>
      </c>
      <c r="N7" s="47">
        <f t="shared" si="4"/>
        <v>1</v>
      </c>
      <c r="O7" s="42">
        <v>0.0</v>
      </c>
      <c r="P7" s="41"/>
      <c r="Q7" s="39">
        <v>48.0</v>
      </c>
      <c r="R7" s="45">
        <f t="shared" si="6"/>
        <v>0</v>
      </c>
      <c r="S7" s="47">
        <f t="shared" si="5"/>
        <v>1</v>
      </c>
      <c r="T7" s="51">
        <v>0.01</v>
      </c>
      <c r="U7" s="39">
        <v>1.1416966E7</v>
      </c>
      <c r="V7" s="42">
        <v>1800.0</v>
      </c>
      <c r="W7" s="41"/>
      <c r="X7" s="40"/>
      <c r="Y7" s="40"/>
      <c r="Z7" s="40"/>
      <c r="AA7" s="40"/>
      <c r="AB7" s="40"/>
      <c r="AC7" s="40"/>
      <c r="AD7" s="40"/>
      <c r="AE7" s="40"/>
    </row>
    <row r="8" ht="15.75" customHeight="1">
      <c r="A8" s="39" t="s">
        <v>81</v>
      </c>
      <c r="B8" s="39">
        <v>200.0</v>
      </c>
      <c r="C8" s="39">
        <v>5.0</v>
      </c>
      <c r="D8" s="41"/>
      <c r="E8" s="47">
        <f t="shared" si="1"/>
        <v>84</v>
      </c>
      <c r="F8" s="41"/>
      <c r="G8" s="47">
        <v>84.0</v>
      </c>
      <c r="H8" s="42">
        <v>0.0</v>
      </c>
      <c r="I8" s="47">
        <f t="shared" si="2"/>
        <v>1</v>
      </c>
      <c r="J8" s="42">
        <v>21.16</v>
      </c>
      <c r="K8" s="41"/>
      <c r="L8" s="39">
        <v>84.0</v>
      </c>
      <c r="M8" s="45">
        <f t="shared" si="3"/>
        <v>0</v>
      </c>
      <c r="N8" s="47">
        <f t="shared" si="4"/>
        <v>1</v>
      </c>
      <c r="O8" s="42">
        <v>0.0</v>
      </c>
      <c r="P8" s="41"/>
      <c r="Q8" s="39">
        <v>84.0</v>
      </c>
      <c r="R8" s="45">
        <f t="shared" si="6"/>
        <v>0</v>
      </c>
      <c r="S8" s="47">
        <f t="shared" si="5"/>
        <v>1</v>
      </c>
      <c r="T8" s="51">
        <v>0.02</v>
      </c>
      <c r="U8" s="39">
        <v>5926695.0</v>
      </c>
      <c r="V8" s="42">
        <v>1800.0</v>
      </c>
      <c r="W8" s="41"/>
      <c r="X8" s="40"/>
      <c r="Y8" s="40"/>
      <c r="Z8" s="40"/>
      <c r="AA8" s="40"/>
      <c r="AB8" s="40"/>
      <c r="AC8" s="40"/>
      <c r="AD8" s="40"/>
      <c r="AE8" s="40"/>
    </row>
    <row r="9" ht="15.75" customHeight="1">
      <c r="A9" s="39" t="s">
        <v>82</v>
      </c>
      <c r="B9" s="39">
        <v>200.0</v>
      </c>
      <c r="C9" s="39">
        <v>10.0</v>
      </c>
      <c r="D9" s="41"/>
      <c r="E9" s="47">
        <f t="shared" si="1"/>
        <v>64</v>
      </c>
      <c r="F9" s="41"/>
      <c r="G9" s="47">
        <v>64.0</v>
      </c>
      <c r="H9" s="42">
        <v>0.0</v>
      </c>
      <c r="I9" s="47">
        <f t="shared" si="2"/>
        <v>1</v>
      </c>
      <c r="J9" s="42">
        <v>15.46</v>
      </c>
      <c r="K9" s="41"/>
      <c r="L9" s="39">
        <v>64.0</v>
      </c>
      <c r="M9" s="45">
        <f t="shared" si="3"/>
        <v>0</v>
      </c>
      <c r="N9" s="47">
        <f t="shared" si="4"/>
        <v>1</v>
      </c>
      <c r="O9" s="42">
        <v>0.0</v>
      </c>
      <c r="P9" s="41"/>
      <c r="Q9" s="39">
        <v>64.0</v>
      </c>
      <c r="R9" s="45">
        <f t="shared" si="6"/>
        <v>0</v>
      </c>
      <c r="S9" s="47">
        <f t="shared" si="5"/>
        <v>1</v>
      </c>
      <c r="T9" s="51">
        <v>0.05</v>
      </c>
      <c r="U9" s="39">
        <v>8083812.0</v>
      </c>
      <c r="V9" s="42">
        <v>1800.0</v>
      </c>
      <c r="W9" s="41"/>
      <c r="X9" s="40"/>
      <c r="Y9" s="40"/>
      <c r="Z9" s="40"/>
      <c r="AA9" s="40"/>
      <c r="AB9" s="40"/>
      <c r="AC9" s="40"/>
      <c r="AD9" s="40"/>
      <c r="AE9" s="40"/>
    </row>
    <row r="10" ht="15.75" customHeight="1">
      <c r="A10" s="39" t="s">
        <v>83</v>
      </c>
      <c r="B10" s="39">
        <v>200.0</v>
      </c>
      <c r="C10" s="39">
        <v>20.0</v>
      </c>
      <c r="D10" s="41"/>
      <c r="E10" s="47">
        <f t="shared" si="1"/>
        <v>55</v>
      </c>
      <c r="F10" s="41"/>
      <c r="G10" s="47">
        <v>55.0</v>
      </c>
      <c r="H10" s="42">
        <v>0.0</v>
      </c>
      <c r="I10" s="47">
        <f t="shared" si="2"/>
        <v>1</v>
      </c>
      <c r="J10" s="42">
        <v>15.32</v>
      </c>
      <c r="K10" s="41"/>
      <c r="L10" s="39">
        <v>55.0</v>
      </c>
      <c r="M10" s="45">
        <f t="shared" si="3"/>
        <v>0</v>
      </c>
      <c r="N10" s="47">
        <f t="shared" si="4"/>
        <v>1</v>
      </c>
      <c r="O10" s="42">
        <v>0.0</v>
      </c>
      <c r="P10" s="41"/>
      <c r="Q10" s="39">
        <v>55.0</v>
      </c>
      <c r="R10" s="45">
        <f t="shared" si="6"/>
        <v>0</v>
      </c>
      <c r="S10" s="47">
        <f t="shared" si="5"/>
        <v>1</v>
      </c>
      <c r="T10" s="51">
        <v>0.06</v>
      </c>
      <c r="U10" s="39">
        <v>3185684.0</v>
      </c>
      <c r="V10" s="42">
        <v>1800.0</v>
      </c>
      <c r="W10" s="41"/>
      <c r="X10" s="40"/>
      <c r="Y10" s="40"/>
      <c r="Z10" s="40"/>
      <c r="AA10" s="40"/>
      <c r="AB10" s="40"/>
      <c r="AC10" s="40"/>
      <c r="AD10" s="40"/>
      <c r="AE10" s="40"/>
    </row>
    <row r="11" ht="15.75" customHeight="1">
      <c r="A11" s="39" t="s">
        <v>84</v>
      </c>
      <c r="B11" s="39">
        <v>200.0</v>
      </c>
      <c r="C11" s="39">
        <v>40.0</v>
      </c>
      <c r="D11" s="41"/>
      <c r="E11" s="47">
        <f t="shared" si="1"/>
        <v>37</v>
      </c>
      <c r="F11" s="41"/>
      <c r="G11" s="47">
        <v>37.0</v>
      </c>
      <c r="H11" s="42">
        <v>0.0</v>
      </c>
      <c r="I11" s="47">
        <f t="shared" si="2"/>
        <v>1</v>
      </c>
      <c r="J11" s="42">
        <v>6.09</v>
      </c>
      <c r="K11" s="41"/>
      <c r="L11" s="39">
        <v>37.0</v>
      </c>
      <c r="M11" s="45">
        <f t="shared" si="3"/>
        <v>0</v>
      </c>
      <c r="N11" s="47">
        <f t="shared" si="4"/>
        <v>1</v>
      </c>
      <c r="O11" s="42">
        <v>0.0</v>
      </c>
      <c r="P11" s="41"/>
      <c r="Q11" s="39">
        <v>37.0</v>
      </c>
      <c r="R11" s="45">
        <f t="shared" si="6"/>
        <v>0</v>
      </c>
      <c r="S11" s="47">
        <f t="shared" si="5"/>
        <v>1</v>
      </c>
      <c r="T11" s="51">
        <v>0.08</v>
      </c>
      <c r="U11" s="39">
        <v>1900720.0</v>
      </c>
      <c r="V11" s="42">
        <v>1800.0</v>
      </c>
      <c r="W11" s="41"/>
      <c r="X11" s="40"/>
      <c r="Y11" s="40"/>
      <c r="Z11" s="40"/>
      <c r="AA11" s="40"/>
      <c r="AB11" s="40"/>
      <c r="AC11" s="40"/>
      <c r="AD11" s="40"/>
      <c r="AE11" s="40"/>
    </row>
    <row r="12" ht="15.75" customHeight="1">
      <c r="A12" s="39" t="s">
        <v>85</v>
      </c>
      <c r="B12" s="39">
        <v>200.0</v>
      </c>
      <c r="C12" s="39">
        <v>67.0</v>
      </c>
      <c r="D12" s="41"/>
      <c r="E12" s="47">
        <f t="shared" si="1"/>
        <v>20</v>
      </c>
      <c r="F12" s="41"/>
      <c r="G12" s="47">
        <v>20.0</v>
      </c>
      <c r="H12" s="42">
        <v>0.0</v>
      </c>
      <c r="I12" s="47">
        <f t="shared" si="2"/>
        <v>1</v>
      </c>
      <c r="J12" s="42">
        <v>4.61</v>
      </c>
      <c r="K12" s="41"/>
      <c r="L12" s="39">
        <v>20.0</v>
      </c>
      <c r="M12" s="45">
        <f t="shared" si="3"/>
        <v>0</v>
      </c>
      <c r="N12" s="47">
        <f t="shared" si="4"/>
        <v>1</v>
      </c>
      <c r="O12" s="42">
        <v>0.00666666666666667</v>
      </c>
      <c r="P12" s="41"/>
      <c r="Q12" s="39">
        <v>20.0</v>
      </c>
      <c r="R12" s="45">
        <f t="shared" si="6"/>
        <v>0</v>
      </c>
      <c r="S12" s="47">
        <f t="shared" si="5"/>
        <v>1</v>
      </c>
      <c r="T12" s="51">
        <v>0.05</v>
      </c>
      <c r="U12" s="39">
        <v>40193.0</v>
      </c>
      <c r="V12" s="42">
        <v>1800.0</v>
      </c>
      <c r="W12" s="41"/>
      <c r="X12" s="40"/>
      <c r="Y12" s="40"/>
      <c r="Z12" s="40"/>
      <c r="AA12" s="40"/>
      <c r="AB12" s="40"/>
      <c r="AC12" s="40"/>
      <c r="AD12" s="40"/>
      <c r="AE12" s="40"/>
    </row>
    <row r="13" ht="15.75" customHeight="1">
      <c r="A13" s="39" t="s">
        <v>86</v>
      </c>
      <c r="B13" s="39">
        <v>300.0</v>
      </c>
      <c r="C13" s="39">
        <v>5.0</v>
      </c>
      <c r="D13" s="41"/>
      <c r="E13" s="47">
        <f t="shared" si="1"/>
        <v>59</v>
      </c>
      <c r="F13" s="41"/>
      <c r="G13" s="47">
        <v>59.0</v>
      </c>
      <c r="H13" s="42">
        <v>0.0</v>
      </c>
      <c r="I13" s="47">
        <f t="shared" si="2"/>
        <v>1</v>
      </c>
      <c r="J13" s="42">
        <v>45.49</v>
      </c>
      <c r="K13" s="41"/>
      <c r="L13" s="39">
        <v>59.0</v>
      </c>
      <c r="M13" s="45">
        <f t="shared" si="3"/>
        <v>0</v>
      </c>
      <c r="N13" s="47">
        <f t="shared" si="4"/>
        <v>1</v>
      </c>
      <c r="O13" s="42">
        <v>0.0533333333333333</v>
      </c>
      <c r="P13" s="41"/>
      <c r="Q13" s="39">
        <v>59.0</v>
      </c>
      <c r="R13" s="45">
        <f t="shared" si="6"/>
        <v>0</v>
      </c>
      <c r="S13" s="47">
        <f t="shared" si="5"/>
        <v>1</v>
      </c>
      <c r="T13" s="51">
        <v>0.03</v>
      </c>
      <c r="U13" s="39">
        <v>2444336.0</v>
      </c>
      <c r="V13" s="42">
        <v>1800.0</v>
      </c>
      <c r="W13" s="41"/>
      <c r="X13" s="40"/>
      <c r="Y13" s="40"/>
      <c r="Z13" s="40"/>
      <c r="AA13" s="40"/>
      <c r="AB13" s="40"/>
      <c r="AC13" s="40"/>
      <c r="AD13" s="40"/>
      <c r="AE13" s="40"/>
    </row>
    <row r="14" ht="15.75" customHeight="1">
      <c r="A14" s="39" t="s">
        <v>87</v>
      </c>
      <c r="B14" s="39">
        <v>300.0</v>
      </c>
      <c r="C14" s="39">
        <v>10.0</v>
      </c>
      <c r="D14" s="41"/>
      <c r="E14" s="47">
        <f t="shared" si="1"/>
        <v>51</v>
      </c>
      <c r="F14" s="41"/>
      <c r="G14" s="47">
        <v>51.0</v>
      </c>
      <c r="H14" s="42">
        <v>0.0</v>
      </c>
      <c r="I14" s="47">
        <f t="shared" si="2"/>
        <v>1</v>
      </c>
      <c r="J14" s="42">
        <v>40.68</v>
      </c>
      <c r="K14" s="41"/>
      <c r="L14" s="39">
        <v>51.0</v>
      </c>
      <c r="M14" s="45">
        <f t="shared" si="3"/>
        <v>0</v>
      </c>
      <c r="N14" s="47">
        <f t="shared" si="4"/>
        <v>1</v>
      </c>
      <c r="O14" s="42">
        <v>0.00666666666666667</v>
      </c>
      <c r="P14" s="41"/>
      <c r="Q14" s="39">
        <v>51.0</v>
      </c>
      <c r="R14" s="45">
        <f t="shared" si="6"/>
        <v>0</v>
      </c>
      <c r="S14" s="47">
        <f t="shared" si="5"/>
        <v>1</v>
      </c>
      <c r="T14" s="51">
        <v>0.13</v>
      </c>
      <c r="U14" s="39">
        <v>3589208.0</v>
      </c>
      <c r="V14" s="42">
        <v>1800.0</v>
      </c>
      <c r="W14" s="41"/>
      <c r="X14" s="40"/>
      <c r="Y14" s="40"/>
      <c r="Z14" s="40"/>
      <c r="AA14" s="40"/>
      <c r="AB14" s="40"/>
      <c r="AC14" s="40"/>
      <c r="AD14" s="40"/>
      <c r="AE14" s="40"/>
    </row>
    <row r="15" ht="15.75" customHeight="1">
      <c r="A15" s="39" t="s">
        <v>88</v>
      </c>
      <c r="B15" s="39">
        <v>300.0</v>
      </c>
      <c r="C15" s="39">
        <v>30.0</v>
      </c>
      <c r="D15" s="41"/>
      <c r="E15" s="47">
        <f t="shared" si="1"/>
        <v>36</v>
      </c>
      <c r="F15" s="41"/>
      <c r="G15" s="47">
        <v>36.0</v>
      </c>
      <c r="H15" s="42">
        <v>0.0</v>
      </c>
      <c r="I15" s="47">
        <f t="shared" si="2"/>
        <v>1</v>
      </c>
      <c r="J15" s="42">
        <v>23.83</v>
      </c>
      <c r="K15" s="41"/>
      <c r="L15" s="39">
        <v>36.0</v>
      </c>
      <c r="M15" s="45">
        <f t="shared" si="3"/>
        <v>0</v>
      </c>
      <c r="N15" s="47">
        <f t="shared" si="4"/>
        <v>1</v>
      </c>
      <c r="O15" s="42">
        <v>0.02</v>
      </c>
      <c r="P15" s="41"/>
      <c r="Q15" s="39">
        <v>36.0</v>
      </c>
      <c r="R15" s="45">
        <f t="shared" si="6"/>
        <v>0</v>
      </c>
      <c r="S15" s="47">
        <f t="shared" si="5"/>
        <v>1</v>
      </c>
      <c r="T15" s="51">
        <v>0.18</v>
      </c>
      <c r="U15" s="39">
        <v>3342742.0</v>
      </c>
      <c r="V15" s="42">
        <v>1800.0</v>
      </c>
      <c r="W15" s="41"/>
      <c r="X15" s="40"/>
      <c r="Y15" s="40"/>
      <c r="Z15" s="40"/>
      <c r="AA15" s="40"/>
      <c r="AB15" s="40"/>
      <c r="AC15" s="40"/>
      <c r="AD15" s="40"/>
      <c r="AE15" s="40"/>
    </row>
    <row r="16" ht="15.75" customHeight="1">
      <c r="A16" s="39" t="s">
        <v>89</v>
      </c>
      <c r="B16" s="39">
        <v>300.0</v>
      </c>
      <c r="C16" s="39">
        <v>60.0</v>
      </c>
      <c r="D16" s="41"/>
      <c r="E16" s="47">
        <f t="shared" si="1"/>
        <v>26</v>
      </c>
      <c r="F16" s="41"/>
      <c r="G16" s="47">
        <v>26.0</v>
      </c>
      <c r="H16" s="42">
        <v>0.0</v>
      </c>
      <c r="I16" s="47">
        <f t="shared" si="2"/>
        <v>1</v>
      </c>
      <c r="J16" s="42">
        <v>14.35</v>
      </c>
      <c r="K16" s="41"/>
      <c r="L16" s="39">
        <v>26.0</v>
      </c>
      <c r="M16" s="45">
        <f t="shared" si="3"/>
        <v>0</v>
      </c>
      <c r="N16" s="47">
        <f t="shared" si="4"/>
        <v>1</v>
      </c>
      <c r="O16" s="42">
        <v>0.00666666666666667</v>
      </c>
      <c r="P16" s="41"/>
      <c r="Q16" s="39">
        <v>26.0</v>
      </c>
      <c r="R16" s="45">
        <f t="shared" si="6"/>
        <v>0</v>
      </c>
      <c r="S16" s="47">
        <f t="shared" si="5"/>
        <v>1</v>
      </c>
      <c r="T16" s="51">
        <v>0.25</v>
      </c>
      <c r="U16" s="39">
        <v>707873.0</v>
      </c>
      <c r="V16" s="42">
        <v>1800.0</v>
      </c>
      <c r="W16" s="41"/>
      <c r="X16" s="40"/>
      <c r="Y16" s="40"/>
      <c r="Z16" s="40"/>
      <c r="AA16" s="40"/>
      <c r="AB16" s="40"/>
      <c r="AC16" s="40"/>
      <c r="AD16" s="40"/>
      <c r="AE16" s="40"/>
    </row>
    <row r="17" ht="15.75" customHeight="1">
      <c r="A17" s="39" t="s">
        <v>90</v>
      </c>
      <c r="B17" s="39">
        <v>300.0</v>
      </c>
      <c r="C17" s="39">
        <v>100.0</v>
      </c>
      <c r="D17" s="41"/>
      <c r="E17" s="47">
        <f t="shared" si="1"/>
        <v>18</v>
      </c>
      <c r="F17" s="41"/>
      <c r="G17" s="47">
        <v>18.0</v>
      </c>
      <c r="H17" s="42">
        <v>0.0</v>
      </c>
      <c r="I17" s="47">
        <f t="shared" si="2"/>
        <v>1</v>
      </c>
      <c r="J17" s="42">
        <v>11.17</v>
      </c>
      <c r="K17" s="41"/>
      <c r="L17" s="39">
        <v>18.0</v>
      </c>
      <c r="M17" s="45">
        <f t="shared" si="3"/>
        <v>0</v>
      </c>
      <c r="N17" s="47">
        <f t="shared" si="4"/>
        <v>1</v>
      </c>
      <c r="O17" s="42">
        <v>0.0</v>
      </c>
      <c r="P17" s="41"/>
      <c r="Q17" s="39">
        <v>18.0</v>
      </c>
      <c r="R17" s="45">
        <f t="shared" si="6"/>
        <v>0</v>
      </c>
      <c r="S17" s="47">
        <f t="shared" si="5"/>
        <v>1</v>
      </c>
      <c r="T17" s="51">
        <v>0.12</v>
      </c>
      <c r="U17" s="39">
        <v>553415.0</v>
      </c>
      <c r="V17" s="42">
        <v>1800.0</v>
      </c>
      <c r="W17" s="41"/>
      <c r="X17" s="40"/>
      <c r="Y17" s="40"/>
      <c r="Z17" s="40"/>
      <c r="AA17" s="40"/>
      <c r="AB17" s="40"/>
      <c r="AC17" s="40"/>
      <c r="AD17" s="40"/>
      <c r="AE17" s="40"/>
    </row>
    <row r="18" ht="15.75" customHeight="1">
      <c r="A18" s="39" t="s">
        <v>91</v>
      </c>
      <c r="B18" s="39">
        <v>400.0</v>
      </c>
      <c r="C18" s="39">
        <v>5.0</v>
      </c>
      <c r="D18" s="41"/>
      <c r="E18" s="47">
        <f t="shared" si="1"/>
        <v>47</v>
      </c>
      <c r="F18" s="41"/>
      <c r="G18" s="47">
        <v>47.0</v>
      </c>
      <c r="H18" s="42">
        <v>0.0</v>
      </c>
      <c r="I18" s="47">
        <f t="shared" si="2"/>
        <v>1</v>
      </c>
      <c r="J18" s="42">
        <v>43.29</v>
      </c>
      <c r="K18" s="41"/>
      <c r="L18" s="39">
        <v>47.0</v>
      </c>
      <c r="M18" s="45">
        <f t="shared" si="3"/>
        <v>0</v>
      </c>
      <c r="N18" s="47">
        <f t="shared" si="4"/>
        <v>1</v>
      </c>
      <c r="O18" s="42">
        <v>0.0</v>
      </c>
      <c r="P18" s="41"/>
      <c r="Q18" s="39">
        <v>47.0</v>
      </c>
      <c r="R18" s="45">
        <f t="shared" si="6"/>
        <v>0</v>
      </c>
      <c r="S18" s="47">
        <f t="shared" si="5"/>
        <v>1</v>
      </c>
      <c r="T18" s="51">
        <v>0.06</v>
      </c>
      <c r="U18" s="39">
        <v>3686497.0</v>
      </c>
      <c r="V18" s="42">
        <v>1800.0</v>
      </c>
      <c r="W18" s="41"/>
      <c r="X18" s="40"/>
      <c r="Y18" s="40"/>
      <c r="Z18" s="40"/>
      <c r="AA18" s="40"/>
      <c r="AB18" s="40"/>
      <c r="AC18" s="40"/>
      <c r="AD18" s="40"/>
      <c r="AE18" s="40"/>
    </row>
    <row r="19" ht="15.75" customHeight="1">
      <c r="A19" s="39" t="s">
        <v>92</v>
      </c>
      <c r="B19" s="39">
        <v>400.0</v>
      </c>
      <c r="C19" s="39">
        <v>10.0</v>
      </c>
      <c r="D19" s="41"/>
      <c r="E19" s="47">
        <f t="shared" si="1"/>
        <v>39</v>
      </c>
      <c r="F19" s="41"/>
      <c r="G19" s="47">
        <v>39.0</v>
      </c>
      <c r="H19" s="42">
        <v>0.0</v>
      </c>
      <c r="I19" s="47">
        <f t="shared" si="2"/>
        <v>1</v>
      </c>
      <c r="J19" s="42">
        <v>102.43</v>
      </c>
      <c r="K19" s="41"/>
      <c r="L19" s="39">
        <v>39.0</v>
      </c>
      <c r="M19" s="45">
        <f t="shared" si="3"/>
        <v>0</v>
      </c>
      <c r="N19" s="47">
        <f t="shared" si="4"/>
        <v>1</v>
      </c>
      <c r="O19" s="42">
        <v>0.0</v>
      </c>
      <c r="P19" s="41"/>
      <c r="Q19" s="39">
        <v>39.0</v>
      </c>
      <c r="R19" s="45">
        <f t="shared" si="6"/>
        <v>0</v>
      </c>
      <c r="S19" s="47">
        <f t="shared" si="5"/>
        <v>1</v>
      </c>
      <c r="T19" s="51">
        <v>0.17</v>
      </c>
      <c r="U19" s="39">
        <v>1891324.0</v>
      </c>
      <c r="V19" s="42">
        <v>1800.0</v>
      </c>
      <c r="W19" s="41"/>
      <c r="X19" s="40"/>
      <c r="Y19" s="40"/>
      <c r="Z19" s="40"/>
      <c r="AA19" s="40"/>
      <c r="AB19" s="40"/>
      <c r="AC19" s="40"/>
      <c r="AD19" s="40"/>
      <c r="AE19" s="40"/>
    </row>
    <row r="20" ht="15.75" customHeight="1">
      <c r="A20" s="39" t="s">
        <v>93</v>
      </c>
      <c r="B20" s="39">
        <v>400.0</v>
      </c>
      <c r="C20" s="39">
        <v>40.0</v>
      </c>
      <c r="D20" s="41"/>
      <c r="E20" s="47">
        <f t="shared" si="1"/>
        <v>28</v>
      </c>
      <c r="F20" s="41"/>
      <c r="G20" s="47">
        <v>28.0</v>
      </c>
      <c r="H20" s="42">
        <v>0.0</v>
      </c>
      <c r="I20" s="47">
        <f t="shared" si="2"/>
        <v>1</v>
      </c>
      <c r="J20" s="42">
        <v>39.54</v>
      </c>
      <c r="K20" s="41"/>
      <c r="L20" s="39">
        <v>28.0</v>
      </c>
      <c r="M20" s="45">
        <f t="shared" si="3"/>
        <v>0</v>
      </c>
      <c r="N20" s="47">
        <f t="shared" si="4"/>
        <v>1</v>
      </c>
      <c r="O20" s="42">
        <v>0.0466666666666667</v>
      </c>
      <c r="P20" s="41"/>
      <c r="Q20" s="39">
        <v>28.0</v>
      </c>
      <c r="R20" s="45">
        <f t="shared" si="6"/>
        <v>0</v>
      </c>
      <c r="S20" s="47">
        <f t="shared" si="5"/>
        <v>1</v>
      </c>
      <c r="T20" s="51">
        <v>1.25</v>
      </c>
      <c r="U20" s="39">
        <v>1609041.0</v>
      </c>
      <c r="V20" s="42">
        <v>1800.0</v>
      </c>
      <c r="W20" s="41"/>
      <c r="X20" s="40"/>
      <c r="Y20" s="40"/>
      <c r="Z20" s="40"/>
      <c r="AA20" s="40"/>
      <c r="AB20" s="40"/>
      <c r="AC20" s="40"/>
      <c r="AD20" s="40"/>
      <c r="AE20" s="40"/>
    </row>
    <row r="21" ht="15.75" customHeight="1">
      <c r="A21" s="39" t="s">
        <v>94</v>
      </c>
      <c r="B21" s="39">
        <v>400.0</v>
      </c>
      <c r="C21" s="39">
        <v>80.0</v>
      </c>
      <c r="D21" s="41"/>
      <c r="E21" s="47">
        <f t="shared" si="1"/>
        <v>18</v>
      </c>
      <c r="F21" s="41"/>
      <c r="G21" s="47">
        <v>18.0</v>
      </c>
      <c r="H21" s="42">
        <v>0.0</v>
      </c>
      <c r="I21" s="47">
        <f t="shared" si="2"/>
        <v>1</v>
      </c>
      <c r="J21" s="42">
        <v>33.28</v>
      </c>
      <c r="K21" s="41"/>
      <c r="L21" s="39">
        <v>18.0</v>
      </c>
      <c r="M21" s="45">
        <f t="shared" si="3"/>
        <v>0</v>
      </c>
      <c r="N21" s="47">
        <f t="shared" si="4"/>
        <v>1</v>
      </c>
      <c r="O21" s="42">
        <v>0.406666666666667</v>
      </c>
      <c r="P21" s="41"/>
      <c r="Q21" s="39">
        <v>18.0</v>
      </c>
      <c r="R21" s="45">
        <f t="shared" si="6"/>
        <v>0</v>
      </c>
      <c r="S21" s="47">
        <f t="shared" si="5"/>
        <v>1</v>
      </c>
      <c r="T21" s="51">
        <v>109.08</v>
      </c>
      <c r="U21" s="39">
        <v>4905624.0</v>
      </c>
      <c r="V21" s="42">
        <v>1800.0</v>
      </c>
      <c r="W21" s="41"/>
      <c r="X21" s="40"/>
      <c r="Y21" s="40"/>
      <c r="Z21" s="40"/>
      <c r="AA21" s="40"/>
      <c r="AB21" s="40"/>
      <c r="AC21" s="40"/>
      <c r="AD21" s="40"/>
      <c r="AE21" s="40"/>
    </row>
    <row r="22" ht="15.75" customHeight="1">
      <c r="A22" s="39" t="s">
        <v>95</v>
      </c>
      <c r="B22" s="39">
        <v>400.0</v>
      </c>
      <c r="C22" s="39">
        <v>133.0</v>
      </c>
      <c r="D22" s="41"/>
      <c r="E22" s="47">
        <f t="shared" si="1"/>
        <v>13</v>
      </c>
      <c r="F22" s="41"/>
      <c r="G22" s="47">
        <v>13.0</v>
      </c>
      <c r="H22" s="42">
        <v>0.0</v>
      </c>
      <c r="I22" s="47">
        <f t="shared" si="2"/>
        <v>1</v>
      </c>
      <c r="J22" s="42">
        <v>24.82</v>
      </c>
      <c r="K22" s="41"/>
      <c r="L22" s="39">
        <v>13.0</v>
      </c>
      <c r="M22" s="45">
        <f t="shared" si="3"/>
        <v>0</v>
      </c>
      <c r="N22" s="47">
        <f t="shared" si="4"/>
        <v>1</v>
      </c>
      <c r="O22" s="42">
        <v>0.613333333333333</v>
      </c>
      <c r="P22" s="41"/>
      <c r="Q22" s="39">
        <v>13.0</v>
      </c>
      <c r="R22" s="45">
        <f t="shared" si="6"/>
        <v>0</v>
      </c>
      <c r="S22" s="47">
        <f t="shared" si="5"/>
        <v>1</v>
      </c>
      <c r="T22" s="51">
        <v>1.46</v>
      </c>
      <c r="U22" s="39">
        <v>1785275.0</v>
      </c>
      <c r="V22" s="42">
        <v>1800.0</v>
      </c>
      <c r="W22" s="41"/>
      <c r="X22" s="40"/>
      <c r="Y22" s="40"/>
      <c r="Z22" s="40"/>
      <c r="AA22" s="40"/>
      <c r="AB22" s="40"/>
      <c r="AC22" s="40"/>
      <c r="AD22" s="40"/>
      <c r="AE22" s="40"/>
    </row>
    <row r="23" ht="15.75" customHeight="1">
      <c r="A23" s="39" t="s">
        <v>96</v>
      </c>
      <c r="B23" s="39">
        <v>500.0</v>
      </c>
      <c r="C23" s="39">
        <v>5.0</v>
      </c>
      <c r="D23" s="41"/>
      <c r="E23" s="47">
        <f t="shared" si="1"/>
        <v>40</v>
      </c>
      <c r="F23" s="41"/>
      <c r="G23" s="47">
        <v>40.0</v>
      </c>
      <c r="H23" s="42">
        <v>0.0</v>
      </c>
      <c r="I23" s="47">
        <f t="shared" si="2"/>
        <v>1</v>
      </c>
      <c r="J23" s="42">
        <v>128.51</v>
      </c>
      <c r="K23" s="41"/>
      <c r="L23" s="39">
        <v>40.0</v>
      </c>
      <c r="M23" s="45">
        <f t="shared" si="3"/>
        <v>0</v>
      </c>
      <c r="N23" s="47">
        <f t="shared" si="4"/>
        <v>1</v>
      </c>
      <c r="O23" s="42">
        <v>0.0</v>
      </c>
      <c r="P23" s="41"/>
      <c r="Q23" s="39">
        <v>40.0</v>
      </c>
      <c r="R23" s="45">
        <f t="shared" si="6"/>
        <v>0</v>
      </c>
      <c r="S23" s="47">
        <f t="shared" si="5"/>
        <v>1</v>
      </c>
      <c r="T23" s="51">
        <v>0.12</v>
      </c>
      <c r="U23" s="39">
        <v>1748902.0</v>
      </c>
      <c r="V23" s="42">
        <v>1800.0</v>
      </c>
      <c r="W23" s="41"/>
      <c r="X23" s="40"/>
      <c r="Y23" s="40"/>
      <c r="Z23" s="40"/>
      <c r="AA23" s="40"/>
      <c r="AB23" s="40"/>
      <c r="AC23" s="40"/>
      <c r="AD23" s="40"/>
      <c r="AE23" s="40"/>
    </row>
    <row r="24" ht="15.75" customHeight="1">
      <c r="A24" s="39" t="s">
        <v>97</v>
      </c>
      <c r="B24" s="39">
        <v>500.0</v>
      </c>
      <c r="C24" s="39">
        <v>10.0</v>
      </c>
      <c r="D24" s="41"/>
      <c r="E24" s="47">
        <f t="shared" si="1"/>
        <v>38</v>
      </c>
      <c r="F24" s="41"/>
      <c r="G24" s="47">
        <v>38.0</v>
      </c>
      <c r="H24" s="42">
        <v>0.0</v>
      </c>
      <c r="I24" s="47">
        <f t="shared" si="2"/>
        <v>1</v>
      </c>
      <c r="J24" s="42">
        <v>652.15</v>
      </c>
      <c r="K24" s="41"/>
      <c r="L24" s="39">
        <v>38.0</v>
      </c>
      <c r="M24" s="45">
        <f t="shared" si="3"/>
        <v>0</v>
      </c>
      <c r="N24" s="47">
        <f t="shared" si="4"/>
        <v>1</v>
      </c>
      <c r="O24" s="42">
        <v>0.02</v>
      </c>
      <c r="P24" s="41"/>
      <c r="Q24" s="39">
        <v>38.0</v>
      </c>
      <c r="R24" s="45">
        <f t="shared" si="6"/>
        <v>0</v>
      </c>
      <c r="S24" s="47">
        <f t="shared" si="5"/>
        <v>1</v>
      </c>
      <c r="T24" s="51">
        <v>0.32</v>
      </c>
      <c r="U24" s="39">
        <v>475019.0</v>
      </c>
      <c r="V24" s="42">
        <v>1800.0</v>
      </c>
      <c r="W24" s="41"/>
      <c r="X24" s="40"/>
      <c r="Y24" s="40"/>
      <c r="Z24" s="40"/>
      <c r="AA24" s="40"/>
      <c r="AB24" s="40"/>
      <c r="AC24" s="40"/>
      <c r="AD24" s="40"/>
      <c r="AE24" s="40"/>
    </row>
    <row r="25" ht="15.75" customHeight="1">
      <c r="A25" s="39" t="s">
        <v>98</v>
      </c>
      <c r="B25" s="39">
        <v>500.0</v>
      </c>
      <c r="C25" s="39">
        <v>50.0</v>
      </c>
      <c r="D25" s="41"/>
      <c r="E25" s="47">
        <f t="shared" si="1"/>
        <v>22</v>
      </c>
      <c r="F25" s="41"/>
      <c r="G25" s="47">
        <v>22.0</v>
      </c>
      <c r="H25" s="42">
        <v>0.0</v>
      </c>
      <c r="I25" s="47">
        <f t="shared" si="2"/>
        <v>1</v>
      </c>
      <c r="J25" s="42">
        <v>92.78</v>
      </c>
      <c r="K25" s="41"/>
      <c r="L25" s="39">
        <v>22.0</v>
      </c>
      <c r="M25" s="45">
        <f t="shared" si="3"/>
        <v>0</v>
      </c>
      <c r="N25" s="47">
        <f t="shared" si="4"/>
        <v>1</v>
      </c>
      <c r="O25" s="42">
        <v>0.266666666666667</v>
      </c>
      <c r="P25" s="41"/>
      <c r="Q25" s="39">
        <v>22.0</v>
      </c>
      <c r="R25" s="45">
        <f t="shared" si="6"/>
        <v>0</v>
      </c>
      <c r="S25" s="47">
        <f t="shared" si="5"/>
        <v>1</v>
      </c>
      <c r="T25" s="51">
        <v>43.18</v>
      </c>
      <c r="U25" s="39">
        <v>2317728.0</v>
      </c>
      <c r="V25" s="42">
        <v>1800.0</v>
      </c>
      <c r="W25" s="41"/>
      <c r="X25" s="40"/>
      <c r="Y25" s="40"/>
      <c r="Z25" s="40"/>
      <c r="AA25" s="40"/>
      <c r="AB25" s="40"/>
      <c r="AC25" s="40"/>
      <c r="AD25" s="40"/>
      <c r="AE25" s="40"/>
    </row>
    <row r="26" ht="15.75" customHeight="1">
      <c r="A26" s="39" t="s">
        <v>99</v>
      </c>
      <c r="B26" s="39">
        <v>500.0</v>
      </c>
      <c r="C26" s="39">
        <v>100.0</v>
      </c>
      <c r="D26" s="41"/>
      <c r="E26" s="47">
        <f t="shared" si="1"/>
        <v>15</v>
      </c>
      <c r="F26" s="41"/>
      <c r="G26" s="47">
        <v>15.0</v>
      </c>
      <c r="H26" s="42">
        <v>0.0</v>
      </c>
      <c r="I26" s="47">
        <f t="shared" si="2"/>
        <v>1</v>
      </c>
      <c r="J26" s="42">
        <v>55.61</v>
      </c>
      <c r="K26" s="41"/>
      <c r="L26" s="39">
        <v>15.0</v>
      </c>
      <c r="M26" s="45">
        <f t="shared" si="3"/>
        <v>0</v>
      </c>
      <c r="N26" s="47">
        <f t="shared" si="4"/>
        <v>1</v>
      </c>
      <c r="O26" s="42">
        <v>0.04</v>
      </c>
      <c r="P26" s="41"/>
      <c r="Q26" s="39">
        <v>15.0</v>
      </c>
      <c r="R26" s="45">
        <f t="shared" si="6"/>
        <v>0</v>
      </c>
      <c r="S26" s="47">
        <f t="shared" si="5"/>
        <v>1</v>
      </c>
      <c r="T26" s="51">
        <v>0.99</v>
      </c>
      <c r="U26" s="39">
        <v>2889785.0</v>
      </c>
      <c r="V26" s="42">
        <v>1800.0</v>
      </c>
      <c r="W26" s="41"/>
      <c r="X26" s="40"/>
      <c r="Y26" s="40"/>
      <c r="Z26" s="40"/>
      <c r="AA26" s="40"/>
      <c r="AB26" s="40"/>
      <c r="AC26" s="40"/>
      <c r="AD26" s="40"/>
      <c r="AE26" s="40"/>
    </row>
    <row r="27" ht="15.75" customHeight="1">
      <c r="A27" s="39" t="s">
        <v>100</v>
      </c>
      <c r="B27" s="39">
        <v>500.0</v>
      </c>
      <c r="C27" s="39">
        <v>167.0</v>
      </c>
      <c r="D27" s="41"/>
      <c r="E27" s="47">
        <f t="shared" si="1"/>
        <v>11</v>
      </c>
      <c r="F27" s="41"/>
      <c r="G27" s="47">
        <v>11.0</v>
      </c>
      <c r="H27" s="42">
        <v>0.0</v>
      </c>
      <c r="I27" s="47">
        <f t="shared" si="2"/>
        <v>1</v>
      </c>
      <c r="J27" s="42">
        <v>48.95</v>
      </c>
      <c r="K27" s="41"/>
      <c r="L27" s="39">
        <v>11.0</v>
      </c>
      <c r="M27" s="45">
        <f t="shared" si="3"/>
        <v>0</v>
      </c>
      <c r="N27" s="47">
        <f t="shared" si="4"/>
        <v>1</v>
      </c>
      <c r="O27" s="42">
        <v>0.0533333333333333</v>
      </c>
      <c r="P27" s="41"/>
      <c r="Q27" s="39">
        <v>11.0</v>
      </c>
      <c r="R27" s="45">
        <f t="shared" si="6"/>
        <v>0</v>
      </c>
      <c r="S27" s="47">
        <f t="shared" si="5"/>
        <v>1</v>
      </c>
      <c r="T27" s="51">
        <v>0.62</v>
      </c>
      <c r="U27" s="39">
        <v>904585.0</v>
      </c>
      <c r="V27" s="42">
        <v>1800.0</v>
      </c>
      <c r="W27" s="41"/>
      <c r="X27" s="40"/>
      <c r="Y27" s="40"/>
      <c r="Z27" s="40"/>
      <c r="AA27" s="40"/>
      <c r="AB27" s="40"/>
      <c r="AC27" s="40"/>
      <c r="AD27" s="40"/>
      <c r="AE27" s="40"/>
    </row>
    <row r="28" ht="15.75" customHeight="1">
      <c r="A28" s="39" t="s">
        <v>101</v>
      </c>
      <c r="B28" s="39">
        <v>600.0</v>
      </c>
      <c r="C28" s="39">
        <v>5.0</v>
      </c>
      <c r="D28" s="41"/>
      <c r="E28" s="47">
        <f t="shared" si="1"/>
        <v>38</v>
      </c>
      <c r="F28" s="41"/>
      <c r="G28" s="47">
        <v>38.0</v>
      </c>
      <c r="H28" s="42">
        <v>0.0</v>
      </c>
      <c r="I28" s="47">
        <f t="shared" si="2"/>
        <v>1</v>
      </c>
      <c r="J28" s="42">
        <v>1414.87</v>
      </c>
      <c r="K28" s="41"/>
      <c r="L28" s="39">
        <v>38.0</v>
      </c>
      <c r="M28" s="45">
        <f t="shared" si="3"/>
        <v>0</v>
      </c>
      <c r="N28" s="47">
        <f t="shared" si="4"/>
        <v>1</v>
      </c>
      <c r="O28" s="42">
        <v>0.0</v>
      </c>
      <c r="P28" s="41"/>
      <c r="Q28" s="39">
        <v>38.0</v>
      </c>
      <c r="R28" s="45">
        <f t="shared" si="6"/>
        <v>0</v>
      </c>
      <c r="S28" s="47">
        <f t="shared" si="5"/>
        <v>1</v>
      </c>
      <c r="T28" s="51">
        <v>0.17</v>
      </c>
      <c r="U28" s="39">
        <v>282221.0</v>
      </c>
      <c r="V28" s="42">
        <v>1800.0</v>
      </c>
      <c r="W28" s="41"/>
      <c r="X28" s="40"/>
      <c r="Y28" s="40"/>
      <c r="Z28" s="40"/>
      <c r="AA28" s="40"/>
      <c r="AB28" s="40"/>
      <c r="AC28" s="40"/>
      <c r="AD28" s="40"/>
      <c r="AE28" s="40"/>
    </row>
    <row r="29" ht="15.75" customHeight="1">
      <c r="A29" s="39" t="s">
        <v>102</v>
      </c>
      <c r="B29" s="39">
        <v>600.0</v>
      </c>
      <c r="C29" s="39">
        <v>10.0</v>
      </c>
      <c r="D29" s="41"/>
      <c r="E29" s="47">
        <f t="shared" si="1"/>
        <v>32</v>
      </c>
      <c r="F29" s="41"/>
      <c r="G29" s="47">
        <v>32.0</v>
      </c>
      <c r="H29" s="42">
        <v>0.0</v>
      </c>
      <c r="I29" s="47">
        <f t="shared" si="2"/>
        <v>1</v>
      </c>
      <c r="J29" s="42">
        <v>254.74</v>
      </c>
      <c r="K29" s="41"/>
      <c r="L29" s="39">
        <v>32.0</v>
      </c>
      <c r="M29" s="45">
        <f t="shared" si="3"/>
        <v>0</v>
      </c>
      <c r="N29" s="47">
        <f t="shared" si="4"/>
        <v>1</v>
      </c>
      <c r="O29" s="42">
        <v>0.0</v>
      </c>
      <c r="P29" s="41"/>
      <c r="Q29" s="39">
        <v>32.0</v>
      </c>
      <c r="R29" s="45">
        <f t="shared" si="6"/>
        <v>0</v>
      </c>
      <c r="S29" s="47">
        <f t="shared" si="5"/>
        <v>1</v>
      </c>
      <c r="T29" s="51">
        <v>0.33</v>
      </c>
      <c r="U29" s="39">
        <v>1592382.0</v>
      </c>
      <c r="V29" s="42">
        <v>1800.0</v>
      </c>
      <c r="W29" s="41"/>
      <c r="X29" s="40"/>
      <c r="Y29" s="40"/>
      <c r="Z29" s="40"/>
      <c r="AA29" s="40"/>
      <c r="AB29" s="40"/>
      <c r="AC29" s="40"/>
      <c r="AD29" s="40"/>
      <c r="AE29" s="40"/>
    </row>
    <row r="30" ht="15.75" customHeight="1">
      <c r="A30" s="39" t="s">
        <v>103</v>
      </c>
      <c r="B30" s="39">
        <v>600.0</v>
      </c>
      <c r="C30" s="39">
        <v>60.0</v>
      </c>
      <c r="D30" s="41"/>
      <c r="E30" s="47">
        <f t="shared" si="1"/>
        <v>18</v>
      </c>
      <c r="F30" s="41"/>
      <c r="G30" s="47">
        <v>18.0</v>
      </c>
      <c r="H30" s="42">
        <v>0.0</v>
      </c>
      <c r="I30" s="47">
        <f t="shared" si="2"/>
        <v>1</v>
      </c>
      <c r="J30" s="42">
        <v>115.44</v>
      </c>
      <c r="K30" s="41"/>
      <c r="L30" s="39">
        <v>18.0</v>
      </c>
      <c r="M30" s="45">
        <f t="shared" si="3"/>
        <v>0</v>
      </c>
      <c r="N30" s="47">
        <f t="shared" si="4"/>
        <v>1</v>
      </c>
      <c r="O30" s="42">
        <v>0.0866666666666667</v>
      </c>
      <c r="P30" s="41"/>
      <c r="Q30" s="39">
        <v>18.0</v>
      </c>
      <c r="R30" s="45">
        <f t="shared" si="6"/>
        <v>0</v>
      </c>
      <c r="S30" s="47">
        <f t="shared" si="5"/>
        <v>1</v>
      </c>
      <c r="T30" s="51">
        <v>14.64</v>
      </c>
      <c r="U30" s="39">
        <v>476522.0</v>
      </c>
      <c r="V30" s="42">
        <v>1800.0</v>
      </c>
      <c r="W30" s="41"/>
      <c r="X30" s="40"/>
      <c r="Y30" s="40"/>
      <c r="Z30" s="40"/>
      <c r="AA30" s="40"/>
      <c r="AB30" s="40"/>
      <c r="AC30" s="40"/>
      <c r="AD30" s="40"/>
      <c r="AE30" s="40"/>
    </row>
    <row r="31" ht="15.75" customHeight="1">
      <c r="A31" s="39" t="s">
        <v>104</v>
      </c>
      <c r="B31" s="39">
        <v>600.0</v>
      </c>
      <c r="C31" s="39">
        <v>120.0</v>
      </c>
      <c r="D31" s="41"/>
      <c r="E31" s="47">
        <f t="shared" si="1"/>
        <v>13</v>
      </c>
      <c r="F31" s="41"/>
      <c r="G31" s="47">
        <v>13.0</v>
      </c>
      <c r="H31" s="42">
        <v>0.0</v>
      </c>
      <c r="I31" s="47">
        <f t="shared" si="2"/>
        <v>1</v>
      </c>
      <c r="J31" s="42">
        <v>108.06</v>
      </c>
      <c r="K31" s="41"/>
      <c r="L31" s="39">
        <v>13.0</v>
      </c>
      <c r="M31" s="45">
        <f t="shared" si="3"/>
        <v>0</v>
      </c>
      <c r="N31" s="47">
        <f t="shared" si="4"/>
        <v>1</v>
      </c>
      <c r="O31" s="42">
        <v>0.0266666666666667</v>
      </c>
      <c r="P31" s="41"/>
      <c r="Q31" s="39">
        <v>13.0</v>
      </c>
      <c r="R31" s="45">
        <f t="shared" si="6"/>
        <v>0</v>
      </c>
      <c r="S31" s="47">
        <f t="shared" si="5"/>
        <v>1</v>
      </c>
      <c r="T31" s="51">
        <v>1.71</v>
      </c>
      <c r="U31" s="39">
        <v>869254.0</v>
      </c>
      <c r="V31" s="42">
        <v>1800.0</v>
      </c>
      <c r="W31" s="41"/>
      <c r="X31" s="40"/>
      <c r="Y31" s="40"/>
      <c r="Z31" s="40"/>
      <c r="AA31" s="40"/>
      <c r="AB31" s="40"/>
      <c r="AC31" s="40"/>
      <c r="AD31" s="40"/>
      <c r="AE31" s="40"/>
    </row>
    <row r="32" ht="15.75" customHeight="1">
      <c r="A32" s="39" t="s">
        <v>105</v>
      </c>
      <c r="B32" s="39">
        <v>600.0</v>
      </c>
      <c r="C32" s="39">
        <v>200.0</v>
      </c>
      <c r="D32" s="41"/>
      <c r="E32" s="47">
        <f t="shared" si="1"/>
        <v>9</v>
      </c>
      <c r="F32" s="41"/>
      <c r="G32" s="47">
        <v>9.0</v>
      </c>
      <c r="H32" s="42">
        <v>0.0</v>
      </c>
      <c r="I32" s="47">
        <f t="shared" si="2"/>
        <v>1</v>
      </c>
      <c r="J32" s="42">
        <v>93.71</v>
      </c>
      <c r="K32" s="41"/>
      <c r="L32" s="39">
        <v>9.0</v>
      </c>
      <c r="M32" s="45">
        <f t="shared" si="3"/>
        <v>0</v>
      </c>
      <c r="N32" s="47">
        <f t="shared" si="4"/>
        <v>1</v>
      </c>
      <c r="O32" s="42">
        <v>0.626666666666667</v>
      </c>
      <c r="P32" s="41"/>
      <c r="Q32" s="39">
        <v>9.0</v>
      </c>
      <c r="R32" s="45">
        <f t="shared" si="6"/>
        <v>0</v>
      </c>
      <c r="S32" s="47">
        <f t="shared" si="5"/>
        <v>1</v>
      </c>
      <c r="T32" s="51">
        <v>182.49</v>
      </c>
      <c r="U32" s="39">
        <v>2185247.0</v>
      </c>
      <c r="V32" s="42">
        <v>1800.0</v>
      </c>
      <c r="W32" s="41"/>
      <c r="X32" s="40"/>
      <c r="Y32" s="40"/>
      <c r="Z32" s="40"/>
      <c r="AA32" s="40"/>
      <c r="AB32" s="40"/>
      <c r="AC32" s="40"/>
      <c r="AD32" s="40"/>
      <c r="AE32" s="40"/>
    </row>
    <row r="33" ht="15.75" customHeight="1">
      <c r="A33" s="39" t="s">
        <v>106</v>
      </c>
      <c r="B33" s="39">
        <v>700.0</v>
      </c>
      <c r="C33" s="39">
        <v>5.0</v>
      </c>
      <c r="D33" s="41"/>
      <c r="E33" s="47">
        <f t="shared" si="1"/>
        <v>30</v>
      </c>
      <c r="F33" s="41"/>
      <c r="G33" s="47">
        <v>30.0</v>
      </c>
      <c r="H33" s="42">
        <v>0.0</v>
      </c>
      <c r="I33" s="47">
        <f t="shared" si="2"/>
        <v>1</v>
      </c>
      <c r="J33" s="42">
        <v>412.46</v>
      </c>
      <c r="K33" s="41"/>
      <c r="L33" s="39">
        <v>30.0</v>
      </c>
      <c r="M33" s="45">
        <f t="shared" si="3"/>
        <v>0</v>
      </c>
      <c r="N33" s="47">
        <f t="shared" si="4"/>
        <v>1</v>
      </c>
      <c r="O33" s="42">
        <v>0.0</v>
      </c>
      <c r="P33" s="41"/>
      <c r="Q33" s="39">
        <v>30.0</v>
      </c>
      <c r="R33" s="45">
        <f t="shared" si="6"/>
        <v>0</v>
      </c>
      <c r="S33" s="47">
        <f t="shared" si="5"/>
        <v>1</v>
      </c>
      <c r="T33" s="51">
        <v>0.23</v>
      </c>
      <c r="U33" s="39">
        <v>44602.0</v>
      </c>
      <c r="V33" s="42">
        <v>1800.0</v>
      </c>
      <c r="W33" s="41"/>
      <c r="X33" s="40"/>
      <c r="Y33" s="40"/>
      <c r="Z33" s="40"/>
      <c r="AA33" s="40"/>
      <c r="AB33" s="40"/>
      <c r="AC33" s="40"/>
      <c r="AD33" s="40"/>
      <c r="AE33" s="40"/>
    </row>
    <row r="34" ht="15.75" customHeight="1">
      <c r="A34" s="39" t="s">
        <v>107</v>
      </c>
      <c r="B34" s="39">
        <v>700.0</v>
      </c>
      <c r="C34" s="39">
        <v>10.0</v>
      </c>
      <c r="D34" s="41"/>
      <c r="E34" s="47">
        <f t="shared" si="1"/>
        <v>29</v>
      </c>
      <c r="F34" s="41"/>
      <c r="G34" s="47">
        <v>29.0</v>
      </c>
      <c r="H34" s="42">
        <v>0.0</v>
      </c>
      <c r="I34" s="47">
        <f t="shared" si="2"/>
        <v>1</v>
      </c>
      <c r="J34" s="42">
        <v>1468.32</v>
      </c>
      <c r="K34" s="41"/>
      <c r="L34" s="39">
        <v>29.0</v>
      </c>
      <c r="M34" s="45">
        <f t="shared" si="3"/>
        <v>0</v>
      </c>
      <c r="N34" s="47">
        <f t="shared" si="4"/>
        <v>1</v>
      </c>
      <c r="O34" s="42">
        <v>0.0133333333333333</v>
      </c>
      <c r="P34" s="41"/>
      <c r="Q34" s="39">
        <v>29.0</v>
      </c>
      <c r="R34" s="45">
        <f t="shared" si="6"/>
        <v>0</v>
      </c>
      <c r="S34" s="47">
        <f t="shared" si="5"/>
        <v>1</v>
      </c>
      <c r="T34" s="51">
        <v>0.56</v>
      </c>
      <c r="U34" s="39">
        <v>1660346.0</v>
      </c>
      <c r="V34" s="42">
        <v>1800.0</v>
      </c>
      <c r="W34" s="41"/>
      <c r="X34" s="40"/>
      <c r="Y34" s="40"/>
      <c r="Z34" s="40"/>
      <c r="AA34" s="40"/>
      <c r="AB34" s="40"/>
      <c r="AC34" s="40"/>
      <c r="AD34" s="40"/>
      <c r="AE34" s="40"/>
    </row>
    <row r="35" ht="15.75" customHeight="1">
      <c r="A35" s="39" t="s">
        <v>108</v>
      </c>
      <c r="B35" s="39">
        <v>700.0</v>
      </c>
      <c r="C35" s="39">
        <v>70.0</v>
      </c>
      <c r="D35" s="41"/>
      <c r="E35" s="47">
        <f t="shared" si="1"/>
        <v>15</v>
      </c>
      <c r="F35" s="41"/>
      <c r="G35" s="47">
        <v>15.0</v>
      </c>
      <c r="H35" s="42">
        <v>0.0</v>
      </c>
      <c r="I35" s="47">
        <f t="shared" si="2"/>
        <v>1</v>
      </c>
      <c r="J35" s="42">
        <v>321.06</v>
      </c>
      <c r="K35" s="41"/>
      <c r="L35" s="39">
        <v>15.0</v>
      </c>
      <c r="M35" s="45">
        <f t="shared" si="3"/>
        <v>0</v>
      </c>
      <c r="N35" s="47">
        <f t="shared" si="4"/>
        <v>1</v>
      </c>
      <c r="O35" s="42">
        <v>0.533333333333333</v>
      </c>
      <c r="P35" s="41"/>
      <c r="Q35" s="39">
        <v>15.0</v>
      </c>
      <c r="R35" s="45">
        <f t="shared" si="6"/>
        <v>0</v>
      </c>
      <c r="S35" s="47">
        <f t="shared" si="5"/>
        <v>1</v>
      </c>
      <c r="T35" s="51">
        <v>429.87</v>
      </c>
      <c r="U35" s="39">
        <v>1603417.0</v>
      </c>
      <c r="V35" s="42">
        <v>1800.0</v>
      </c>
      <c r="W35" s="41"/>
      <c r="X35" s="40"/>
      <c r="Y35" s="40"/>
      <c r="Z35" s="40"/>
      <c r="AA35" s="40"/>
      <c r="AB35" s="40"/>
      <c r="AC35" s="40"/>
      <c r="AD35" s="40"/>
      <c r="AE35" s="40"/>
    </row>
    <row r="36" ht="15.75" customHeight="1">
      <c r="A36" s="39" t="s">
        <v>109</v>
      </c>
      <c r="B36" s="39">
        <v>700.0</v>
      </c>
      <c r="C36" s="39">
        <v>140.0</v>
      </c>
      <c r="D36" s="41"/>
      <c r="E36" s="47">
        <f t="shared" si="1"/>
        <v>11</v>
      </c>
      <c r="F36" s="41"/>
      <c r="G36" s="47">
        <v>11.0</v>
      </c>
      <c r="H36" s="42">
        <v>0.0</v>
      </c>
      <c r="I36" s="47">
        <f t="shared" si="2"/>
        <v>1</v>
      </c>
      <c r="J36" s="42">
        <v>104.73</v>
      </c>
      <c r="K36" s="41"/>
      <c r="L36" s="39">
        <v>11.0</v>
      </c>
      <c r="M36" s="45">
        <f t="shared" si="3"/>
        <v>0</v>
      </c>
      <c r="N36" s="47">
        <f t="shared" si="4"/>
        <v>1</v>
      </c>
      <c r="O36" s="42">
        <v>0.0133333333333333</v>
      </c>
      <c r="P36" s="41"/>
      <c r="Q36" s="39">
        <v>11.0</v>
      </c>
      <c r="R36" s="45">
        <f t="shared" si="6"/>
        <v>0</v>
      </c>
      <c r="S36" s="47">
        <f t="shared" si="5"/>
        <v>1</v>
      </c>
      <c r="T36" s="51">
        <v>1.7</v>
      </c>
      <c r="U36" s="39">
        <v>606022.0</v>
      </c>
      <c r="V36" s="42">
        <v>1800.0</v>
      </c>
      <c r="W36" s="41"/>
      <c r="X36" s="40"/>
      <c r="Y36" s="40"/>
      <c r="Z36" s="40"/>
      <c r="AA36" s="40"/>
      <c r="AB36" s="40"/>
      <c r="AC36" s="40"/>
      <c r="AD36" s="40"/>
      <c r="AE36" s="40"/>
    </row>
    <row r="37" ht="15.75" customHeight="1">
      <c r="A37" s="39" t="s">
        <v>110</v>
      </c>
      <c r="B37" s="39">
        <v>800.0</v>
      </c>
      <c r="C37" s="39">
        <v>5.0</v>
      </c>
      <c r="D37" s="41"/>
      <c r="E37" s="47">
        <f t="shared" si="1"/>
        <v>30</v>
      </c>
      <c r="F37" s="41"/>
      <c r="G37" s="47">
        <v>30.0</v>
      </c>
      <c r="H37" s="42">
        <v>0.0</v>
      </c>
      <c r="I37" s="47">
        <f t="shared" si="2"/>
        <v>1</v>
      </c>
      <c r="J37" s="42">
        <v>882.36</v>
      </c>
      <c r="K37" s="41"/>
      <c r="L37" s="39">
        <v>30.0</v>
      </c>
      <c r="M37" s="45">
        <f t="shared" si="3"/>
        <v>0</v>
      </c>
      <c r="N37" s="47">
        <f t="shared" si="4"/>
        <v>1</v>
      </c>
      <c r="O37" s="42">
        <v>0.00666666666666667</v>
      </c>
      <c r="P37" s="41"/>
      <c r="Q37" s="39">
        <v>30.0</v>
      </c>
      <c r="R37" s="45">
        <f t="shared" si="6"/>
        <v>0</v>
      </c>
      <c r="S37" s="47">
        <f t="shared" si="5"/>
        <v>1</v>
      </c>
      <c r="T37" s="51">
        <v>0.26</v>
      </c>
      <c r="U37" s="39">
        <v>1069051.0</v>
      </c>
      <c r="V37" s="42">
        <v>1800.0</v>
      </c>
      <c r="W37" s="41"/>
      <c r="X37" s="40"/>
      <c r="Y37" s="40"/>
      <c r="Z37" s="40"/>
      <c r="AA37" s="40"/>
      <c r="AB37" s="40"/>
      <c r="AC37" s="40"/>
      <c r="AD37" s="40"/>
      <c r="AE37" s="40"/>
    </row>
    <row r="38" ht="15.75" customHeight="1">
      <c r="A38" s="39" t="s">
        <v>111</v>
      </c>
      <c r="B38" s="39">
        <v>800.0</v>
      </c>
      <c r="C38" s="39">
        <v>10.0</v>
      </c>
      <c r="D38" s="41"/>
      <c r="E38" s="47">
        <f t="shared" si="1"/>
        <v>27</v>
      </c>
      <c r="F38" s="41"/>
      <c r="G38" s="47">
        <v>27.0</v>
      </c>
      <c r="H38" s="42">
        <v>0.0</v>
      </c>
      <c r="I38" s="47">
        <f t="shared" si="2"/>
        <v>1</v>
      </c>
      <c r="J38" s="42">
        <v>1178.22</v>
      </c>
      <c r="K38" s="41"/>
      <c r="L38" s="39">
        <v>27.0</v>
      </c>
      <c r="M38" s="45">
        <f t="shared" si="3"/>
        <v>0</v>
      </c>
      <c r="N38" s="47">
        <f t="shared" si="4"/>
        <v>1</v>
      </c>
      <c r="O38" s="42">
        <v>0.0333333333333333</v>
      </c>
      <c r="P38" s="41"/>
      <c r="Q38" s="39">
        <v>27.0</v>
      </c>
      <c r="R38" s="45">
        <f t="shared" si="6"/>
        <v>0</v>
      </c>
      <c r="S38" s="47">
        <f t="shared" si="5"/>
        <v>1</v>
      </c>
      <c r="T38" s="51">
        <v>0.57</v>
      </c>
      <c r="U38" s="39">
        <v>912328.0</v>
      </c>
      <c r="V38" s="42">
        <v>1800.0</v>
      </c>
      <c r="W38" s="41"/>
      <c r="X38" s="40"/>
      <c r="Y38" s="40"/>
      <c r="Z38" s="40"/>
      <c r="AA38" s="40"/>
      <c r="AB38" s="40"/>
      <c r="AC38" s="40"/>
      <c r="AD38" s="40"/>
      <c r="AE38" s="40"/>
    </row>
    <row r="39" ht="15.75" customHeight="1">
      <c r="A39" s="39" t="s">
        <v>112</v>
      </c>
      <c r="B39" s="39">
        <v>800.0</v>
      </c>
      <c r="C39" s="39">
        <v>80.0</v>
      </c>
      <c r="D39" s="41"/>
      <c r="E39" s="47">
        <f t="shared" si="1"/>
        <v>15</v>
      </c>
      <c r="F39" s="41"/>
      <c r="G39" s="47">
        <v>15.0</v>
      </c>
      <c r="H39" s="42">
        <v>0.0</v>
      </c>
      <c r="I39" s="47">
        <f t="shared" si="2"/>
        <v>1</v>
      </c>
      <c r="J39" s="42">
        <v>539.59</v>
      </c>
      <c r="K39" s="41"/>
      <c r="L39" s="39">
        <v>15.0</v>
      </c>
      <c r="M39" s="45">
        <f t="shared" si="3"/>
        <v>0</v>
      </c>
      <c r="N39" s="47">
        <f t="shared" si="4"/>
        <v>1</v>
      </c>
      <c r="O39" s="42">
        <v>0.12</v>
      </c>
      <c r="P39" s="41"/>
      <c r="Q39" s="39">
        <v>15.0</v>
      </c>
      <c r="R39" s="45">
        <f t="shared" si="6"/>
        <v>0</v>
      </c>
      <c r="S39" s="47">
        <f t="shared" si="5"/>
        <v>1</v>
      </c>
      <c r="T39" s="51">
        <v>24.36</v>
      </c>
      <c r="U39" s="39">
        <v>1160463.0</v>
      </c>
      <c r="V39" s="42">
        <v>1800.0</v>
      </c>
      <c r="W39" s="41"/>
      <c r="X39" s="40"/>
      <c r="Y39" s="40"/>
      <c r="Z39" s="40"/>
      <c r="AA39" s="40"/>
      <c r="AB39" s="40"/>
      <c r="AC39" s="40"/>
      <c r="AD39" s="40"/>
      <c r="AE39" s="40"/>
    </row>
    <row r="40" ht="15.75" customHeight="1">
      <c r="A40" s="39" t="s">
        <v>113</v>
      </c>
      <c r="B40" s="39">
        <v>900.0</v>
      </c>
      <c r="C40" s="39">
        <v>5.0</v>
      </c>
      <c r="D40" s="41"/>
      <c r="E40" s="47">
        <f t="shared" si="1"/>
        <v>29</v>
      </c>
      <c r="F40" s="41"/>
      <c r="G40" s="47">
        <v>29.0</v>
      </c>
      <c r="H40" s="42">
        <v>0.0</v>
      </c>
      <c r="I40" s="47">
        <f t="shared" si="2"/>
        <v>1</v>
      </c>
      <c r="J40" s="42">
        <v>535.79</v>
      </c>
      <c r="K40" s="41"/>
      <c r="L40" s="39">
        <v>29.0</v>
      </c>
      <c r="M40" s="45">
        <f t="shared" si="3"/>
        <v>0</v>
      </c>
      <c r="N40" s="47">
        <f t="shared" si="4"/>
        <v>1</v>
      </c>
      <c r="O40" s="42">
        <v>0.00666666666666667</v>
      </c>
      <c r="P40" s="41"/>
      <c r="Q40" s="39">
        <v>29.0</v>
      </c>
      <c r="R40" s="45">
        <f t="shared" si="6"/>
        <v>0</v>
      </c>
      <c r="S40" s="47">
        <f t="shared" si="5"/>
        <v>1</v>
      </c>
      <c r="T40" s="51">
        <v>0.4</v>
      </c>
      <c r="U40" s="39">
        <v>640382.0</v>
      </c>
      <c r="V40" s="42">
        <v>1800.0</v>
      </c>
      <c r="W40" s="41"/>
      <c r="X40" s="40"/>
      <c r="Y40" s="40"/>
      <c r="Z40" s="40"/>
      <c r="AA40" s="40"/>
      <c r="AB40" s="40"/>
      <c r="AC40" s="40"/>
      <c r="AD40" s="40"/>
      <c r="AE40" s="40"/>
    </row>
    <row r="41" ht="15.75" customHeight="1">
      <c r="A41" s="39" t="s">
        <v>114</v>
      </c>
      <c r="B41" s="39">
        <v>900.0</v>
      </c>
      <c r="C41" s="39">
        <v>10.0</v>
      </c>
      <c r="D41" s="41"/>
      <c r="E41" s="47">
        <f t="shared" si="1"/>
        <v>23</v>
      </c>
      <c r="F41" s="41"/>
      <c r="G41" s="47">
        <v>23.0</v>
      </c>
      <c r="H41" s="42">
        <v>0.0</v>
      </c>
      <c r="I41" s="47">
        <f t="shared" si="2"/>
        <v>1</v>
      </c>
      <c r="J41" s="42">
        <v>4943.95</v>
      </c>
      <c r="K41" s="41"/>
      <c r="L41" s="39">
        <v>23.0</v>
      </c>
      <c r="M41" s="45">
        <f t="shared" si="3"/>
        <v>0</v>
      </c>
      <c r="N41" s="47">
        <f t="shared" si="4"/>
        <v>1</v>
      </c>
      <c r="O41" s="42">
        <v>0.166666666666667</v>
      </c>
      <c r="P41" s="41"/>
      <c r="Q41" s="39">
        <v>23.0</v>
      </c>
      <c r="R41" s="45">
        <f t="shared" si="6"/>
        <v>0</v>
      </c>
      <c r="S41" s="47">
        <f t="shared" si="5"/>
        <v>1</v>
      </c>
      <c r="T41" s="51">
        <v>8.95</v>
      </c>
      <c r="U41" s="39">
        <v>419794.0</v>
      </c>
      <c r="V41" s="42">
        <v>1800.0</v>
      </c>
      <c r="W41" s="41"/>
      <c r="X41" s="40"/>
      <c r="Y41" s="40"/>
      <c r="Z41" s="40"/>
      <c r="AA41" s="40"/>
      <c r="AB41" s="40"/>
      <c r="AC41" s="40"/>
      <c r="AD41" s="40"/>
      <c r="AE41" s="40"/>
    </row>
    <row r="42" ht="15.75" customHeight="1">
      <c r="A42" s="39" t="s">
        <v>115</v>
      </c>
      <c r="B42" s="39">
        <v>900.0</v>
      </c>
      <c r="C42" s="39">
        <v>90.0</v>
      </c>
      <c r="D42" s="41"/>
      <c r="E42" s="47">
        <f t="shared" si="1"/>
        <v>13</v>
      </c>
      <c r="F42" s="41"/>
      <c r="G42" s="47">
        <v>13.0</v>
      </c>
      <c r="H42" s="42">
        <v>0.0</v>
      </c>
      <c r="I42" s="47">
        <f t="shared" si="2"/>
        <v>1</v>
      </c>
      <c r="J42" s="42">
        <v>852.79</v>
      </c>
      <c r="K42" s="41"/>
      <c r="L42" s="39">
        <v>13.0</v>
      </c>
      <c r="M42" s="45">
        <f t="shared" si="3"/>
        <v>0</v>
      </c>
      <c r="N42" s="47">
        <f t="shared" si="4"/>
        <v>1</v>
      </c>
      <c r="O42" s="42">
        <v>0.226666666666667</v>
      </c>
      <c r="P42" s="41"/>
      <c r="Q42" s="39">
        <v>13.0</v>
      </c>
      <c r="R42" s="45">
        <f t="shared" si="6"/>
        <v>0</v>
      </c>
      <c r="S42" s="47">
        <f t="shared" si="5"/>
        <v>1</v>
      </c>
      <c r="T42" s="51">
        <v>556.55</v>
      </c>
      <c r="U42" s="39">
        <v>653025.0</v>
      </c>
      <c r="V42" s="42">
        <v>1800.0</v>
      </c>
      <c r="W42" s="41"/>
      <c r="X42" s="40"/>
      <c r="Y42" s="40"/>
      <c r="Z42" s="40"/>
      <c r="AA42" s="40"/>
      <c r="AB42" s="40"/>
      <c r="AC42" s="40"/>
      <c r="AD42" s="40"/>
      <c r="AE42" s="40"/>
    </row>
    <row r="43" ht="15.75" customHeight="1">
      <c r="A43" s="39"/>
      <c r="B43" s="40"/>
      <c r="C43" s="40"/>
      <c r="D43" s="41"/>
      <c r="E43" s="40"/>
      <c r="F43" s="41"/>
      <c r="G43" s="45">
        <f t="shared" ref="G43:H43" si="7">AVERAGE(G3:G42)</f>
        <v>37.325</v>
      </c>
      <c r="H43" s="45">
        <f t="shared" si="7"/>
        <v>0</v>
      </c>
      <c r="I43" s="45"/>
      <c r="J43" s="45">
        <f>AVERAGE(J3:J42)</f>
        <v>366.472</v>
      </c>
      <c r="K43" s="41"/>
      <c r="L43" s="45">
        <f t="shared" ref="L43:M43" si="8">AVERAGE(L3:L42)</f>
        <v>37.325</v>
      </c>
      <c r="M43" s="45">
        <f t="shared" si="8"/>
        <v>0</v>
      </c>
      <c r="N43" s="45"/>
      <c r="O43" s="45">
        <f>AVERAGE(O3:O42)</f>
        <v>0.0855</v>
      </c>
      <c r="P43" s="41"/>
      <c r="Q43" s="45">
        <f t="shared" ref="Q43:R43" si="9">AVERAGE(Q3:Q42)</f>
        <v>37.325</v>
      </c>
      <c r="R43" s="45">
        <f t="shared" si="9"/>
        <v>0</v>
      </c>
      <c r="S43" s="45"/>
      <c r="T43" s="45">
        <f>AVERAGE(T3:T42)</f>
        <v>34.5385</v>
      </c>
      <c r="U43" s="40"/>
      <c r="V43" s="45"/>
      <c r="W43" s="41"/>
      <c r="X43" s="40"/>
      <c r="Y43" s="40"/>
      <c r="Z43" s="40"/>
      <c r="AA43" s="40"/>
      <c r="AB43" s="40"/>
      <c r="AC43" s="40"/>
      <c r="AD43" s="40"/>
      <c r="AE43" s="40"/>
    </row>
    <row r="44" ht="15.75" customHeight="1">
      <c r="A44" s="39"/>
      <c r="B44" s="40"/>
      <c r="C44" s="40"/>
      <c r="D44" s="41"/>
      <c r="E44" s="40"/>
      <c r="F44" s="41"/>
      <c r="G44" s="45"/>
      <c r="H44" s="40"/>
      <c r="I44" s="40"/>
      <c r="J44" s="40"/>
      <c r="K44" s="41"/>
      <c r="L44" s="40"/>
      <c r="M44" s="40"/>
      <c r="N44" s="40"/>
      <c r="O44" s="40"/>
      <c r="P44" s="41"/>
      <c r="Q44" s="40"/>
      <c r="R44" s="45"/>
      <c r="S44" s="45"/>
      <c r="T44" s="45"/>
      <c r="U44" s="40"/>
      <c r="V44" s="45"/>
      <c r="W44" s="41"/>
      <c r="X44" s="40"/>
      <c r="Y44" s="40"/>
      <c r="Z44" s="40"/>
      <c r="AA44" s="40"/>
      <c r="AB44" s="40"/>
      <c r="AC44" s="40"/>
      <c r="AD44" s="40"/>
      <c r="AE44" s="40"/>
    </row>
    <row r="45" ht="15.75" customHeight="1">
      <c r="A45" s="39"/>
      <c r="B45" s="40"/>
      <c r="C45" s="40"/>
      <c r="D45" s="41"/>
      <c r="E45" s="40"/>
      <c r="F45" s="41"/>
      <c r="G45" s="67"/>
      <c r="H45" s="29"/>
      <c r="I45" s="29"/>
      <c r="J45" s="29"/>
      <c r="K45" s="41"/>
      <c r="L45" s="29" t="s">
        <v>179</v>
      </c>
      <c r="P45" s="41"/>
      <c r="Q45" s="40"/>
      <c r="R45" s="45"/>
      <c r="S45" s="45"/>
      <c r="T45" s="45"/>
      <c r="U45" s="40"/>
      <c r="V45" s="45"/>
      <c r="W45" s="41"/>
      <c r="X45" s="40"/>
      <c r="Y45" s="40"/>
      <c r="Z45" s="40"/>
      <c r="AA45" s="40"/>
      <c r="AB45" s="40"/>
      <c r="AC45" s="40"/>
      <c r="AD45" s="40"/>
      <c r="AE45" s="40"/>
    </row>
    <row r="46" ht="15.75" customHeight="1">
      <c r="A46" s="38" t="s">
        <v>180</v>
      </c>
      <c r="B46" s="39">
        <v>48.0</v>
      </c>
      <c r="C46" s="39">
        <v>10.0</v>
      </c>
      <c r="D46" s="41"/>
      <c r="E46" s="42">
        <f t="shared" ref="E46:E122" si="10">MIN(G46,L46,Q46)</f>
        <v>1203.18</v>
      </c>
      <c r="F46" s="41"/>
      <c r="G46" s="42">
        <v>1203.18</v>
      </c>
      <c r="H46" s="42">
        <v>0.0</v>
      </c>
      <c r="I46" s="47">
        <f t="shared" ref="I46:I122" si="11">IF(G46=$E46,1,0)</f>
        <v>1</v>
      </c>
      <c r="J46" s="39">
        <v>0.35</v>
      </c>
      <c r="K46" s="41"/>
      <c r="L46" s="45">
        <v>1203.18</v>
      </c>
      <c r="M46" s="45">
        <f t="shared" ref="M46:M122" si="12">100*(L46-$E46)/$E46</f>
        <v>0</v>
      </c>
      <c r="N46" s="47">
        <f t="shared" ref="N46:N122" si="13">IF(L46=$E46,1,0)</f>
        <v>1</v>
      </c>
      <c r="O46" s="45">
        <v>2.17647058823529</v>
      </c>
      <c r="P46" s="41"/>
      <c r="Q46" s="51">
        <v>1203.18</v>
      </c>
      <c r="R46" s="45">
        <f t="shared" ref="R46:R122" si="14">100*(Q46-$E46)/$E46</f>
        <v>0</v>
      </c>
      <c r="S46" s="47">
        <f t="shared" ref="S46:S122" si="15">IF(Q46=$E46,1,0)</f>
        <v>1</v>
      </c>
      <c r="T46" s="51">
        <v>0.11</v>
      </c>
      <c r="U46" s="39">
        <v>108668.0</v>
      </c>
      <c r="V46" s="42">
        <v>1800.0</v>
      </c>
      <c r="W46" s="41"/>
      <c r="X46" s="40">
        <f t="shared" ref="X46:X122" si="16">IF(AND(Q46&lt;L46,Q46&lt;G46), 1, 0)</f>
        <v>0</v>
      </c>
      <c r="Y46" s="42"/>
      <c r="Z46" s="42" t="str">
        <f t="shared" ref="Z46:Z122" si="17">IF(R46&gt;0,100*($Q46-MIN($G46, $L46))/MIN($G46, $L46),)</f>
        <v/>
      </c>
      <c r="AA46" s="42">
        <f t="shared" ref="AA46:AA122" si="18">100*($Q46-MIN($G46, $L46))/MIN($G46, $L46)</f>
        <v>0</v>
      </c>
      <c r="AB46" s="40"/>
      <c r="AC46" s="40"/>
      <c r="AD46" s="40"/>
      <c r="AE46" s="40"/>
    </row>
    <row r="47" ht="15.75" customHeight="1">
      <c r="A47" s="38" t="s">
        <v>180</v>
      </c>
      <c r="B47" s="39">
        <v>48.0</v>
      </c>
      <c r="C47" s="39">
        <v>20.0</v>
      </c>
      <c r="D47" s="41"/>
      <c r="E47" s="42">
        <f t="shared" si="10"/>
        <v>710.72</v>
      </c>
      <c r="F47" s="41"/>
      <c r="G47" s="45">
        <v>710.72</v>
      </c>
      <c r="H47" s="42">
        <v>0.0</v>
      </c>
      <c r="I47" s="47">
        <f t="shared" si="11"/>
        <v>1</v>
      </c>
      <c r="J47" s="39">
        <v>0.22</v>
      </c>
      <c r="K47" s="41"/>
      <c r="L47" s="45">
        <v>710.77</v>
      </c>
      <c r="M47" s="45">
        <f t="shared" si="12"/>
        <v>0.007035119316</v>
      </c>
      <c r="N47" s="47">
        <f t="shared" si="13"/>
        <v>0</v>
      </c>
      <c r="O47" s="45">
        <v>0.764705882352941</v>
      </c>
      <c r="P47" s="41"/>
      <c r="Q47" s="51">
        <v>710.72</v>
      </c>
      <c r="R47" s="45">
        <f t="shared" si="14"/>
        <v>0</v>
      </c>
      <c r="S47" s="47">
        <f t="shared" si="15"/>
        <v>1</v>
      </c>
      <c r="T47" s="51">
        <v>0.06</v>
      </c>
      <c r="U47" s="39">
        <v>704420.0</v>
      </c>
      <c r="V47" s="42">
        <v>1800.0</v>
      </c>
      <c r="W47" s="41"/>
      <c r="X47" s="40">
        <f t="shared" si="16"/>
        <v>0</v>
      </c>
      <c r="Y47" s="42"/>
      <c r="Z47" s="42" t="str">
        <f t="shared" si="17"/>
        <v/>
      </c>
      <c r="AA47" s="42">
        <f t="shared" si="18"/>
        <v>0</v>
      </c>
      <c r="AB47" s="40"/>
      <c r="AC47" s="40"/>
      <c r="AD47" s="40"/>
      <c r="AE47" s="40"/>
    </row>
    <row r="48" ht="15.75" customHeight="1">
      <c r="A48" s="38" t="s">
        <v>180</v>
      </c>
      <c r="B48" s="39">
        <v>48.0</v>
      </c>
      <c r="C48" s="39">
        <v>30.0</v>
      </c>
      <c r="D48" s="41"/>
      <c r="E48" s="42">
        <f t="shared" si="10"/>
        <v>462.08</v>
      </c>
      <c r="F48" s="41"/>
      <c r="G48" s="45">
        <v>462.08</v>
      </c>
      <c r="H48" s="42">
        <v>0.0</v>
      </c>
      <c r="I48" s="47">
        <f t="shared" si="11"/>
        <v>1</v>
      </c>
      <c r="J48" s="39">
        <v>0.17</v>
      </c>
      <c r="K48" s="41"/>
      <c r="L48" s="45">
        <v>462.08</v>
      </c>
      <c r="M48" s="45">
        <f t="shared" si="12"/>
        <v>0</v>
      </c>
      <c r="N48" s="47">
        <f t="shared" si="13"/>
        <v>1</v>
      </c>
      <c r="O48" s="45">
        <v>0.258823529411765</v>
      </c>
      <c r="P48" s="41"/>
      <c r="Q48" s="51">
        <v>462.08</v>
      </c>
      <c r="R48" s="45">
        <f t="shared" si="14"/>
        <v>0</v>
      </c>
      <c r="S48" s="47">
        <f t="shared" si="15"/>
        <v>1</v>
      </c>
      <c r="T48" s="51">
        <v>0.05</v>
      </c>
      <c r="U48" s="39">
        <v>583078.0</v>
      </c>
      <c r="V48" s="42">
        <v>1800.0</v>
      </c>
      <c r="W48" s="41"/>
      <c r="X48" s="40">
        <f t="shared" si="16"/>
        <v>0</v>
      </c>
      <c r="Y48" s="42"/>
      <c r="Z48" s="42" t="str">
        <f t="shared" si="17"/>
        <v/>
      </c>
      <c r="AA48" s="42">
        <f t="shared" si="18"/>
        <v>0</v>
      </c>
      <c r="AB48" s="40"/>
      <c r="AC48" s="40"/>
      <c r="AD48" s="40"/>
      <c r="AE48" s="40"/>
    </row>
    <row r="49" ht="15.75" customHeight="1">
      <c r="A49" s="38" t="s">
        <v>180</v>
      </c>
      <c r="B49" s="39">
        <v>48.0</v>
      </c>
      <c r="C49" s="39">
        <v>40.0</v>
      </c>
      <c r="D49" s="41"/>
      <c r="E49" s="42">
        <f t="shared" si="10"/>
        <v>319.85</v>
      </c>
      <c r="F49" s="41"/>
      <c r="G49" s="45">
        <v>319.85</v>
      </c>
      <c r="H49" s="42">
        <v>0.0</v>
      </c>
      <c r="I49" s="47">
        <f t="shared" si="11"/>
        <v>1</v>
      </c>
      <c r="J49" s="39">
        <v>0.31</v>
      </c>
      <c r="K49" s="41"/>
      <c r="L49" s="45">
        <v>319.85</v>
      </c>
      <c r="M49" s="45">
        <f t="shared" si="12"/>
        <v>0</v>
      </c>
      <c r="N49" s="47">
        <f t="shared" si="13"/>
        <v>1</v>
      </c>
      <c r="O49" s="45">
        <v>0.0705882352941176</v>
      </c>
      <c r="P49" s="41"/>
      <c r="Q49" s="51">
        <v>319.85</v>
      </c>
      <c r="R49" s="45">
        <f t="shared" si="14"/>
        <v>0</v>
      </c>
      <c r="S49" s="47">
        <f t="shared" si="15"/>
        <v>1</v>
      </c>
      <c r="T49" s="51">
        <v>0.04</v>
      </c>
      <c r="U49" s="39">
        <v>320657.0</v>
      </c>
      <c r="V49" s="42">
        <v>1800.0</v>
      </c>
      <c r="W49" s="41"/>
      <c r="X49" s="40">
        <f t="shared" si="16"/>
        <v>0</v>
      </c>
      <c r="Y49" s="42"/>
      <c r="Z49" s="42" t="str">
        <f t="shared" si="17"/>
        <v/>
      </c>
      <c r="AA49" s="42">
        <f t="shared" si="18"/>
        <v>0</v>
      </c>
      <c r="AB49" s="40"/>
      <c r="AC49" s="40"/>
      <c r="AD49" s="40"/>
      <c r="AE49" s="40"/>
    </row>
    <row r="50" ht="15.75" customHeight="1">
      <c r="A50" s="38" t="s">
        <v>181</v>
      </c>
      <c r="B50" s="39">
        <v>101.0</v>
      </c>
      <c r="C50" s="39">
        <v>10.0</v>
      </c>
      <c r="D50" s="41"/>
      <c r="E50" s="42">
        <f t="shared" si="10"/>
        <v>14.14</v>
      </c>
      <c r="F50" s="41"/>
      <c r="G50" s="45">
        <v>14.14</v>
      </c>
      <c r="H50" s="42">
        <v>0.0</v>
      </c>
      <c r="I50" s="47">
        <f t="shared" si="11"/>
        <v>1</v>
      </c>
      <c r="J50" s="39">
        <v>9.46</v>
      </c>
      <c r="K50" s="41"/>
      <c r="L50" s="45">
        <v>14.32</v>
      </c>
      <c r="M50" s="45">
        <f t="shared" si="12"/>
        <v>1.272984441</v>
      </c>
      <c r="N50" s="47">
        <f t="shared" si="13"/>
        <v>0</v>
      </c>
      <c r="O50" s="45">
        <v>30.6352941176471</v>
      </c>
      <c r="P50" s="41"/>
      <c r="Q50" s="51">
        <v>14.14</v>
      </c>
      <c r="R50" s="45">
        <f t="shared" si="14"/>
        <v>0</v>
      </c>
      <c r="S50" s="47">
        <f t="shared" si="15"/>
        <v>1</v>
      </c>
      <c r="T50" s="51">
        <v>0.03</v>
      </c>
      <c r="U50" s="39">
        <v>1336119.0</v>
      </c>
      <c r="V50" s="42">
        <v>1800.0</v>
      </c>
      <c r="W50" s="41"/>
      <c r="X50" s="40">
        <f t="shared" si="16"/>
        <v>0</v>
      </c>
      <c r="Y50" s="42"/>
      <c r="Z50" s="42" t="str">
        <f t="shared" si="17"/>
        <v/>
      </c>
      <c r="AA50" s="42">
        <f t="shared" si="18"/>
        <v>0</v>
      </c>
      <c r="AB50" s="40"/>
      <c r="AC50" s="40"/>
      <c r="AD50" s="40"/>
      <c r="AE50" s="40"/>
    </row>
    <row r="51" ht="15.75" customHeight="1">
      <c r="A51" s="38" t="s">
        <v>181</v>
      </c>
      <c r="B51" s="39">
        <v>101.0</v>
      </c>
      <c r="C51" s="39">
        <v>20.0</v>
      </c>
      <c r="D51" s="41"/>
      <c r="E51" s="42">
        <f t="shared" si="10"/>
        <v>10.05</v>
      </c>
      <c r="F51" s="41"/>
      <c r="G51" s="45">
        <v>10.05</v>
      </c>
      <c r="H51" s="42">
        <v>0.0</v>
      </c>
      <c r="I51" s="47">
        <f t="shared" si="11"/>
        <v>1</v>
      </c>
      <c r="J51" s="39">
        <v>3.33</v>
      </c>
      <c r="K51" s="41"/>
      <c r="L51" s="45">
        <v>10.3</v>
      </c>
      <c r="M51" s="45">
        <f t="shared" si="12"/>
        <v>2.487562189</v>
      </c>
      <c r="N51" s="47">
        <f t="shared" si="13"/>
        <v>0</v>
      </c>
      <c r="O51" s="45">
        <v>10.0</v>
      </c>
      <c r="P51" s="41"/>
      <c r="Q51" s="51">
        <v>10.05</v>
      </c>
      <c r="R51" s="45">
        <f t="shared" si="14"/>
        <v>0</v>
      </c>
      <c r="S51" s="47">
        <f t="shared" si="15"/>
        <v>1</v>
      </c>
      <c r="T51" s="51">
        <v>0.05</v>
      </c>
      <c r="U51" s="39">
        <v>33711.0</v>
      </c>
      <c r="V51" s="42">
        <v>1800.0</v>
      </c>
      <c r="W51" s="41"/>
      <c r="X51" s="40">
        <f t="shared" si="16"/>
        <v>0</v>
      </c>
      <c r="Y51" s="42"/>
      <c r="Z51" s="42" t="str">
        <f t="shared" si="17"/>
        <v/>
      </c>
      <c r="AA51" s="42">
        <f t="shared" si="18"/>
        <v>0</v>
      </c>
      <c r="AB51" s="40"/>
      <c r="AC51" s="40"/>
      <c r="AD51" s="40"/>
      <c r="AE51" s="40"/>
    </row>
    <row r="52" ht="15.75" customHeight="1">
      <c r="A52" s="38" t="s">
        <v>181</v>
      </c>
      <c r="B52" s="39">
        <v>101.0</v>
      </c>
      <c r="C52" s="39">
        <v>30.0</v>
      </c>
      <c r="D52" s="41"/>
      <c r="E52" s="42">
        <f t="shared" si="10"/>
        <v>8.06</v>
      </c>
      <c r="F52" s="41"/>
      <c r="G52" s="45">
        <v>8.06</v>
      </c>
      <c r="H52" s="42">
        <v>0.0</v>
      </c>
      <c r="I52" s="47">
        <f t="shared" si="11"/>
        <v>1</v>
      </c>
      <c r="J52" s="39">
        <v>1.59</v>
      </c>
      <c r="K52" s="41"/>
      <c r="L52" s="45">
        <v>8.25</v>
      </c>
      <c r="M52" s="45">
        <f t="shared" si="12"/>
        <v>2.357320099</v>
      </c>
      <c r="N52" s="47">
        <f t="shared" si="13"/>
        <v>0</v>
      </c>
      <c r="O52" s="45">
        <v>5.58823529411765</v>
      </c>
      <c r="P52" s="41"/>
      <c r="Q52" s="51">
        <v>8.06</v>
      </c>
      <c r="R52" s="45">
        <f t="shared" si="14"/>
        <v>0</v>
      </c>
      <c r="S52" s="47">
        <f t="shared" si="15"/>
        <v>1</v>
      </c>
      <c r="T52" s="51">
        <v>2.83</v>
      </c>
      <c r="U52" s="39">
        <v>48890.0</v>
      </c>
      <c r="V52" s="42">
        <v>1800.0</v>
      </c>
      <c r="W52" s="41"/>
      <c r="X52" s="40">
        <f t="shared" si="16"/>
        <v>0</v>
      </c>
      <c r="Y52" s="42"/>
      <c r="Z52" s="42" t="str">
        <f t="shared" si="17"/>
        <v/>
      </c>
      <c r="AA52" s="42">
        <f t="shared" si="18"/>
        <v>0</v>
      </c>
      <c r="AB52" s="40"/>
      <c r="AC52" s="40"/>
      <c r="AD52" s="40"/>
      <c r="AE52" s="40"/>
    </row>
    <row r="53" ht="15.75" customHeight="1">
      <c r="A53" s="38" t="s">
        <v>181</v>
      </c>
      <c r="B53" s="39">
        <v>101.0</v>
      </c>
      <c r="C53" s="39">
        <v>40.0</v>
      </c>
      <c r="D53" s="41"/>
      <c r="E53" s="42">
        <f t="shared" si="10"/>
        <v>7.21</v>
      </c>
      <c r="F53" s="41"/>
      <c r="G53" s="45">
        <v>7.21</v>
      </c>
      <c r="H53" s="42">
        <v>0.0</v>
      </c>
      <c r="I53" s="47">
        <f t="shared" si="11"/>
        <v>1</v>
      </c>
      <c r="J53" s="39">
        <v>1.2</v>
      </c>
      <c r="K53" s="41"/>
      <c r="L53" s="45">
        <v>7.28</v>
      </c>
      <c r="M53" s="45">
        <f t="shared" si="12"/>
        <v>0.9708737864</v>
      </c>
      <c r="N53" s="47">
        <f t="shared" si="13"/>
        <v>0</v>
      </c>
      <c r="O53" s="45">
        <v>3.4</v>
      </c>
      <c r="P53" s="41"/>
      <c r="Q53" s="51">
        <v>7.21</v>
      </c>
      <c r="R53" s="45">
        <f t="shared" si="14"/>
        <v>0</v>
      </c>
      <c r="S53" s="47">
        <f t="shared" si="15"/>
        <v>1</v>
      </c>
      <c r="T53" s="51">
        <v>0.03</v>
      </c>
      <c r="U53" s="39">
        <v>6014587.0</v>
      </c>
      <c r="V53" s="42">
        <v>1800.0</v>
      </c>
      <c r="W53" s="41"/>
      <c r="X53" s="40">
        <f t="shared" si="16"/>
        <v>0</v>
      </c>
      <c r="Y53" s="42"/>
      <c r="Z53" s="42" t="str">
        <f t="shared" si="17"/>
        <v/>
      </c>
      <c r="AA53" s="42">
        <f t="shared" si="18"/>
        <v>0</v>
      </c>
      <c r="AB53" s="40"/>
      <c r="AC53" s="40"/>
      <c r="AD53" s="40"/>
      <c r="AE53" s="40"/>
    </row>
    <row r="54" ht="15.75" customHeight="1">
      <c r="A54" s="38" t="s">
        <v>181</v>
      </c>
      <c r="B54" s="39">
        <v>101.0</v>
      </c>
      <c r="C54" s="39">
        <v>50.0</v>
      </c>
      <c r="D54" s="41"/>
      <c r="E54" s="42">
        <f t="shared" si="10"/>
        <v>6.7</v>
      </c>
      <c r="F54" s="41"/>
      <c r="G54" s="45">
        <v>6.7</v>
      </c>
      <c r="H54" s="42">
        <v>0.0</v>
      </c>
      <c r="I54" s="47">
        <f t="shared" si="11"/>
        <v>1</v>
      </c>
      <c r="J54" s="39">
        <v>0.88</v>
      </c>
      <c r="K54" s="41"/>
      <c r="L54" s="45">
        <v>7.07</v>
      </c>
      <c r="M54" s="45">
        <f t="shared" si="12"/>
        <v>5.52238806</v>
      </c>
      <c r="N54" s="47">
        <f t="shared" si="13"/>
        <v>0</v>
      </c>
      <c r="O54" s="45">
        <v>2.11764705882353</v>
      </c>
      <c r="P54" s="41"/>
      <c r="Q54" s="51">
        <v>6.7</v>
      </c>
      <c r="R54" s="45">
        <f t="shared" si="14"/>
        <v>0</v>
      </c>
      <c r="S54" s="47">
        <f t="shared" si="15"/>
        <v>1</v>
      </c>
      <c r="T54" s="51">
        <v>0.03</v>
      </c>
      <c r="U54" s="39">
        <v>6437805.0</v>
      </c>
      <c r="V54" s="42">
        <v>1800.0</v>
      </c>
      <c r="W54" s="41"/>
      <c r="X54" s="40">
        <f t="shared" si="16"/>
        <v>0</v>
      </c>
      <c r="Y54" s="42"/>
      <c r="Z54" s="42" t="str">
        <f t="shared" si="17"/>
        <v/>
      </c>
      <c r="AA54" s="42">
        <f t="shared" si="18"/>
        <v>0</v>
      </c>
      <c r="AB54" s="40"/>
      <c r="AC54" s="40"/>
      <c r="AD54" s="40"/>
      <c r="AE54" s="40"/>
    </row>
    <row r="55" ht="15.75" customHeight="1">
      <c r="A55" s="38" t="s">
        <v>181</v>
      </c>
      <c r="B55" s="39">
        <v>101.0</v>
      </c>
      <c r="C55" s="39">
        <v>60.0</v>
      </c>
      <c r="D55" s="41"/>
      <c r="E55" s="42">
        <f t="shared" si="10"/>
        <v>5.83</v>
      </c>
      <c r="F55" s="41"/>
      <c r="G55" s="45">
        <v>5.83</v>
      </c>
      <c r="H55" s="42">
        <v>0.0</v>
      </c>
      <c r="I55" s="47">
        <f t="shared" si="11"/>
        <v>1</v>
      </c>
      <c r="J55" s="39">
        <v>0.87</v>
      </c>
      <c r="K55" s="41"/>
      <c r="L55" s="45">
        <v>6.32</v>
      </c>
      <c r="M55" s="45">
        <f t="shared" si="12"/>
        <v>8.404802744</v>
      </c>
      <c r="N55" s="47">
        <f t="shared" si="13"/>
        <v>0</v>
      </c>
      <c r="O55" s="45">
        <v>1.27058823529412</v>
      </c>
      <c r="P55" s="41"/>
      <c r="Q55" s="51">
        <v>5.83</v>
      </c>
      <c r="R55" s="45">
        <f t="shared" si="14"/>
        <v>0</v>
      </c>
      <c r="S55" s="47">
        <f t="shared" si="15"/>
        <v>1</v>
      </c>
      <c r="T55" s="51">
        <v>0.42</v>
      </c>
      <c r="U55" s="39">
        <v>6565725.0</v>
      </c>
      <c r="V55" s="42">
        <v>1800.0</v>
      </c>
      <c r="W55" s="41"/>
      <c r="X55" s="40">
        <f t="shared" si="16"/>
        <v>0</v>
      </c>
      <c r="Y55" s="42"/>
      <c r="Z55" s="42" t="str">
        <f t="shared" si="17"/>
        <v/>
      </c>
      <c r="AA55" s="42">
        <f t="shared" si="18"/>
        <v>0</v>
      </c>
      <c r="AB55" s="40"/>
      <c r="AC55" s="40"/>
      <c r="AD55" s="40"/>
      <c r="AE55" s="40"/>
    </row>
    <row r="56" ht="15.75" customHeight="1">
      <c r="A56" s="38" t="s">
        <v>181</v>
      </c>
      <c r="B56" s="39">
        <v>101.0</v>
      </c>
      <c r="C56" s="39">
        <v>70.0</v>
      </c>
      <c r="D56" s="41"/>
      <c r="E56" s="42">
        <f t="shared" si="10"/>
        <v>5</v>
      </c>
      <c r="F56" s="41"/>
      <c r="G56" s="45">
        <v>5.0</v>
      </c>
      <c r="H56" s="42">
        <v>0.0</v>
      </c>
      <c r="I56" s="47">
        <f t="shared" si="11"/>
        <v>1</v>
      </c>
      <c r="J56" s="39">
        <v>0.73</v>
      </c>
      <c r="K56" s="41"/>
      <c r="L56" s="45">
        <v>5.0</v>
      </c>
      <c r="M56" s="45">
        <f t="shared" si="12"/>
        <v>0</v>
      </c>
      <c r="N56" s="47">
        <f t="shared" si="13"/>
        <v>1</v>
      </c>
      <c r="O56" s="45">
        <v>0.647058823529412</v>
      </c>
      <c r="P56" s="41"/>
      <c r="Q56" s="51">
        <v>5.0</v>
      </c>
      <c r="R56" s="45">
        <f t="shared" si="14"/>
        <v>0</v>
      </c>
      <c r="S56" s="47">
        <f t="shared" si="15"/>
        <v>1</v>
      </c>
      <c r="T56" s="51">
        <v>0.01</v>
      </c>
      <c r="U56" s="39">
        <v>7471620.0</v>
      </c>
      <c r="V56" s="42">
        <v>1800.0</v>
      </c>
      <c r="W56" s="41"/>
      <c r="X56" s="40">
        <f t="shared" si="16"/>
        <v>0</v>
      </c>
      <c r="Y56" s="42"/>
      <c r="Z56" s="42" t="str">
        <f t="shared" si="17"/>
        <v/>
      </c>
      <c r="AA56" s="42">
        <f t="shared" si="18"/>
        <v>0</v>
      </c>
      <c r="AB56" s="40"/>
      <c r="AC56" s="40"/>
      <c r="AD56" s="40"/>
      <c r="AE56" s="40"/>
    </row>
    <row r="57" ht="15.75" customHeight="1">
      <c r="A57" s="38" t="s">
        <v>181</v>
      </c>
      <c r="B57" s="39">
        <v>101.0</v>
      </c>
      <c r="C57" s="39">
        <v>80.0</v>
      </c>
      <c r="D57" s="41"/>
      <c r="E57" s="42">
        <f t="shared" si="10"/>
        <v>4.12</v>
      </c>
      <c r="F57" s="41"/>
      <c r="G57" s="45">
        <v>4.12</v>
      </c>
      <c r="H57" s="42">
        <v>0.0</v>
      </c>
      <c r="I57" s="47">
        <f t="shared" si="11"/>
        <v>1</v>
      </c>
      <c r="J57" s="39">
        <v>0.89</v>
      </c>
      <c r="K57" s="41"/>
      <c r="L57" s="45">
        <v>4.12</v>
      </c>
      <c r="M57" s="45">
        <f t="shared" si="12"/>
        <v>0</v>
      </c>
      <c r="N57" s="47">
        <f t="shared" si="13"/>
        <v>1</v>
      </c>
      <c r="O57" s="45">
        <v>0.294117647058823</v>
      </c>
      <c r="P57" s="41"/>
      <c r="Q57" s="51">
        <v>4.12</v>
      </c>
      <c r="R57" s="45">
        <f t="shared" si="14"/>
        <v>0</v>
      </c>
      <c r="S57" s="47">
        <f t="shared" si="15"/>
        <v>1</v>
      </c>
      <c r="T57" s="51">
        <v>0.1</v>
      </c>
      <c r="U57" s="39">
        <v>6293088.0</v>
      </c>
      <c r="V57" s="42">
        <v>1800.0</v>
      </c>
      <c r="W57" s="41"/>
      <c r="X57" s="40">
        <f t="shared" si="16"/>
        <v>0</v>
      </c>
      <c r="Y57" s="42"/>
      <c r="Z57" s="42" t="str">
        <f t="shared" si="17"/>
        <v/>
      </c>
      <c r="AA57" s="42">
        <f t="shared" si="18"/>
        <v>0</v>
      </c>
      <c r="AB57" s="40"/>
      <c r="AC57" s="40"/>
      <c r="AD57" s="40"/>
      <c r="AE57" s="40"/>
    </row>
    <row r="58" ht="15.75" customHeight="1">
      <c r="A58" s="38" t="s">
        <v>181</v>
      </c>
      <c r="B58" s="39">
        <v>101.0</v>
      </c>
      <c r="C58" s="39">
        <v>90.0</v>
      </c>
      <c r="D58" s="41"/>
      <c r="E58" s="42">
        <f t="shared" si="10"/>
        <v>3.16</v>
      </c>
      <c r="F58" s="41"/>
      <c r="G58" s="45">
        <v>3.16</v>
      </c>
      <c r="H58" s="42">
        <v>0.0</v>
      </c>
      <c r="I58" s="47">
        <f t="shared" si="11"/>
        <v>1</v>
      </c>
      <c r="J58" s="39">
        <v>0.8</v>
      </c>
      <c r="K58" s="41"/>
      <c r="L58" s="45">
        <v>3.16</v>
      </c>
      <c r="M58" s="45">
        <f t="shared" si="12"/>
        <v>0</v>
      </c>
      <c r="N58" s="47">
        <f t="shared" si="13"/>
        <v>1</v>
      </c>
      <c r="O58" s="45">
        <v>0.0941176470588235</v>
      </c>
      <c r="P58" s="41"/>
      <c r="Q58" s="51">
        <v>3.16</v>
      </c>
      <c r="R58" s="45">
        <f t="shared" si="14"/>
        <v>0</v>
      </c>
      <c r="S58" s="47">
        <f t="shared" si="15"/>
        <v>1</v>
      </c>
      <c r="T58" s="51">
        <v>0.02</v>
      </c>
      <c r="U58" s="39">
        <v>1.923538E7</v>
      </c>
      <c r="V58" s="42">
        <v>1800.0</v>
      </c>
      <c r="W58" s="41"/>
      <c r="X58" s="40">
        <f t="shared" si="16"/>
        <v>0</v>
      </c>
      <c r="Y58" s="42"/>
      <c r="Z58" s="42" t="str">
        <f t="shared" si="17"/>
        <v/>
      </c>
      <c r="AA58" s="42">
        <f t="shared" si="18"/>
        <v>0</v>
      </c>
      <c r="AB58" s="40"/>
      <c r="AC58" s="40"/>
      <c r="AD58" s="40"/>
      <c r="AE58" s="40"/>
    </row>
    <row r="59" ht="15.75" customHeight="1">
      <c r="A59" s="38" t="s">
        <v>181</v>
      </c>
      <c r="B59" s="39">
        <v>101.0</v>
      </c>
      <c r="C59" s="39">
        <v>100.0</v>
      </c>
      <c r="D59" s="41"/>
      <c r="E59" s="42">
        <f t="shared" si="10"/>
        <v>1.41</v>
      </c>
      <c r="F59" s="41"/>
      <c r="G59" s="45">
        <v>1.41</v>
      </c>
      <c r="H59" s="42">
        <v>0.0</v>
      </c>
      <c r="I59" s="47">
        <f t="shared" si="11"/>
        <v>1</v>
      </c>
      <c r="J59" s="39">
        <v>3.98</v>
      </c>
      <c r="K59" s="41"/>
      <c r="L59" s="45">
        <v>1.41</v>
      </c>
      <c r="M59" s="45">
        <f t="shared" si="12"/>
        <v>0</v>
      </c>
      <c r="N59" s="47">
        <f t="shared" si="13"/>
        <v>1</v>
      </c>
      <c r="O59" s="45">
        <v>0.0588235294117647</v>
      </c>
      <c r="P59" s="41"/>
      <c r="Q59" s="51">
        <v>1.41</v>
      </c>
      <c r="R59" s="45">
        <f t="shared" si="14"/>
        <v>0</v>
      </c>
      <c r="S59" s="47">
        <f t="shared" si="15"/>
        <v>1</v>
      </c>
      <c r="T59" s="51">
        <v>0.01</v>
      </c>
      <c r="U59" s="39">
        <v>1.5433088E7</v>
      </c>
      <c r="V59" s="42">
        <v>1800.0</v>
      </c>
      <c r="W59" s="41"/>
      <c r="X59" s="40">
        <f t="shared" si="16"/>
        <v>0</v>
      </c>
      <c r="Y59" s="42"/>
      <c r="Z59" s="42" t="str">
        <f t="shared" si="17"/>
        <v/>
      </c>
      <c r="AA59" s="42">
        <f t="shared" si="18"/>
        <v>0</v>
      </c>
      <c r="AB59" s="40"/>
      <c r="AC59" s="40"/>
      <c r="AD59" s="40"/>
      <c r="AE59" s="40"/>
    </row>
    <row r="60" ht="15.75" customHeight="1">
      <c r="A60" s="38" t="s">
        <v>182</v>
      </c>
      <c r="B60" s="39">
        <v>150.0</v>
      </c>
      <c r="C60" s="39">
        <v>10.0</v>
      </c>
      <c r="D60" s="41"/>
      <c r="E60" s="42">
        <f t="shared" si="10"/>
        <v>141.53</v>
      </c>
      <c r="F60" s="41"/>
      <c r="G60" s="45">
        <v>141.53</v>
      </c>
      <c r="H60" s="42">
        <v>0.0</v>
      </c>
      <c r="I60" s="47">
        <f t="shared" si="11"/>
        <v>1</v>
      </c>
      <c r="J60" s="39">
        <v>34.16</v>
      </c>
      <c r="K60" s="41"/>
      <c r="L60" s="45">
        <v>141.53</v>
      </c>
      <c r="M60" s="45">
        <f t="shared" si="12"/>
        <v>0</v>
      </c>
      <c r="N60" s="47">
        <f t="shared" si="13"/>
        <v>1</v>
      </c>
      <c r="O60" s="45">
        <v>97.6</v>
      </c>
      <c r="P60" s="41"/>
      <c r="Q60" s="51">
        <v>141.53</v>
      </c>
      <c r="R60" s="45">
        <f t="shared" si="14"/>
        <v>0</v>
      </c>
      <c r="S60" s="47">
        <f t="shared" si="15"/>
        <v>1</v>
      </c>
      <c r="T60" s="51">
        <v>0.13</v>
      </c>
      <c r="U60" s="39">
        <v>582397.0</v>
      </c>
      <c r="V60" s="42">
        <v>1800.0</v>
      </c>
      <c r="W60" s="41"/>
      <c r="X60" s="40">
        <f t="shared" si="16"/>
        <v>0</v>
      </c>
      <c r="Y60" s="42"/>
      <c r="Z60" s="42" t="str">
        <f t="shared" si="17"/>
        <v/>
      </c>
      <c r="AA60" s="42">
        <f t="shared" si="18"/>
        <v>0</v>
      </c>
      <c r="AB60" s="40"/>
      <c r="AC60" s="40"/>
      <c r="AD60" s="40"/>
      <c r="AE60" s="40"/>
    </row>
    <row r="61" ht="15.75" customHeight="1">
      <c r="A61" s="38" t="s">
        <v>182</v>
      </c>
      <c r="B61" s="39">
        <v>150.0</v>
      </c>
      <c r="C61" s="39">
        <v>20.0</v>
      </c>
      <c r="D61" s="41"/>
      <c r="E61" s="42">
        <f t="shared" si="10"/>
        <v>94.93</v>
      </c>
      <c r="F61" s="41"/>
      <c r="G61" s="45">
        <v>94.93</v>
      </c>
      <c r="H61" s="42">
        <v>0.0</v>
      </c>
      <c r="I61" s="47">
        <f t="shared" si="11"/>
        <v>1</v>
      </c>
      <c r="J61" s="39">
        <v>12.84</v>
      </c>
      <c r="K61" s="41"/>
      <c r="L61" s="45">
        <v>97.13</v>
      </c>
      <c r="M61" s="45">
        <f t="shared" si="12"/>
        <v>2.317497103</v>
      </c>
      <c r="N61" s="47">
        <f t="shared" si="13"/>
        <v>0</v>
      </c>
      <c r="O61" s="45">
        <v>47.0235294117647</v>
      </c>
      <c r="P61" s="41"/>
      <c r="Q61" s="51">
        <v>94.93</v>
      </c>
      <c r="R61" s="45">
        <f t="shared" si="14"/>
        <v>0</v>
      </c>
      <c r="S61" s="47">
        <f t="shared" si="15"/>
        <v>1</v>
      </c>
      <c r="T61" s="51">
        <v>0.36</v>
      </c>
      <c r="U61" s="39">
        <v>341979.0</v>
      </c>
      <c r="V61" s="42">
        <v>1800.0</v>
      </c>
      <c r="W61" s="41"/>
      <c r="X61" s="40">
        <f t="shared" si="16"/>
        <v>0</v>
      </c>
      <c r="Y61" s="42"/>
      <c r="Z61" s="42" t="str">
        <f t="shared" si="17"/>
        <v/>
      </c>
      <c r="AA61" s="42">
        <f t="shared" si="18"/>
        <v>0</v>
      </c>
      <c r="AB61" s="40"/>
      <c r="AC61" s="40"/>
      <c r="AD61" s="40"/>
      <c r="AE61" s="40"/>
    </row>
    <row r="62" ht="15.75" customHeight="1">
      <c r="A62" s="38" t="s">
        <v>182</v>
      </c>
      <c r="B62" s="39">
        <v>150.0</v>
      </c>
      <c r="C62" s="39">
        <v>30.0</v>
      </c>
      <c r="D62" s="41"/>
      <c r="E62" s="42">
        <f t="shared" si="10"/>
        <v>76.62</v>
      </c>
      <c r="F62" s="41"/>
      <c r="G62" s="45">
        <v>76.62</v>
      </c>
      <c r="H62" s="42">
        <v>0.0</v>
      </c>
      <c r="I62" s="47">
        <f t="shared" si="11"/>
        <v>1</v>
      </c>
      <c r="J62" s="39">
        <v>4.05</v>
      </c>
      <c r="K62" s="41"/>
      <c r="L62" s="45">
        <v>79.56</v>
      </c>
      <c r="M62" s="45">
        <f t="shared" si="12"/>
        <v>3.837118246</v>
      </c>
      <c r="N62" s="47">
        <f t="shared" si="13"/>
        <v>0</v>
      </c>
      <c r="O62" s="45">
        <v>21.1882352941176</v>
      </c>
      <c r="P62" s="41"/>
      <c r="Q62" s="51">
        <v>76.62</v>
      </c>
      <c r="R62" s="45">
        <f t="shared" si="14"/>
        <v>0</v>
      </c>
      <c r="S62" s="47">
        <f t="shared" si="15"/>
        <v>1</v>
      </c>
      <c r="T62" s="51">
        <v>1.24</v>
      </c>
      <c r="U62" s="39">
        <v>1500023.0</v>
      </c>
      <c r="V62" s="42">
        <v>1800.0</v>
      </c>
      <c r="W62" s="41"/>
      <c r="X62" s="40">
        <f t="shared" si="16"/>
        <v>0</v>
      </c>
      <c r="Y62" s="42"/>
      <c r="Z62" s="42" t="str">
        <f t="shared" si="17"/>
        <v/>
      </c>
      <c r="AA62" s="42">
        <f t="shared" si="18"/>
        <v>0</v>
      </c>
      <c r="AB62" s="40"/>
      <c r="AC62" s="40"/>
      <c r="AD62" s="40"/>
      <c r="AE62" s="40"/>
    </row>
    <row r="63" ht="15.75" customHeight="1">
      <c r="A63" s="38" t="s">
        <v>182</v>
      </c>
      <c r="B63" s="39">
        <v>150.0</v>
      </c>
      <c r="C63" s="39">
        <v>40.0</v>
      </c>
      <c r="D63" s="41"/>
      <c r="E63" s="42">
        <f t="shared" si="10"/>
        <v>64.45</v>
      </c>
      <c r="F63" s="41"/>
      <c r="G63" s="45">
        <v>64.45</v>
      </c>
      <c r="H63" s="42">
        <v>0.0</v>
      </c>
      <c r="I63" s="47">
        <f t="shared" si="11"/>
        <v>1</v>
      </c>
      <c r="J63" s="39">
        <v>3.72</v>
      </c>
      <c r="K63" s="41"/>
      <c r="L63" s="45">
        <v>68.23</v>
      </c>
      <c r="M63" s="45">
        <f t="shared" si="12"/>
        <v>5.865011637</v>
      </c>
      <c r="N63" s="47">
        <f t="shared" si="13"/>
        <v>0</v>
      </c>
      <c r="O63" s="45">
        <v>14.3764705882353</v>
      </c>
      <c r="P63" s="41"/>
      <c r="Q63" s="51">
        <v>64.45</v>
      </c>
      <c r="R63" s="45">
        <f t="shared" si="14"/>
        <v>0</v>
      </c>
      <c r="S63" s="47">
        <f t="shared" si="15"/>
        <v>1</v>
      </c>
      <c r="T63" s="51">
        <v>1.06</v>
      </c>
      <c r="U63" s="39">
        <v>1460807.0</v>
      </c>
      <c r="V63" s="42">
        <v>1800.0</v>
      </c>
      <c r="W63" s="41"/>
      <c r="X63" s="40">
        <f t="shared" si="16"/>
        <v>0</v>
      </c>
      <c r="Y63" s="42"/>
      <c r="Z63" s="42" t="str">
        <f t="shared" si="17"/>
        <v/>
      </c>
      <c r="AA63" s="42">
        <f t="shared" si="18"/>
        <v>0</v>
      </c>
      <c r="AB63" s="40"/>
      <c r="AC63" s="40"/>
      <c r="AD63" s="40"/>
      <c r="AE63" s="40"/>
    </row>
    <row r="64" ht="15.75" customHeight="1">
      <c r="A64" s="38" t="s">
        <v>182</v>
      </c>
      <c r="B64" s="39">
        <v>150.0</v>
      </c>
      <c r="C64" s="39">
        <v>50.0</v>
      </c>
      <c r="D64" s="41"/>
      <c r="E64" s="42">
        <f t="shared" si="10"/>
        <v>54.02</v>
      </c>
      <c r="F64" s="41"/>
      <c r="G64" s="45">
        <v>54.02</v>
      </c>
      <c r="H64" s="42">
        <v>0.0</v>
      </c>
      <c r="I64" s="47">
        <f t="shared" si="11"/>
        <v>1</v>
      </c>
      <c r="J64" s="39">
        <v>2.49</v>
      </c>
      <c r="K64" s="41"/>
      <c r="L64" s="45">
        <v>60.94</v>
      </c>
      <c r="M64" s="45">
        <f t="shared" si="12"/>
        <v>12.81007034</v>
      </c>
      <c r="N64" s="47">
        <f t="shared" si="13"/>
        <v>0</v>
      </c>
      <c r="O64" s="45">
        <v>9.10588235294118</v>
      </c>
      <c r="P64" s="41"/>
      <c r="Q64" s="51">
        <v>54.02</v>
      </c>
      <c r="R64" s="45">
        <f t="shared" si="14"/>
        <v>0</v>
      </c>
      <c r="S64" s="47">
        <f t="shared" si="15"/>
        <v>1</v>
      </c>
      <c r="T64" s="51">
        <v>1.53</v>
      </c>
      <c r="U64" s="39">
        <v>1056995.0</v>
      </c>
      <c r="V64" s="42">
        <v>1800.0</v>
      </c>
      <c r="W64" s="41"/>
      <c r="X64" s="40">
        <f t="shared" si="16"/>
        <v>0</v>
      </c>
      <c r="Y64" s="42"/>
      <c r="Z64" s="42" t="str">
        <f t="shared" si="17"/>
        <v/>
      </c>
      <c r="AA64" s="42">
        <f t="shared" si="18"/>
        <v>0</v>
      </c>
      <c r="AB64" s="40"/>
      <c r="AC64" s="40"/>
      <c r="AD64" s="40"/>
      <c r="AE64" s="40"/>
    </row>
    <row r="65" ht="15.75" customHeight="1">
      <c r="A65" s="38" t="s">
        <v>182</v>
      </c>
      <c r="B65" s="39">
        <v>150.0</v>
      </c>
      <c r="C65" s="39">
        <v>60.0</v>
      </c>
      <c r="D65" s="41"/>
      <c r="E65" s="42">
        <f t="shared" si="10"/>
        <v>46.27</v>
      </c>
      <c r="F65" s="41"/>
      <c r="G65" s="45">
        <v>46.27</v>
      </c>
      <c r="H65" s="42">
        <v>0.0</v>
      </c>
      <c r="I65" s="47">
        <f t="shared" si="11"/>
        <v>1</v>
      </c>
      <c r="J65" s="39">
        <v>2.65</v>
      </c>
      <c r="K65" s="41"/>
      <c r="L65" s="45">
        <v>49.64</v>
      </c>
      <c r="M65" s="45">
        <f t="shared" si="12"/>
        <v>7.283336935</v>
      </c>
      <c r="N65" s="47">
        <f t="shared" si="13"/>
        <v>0</v>
      </c>
      <c r="O65" s="45">
        <v>7.4</v>
      </c>
      <c r="P65" s="41"/>
      <c r="Q65" s="51">
        <v>46.27</v>
      </c>
      <c r="R65" s="45">
        <f t="shared" si="14"/>
        <v>0</v>
      </c>
      <c r="S65" s="47">
        <f t="shared" si="15"/>
        <v>1</v>
      </c>
      <c r="T65" s="51">
        <v>0.15</v>
      </c>
      <c r="U65" s="39">
        <v>41522.0</v>
      </c>
      <c r="V65" s="42">
        <v>1800.0</v>
      </c>
      <c r="W65" s="41"/>
      <c r="X65" s="40">
        <f t="shared" si="16"/>
        <v>0</v>
      </c>
      <c r="Y65" s="42"/>
      <c r="Z65" s="42" t="str">
        <f t="shared" si="17"/>
        <v/>
      </c>
      <c r="AA65" s="42">
        <f t="shared" si="18"/>
        <v>0</v>
      </c>
      <c r="AB65" s="40"/>
      <c r="AC65" s="40"/>
      <c r="AD65" s="40"/>
      <c r="AE65" s="40"/>
    </row>
    <row r="66" ht="15.75" customHeight="1">
      <c r="A66" s="38" t="s">
        <v>182</v>
      </c>
      <c r="B66" s="39">
        <v>150.0</v>
      </c>
      <c r="C66" s="39">
        <v>70.0</v>
      </c>
      <c r="D66" s="41"/>
      <c r="E66" s="42">
        <f t="shared" si="10"/>
        <v>42.27</v>
      </c>
      <c r="F66" s="41"/>
      <c r="G66" s="45">
        <v>42.27</v>
      </c>
      <c r="H66" s="42">
        <v>0.0</v>
      </c>
      <c r="I66" s="47">
        <f t="shared" si="11"/>
        <v>1</v>
      </c>
      <c r="J66" s="39">
        <v>2.32</v>
      </c>
      <c r="K66" s="41"/>
      <c r="L66" s="45">
        <v>46.48</v>
      </c>
      <c r="M66" s="45">
        <f t="shared" si="12"/>
        <v>9.959782352</v>
      </c>
      <c r="N66" s="47">
        <f t="shared" si="13"/>
        <v>0</v>
      </c>
      <c r="O66" s="45">
        <v>5.15294117647059</v>
      </c>
      <c r="P66" s="41"/>
      <c r="Q66" s="51">
        <v>42.27</v>
      </c>
      <c r="R66" s="45">
        <f t="shared" si="14"/>
        <v>0</v>
      </c>
      <c r="S66" s="47">
        <f t="shared" si="15"/>
        <v>1</v>
      </c>
      <c r="T66" s="51">
        <v>1.02</v>
      </c>
      <c r="U66" s="39">
        <v>369423.0</v>
      </c>
      <c r="V66" s="42">
        <v>1800.0</v>
      </c>
      <c r="W66" s="41"/>
      <c r="X66" s="40">
        <f t="shared" si="16"/>
        <v>0</v>
      </c>
      <c r="Y66" s="42"/>
      <c r="Z66" s="42" t="str">
        <f t="shared" si="17"/>
        <v/>
      </c>
      <c r="AA66" s="42">
        <f t="shared" si="18"/>
        <v>0</v>
      </c>
      <c r="AB66" s="40"/>
      <c r="AC66" s="40"/>
      <c r="AD66" s="40"/>
      <c r="AE66" s="40"/>
    </row>
    <row r="67" ht="15.75" customHeight="1">
      <c r="A67" s="38" t="s">
        <v>182</v>
      </c>
      <c r="B67" s="39">
        <v>150.0</v>
      </c>
      <c r="C67" s="39">
        <v>80.0</v>
      </c>
      <c r="D67" s="41"/>
      <c r="E67" s="42">
        <f t="shared" si="10"/>
        <v>39.1</v>
      </c>
      <c r="F67" s="41"/>
      <c r="G67" s="45">
        <v>39.1</v>
      </c>
      <c r="H67" s="42">
        <v>0.0</v>
      </c>
      <c r="I67" s="47">
        <f t="shared" si="11"/>
        <v>1</v>
      </c>
      <c r="J67" s="39">
        <v>2.51</v>
      </c>
      <c r="K67" s="41"/>
      <c r="L67" s="45">
        <v>41.46</v>
      </c>
      <c r="M67" s="45">
        <f t="shared" si="12"/>
        <v>6.035805627</v>
      </c>
      <c r="N67" s="47">
        <f t="shared" si="13"/>
        <v>0</v>
      </c>
      <c r="O67" s="45">
        <v>3.85882352941176</v>
      </c>
      <c r="P67" s="41"/>
      <c r="Q67" s="51">
        <v>39.1</v>
      </c>
      <c r="R67" s="45">
        <f t="shared" si="14"/>
        <v>0</v>
      </c>
      <c r="S67" s="47">
        <f t="shared" si="15"/>
        <v>1</v>
      </c>
      <c r="T67" s="51">
        <v>0.06</v>
      </c>
      <c r="U67" s="39">
        <v>844914.0</v>
      </c>
      <c r="V67" s="42">
        <v>1800.0</v>
      </c>
      <c r="W67" s="41"/>
      <c r="X67" s="40">
        <f t="shared" si="16"/>
        <v>0</v>
      </c>
      <c r="Y67" s="42"/>
      <c r="Z67" s="42" t="str">
        <f t="shared" si="17"/>
        <v/>
      </c>
      <c r="AA67" s="42">
        <f t="shared" si="18"/>
        <v>0</v>
      </c>
      <c r="AB67" s="40"/>
      <c r="AC67" s="40"/>
      <c r="AD67" s="40"/>
      <c r="AE67" s="40"/>
    </row>
    <row r="68" ht="15.75" customHeight="1">
      <c r="A68" s="38" t="s">
        <v>182</v>
      </c>
      <c r="B68" s="39">
        <v>150.0</v>
      </c>
      <c r="C68" s="39">
        <v>90.0</v>
      </c>
      <c r="D68" s="41"/>
      <c r="E68" s="42">
        <f t="shared" si="10"/>
        <v>35.39</v>
      </c>
      <c r="F68" s="41"/>
      <c r="G68" s="45">
        <v>35.39</v>
      </c>
      <c r="H68" s="42">
        <v>0.0</v>
      </c>
      <c r="I68" s="47">
        <f t="shared" si="11"/>
        <v>1</v>
      </c>
      <c r="J68" s="39">
        <v>2.2</v>
      </c>
      <c r="K68" s="41"/>
      <c r="L68" s="45">
        <v>38.38</v>
      </c>
      <c r="M68" s="45">
        <f t="shared" si="12"/>
        <v>8.448714326</v>
      </c>
      <c r="N68" s="47">
        <f t="shared" si="13"/>
        <v>0</v>
      </c>
      <c r="O68" s="45">
        <v>2.56470588235294</v>
      </c>
      <c r="P68" s="41"/>
      <c r="Q68" s="51">
        <v>35.39</v>
      </c>
      <c r="R68" s="45">
        <f t="shared" si="14"/>
        <v>0</v>
      </c>
      <c r="S68" s="47">
        <f t="shared" si="15"/>
        <v>1</v>
      </c>
      <c r="T68" s="51">
        <v>0.11</v>
      </c>
      <c r="U68" s="39">
        <v>616988.0</v>
      </c>
      <c r="V68" s="42">
        <v>1800.0</v>
      </c>
      <c r="W68" s="41"/>
      <c r="X68" s="40">
        <f t="shared" si="16"/>
        <v>0</v>
      </c>
      <c r="Y68" s="42"/>
      <c r="Z68" s="42" t="str">
        <f t="shared" si="17"/>
        <v/>
      </c>
      <c r="AA68" s="42">
        <f t="shared" si="18"/>
        <v>0</v>
      </c>
      <c r="AB68" s="40"/>
      <c r="AC68" s="40"/>
      <c r="AD68" s="40"/>
      <c r="AE68" s="40"/>
    </row>
    <row r="69" ht="15.75" customHeight="1">
      <c r="A69" s="38" t="s">
        <v>182</v>
      </c>
      <c r="B69" s="39">
        <v>150.0</v>
      </c>
      <c r="C69" s="39">
        <v>100.0</v>
      </c>
      <c r="D69" s="41"/>
      <c r="E69" s="42">
        <f t="shared" si="10"/>
        <v>32.3</v>
      </c>
      <c r="F69" s="41"/>
      <c r="G69" s="45">
        <v>32.3</v>
      </c>
      <c r="H69" s="42">
        <v>0.0</v>
      </c>
      <c r="I69" s="47">
        <f t="shared" si="11"/>
        <v>1</v>
      </c>
      <c r="J69" s="39">
        <v>2.19</v>
      </c>
      <c r="K69" s="41"/>
      <c r="L69" s="45">
        <v>33.47</v>
      </c>
      <c r="M69" s="45">
        <f t="shared" si="12"/>
        <v>3.622291022</v>
      </c>
      <c r="N69" s="47">
        <f t="shared" si="13"/>
        <v>0</v>
      </c>
      <c r="O69" s="45">
        <v>1.76470588235294</v>
      </c>
      <c r="P69" s="41"/>
      <c r="Q69" s="51">
        <v>32.3</v>
      </c>
      <c r="R69" s="45">
        <f t="shared" si="14"/>
        <v>0</v>
      </c>
      <c r="S69" s="47">
        <f t="shared" si="15"/>
        <v>1</v>
      </c>
      <c r="T69" s="51">
        <v>0.05</v>
      </c>
      <c r="U69" s="39">
        <v>8491815.0</v>
      </c>
      <c r="V69" s="42">
        <v>1800.0</v>
      </c>
      <c r="W69" s="41"/>
      <c r="X69" s="40">
        <f t="shared" si="16"/>
        <v>0</v>
      </c>
      <c r="Y69" s="42"/>
      <c r="Z69" s="42" t="str">
        <f t="shared" si="17"/>
        <v/>
      </c>
      <c r="AA69" s="42">
        <f t="shared" si="18"/>
        <v>0</v>
      </c>
      <c r="AB69" s="40"/>
      <c r="AC69" s="40"/>
      <c r="AD69" s="40"/>
      <c r="AE69" s="40"/>
    </row>
    <row r="70" ht="15.75" customHeight="1">
      <c r="A70" s="38" t="s">
        <v>182</v>
      </c>
      <c r="B70" s="39">
        <v>150.0</v>
      </c>
      <c r="C70" s="39">
        <v>110.0</v>
      </c>
      <c r="D70" s="41"/>
      <c r="E70" s="42">
        <f t="shared" si="10"/>
        <v>29.44</v>
      </c>
      <c r="F70" s="41"/>
      <c r="G70" s="45">
        <v>29.44</v>
      </c>
      <c r="H70" s="42">
        <v>0.0</v>
      </c>
      <c r="I70" s="47">
        <f t="shared" si="11"/>
        <v>1</v>
      </c>
      <c r="J70" s="39">
        <v>2.18</v>
      </c>
      <c r="K70" s="41"/>
      <c r="L70" s="45">
        <v>30.18</v>
      </c>
      <c r="M70" s="45">
        <f t="shared" si="12"/>
        <v>2.513586957</v>
      </c>
      <c r="N70" s="47">
        <f t="shared" si="13"/>
        <v>0</v>
      </c>
      <c r="O70" s="45">
        <v>1.11764705882353</v>
      </c>
      <c r="P70" s="41"/>
      <c r="Q70" s="51">
        <v>29.44</v>
      </c>
      <c r="R70" s="45">
        <f t="shared" si="14"/>
        <v>0</v>
      </c>
      <c r="S70" s="47">
        <f t="shared" si="15"/>
        <v>1</v>
      </c>
      <c r="T70" s="51">
        <v>0.03</v>
      </c>
      <c r="U70" s="39">
        <v>4836756.0</v>
      </c>
      <c r="V70" s="42">
        <v>1800.0</v>
      </c>
      <c r="W70" s="41"/>
      <c r="X70" s="40">
        <f t="shared" si="16"/>
        <v>0</v>
      </c>
      <c r="Y70" s="42"/>
      <c r="Z70" s="42" t="str">
        <f t="shared" si="17"/>
        <v/>
      </c>
      <c r="AA70" s="42">
        <f t="shared" si="18"/>
        <v>0</v>
      </c>
      <c r="AB70" s="40"/>
      <c r="AC70" s="40"/>
      <c r="AD70" s="40"/>
      <c r="AE70" s="40"/>
    </row>
    <row r="71" ht="15.75" customHeight="1">
      <c r="A71" s="38" t="s">
        <v>182</v>
      </c>
      <c r="B71" s="39">
        <v>150.0</v>
      </c>
      <c r="C71" s="39">
        <v>120.0</v>
      </c>
      <c r="D71" s="41"/>
      <c r="E71" s="42">
        <f t="shared" si="10"/>
        <v>26.61</v>
      </c>
      <c r="F71" s="41"/>
      <c r="G71" s="45">
        <v>26.61</v>
      </c>
      <c r="H71" s="42">
        <v>0.0</v>
      </c>
      <c r="I71" s="47">
        <f t="shared" si="11"/>
        <v>1</v>
      </c>
      <c r="J71" s="39">
        <v>2.16</v>
      </c>
      <c r="K71" s="41"/>
      <c r="L71" s="45">
        <v>27.36</v>
      </c>
      <c r="M71" s="45">
        <f t="shared" si="12"/>
        <v>2.81848929</v>
      </c>
      <c r="N71" s="47">
        <f t="shared" si="13"/>
        <v>0</v>
      </c>
      <c r="O71" s="45">
        <v>0.647058823529412</v>
      </c>
      <c r="P71" s="41"/>
      <c r="Q71" s="51">
        <v>26.61</v>
      </c>
      <c r="R71" s="45">
        <f t="shared" si="14"/>
        <v>0</v>
      </c>
      <c r="S71" s="47">
        <f t="shared" si="15"/>
        <v>1</v>
      </c>
      <c r="T71" s="51">
        <v>0.05</v>
      </c>
      <c r="U71" s="39">
        <v>661772.0</v>
      </c>
      <c r="V71" s="42">
        <v>1800.0</v>
      </c>
      <c r="W71" s="41"/>
      <c r="X71" s="40">
        <f t="shared" si="16"/>
        <v>0</v>
      </c>
      <c r="Y71" s="42"/>
      <c r="Z71" s="42" t="str">
        <f t="shared" si="17"/>
        <v/>
      </c>
      <c r="AA71" s="42">
        <f t="shared" si="18"/>
        <v>0</v>
      </c>
      <c r="AB71" s="40"/>
      <c r="AC71" s="40"/>
      <c r="AD71" s="40"/>
      <c r="AE71" s="40"/>
    </row>
    <row r="72" ht="15.75" customHeight="1">
      <c r="A72" s="38" t="s">
        <v>182</v>
      </c>
      <c r="B72" s="39">
        <v>150.0</v>
      </c>
      <c r="C72" s="39">
        <v>130.0</v>
      </c>
      <c r="D72" s="41"/>
      <c r="E72" s="42">
        <f t="shared" si="10"/>
        <v>22.45</v>
      </c>
      <c r="F72" s="41"/>
      <c r="G72" s="45">
        <v>22.45</v>
      </c>
      <c r="H72" s="42">
        <v>0.0</v>
      </c>
      <c r="I72" s="47">
        <f t="shared" si="11"/>
        <v>1</v>
      </c>
      <c r="J72" s="39">
        <v>2.19</v>
      </c>
      <c r="K72" s="41"/>
      <c r="L72" s="45">
        <v>22.45</v>
      </c>
      <c r="M72" s="45">
        <f t="shared" si="12"/>
        <v>0</v>
      </c>
      <c r="N72" s="47">
        <f t="shared" si="13"/>
        <v>1</v>
      </c>
      <c r="O72" s="45">
        <v>0.305882352941176</v>
      </c>
      <c r="P72" s="41"/>
      <c r="Q72" s="51">
        <v>22.45</v>
      </c>
      <c r="R72" s="45">
        <f t="shared" si="14"/>
        <v>0</v>
      </c>
      <c r="S72" s="47">
        <f t="shared" si="15"/>
        <v>1</v>
      </c>
      <c r="T72" s="51">
        <v>0.04</v>
      </c>
      <c r="U72" s="39">
        <v>1.3139007E7</v>
      </c>
      <c r="V72" s="42">
        <v>1800.0</v>
      </c>
      <c r="W72" s="41"/>
      <c r="X72" s="40">
        <f t="shared" si="16"/>
        <v>0</v>
      </c>
      <c r="Y72" s="42"/>
      <c r="Z72" s="42" t="str">
        <f t="shared" si="17"/>
        <v/>
      </c>
      <c r="AA72" s="42">
        <f t="shared" si="18"/>
        <v>0</v>
      </c>
      <c r="AB72" s="40"/>
      <c r="AC72" s="40"/>
      <c r="AD72" s="40"/>
      <c r="AE72" s="40"/>
    </row>
    <row r="73" ht="15.75" customHeight="1">
      <c r="A73" s="38" t="s">
        <v>182</v>
      </c>
      <c r="B73" s="39">
        <v>150.0</v>
      </c>
      <c r="C73" s="39">
        <v>140.0</v>
      </c>
      <c r="D73" s="41"/>
      <c r="E73" s="42">
        <f t="shared" si="10"/>
        <v>17.58</v>
      </c>
      <c r="F73" s="41"/>
      <c r="G73" s="45">
        <v>17.58</v>
      </c>
      <c r="H73" s="42">
        <v>0.0</v>
      </c>
      <c r="I73" s="47">
        <f t="shared" si="11"/>
        <v>1</v>
      </c>
      <c r="J73" s="39">
        <v>2.21</v>
      </c>
      <c r="K73" s="41"/>
      <c r="L73" s="45">
        <v>17.58</v>
      </c>
      <c r="M73" s="45">
        <f t="shared" si="12"/>
        <v>0</v>
      </c>
      <c r="N73" s="47">
        <f t="shared" si="13"/>
        <v>1</v>
      </c>
      <c r="O73" s="45">
        <v>0.129411764705882</v>
      </c>
      <c r="P73" s="41"/>
      <c r="Q73" s="51">
        <v>17.58</v>
      </c>
      <c r="R73" s="45">
        <f t="shared" si="14"/>
        <v>0</v>
      </c>
      <c r="S73" s="47">
        <f t="shared" si="15"/>
        <v>1</v>
      </c>
      <c r="T73" s="51">
        <v>0.04</v>
      </c>
      <c r="U73" s="39">
        <v>1.2965263E7</v>
      </c>
      <c r="V73" s="42">
        <v>1800.0</v>
      </c>
      <c r="W73" s="41"/>
      <c r="X73" s="40">
        <f t="shared" si="16"/>
        <v>0</v>
      </c>
      <c r="Y73" s="42"/>
      <c r="Z73" s="42" t="str">
        <f t="shared" si="17"/>
        <v/>
      </c>
      <c r="AA73" s="42">
        <f t="shared" si="18"/>
        <v>0</v>
      </c>
      <c r="AB73" s="40"/>
      <c r="AC73" s="40"/>
      <c r="AD73" s="40"/>
      <c r="AE73" s="40"/>
    </row>
    <row r="74" ht="15.75" customHeight="1">
      <c r="A74" s="38" t="s">
        <v>183</v>
      </c>
      <c r="B74" s="39">
        <v>439.0</v>
      </c>
      <c r="C74" s="39">
        <v>10.0</v>
      </c>
      <c r="D74" s="41"/>
      <c r="E74" s="42">
        <f t="shared" si="10"/>
        <v>1971.83</v>
      </c>
      <c r="F74" s="41"/>
      <c r="G74" s="42">
        <v>1971.83</v>
      </c>
      <c r="H74" s="42">
        <v>0.0</v>
      </c>
      <c r="I74" s="47">
        <f t="shared" si="11"/>
        <v>1</v>
      </c>
      <c r="J74" s="39">
        <v>369.77</v>
      </c>
      <c r="K74" s="41"/>
      <c r="L74" s="45">
        <v>1971.83</v>
      </c>
      <c r="M74" s="45">
        <f t="shared" si="12"/>
        <v>0</v>
      </c>
      <c r="N74" s="47">
        <f t="shared" si="13"/>
        <v>1</v>
      </c>
      <c r="O74" s="45">
        <v>2118.64705882353</v>
      </c>
      <c r="P74" s="41"/>
      <c r="Q74" s="51">
        <v>1971.83</v>
      </c>
      <c r="R74" s="45">
        <f t="shared" si="14"/>
        <v>0</v>
      </c>
      <c r="S74" s="47">
        <f t="shared" si="15"/>
        <v>1</v>
      </c>
      <c r="T74" s="51">
        <v>4.88</v>
      </c>
      <c r="U74" s="39">
        <v>76137.0</v>
      </c>
      <c r="V74" s="42">
        <v>1800.0</v>
      </c>
      <c r="W74" s="41"/>
      <c r="X74" s="40">
        <f t="shared" si="16"/>
        <v>0</v>
      </c>
      <c r="Y74" s="42"/>
      <c r="Z74" s="42" t="str">
        <f t="shared" si="17"/>
        <v/>
      </c>
      <c r="AA74" s="42">
        <f t="shared" si="18"/>
        <v>0</v>
      </c>
      <c r="AB74" s="40"/>
      <c r="AC74" s="40"/>
      <c r="AD74" s="40"/>
      <c r="AE74" s="40"/>
    </row>
    <row r="75" ht="15.75" customHeight="1">
      <c r="A75" s="38" t="s">
        <v>183</v>
      </c>
      <c r="B75" s="39">
        <v>439.0</v>
      </c>
      <c r="C75" s="39">
        <v>20.0</v>
      </c>
      <c r="D75" s="41"/>
      <c r="E75" s="42">
        <f t="shared" si="10"/>
        <v>1185.59</v>
      </c>
      <c r="F75" s="41"/>
      <c r="G75" s="42">
        <v>1185.59</v>
      </c>
      <c r="H75" s="42">
        <v>0.0</v>
      </c>
      <c r="I75" s="47">
        <f t="shared" si="11"/>
        <v>1</v>
      </c>
      <c r="J75" s="39">
        <v>130.6</v>
      </c>
      <c r="K75" s="41"/>
      <c r="L75" s="45">
        <v>1200.26</v>
      </c>
      <c r="M75" s="45">
        <f t="shared" si="12"/>
        <v>1.237358615</v>
      </c>
      <c r="N75" s="47">
        <f t="shared" si="13"/>
        <v>0</v>
      </c>
      <c r="O75" s="45">
        <v>1842.95294117647</v>
      </c>
      <c r="P75" s="41"/>
      <c r="Q75" s="51">
        <v>1185.59</v>
      </c>
      <c r="R75" s="45">
        <f t="shared" si="14"/>
        <v>0</v>
      </c>
      <c r="S75" s="47">
        <f t="shared" si="15"/>
        <v>1</v>
      </c>
      <c r="T75" s="51">
        <v>5.56</v>
      </c>
      <c r="U75" s="39">
        <v>19520.0</v>
      </c>
      <c r="V75" s="42">
        <v>1800.0</v>
      </c>
      <c r="W75" s="41"/>
      <c r="X75" s="40">
        <f t="shared" si="16"/>
        <v>0</v>
      </c>
      <c r="Y75" s="42"/>
      <c r="Z75" s="42" t="str">
        <f t="shared" si="17"/>
        <v/>
      </c>
      <c r="AA75" s="42">
        <f t="shared" si="18"/>
        <v>0</v>
      </c>
      <c r="AB75" s="40"/>
      <c r="AC75" s="40"/>
      <c r="AD75" s="40"/>
      <c r="AE75" s="40"/>
    </row>
    <row r="76" ht="15.75" customHeight="1">
      <c r="A76" s="38" t="s">
        <v>183</v>
      </c>
      <c r="B76" s="39">
        <v>439.0</v>
      </c>
      <c r="C76" s="39">
        <v>30.0</v>
      </c>
      <c r="D76" s="41"/>
      <c r="E76" s="42">
        <f t="shared" si="10"/>
        <v>883.53</v>
      </c>
      <c r="F76" s="41"/>
      <c r="G76" s="42">
        <v>883.53</v>
      </c>
      <c r="H76" s="42">
        <v>0.0</v>
      </c>
      <c r="I76" s="47">
        <f t="shared" si="11"/>
        <v>1</v>
      </c>
      <c r="J76" s="39">
        <v>162.47</v>
      </c>
      <c r="K76" s="41"/>
      <c r="L76" s="45">
        <v>886.71</v>
      </c>
      <c r="M76" s="45">
        <f t="shared" si="12"/>
        <v>0.3599198669</v>
      </c>
      <c r="N76" s="47">
        <f t="shared" si="13"/>
        <v>0</v>
      </c>
      <c r="O76" s="45">
        <v>895.647058823529</v>
      </c>
      <c r="P76" s="41"/>
      <c r="Q76" s="51">
        <v>883.53</v>
      </c>
      <c r="R76" s="45">
        <f t="shared" si="14"/>
        <v>0</v>
      </c>
      <c r="S76" s="47">
        <f t="shared" si="15"/>
        <v>1</v>
      </c>
      <c r="T76" s="51">
        <v>4.01</v>
      </c>
      <c r="U76" s="39">
        <v>14552.0</v>
      </c>
      <c r="V76" s="42">
        <v>1800.0</v>
      </c>
      <c r="W76" s="41"/>
      <c r="X76" s="40">
        <f t="shared" si="16"/>
        <v>0</v>
      </c>
      <c r="Y76" s="42"/>
      <c r="Z76" s="42" t="str">
        <f t="shared" si="17"/>
        <v/>
      </c>
      <c r="AA76" s="42">
        <f t="shared" si="18"/>
        <v>0</v>
      </c>
      <c r="AB76" s="40"/>
      <c r="AC76" s="40"/>
      <c r="AD76" s="40"/>
      <c r="AE76" s="40"/>
    </row>
    <row r="77" ht="15.75" customHeight="1">
      <c r="A77" s="38" t="s">
        <v>183</v>
      </c>
      <c r="B77" s="39">
        <v>439.0</v>
      </c>
      <c r="C77" s="39">
        <v>40.0</v>
      </c>
      <c r="D77" s="41"/>
      <c r="E77" s="42">
        <f t="shared" si="10"/>
        <v>671.75</v>
      </c>
      <c r="F77" s="41"/>
      <c r="G77" s="42">
        <v>671.75</v>
      </c>
      <c r="H77" s="42">
        <v>0.0</v>
      </c>
      <c r="I77" s="47">
        <f t="shared" si="11"/>
        <v>1</v>
      </c>
      <c r="J77" s="39">
        <v>105.13</v>
      </c>
      <c r="K77" s="41"/>
      <c r="L77" s="45">
        <v>728.87</v>
      </c>
      <c r="M77" s="45">
        <f t="shared" si="12"/>
        <v>8.503163379</v>
      </c>
      <c r="N77" s="47">
        <f t="shared" si="13"/>
        <v>0</v>
      </c>
      <c r="O77" s="45">
        <v>576.470588235294</v>
      </c>
      <c r="P77" s="41"/>
      <c r="Q77" s="51">
        <v>671.75</v>
      </c>
      <c r="R77" s="45">
        <f t="shared" si="14"/>
        <v>0</v>
      </c>
      <c r="S77" s="47">
        <f t="shared" si="15"/>
        <v>1</v>
      </c>
      <c r="T77" s="51">
        <v>37.08</v>
      </c>
      <c r="U77" s="39">
        <v>51516.0</v>
      </c>
      <c r="V77" s="42">
        <v>1800.0</v>
      </c>
      <c r="W77" s="41"/>
      <c r="X77" s="40">
        <f t="shared" si="16"/>
        <v>0</v>
      </c>
      <c r="Y77" s="42"/>
      <c r="Z77" s="42" t="str">
        <f t="shared" si="17"/>
        <v/>
      </c>
      <c r="AA77" s="42">
        <f t="shared" si="18"/>
        <v>0</v>
      </c>
      <c r="AB77" s="40"/>
      <c r="AC77" s="40"/>
      <c r="AD77" s="40"/>
      <c r="AE77" s="40"/>
    </row>
    <row r="78" ht="15.75" customHeight="1">
      <c r="A78" s="38" t="s">
        <v>183</v>
      </c>
      <c r="B78" s="39">
        <v>439.0</v>
      </c>
      <c r="C78" s="39">
        <v>50.0</v>
      </c>
      <c r="D78" s="41"/>
      <c r="E78" s="42">
        <f t="shared" si="10"/>
        <v>564.03</v>
      </c>
      <c r="F78" s="41"/>
      <c r="G78" s="42">
        <v>564.03</v>
      </c>
      <c r="H78" s="42">
        <v>0.0</v>
      </c>
      <c r="I78" s="47">
        <f t="shared" si="11"/>
        <v>1</v>
      </c>
      <c r="J78" s="39">
        <v>71.1</v>
      </c>
      <c r="K78" s="41"/>
      <c r="L78" s="45">
        <v>600.0</v>
      </c>
      <c r="M78" s="45">
        <f t="shared" si="12"/>
        <v>6.377320355</v>
      </c>
      <c r="N78" s="47">
        <f t="shared" si="13"/>
        <v>0</v>
      </c>
      <c r="O78" s="45">
        <v>346.494117647059</v>
      </c>
      <c r="P78" s="41"/>
      <c r="Q78" s="51">
        <v>564.03</v>
      </c>
      <c r="R78" s="45">
        <f t="shared" si="14"/>
        <v>0</v>
      </c>
      <c r="S78" s="47">
        <f t="shared" si="15"/>
        <v>1</v>
      </c>
      <c r="T78" s="51">
        <v>10.78</v>
      </c>
      <c r="U78" s="39">
        <v>69425.0</v>
      </c>
      <c r="V78" s="42">
        <v>1800.0</v>
      </c>
      <c r="W78" s="41"/>
      <c r="X78" s="40">
        <f t="shared" si="16"/>
        <v>0</v>
      </c>
      <c r="Y78" s="42"/>
      <c r="Z78" s="42" t="str">
        <f t="shared" si="17"/>
        <v/>
      </c>
      <c r="AA78" s="42">
        <f t="shared" si="18"/>
        <v>0</v>
      </c>
      <c r="AB78" s="40"/>
      <c r="AC78" s="40"/>
      <c r="AD78" s="40"/>
      <c r="AE78" s="40"/>
    </row>
    <row r="79" ht="15.75" customHeight="1">
      <c r="A79" s="38" t="s">
        <v>183</v>
      </c>
      <c r="B79" s="39">
        <v>439.0</v>
      </c>
      <c r="C79" s="39">
        <v>60.0</v>
      </c>
      <c r="D79" s="41"/>
      <c r="E79" s="42">
        <f t="shared" si="10"/>
        <v>500</v>
      </c>
      <c r="F79" s="41"/>
      <c r="G79" s="42">
        <v>500.0</v>
      </c>
      <c r="H79" s="42">
        <v>0.0</v>
      </c>
      <c r="I79" s="47">
        <f t="shared" si="11"/>
        <v>1</v>
      </c>
      <c r="J79" s="39">
        <v>49.99</v>
      </c>
      <c r="K79" s="41"/>
      <c r="L79" s="45">
        <v>548.29</v>
      </c>
      <c r="M79" s="45">
        <f t="shared" si="12"/>
        <v>9.658</v>
      </c>
      <c r="N79" s="47">
        <f t="shared" si="13"/>
        <v>0</v>
      </c>
      <c r="O79" s="45">
        <v>270.694117647059</v>
      </c>
      <c r="P79" s="41"/>
      <c r="Q79" s="51">
        <v>500.0</v>
      </c>
      <c r="R79" s="45">
        <f t="shared" si="14"/>
        <v>0</v>
      </c>
      <c r="S79" s="47">
        <f t="shared" si="15"/>
        <v>1</v>
      </c>
      <c r="T79" s="51">
        <v>5.48</v>
      </c>
      <c r="U79" s="39">
        <v>20190.0</v>
      </c>
      <c r="V79" s="42">
        <v>1800.0</v>
      </c>
      <c r="W79" s="41"/>
      <c r="X79" s="40">
        <f t="shared" si="16"/>
        <v>0</v>
      </c>
      <c r="Y79" s="42"/>
      <c r="Z79" s="42" t="str">
        <f t="shared" si="17"/>
        <v/>
      </c>
      <c r="AA79" s="42">
        <f t="shared" si="18"/>
        <v>0</v>
      </c>
      <c r="AB79" s="40"/>
      <c r="AC79" s="40"/>
      <c r="AD79" s="40"/>
      <c r="AE79" s="40"/>
    </row>
    <row r="80" ht="15.75" customHeight="1">
      <c r="A80" s="38" t="s">
        <v>183</v>
      </c>
      <c r="B80" s="39">
        <v>439.0</v>
      </c>
      <c r="C80" s="39">
        <v>70.0</v>
      </c>
      <c r="D80" s="28"/>
      <c r="E80" s="42">
        <f t="shared" si="10"/>
        <v>474.341649</v>
      </c>
      <c r="F80" s="28"/>
      <c r="G80" s="45">
        <v>474.3416490253</v>
      </c>
      <c r="H80" s="42">
        <v>0.0</v>
      </c>
      <c r="I80" s="47">
        <f t="shared" si="11"/>
        <v>1</v>
      </c>
      <c r="J80" s="39">
        <v>80.87</v>
      </c>
      <c r="K80" s="28"/>
      <c r="L80" s="45">
        <v>500.0</v>
      </c>
      <c r="M80" s="45">
        <f t="shared" si="12"/>
        <v>5.409255339</v>
      </c>
      <c r="N80" s="47">
        <f t="shared" si="13"/>
        <v>0</v>
      </c>
      <c r="O80" s="45">
        <v>206.223529411765</v>
      </c>
      <c r="P80" s="28"/>
      <c r="Q80" s="51">
        <v>475.66</v>
      </c>
      <c r="R80" s="45">
        <f t="shared" si="14"/>
        <v>0.277932789</v>
      </c>
      <c r="S80" s="47">
        <f t="shared" si="15"/>
        <v>0</v>
      </c>
      <c r="T80" s="51">
        <v>46.27</v>
      </c>
      <c r="U80" s="39">
        <v>9088.0</v>
      </c>
      <c r="V80" s="42">
        <v>1800.0</v>
      </c>
      <c r="W80" s="28"/>
      <c r="X80" s="40">
        <f t="shared" si="16"/>
        <v>0</v>
      </c>
      <c r="Y80" s="42"/>
      <c r="Z80" s="42">
        <f t="shared" si="17"/>
        <v>0.277932789</v>
      </c>
      <c r="AA80" s="42">
        <f t="shared" si="18"/>
        <v>0.277932789</v>
      </c>
      <c r="AB80" s="40"/>
      <c r="AC80" s="40"/>
      <c r="AD80" s="40"/>
      <c r="AE80" s="40"/>
    </row>
    <row r="81" ht="15.75" customHeight="1">
      <c r="A81" s="38" t="s">
        <v>183</v>
      </c>
      <c r="B81" s="39">
        <v>439.0</v>
      </c>
      <c r="C81" s="39">
        <v>80.0</v>
      </c>
      <c r="D81" s="28"/>
      <c r="E81" s="42">
        <f t="shared" si="10"/>
        <v>412.31</v>
      </c>
      <c r="F81" s="28"/>
      <c r="G81" s="42">
        <v>412.31</v>
      </c>
      <c r="H81" s="42">
        <v>0.0</v>
      </c>
      <c r="I81" s="47">
        <f t="shared" si="11"/>
        <v>1</v>
      </c>
      <c r="J81" s="39">
        <v>64.22</v>
      </c>
      <c r="K81" s="28"/>
      <c r="L81" s="45">
        <v>475.66</v>
      </c>
      <c r="M81" s="45">
        <f t="shared" si="12"/>
        <v>15.36465281</v>
      </c>
      <c r="N81" s="47">
        <f t="shared" si="13"/>
        <v>0</v>
      </c>
      <c r="O81" s="45">
        <v>183.188235294118</v>
      </c>
      <c r="P81" s="28"/>
      <c r="Q81" s="51">
        <v>412.31</v>
      </c>
      <c r="R81" s="45">
        <f t="shared" si="14"/>
        <v>0</v>
      </c>
      <c r="S81" s="47">
        <f t="shared" si="15"/>
        <v>1</v>
      </c>
      <c r="T81" s="51">
        <v>61.71</v>
      </c>
      <c r="U81" s="39">
        <v>29483.0</v>
      </c>
      <c r="V81" s="42">
        <v>1800.0</v>
      </c>
      <c r="W81" s="28"/>
      <c r="X81" s="40">
        <f t="shared" si="16"/>
        <v>0</v>
      </c>
      <c r="Y81" s="42"/>
      <c r="Z81" s="42" t="str">
        <f t="shared" si="17"/>
        <v/>
      </c>
      <c r="AA81" s="42">
        <f t="shared" si="18"/>
        <v>0</v>
      </c>
      <c r="AB81" s="40"/>
      <c r="AC81" s="40"/>
      <c r="AD81" s="40"/>
      <c r="AE81" s="40"/>
    </row>
    <row r="82" ht="15.75" customHeight="1">
      <c r="A82" s="38" t="s">
        <v>183</v>
      </c>
      <c r="B82" s="39">
        <v>439.0</v>
      </c>
      <c r="C82" s="39">
        <v>90.0</v>
      </c>
      <c r="D82" s="28"/>
      <c r="E82" s="42">
        <f t="shared" si="10"/>
        <v>395.28</v>
      </c>
      <c r="F82" s="28"/>
      <c r="G82" s="45">
        <v>395.284707521</v>
      </c>
      <c r="H82" s="42">
        <v>0.0</v>
      </c>
      <c r="I82" s="47">
        <f t="shared" si="11"/>
        <v>0</v>
      </c>
      <c r="J82" s="39">
        <v>83.27</v>
      </c>
      <c r="K82" s="28"/>
      <c r="L82" s="45">
        <v>416.08</v>
      </c>
      <c r="M82" s="45">
        <f t="shared" si="12"/>
        <v>5.262092694</v>
      </c>
      <c r="N82" s="47">
        <f t="shared" si="13"/>
        <v>0</v>
      </c>
      <c r="O82" s="45">
        <v>154.329411764706</v>
      </c>
      <c r="P82" s="28"/>
      <c r="Q82" s="51">
        <v>395.28</v>
      </c>
      <c r="R82" s="45">
        <f t="shared" si="14"/>
        <v>0</v>
      </c>
      <c r="S82" s="47">
        <f t="shared" si="15"/>
        <v>1</v>
      </c>
      <c r="T82" s="51">
        <v>192.35</v>
      </c>
      <c r="U82" s="39">
        <v>118505.0</v>
      </c>
      <c r="V82" s="42">
        <v>1800.0</v>
      </c>
      <c r="W82" s="28"/>
      <c r="X82" s="40">
        <f t="shared" si="16"/>
        <v>1</v>
      </c>
      <c r="Y82" s="42"/>
      <c r="Z82" s="42" t="str">
        <f t="shared" si="17"/>
        <v/>
      </c>
      <c r="AA82" s="42">
        <f t="shared" si="18"/>
        <v>-0.001190919079</v>
      </c>
      <c r="AB82" s="40"/>
      <c r="AC82" s="40"/>
      <c r="AD82" s="40"/>
      <c r="AE82" s="40"/>
    </row>
    <row r="83" ht="15.75" customHeight="1">
      <c r="A83" s="38" t="s">
        <v>184</v>
      </c>
      <c r="B83" s="39">
        <v>575.0</v>
      </c>
      <c r="C83" s="39">
        <v>10.0</v>
      </c>
      <c r="D83" s="28"/>
      <c r="E83" s="42">
        <f t="shared" si="10"/>
        <v>72.67</v>
      </c>
      <c r="F83" s="28"/>
      <c r="G83" s="42">
        <v>72.67</v>
      </c>
      <c r="H83" s="42">
        <v>45.7337</v>
      </c>
      <c r="I83" s="47">
        <f t="shared" si="11"/>
        <v>1</v>
      </c>
      <c r="J83" s="39">
        <v>3853.01</v>
      </c>
      <c r="K83" s="28"/>
      <c r="L83" s="45">
        <v>73.0</v>
      </c>
      <c r="M83" s="45">
        <f t="shared" si="12"/>
        <v>0.4541076097</v>
      </c>
      <c r="N83" s="47">
        <f t="shared" si="13"/>
        <v>0</v>
      </c>
      <c r="O83" s="45">
        <v>952.835294117647</v>
      </c>
      <c r="P83" s="28"/>
      <c r="Q83" s="51">
        <v>72.67</v>
      </c>
      <c r="R83" s="45">
        <f t="shared" si="14"/>
        <v>0</v>
      </c>
      <c r="S83" s="47">
        <f t="shared" si="15"/>
        <v>1</v>
      </c>
      <c r="T83" s="51">
        <v>5.49</v>
      </c>
      <c r="U83" s="39">
        <v>60647.0</v>
      </c>
      <c r="V83" s="42">
        <v>1800.0</v>
      </c>
      <c r="W83" s="28"/>
      <c r="X83" s="40">
        <f t="shared" si="16"/>
        <v>0</v>
      </c>
      <c r="Y83" s="42"/>
      <c r="Z83" s="42" t="str">
        <f t="shared" si="17"/>
        <v/>
      </c>
      <c r="AA83" s="42">
        <f t="shared" si="18"/>
        <v>0</v>
      </c>
      <c r="AB83" s="40"/>
      <c r="AC83" s="40"/>
      <c r="AD83" s="40"/>
      <c r="AE83" s="40"/>
    </row>
    <row r="84" ht="15.75" customHeight="1">
      <c r="A84" s="38" t="s">
        <v>184</v>
      </c>
      <c r="B84" s="39">
        <v>575.0</v>
      </c>
      <c r="C84" s="39">
        <v>20.0</v>
      </c>
      <c r="D84" s="28"/>
      <c r="E84" s="42">
        <f t="shared" si="10"/>
        <v>49.37</v>
      </c>
      <c r="F84" s="28"/>
      <c r="G84" s="45">
        <v>49.64876634923</v>
      </c>
      <c r="H84" s="42">
        <v>51.5846</v>
      </c>
      <c r="I84" s="47">
        <f t="shared" si="11"/>
        <v>0</v>
      </c>
      <c r="J84" s="39">
        <v>7200.23</v>
      </c>
      <c r="K84" s="28"/>
      <c r="L84" s="45">
        <v>50.8</v>
      </c>
      <c r="M84" s="45">
        <f t="shared" si="12"/>
        <v>2.896495848</v>
      </c>
      <c r="N84" s="47">
        <f t="shared" si="13"/>
        <v>0</v>
      </c>
      <c r="O84" s="45">
        <v>563.129411764706</v>
      </c>
      <c r="P84" s="28"/>
      <c r="Q84" s="51">
        <v>49.37</v>
      </c>
      <c r="R84" s="45">
        <f t="shared" si="14"/>
        <v>0</v>
      </c>
      <c r="S84" s="47">
        <f t="shared" si="15"/>
        <v>1</v>
      </c>
      <c r="T84" s="51">
        <v>9.32</v>
      </c>
      <c r="U84" s="39">
        <v>288370.0</v>
      </c>
      <c r="V84" s="42">
        <v>1800.0</v>
      </c>
      <c r="W84" s="28"/>
      <c r="X84" s="40">
        <f t="shared" si="16"/>
        <v>1</v>
      </c>
      <c r="Y84" s="42">
        <f t="shared" ref="Y84:Y85" si="19">IF(X84,100*($Q84-MIN($G84, $L84))/MIN($G84, $L84),)</f>
        <v>-0.56147689</v>
      </c>
      <c r="Z84" s="42" t="str">
        <f t="shared" si="17"/>
        <v/>
      </c>
      <c r="AA84" s="42">
        <f t="shared" si="18"/>
        <v>-0.56147689</v>
      </c>
      <c r="AB84" s="40"/>
      <c r="AC84" s="40"/>
      <c r="AD84" s="40"/>
      <c r="AE84" s="40"/>
    </row>
    <row r="85" ht="15.75" customHeight="1">
      <c r="A85" s="38" t="s">
        <v>184</v>
      </c>
      <c r="B85" s="39">
        <v>575.0</v>
      </c>
      <c r="C85" s="39">
        <v>30.0</v>
      </c>
      <c r="D85" s="28"/>
      <c r="E85" s="42">
        <f t="shared" si="10"/>
        <v>39.41</v>
      </c>
      <c r="F85" s="28"/>
      <c r="G85" s="45">
        <v>41.03656905737</v>
      </c>
      <c r="H85" s="42">
        <v>24.7359</v>
      </c>
      <c r="I85" s="47">
        <f t="shared" si="11"/>
        <v>0</v>
      </c>
      <c r="J85" s="39">
        <v>7200.16</v>
      </c>
      <c r="K85" s="28"/>
      <c r="L85" s="45">
        <v>41.79</v>
      </c>
      <c r="M85" s="45">
        <f t="shared" si="12"/>
        <v>6.039076377</v>
      </c>
      <c r="N85" s="47">
        <f t="shared" si="13"/>
        <v>0</v>
      </c>
      <c r="O85" s="45">
        <v>299.964705882353</v>
      </c>
      <c r="P85" s="28"/>
      <c r="Q85" s="51">
        <v>39.41</v>
      </c>
      <c r="R85" s="45">
        <f t="shared" si="14"/>
        <v>0</v>
      </c>
      <c r="S85" s="47">
        <f t="shared" si="15"/>
        <v>1</v>
      </c>
      <c r="T85" s="51">
        <v>73.14</v>
      </c>
      <c r="U85" s="39">
        <v>626464.0</v>
      </c>
      <c r="V85" s="42">
        <v>1800.0</v>
      </c>
      <c r="W85" s="28"/>
      <c r="X85" s="40">
        <f t="shared" si="16"/>
        <v>1</v>
      </c>
      <c r="Y85" s="42">
        <f t="shared" si="19"/>
        <v>-3.963706262</v>
      </c>
      <c r="Z85" s="42" t="str">
        <f t="shared" si="17"/>
        <v/>
      </c>
      <c r="AA85" s="42">
        <f t="shared" si="18"/>
        <v>-3.963706262</v>
      </c>
      <c r="AB85" s="40"/>
      <c r="AC85" s="40"/>
      <c r="AD85" s="40"/>
      <c r="AE85" s="40"/>
    </row>
    <row r="86" ht="15.75" customHeight="1">
      <c r="A86" s="38" t="s">
        <v>184</v>
      </c>
      <c r="B86" s="39">
        <v>575.0</v>
      </c>
      <c r="C86" s="39">
        <v>40.0</v>
      </c>
      <c r="D86" s="28"/>
      <c r="E86" s="42">
        <f t="shared" si="10"/>
        <v>33.42154993</v>
      </c>
      <c r="F86" s="28"/>
      <c r="G86" s="45">
        <v>33.42154993414</v>
      </c>
      <c r="H86" s="42">
        <v>33.027</v>
      </c>
      <c r="I86" s="47">
        <f t="shared" si="11"/>
        <v>1</v>
      </c>
      <c r="J86" s="39">
        <v>7200.06</v>
      </c>
      <c r="K86" s="28"/>
      <c r="L86" s="45">
        <v>36.36</v>
      </c>
      <c r="M86" s="45">
        <f t="shared" si="12"/>
        <v>8.79208197</v>
      </c>
      <c r="N86" s="47">
        <f t="shared" si="13"/>
        <v>0</v>
      </c>
      <c r="O86" s="45">
        <v>206.317647058824</v>
      </c>
      <c r="P86" s="28"/>
      <c r="Q86" s="51">
        <v>34.01</v>
      </c>
      <c r="R86" s="45">
        <f t="shared" si="14"/>
        <v>1.760690534</v>
      </c>
      <c r="S86" s="47">
        <f t="shared" si="15"/>
        <v>0</v>
      </c>
      <c r="T86" s="51">
        <v>448.37</v>
      </c>
      <c r="U86" s="39">
        <v>142034.0</v>
      </c>
      <c r="V86" s="42">
        <v>1800.0</v>
      </c>
      <c r="W86" s="28"/>
      <c r="X86" s="40">
        <f t="shared" si="16"/>
        <v>0</v>
      </c>
      <c r="Y86" s="42"/>
      <c r="Z86" s="42">
        <f t="shared" si="17"/>
        <v>1.760690534</v>
      </c>
      <c r="AA86" s="42">
        <f t="shared" si="18"/>
        <v>1.760690534</v>
      </c>
      <c r="AB86" s="40"/>
      <c r="AC86" s="40"/>
      <c r="AD86" s="40"/>
      <c r="AE86" s="40"/>
    </row>
    <row r="87" ht="15.75" customHeight="1">
      <c r="A87" s="38" t="s">
        <v>184</v>
      </c>
      <c r="B87" s="39">
        <v>575.0</v>
      </c>
      <c r="C87" s="39">
        <v>50.0</v>
      </c>
      <c r="D87" s="28"/>
      <c r="E87" s="42">
        <f t="shared" si="10"/>
        <v>29.42787794</v>
      </c>
      <c r="F87" s="28"/>
      <c r="G87" s="45">
        <v>29.42787793912</v>
      </c>
      <c r="H87" s="42">
        <v>2.8714</v>
      </c>
      <c r="I87" s="47">
        <f t="shared" si="11"/>
        <v>1</v>
      </c>
      <c r="J87" s="39">
        <v>4165.68</v>
      </c>
      <c r="K87" s="28"/>
      <c r="L87" s="45">
        <v>32.56</v>
      </c>
      <c r="M87" s="45">
        <f t="shared" si="12"/>
        <v>10.64338403</v>
      </c>
      <c r="N87" s="47">
        <f t="shared" si="13"/>
        <v>0</v>
      </c>
      <c r="O87" s="45">
        <v>135.529411764706</v>
      </c>
      <c r="P87" s="28"/>
      <c r="Q87" s="51">
        <v>30.02</v>
      </c>
      <c r="R87" s="45">
        <f t="shared" si="14"/>
        <v>2.012112671</v>
      </c>
      <c r="S87" s="47">
        <f t="shared" si="15"/>
        <v>0</v>
      </c>
      <c r="T87" s="51">
        <v>271.12</v>
      </c>
      <c r="U87" s="39">
        <v>183211.0</v>
      </c>
      <c r="V87" s="42">
        <v>1800.0</v>
      </c>
      <c r="W87" s="28"/>
      <c r="X87" s="40">
        <f t="shared" si="16"/>
        <v>0</v>
      </c>
      <c r="Y87" s="42"/>
      <c r="Z87" s="42">
        <f t="shared" si="17"/>
        <v>2.012112671</v>
      </c>
      <c r="AA87" s="42">
        <f t="shared" si="18"/>
        <v>2.012112671</v>
      </c>
      <c r="AB87" s="40"/>
      <c r="AC87" s="40"/>
      <c r="AD87" s="40"/>
      <c r="AE87" s="40"/>
    </row>
    <row r="88" ht="15.75" customHeight="1">
      <c r="A88" s="38" t="s">
        <v>184</v>
      </c>
      <c r="B88" s="39">
        <v>575.0</v>
      </c>
      <c r="C88" s="39">
        <v>60.0</v>
      </c>
      <c r="D88" s="28"/>
      <c r="E88" s="42">
        <f t="shared" si="10"/>
        <v>27</v>
      </c>
      <c r="F88" s="28"/>
      <c r="G88" s="45">
        <v>27.0</v>
      </c>
      <c r="H88" s="42">
        <v>0.0</v>
      </c>
      <c r="I88" s="47">
        <f t="shared" si="11"/>
        <v>1</v>
      </c>
      <c r="J88" s="39">
        <v>4713.32</v>
      </c>
      <c r="K88" s="28"/>
      <c r="L88" s="45">
        <v>29.53</v>
      </c>
      <c r="M88" s="45">
        <f t="shared" si="12"/>
        <v>9.37037037</v>
      </c>
      <c r="N88" s="47">
        <f t="shared" si="13"/>
        <v>0</v>
      </c>
      <c r="O88" s="45">
        <v>113.635294117647</v>
      </c>
      <c r="P88" s="28"/>
      <c r="Q88" s="51">
        <v>27.02</v>
      </c>
      <c r="R88" s="45">
        <f t="shared" si="14"/>
        <v>0.07407407407</v>
      </c>
      <c r="S88" s="47">
        <f t="shared" si="15"/>
        <v>0</v>
      </c>
      <c r="T88" s="51">
        <v>128.25</v>
      </c>
      <c r="U88" s="39">
        <v>12209.0</v>
      </c>
      <c r="V88" s="42">
        <v>1800.0</v>
      </c>
      <c r="W88" s="28"/>
      <c r="X88" s="40">
        <f t="shared" si="16"/>
        <v>0</v>
      </c>
      <c r="Y88" s="42"/>
      <c r="Z88" s="42">
        <f t="shared" si="17"/>
        <v>0.07407407407</v>
      </c>
      <c r="AA88" s="42">
        <f t="shared" si="18"/>
        <v>0.07407407407</v>
      </c>
      <c r="AB88" s="40"/>
      <c r="AC88" s="40"/>
      <c r="AD88" s="40"/>
      <c r="AE88" s="40"/>
    </row>
    <row r="89" ht="15.75" customHeight="1">
      <c r="A89" s="38" t="s">
        <v>184</v>
      </c>
      <c r="B89" s="39">
        <v>575.0</v>
      </c>
      <c r="C89" s="39">
        <v>70.0</v>
      </c>
      <c r="D89" s="28"/>
      <c r="E89" s="42">
        <f t="shared" si="10"/>
        <v>24.75883681</v>
      </c>
      <c r="F89" s="28"/>
      <c r="G89" s="45">
        <v>24.75883680628</v>
      </c>
      <c r="H89" s="42">
        <v>0.0</v>
      </c>
      <c r="I89" s="47">
        <f t="shared" si="11"/>
        <v>1</v>
      </c>
      <c r="J89" s="39">
        <v>2953.35</v>
      </c>
      <c r="K89" s="28"/>
      <c r="L89" s="45">
        <v>27.66</v>
      </c>
      <c r="M89" s="45">
        <f t="shared" si="12"/>
        <v>11.71768778</v>
      </c>
      <c r="N89" s="47">
        <f t="shared" si="13"/>
        <v>0</v>
      </c>
      <c r="O89" s="45">
        <v>98.7058823529412</v>
      </c>
      <c r="P89" s="28"/>
      <c r="Q89" s="51">
        <v>25.0</v>
      </c>
      <c r="R89" s="45">
        <f t="shared" si="14"/>
        <v>0.9740489653</v>
      </c>
      <c r="S89" s="47">
        <f t="shared" si="15"/>
        <v>0</v>
      </c>
      <c r="T89" s="51">
        <v>1312.73</v>
      </c>
      <c r="U89" s="39">
        <v>7522.0</v>
      </c>
      <c r="V89" s="42">
        <v>1800.0</v>
      </c>
      <c r="W89" s="28"/>
      <c r="X89" s="40">
        <f t="shared" si="16"/>
        <v>0</v>
      </c>
      <c r="Y89" s="42"/>
      <c r="Z89" s="42">
        <f t="shared" si="17"/>
        <v>0.9740489653</v>
      </c>
      <c r="AA89" s="42">
        <f t="shared" si="18"/>
        <v>0.9740489653</v>
      </c>
      <c r="AB89" s="40"/>
      <c r="AC89" s="40"/>
      <c r="AD89" s="40"/>
      <c r="AE89" s="40"/>
    </row>
    <row r="90" ht="15.75" customHeight="1">
      <c r="A90" s="38" t="s">
        <v>184</v>
      </c>
      <c r="B90" s="39">
        <v>575.0</v>
      </c>
      <c r="C90" s="39">
        <v>80.0</v>
      </c>
      <c r="D90" s="28"/>
      <c r="E90" s="42">
        <f t="shared" si="10"/>
        <v>23.34523506</v>
      </c>
      <c r="F90" s="28"/>
      <c r="G90" s="45">
        <v>23.34523505986</v>
      </c>
      <c r="H90" s="42">
        <v>0.0</v>
      </c>
      <c r="I90" s="47">
        <f t="shared" si="11"/>
        <v>1</v>
      </c>
      <c r="J90" s="39">
        <v>1601.0</v>
      </c>
      <c r="K90" s="28"/>
      <c r="L90" s="45">
        <v>25.5</v>
      </c>
      <c r="M90" s="45">
        <f t="shared" si="12"/>
        <v>9.229998904</v>
      </c>
      <c r="N90" s="47">
        <f t="shared" si="13"/>
        <v>0</v>
      </c>
      <c r="O90" s="45">
        <v>83.2</v>
      </c>
      <c r="P90" s="28"/>
      <c r="Q90" s="51">
        <v>23.35</v>
      </c>
      <c r="R90" s="45">
        <f t="shared" si="14"/>
        <v>0.02041076103</v>
      </c>
      <c r="S90" s="47">
        <f t="shared" si="15"/>
        <v>0</v>
      </c>
      <c r="T90" s="51">
        <v>1716.61</v>
      </c>
      <c r="U90" s="39">
        <v>17168.0</v>
      </c>
      <c r="V90" s="42">
        <v>1800.0</v>
      </c>
      <c r="W90" s="28"/>
      <c r="X90" s="40">
        <f t="shared" si="16"/>
        <v>0</v>
      </c>
      <c r="Y90" s="42"/>
      <c r="Z90" s="42">
        <f t="shared" si="17"/>
        <v>0.02041076103</v>
      </c>
      <c r="AA90" s="42">
        <f t="shared" si="18"/>
        <v>0.02041076103</v>
      </c>
      <c r="AB90" s="40"/>
      <c r="AC90" s="40"/>
      <c r="AD90" s="40"/>
      <c r="AE90" s="40"/>
    </row>
    <row r="91" ht="15.75" customHeight="1">
      <c r="A91" s="38" t="s">
        <v>184</v>
      </c>
      <c r="B91" s="39">
        <v>575.0</v>
      </c>
      <c r="C91" s="39">
        <v>90.0</v>
      </c>
      <c r="D91" s="28"/>
      <c r="E91" s="42">
        <f t="shared" si="10"/>
        <v>21.9317122</v>
      </c>
      <c r="F91" s="28"/>
      <c r="G91" s="45">
        <v>21.93171219946</v>
      </c>
      <c r="H91" s="42">
        <v>0.0</v>
      </c>
      <c r="I91" s="47">
        <f t="shared" si="11"/>
        <v>1</v>
      </c>
      <c r="J91" s="39">
        <v>472.15</v>
      </c>
      <c r="K91" s="28"/>
      <c r="L91" s="45">
        <v>24.19</v>
      </c>
      <c r="M91" s="45">
        <f t="shared" si="12"/>
        <v>10.29690605</v>
      </c>
      <c r="N91" s="47">
        <f t="shared" si="13"/>
        <v>0</v>
      </c>
      <c r="O91" s="45">
        <v>67.6823529411765</v>
      </c>
      <c r="P91" s="28"/>
      <c r="Q91" s="51">
        <v>22.09</v>
      </c>
      <c r="R91" s="45">
        <f t="shared" si="14"/>
        <v>0.7217302466</v>
      </c>
      <c r="S91" s="47">
        <f t="shared" si="15"/>
        <v>0</v>
      </c>
      <c r="T91" s="51">
        <v>167.66</v>
      </c>
      <c r="U91" s="39">
        <v>153536.0</v>
      </c>
      <c r="V91" s="42">
        <v>1800.0</v>
      </c>
      <c r="W91" s="28"/>
      <c r="X91" s="40">
        <f t="shared" si="16"/>
        <v>0</v>
      </c>
      <c r="Y91" s="42"/>
      <c r="Z91" s="42">
        <f t="shared" si="17"/>
        <v>0.7217302466</v>
      </c>
      <c r="AA91" s="42">
        <f t="shared" si="18"/>
        <v>0.7217302466</v>
      </c>
      <c r="AB91" s="40"/>
      <c r="AC91" s="40"/>
      <c r="AD91" s="40"/>
      <c r="AE91" s="40"/>
    </row>
    <row r="92" ht="15.75" customHeight="1">
      <c r="A92" s="38" t="s">
        <v>184</v>
      </c>
      <c r="B92" s="39">
        <v>575.0</v>
      </c>
      <c r="C92" s="39">
        <v>100.0</v>
      </c>
      <c r="D92" s="28"/>
      <c r="E92" s="42">
        <f t="shared" si="10"/>
        <v>20.61552813</v>
      </c>
      <c r="F92" s="28"/>
      <c r="G92" s="45">
        <v>20.61552812809</v>
      </c>
      <c r="H92" s="42">
        <v>0.0</v>
      </c>
      <c r="I92" s="47">
        <f t="shared" si="11"/>
        <v>1</v>
      </c>
      <c r="J92" s="39">
        <v>218.54</v>
      </c>
      <c r="K92" s="28"/>
      <c r="L92" s="45">
        <v>22.8</v>
      </c>
      <c r="M92" s="45">
        <f t="shared" si="12"/>
        <v>10.59624502</v>
      </c>
      <c r="N92" s="47">
        <f t="shared" si="13"/>
        <v>0</v>
      </c>
      <c r="O92" s="45">
        <v>61.9411764705882</v>
      </c>
      <c r="P92" s="28"/>
      <c r="Q92" s="51">
        <v>20.81</v>
      </c>
      <c r="R92" s="45">
        <f t="shared" si="14"/>
        <v>0.9433271401</v>
      </c>
      <c r="S92" s="47">
        <f t="shared" si="15"/>
        <v>0</v>
      </c>
      <c r="T92" s="51">
        <v>367.16</v>
      </c>
      <c r="U92" s="39">
        <v>408605.0</v>
      </c>
      <c r="V92" s="42">
        <v>1800.0</v>
      </c>
      <c r="W92" s="28"/>
      <c r="X92" s="40">
        <f t="shared" si="16"/>
        <v>0</v>
      </c>
      <c r="Y92" s="42"/>
      <c r="Z92" s="42">
        <f t="shared" si="17"/>
        <v>0.9433271401</v>
      </c>
      <c r="AA92" s="42">
        <f t="shared" si="18"/>
        <v>0.9433271401</v>
      </c>
      <c r="AB92" s="40"/>
      <c r="AC92" s="40"/>
      <c r="AD92" s="40"/>
      <c r="AE92" s="40"/>
    </row>
    <row r="93" ht="15.75" customHeight="1">
      <c r="A93" s="38" t="s">
        <v>185</v>
      </c>
      <c r="B93" s="39">
        <v>783.0</v>
      </c>
      <c r="C93" s="39">
        <v>10.0</v>
      </c>
      <c r="D93" s="28"/>
      <c r="E93" s="42">
        <f t="shared" si="10"/>
        <v>83.49</v>
      </c>
      <c r="F93" s="28"/>
      <c r="G93" s="42">
        <v>83.49</v>
      </c>
      <c r="H93" s="42">
        <v>0.0</v>
      </c>
      <c r="I93" s="47">
        <f t="shared" si="11"/>
        <v>1</v>
      </c>
      <c r="J93" s="39">
        <v>3811.9</v>
      </c>
      <c r="K93" s="28"/>
      <c r="L93" s="45">
        <v>85.23</v>
      </c>
      <c r="M93" s="45">
        <f t="shared" si="12"/>
        <v>2.084081926</v>
      </c>
      <c r="N93" s="47">
        <f t="shared" si="13"/>
        <v>0</v>
      </c>
      <c r="O93" s="45">
        <v>2117.64705882353</v>
      </c>
      <c r="P93" s="28"/>
      <c r="Q93" s="51">
        <v>83.49</v>
      </c>
      <c r="R93" s="45">
        <f t="shared" si="14"/>
        <v>0</v>
      </c>
      <c r="S93" s="47">
        <f t="shared" si="15"/>
        <v>1</v>
      </c>
      <c r="T93" s="51">
        <v>2.96</v>
      </c>
      <c r="U93" s="39">
        <v>314914.0</v>
      </c>
      <c r="V93" s="42">
        <v>1800.0</v>
      </c>
      <c r="W93" s="28"/>
      <c r="X93" s="40">
        <f t="shared" si="16"/>
        <v>0</v>
      </c>
      <c r="Y93" s="42"/>
      <c r="Z93" s="42" t="str">
        <f t="shared" si="17"/>
        <v/>
      </c>
      <c r="AA93" s="42">
        <f t="shared" si="18"/>
        <v>0</v>
      </c>
      <c r="AB93" s="40"/>
      <c r="AC93" s="40"/>
      <c r="AD93" s="40"/>
      <c r="AE93" s="40"/>
    </row>
    <row r="94" ht="15.75" customHeight="1">
      <c r="A94" s="38" t="s">
        <v>185</v>
      </c>
      <c r="B94" s="39">
        <v>783.0</v>
      </c>
      <c r="C94" s="39">
        <v>20.0</v>
      </c>
      <c r="D94" s="28"/>
      <c r="E94" s="42">
        <f t="shared" si="10"/>
        <v>56.85</v>
      </c>
      <c r="F94" s="28"/>
      <c r="G94" s="45">
        <v>79.2005467796</v>
      </c>
      <c r="H94" s="42">
        <v>22.2091</v>
      </c>
      <c r="I94" s="47">
        <f t="shared" si="11"/>
        <v>0</v>
      </c>
      <c r="J94" s="39">
        <v>7200.07</v>
      </c>
      <c r="K94" s="28"/>
      <c r="L94" s="45">
        <v>59.77</v>
      </c>
      <c r="M94" s="45">
        <f t="shared" si="12"/>
        <v>5.136323659</v>
      </c>
      <c r="N94" s="47">
        <f t="shared" si="13"/>
        <v>0</v>
      </c>
      <c r="O94" s="45">
        <v>1486.4</v>
      </c>
      <c r="P94" s="28"/>
      <c r="Q94" s="51">
        <v>56.85</v>
      </c>
      <c r="R94" s="45">
        <f t="shared" si="14"/>
        <v>0</v>
      </c>
      <c r="S94" s="47">
        <f t="shared" si="15"/>
        <v>1</v>
      </c>
      <c r="T94" s="51">
        <v>86.02</v>
      </c>
      <c r="U94" s="39">
        <v>53168.0</v>
      </c>
      <c r="V94" s="42">
        <v>1800.0</v>
      </c>
      <c r="W94" s="28"/>
      <c r="X94" s="40">
        <f t="shared" si="16"/>
        <v>1</v>
      </c>
      <c r="Y94" s="42">
        <f t="shared" ref="Y94:Y99" si="20">IF(X94,100*($Q94-MIN($G94, $L94))/MIN($G94, $L94),)</f>
        <v>-4.88539401</v>
      </c>
      <c r="Z94" s="42" t="str">
        <f t="shared" si="17"/>
        <v/>
      </c>
      <c r="AA94" s="42">
        <f t="shared" si="18"/>
        <v>-4.88539401</v>
      </c>
      <c r="AB94" s="40"/>
      <c r="AC94" s="40"/>
      <c r="AD94" s="40"/>
      <c r="AE94" s="40"/>
    </row>
    <row r="95" ht="15.75" customHeight="1">
      <c r="A95" s="38" t="s">
        <v>185</v>
      </c>
      <c r="B95" s="39">
        <v>783.0</v>
      </c>
      <c r="C95" s="39">
        <v>30.0</v>
      </c>
      <c r="D95" s="28"/>
      <c r="E95" s="42">
        <f t="shared" si="10"/>
        <v>46.32</v>
      </c>
      <c r="F95" s="28"/>
      <c r="G95" s="45">
        <v>63.63961030679</v>
      </c>
      <c r="H95" s="42">
        <v>31.7096</v>
      </c>
      <c r="I95" s="47">
        <f t="shared" si="11"/>
        <v>0</v>
      </c>
      <c r="J95" s="39">
        <v>7200.08</v>
      </c>
      <c r="K95" s="28"/>
      <c r="L95" s="45">
        <v>49.04</v>
      </c>
      <c r="M95" s="45">
        <f t="shared" si="12"/>
        <v>5.872193437</v>
      </c>
      <c r="N95" s="47">
        <f t="shared" si="13"/>
        <v>0</v>
      </c>
      <c r="O95" s="45">
        <v>896.694117647059</v>
      </c>
      <c r="P95" s="28"/>
      <c r="Q95" s="51">
        <v>46.32</v>
      </c>
      <c r="R95" s="45">
        <f t="shared" si="14"/>
        <v>0</v>
      </c>
      <c r="S95" s="47">
        <f t="shared" si="15"/>
        <v>1</v>
      </c>
      <c r="T95" s="51">
        <v>1078.38</v>
      </c>
      <c r="U95" s="39">
        <v>27744.0</v>
      </c>
      <c r="V95" s="42">
        <v>1800.0</v>
      </c>
      <c r="W95" s="28"/>
      <c r="X95" s="40">
        <f t="shared" si="16"/>
        <v>1</v>
      </c>
      <c r="Y95" s="42">
        <f t="shared" si="20"/>
        <v>-5.546492659</v>
      </c>
      <c r="Z95" s="42" t="str">
        <f t="shared" si="17"/>
        <v/>
      </c>
      <c r="AA95" s="42">
        <f t="shared" si="18"/>
        <v>-5.546492659</v>
      </c>
      <c r="AB95" s="40"/>
      <c r="AC95" s="40"/>
      <c r="AD95" s="40"/>
      <c r="AE95" s="40"/>
    </row>
    <row r="96" ht="15.75" customHeight="1">
      <c r="A96" s="38" t="s">
        <v>185</v>
      </c>
      <c r="B96" s="39">
        <v>783.0</v>
      </c>
      <c r="C96" s="39">
        <v>40.0</v>
      </c>
      <c r="D96" s="28"/>
      <c r="E96" s="42">
        <f t="shared" si="10"/>
        <v>39.81</v>
      </c>
      <c r="F96" s="28"/>
      <c r="G96" s="45">
        <v>64.38167441128</v>
      </c>
      <c r="H96" s="42">
        <v>1.8524</v>
      </c>
      <c r="I96" s="47">
        <f t="shared" si="11"/>
        <v>0</v>
      </c>
      <c r="J96" s="39">
        <v>7805.94</v>
      </c>
      <c r="K96" s="28"/>
      <c r="L96" s="45">
        <v>43.05</v>
      </c>
      <c r="M96" s="45">
        <f t="shared" si="12"/>
        <v>8.138658628</v>
      </c>
      <c r="N96" s="47">
        <f t="shared" si="13"/>
        <v>0</v>
      </c>
      <c r="O96" s="45">
        <v>730.835294117647</v>
      </c>
      <c r="P96" s="28"/>
      <c r="Q96" s="51">
        <v>39.81</v>
      </c>
      <c r="R96" s="45">
        <f t="shared" si="14"/>
        <v>0</v>
      </c>
      <c r="S96" s="47">
        <f t="shared" si="15"/>
        <v>1</v>
      </c>
      <c r="T96" s="51">
        <v>643.47</v>
      </c>
      <c r="U96" s="39">
        <v>140524.0</v>
      </c>
      <c r="V96" s="42">
        <v>1800.0</v>
      </c>
      <c r="W96" s="28"/>
      <c r="X96" s="40">
        <f t="shared" si="16"/>
        <v>1</v>
      </c>
      <c r="Y96" s="42">
        <f t="shared" si="20"/>
        <v>-7.526132404</v>
      </c>
      <c r="Z96" s="42" t="str">
        <f t="shared" si="17"/>
        <v/>
      </c>
      <c r="AA96" s="42">
        <f t="shared" si="18"/>
        <v>-7.526132404</v>
      </c>
      <c r="AB96" s="40"/>
      <c r="AC96" s="40"/>
      <c r="AD96" s="40"/>
      <c r="AE96" s="40"/>
    </row>
    <row r="97" ht="15.75" customHeight="1">
      <c r="A97" s="38" t="s">
        <v>185</v>
      </c>
      <c r="B97" s="39">
        <v>783.0</v>
      </c>
      <c r="C97" s="39">
        <v>50.0</v>
      </c>
      <c r="D97" s="28"/>
      <c r="E97" s="42">
        <f t="shared" si="10"/>
        <v>35.38</v>
      </c>
      <c r="F97" s="28"/>
      <c r="G97" s="45">
        <v>44.59820582405</v>
      </c>
      <c r="H97" s="42">
        <v>0.0</v>
      </c>
      <c r="I97" s="47">
        <f t="shared" si="11"/>
        <v>0</v>
      </c>
      <c r="J97" s="39">
        <v>7805.9</v>
      </c>
      <c r="K97" s="28"/>
      <c r="L97" s="45">
        <v>37.95</v>
      </c>
      <c r="M97" s="45">
        <f t="shared" si="12"/>
        <v>7.263990955</v>
      </c>
      <c r="N97" s="47">
        <f t="shared" si="13"/>
        <v>0</v>
      </c>
      <c r="O97" s="45">
        <v>546.270588235294</v>
      </c>
      <c r="P97" s="28"/>
      <c r="Q97" s="51">
        <v>35.38</v>
      </c>
      <c r="R97" s="45">
        <f t="shared" si="14"/>
        <v>0</v>
      </c>
      <c r="S97" s="47">
        <f t="shared" si="15"/>
        <v>1</v>
      </c>
      <c r="T97" s="51">
        <v>340.72</v>
      </c>
      <c r="U97" s="39">
        <v>118907.0</v>
      </c>
      <c r="V97" s="42">
        <v>1800.0</v>
      </c>
      <c r="W97" s="28"/>
      <c r="X97" s="40">
        <f t="shared" si="16"/>
        <v>1</v>
      </c>
      <c r="Y97" s="42">
        <f t="shared" si="20"/>
        <v>-6.772068511</v>
      </c>
      <c r="Z97" s="42" t="str">
        <f t="shared" si="17"/>
        <v/>
      </c>
      <c r="AA97" s="42">
        <f t="shared" si="18"/>
        <v>-6.772068511</v>
      </c>
      <c r="AB97" s="40"/>
      <c r="AC97" s="40"/>
      <c r="AD97" s="40"/>
      <c r="AE97" s="40"/>
    </row>
    <row r="98" ht="15.75" customHeight="1">
      <c r="A98" s="38" t="s">
        <v>185</v>
      </c>
      <c r="B98" s="39">
        <v>783.0</v>
      </c>
      <c r="C98" s="39">
        <v>60.0</v>
      </c>
      <c r="D98" s="28"/>
      <c r="E98" s="42">
        <f t="shared" si="10"/>
        <v>32.02</v>
      </c>
      <c r="F98" s="28"/>
      <c r="G98" s="45">
        <v>34.66987164672</v>
      </c>
      <c r="H98" s="42">
        <v>0.0</v>
      </c>
      <c r="I98" s="47">
        <f t="shared" si="11"/>
        <v>0</v>
      </c>
      <c r="J98" s="39">
        <v>7806.8</v>
      </c>
      <c r="K98" s="28"/>
      <c r="L98" s="45">
        <v>34.79</v>
      </c>
      <c r="M98" s="45">
        <f t="shared" si="12"/>
        <v>8.650843223</v>
      </c>
      <c r="N98" s="47">
        <f t="shared" si="13"/>
        <v>0</v>
      </c>
      <c r="O98" s="45">
        <v>485.505882352941</v>
      </c>
      <c r="P98" s="28"/>
      <c r="Q98" s="51">
        <v>32.02</v>
      </c>
      <c r="R98" s="45">
        <f t="shared" si="14"/>
        <v>0</v>
      </c>
      <c r="S98" s="47">
        <f t="shared" si="15"/>
        <v>1</v>
      </c>
      <c r="T98" s="51">
        <v>1568.18</v>
      </c>
      <c r="U98" s="39">
        <v>86576.0</v>
      </c>
      <c r="V98" s="42">
        <v>1800.0</v>
      </c>
      <c r="W98" s="28"/>
      <c r="X98" s="40">
        <f t="shared" si="16"/>
        <v>1</v>
      </c>
      <c r="Y98" s="42">
        <f t="shared" si="20"/>
        <v>-7.6431539</v>
      </c>
      <c r="Z98" s="42" t="str">
        <f t="shared" si="17"/>
        <v/>
      </c>
      <c r="AA98" s="42">
        <f t="shared" si="18"/>
        <v>-7.6431539</v>
      </c>
      <c r="AB98" s="40"/>
      <c r="AC98" s="40"/>
      <c r="AD98" s="40"/>
      <c r="AE98" s="40"/>
    </row>
    <row r="99" ht="15.75" customHeight="1">
      <c r="A99" s="38" t="s">
        <v>185</v>
      </c>
      <c r="B99" s="39">
        <v>783.0</v>
      </c>
      <c r="C99" s="39">
        <v>70.0</v>
      </c>
      <c r="D99" s="28"/>
      <c r="E99" s="42">
        <f t="shared" si="10"/>
        <v>29.07</v>
      </c>
      <c r="F99" s="28"/>
      <c r="G99" s="45">
        <v>30.01666203961</v>
      </c>
      <c r="H99" s="42">
        <v>0.0</v>
      </c>
      <c r="I99" s="47">
        <f t="shared" si="11"/>
        <v>0</v>
      </c>
      <c r="J99" s="39">
        <v>8433.45</v>
      </c>
      <c r="K99" s="28"/>
      <c r="L99" s="45">
        <v>32.2</v>
      </c>
      <c r="M99" s="45">
        <f t="shared" si="12"/>
        <v>10.76711386</v>
      </c>
      <c r="N99" s="47">
        <f t="shared" si="13"/>
        <v>0</v>
      </c>
      <c r="O99" s="45">
        <v>403.094117647059</v>
      </c>
      <c r="P99" s="28"/>
      <c r="Q99" s="51">
        <v>29.07</v>
      </c>
      <c r="R99" s="45">
        <f t="shared" si="14"/>
        <v>0</v>
      </c>
      <c r="S99" s="47">
        <f t="shared" si="15"/>
        <v>1</v>
      </c>
      <c r="T99" s="51">
        <v>398.34</v>
      </c>
      <c r="U99" s="39">
        <v>12815.0</v>
      </c>
      <c r="V99" s="42">
        <v>1800.0</v>
      </c>
      <c r="W99" s="28"/>
      <c r="X99" s="40">
        <f t="shared" si="16"/>
        <v>1</v>
      </c>
      <c r="Y99" s="42">
        <f t="shared" si="20"/>
        <v>-3.153788514</v>
      </c>
      <c r="Z99" s="42" t="str">
        <f t="shared" si="17"/>
        <v/>
      </c>
      <c r="AA99" s="42">
        <f t="shared" si="18"/>
        <v>-3.153788514</v>
      </c>
      <c r="AB99" s="40"/>
      <c r="AC99" s="40"/>
      <c r="AD99" s="40"/>
      <c r="AE99" s="40"/>
    </row>
    <row r="100" ht="15.75" customHeight="1">
      <c r="A100" s="38" t="s">
        <v>185</v>
      </c>
      <c r="B100" s="39">
        <v>783.0</v>
      </c>
      <c r="C100" s="39">
        <v>80.0</v>
      </c>
      <c r="D100" s="28"/>
      <c r="E100" s="42">
        <f t="shared" si="10"/>
        <v>26.92582404</v>
      </c>
      <c r="F100" s="28"/>
      <c r="G100" s="45">
        <v>26.92582403567</v>
      </c>
      <c r="H100" s="42">
        <v>0.0</v>
      </c>
      <c r="I100" s="47">
        <f t="shared" si="11"/>
        <v>1</v>
      </c>
      <c r="J100" s="39">
        <v>7200.52</v>
      </c>
      <c r="K100" s="28"/>
      <c r="L100" s="45">
        <v>30.08</v>
      </c>
      <c r="M100" s="45">
        <f t="shared" si="12"/>
        <v>11.71431545</v>
      </c>
      <c r="N100" s="47">
        <f t="shared" si="13"/>
        <v>0</v>
      </c>
      <c r="O100" s="45">
        <v>354.305882352941</v>
      </c>
      <c r="P100" s="28"/>
      <c r="Q100" s="51">
        <v>27.31</v>
      </c>
      <c r="R100" s="45">
        <f t="shared" si="14"/>
        <v>1.426793712</v>
      </c>
      <c r="S100" s="47">
        <f t="shared" si="15"/>
        <v>0</v>
      </c>
      <c r="T100" s="51">
        <v>1298.62</v>
      </c>
      <c r="U100" s="39">
        <v>48164.0</v>
      </c>
      <c r="V100" s="42">
        <v>1800.0</v>
      </c>
      <c r="W100" s="28"/>
      <c r="X100" s="40">
        <f t="shared" si="16"/>
        <v>0</v>
      </c>
      <c r="Y100" s="42"/>
      <c r="Z100" s="42">
        <f t="shared" si="17"/>
        <v>1.426793712</v>
      </c>
      <c r="AA100" s="42">
        <f t="shared" si="18"/>
        <v>1.426793712</v>
      </c>
      <c r="AB100" s="40"/>
      <c r="AC100" s="40"/>
      <c r="AD100" s="40"/>
      <c r="AE100" s="40"/>
    </row>
    <row r="101" ht="15.75" customHeight="1">
      <c r="A101" s="38" t="s">
        <v>185</v>
      </c>
      <c r="B101" s="39">
        <v>783.0</v>
      </c>
      <c r="C101" s="39">
        <v>90.0</v>
      </c>
      <c r="D101" s="28"/>
      <c r="E101" s="42">
        <f t="shared" si="10"/>
        <v>25.94224354</v>
      </c>
      <c r="F101" s="28"/>
      <c r="G101" s="45">
        <v>25.94224354215</v>
      </c>
      <c r="H101" s="42">
        <v>0.0</v>
      </c>
      <c r="I101" s="47">
        <f t="shared" si="11"/>
        <v>1</v>
      </c>
      <c r="J101" s="39">
        <v>7611.35</v>
      </c>
      <c r="K101" s="28"/>
      <c r="L101" s="45">
        <v>28.16</v>
      </c>
      <c r="M101" s="45">
        <f t="shared" si="12"/>
        <v>8.548822904</v>
      </c>
      <c r="N101" s="47">
        <f t="shared" si="13"/>
        <v>0</v>
      </c>
      <c r="O101" s="45">
        <v>321.505882352941</v>
      </c>
      <c r="P101" s="28"/>
      <c r="Q101" s="51">
        <v>26.08</v>
      </c>
      <c r="R101" s="45">
        <f t="shared" si="14"/>
        <v>0.5310121217</v>
      </c>
      <c r="S101" s="47">
        <f t="shared" si="15"/>
        <v>0</v>
      </c>
      <c r="T101" s="51">
        <v>1404.5</v>
      </c>
      <c r="U101" s="39">
        <v>22140.0</v>
      </c>
      <c r="V101" s="42">
        <v>1800.0</v>
      </c>
      <c r="W101" s="28"/>
      <c r="X101" s="40">
        <f t="shared" si="16"/>
        <v>0</v>
      </c>
      <c r="Y101" s="42"/>
      <c r="Z101" s="42">
        <f t="shared" si="17"/>
        <v>0.5310121217</v>
      </c>
      <c r="AA101" s="42">
        <f t="shared" si="18"/>
        <v>0.5310121217</v>
      </c>
      <c r="AB101" s="40"/>
      <c r="AC101" s="40"/>
      <c r="AD101" s="40"/>
      <c r="AE101" s="40"/>
    </row>
    <row r="102" ht="15.75" customHeight="1">
      <c r="A102" s="38" t="s">
        <v>185</v>
      </c>
      <c r="B102" s="39">
        <v>783.0</v>
      </c>
      <c r="C102" s="39">
        <v>100.0</v>
      </c>
      <c r="D102" s="28"/>
      <c r="E102" s="42">
        <f t="shared" si="10"/>
        <v>24.04163056</v>
      </c>
      <c r="F102" s="28"/>
      <c r="G102" s="45">
        <v>24.04163056034</v>
      </c>
      <c r="H102" s="42">
        <v>0.0</v>
      </c>
      <c r="I102" s="47">
        <f t="shared" si="11"/>
        <v>1</v>
      </c>
      <c r="J102" s="39">
        <v>1906.5</v>
      </c>
      <c r="K102" s="28"/>
      <c r="L102" s="45">
        <v>27.02</v>
      </c>
      <c r="M102" s="45">
        <f t="shared" si="12"/>
        <v>12.38838369</v>
      </c>
      <c r="N102" s="47">
        <f t="shared" si="13"/>
        <v>0</v>
      </c>
      <c r="O102" s="45">
        <v>258.482352941176</v>
      </c>
      <c r="P102" s="28"/>
      <c r="Q102" s="51">
        <v>24.74</v>
      </c>
      <c r="R102" s="45">
        <f t="shared" si="14"/>
        <v>2.904833921</v>
      </c>
      <c r="S102" s="47">
        <f t="shared" si="15"/>
        <v>0</v>
      </c>
      <c r="T102" s="51">
        <v>21.99</v>
      </c>
      <c r="U102" s="39">
        <v>196163.0</v>
      </c>
      <c r="V102" s="42">
        <v>1800.0</v>
      </c>
      <c r="W102" s="28"/>
      <c r="X102" s="40">
        <f t="shared" si="16"/>
        <v>0</v>
      </c>
      <c r="Y102" s="42"/>
      <c r="Z102" s="42">
        <f t="shared" si="17"/>
        <v>2.904833921</v>
      </c>
      <c r="AA102" s="42">
        <f t="shared" si="18"/>
        <v>2.904833921</v>
      </c>
      <c r="AB102" s="40"/>
      <c r="AC102" s="40"/>
      <c r="AD102" s="40"/>
      <c r="AE102" s="40"/>
    </row>
    <row r="103" ht="15.75" customHeight="1">
      <c r="A103" s="38" t="s">
        <v>186</v>
      </c>
      <c r="B103" s="39">
        <v>1002.0</v>
      </c>
      <c r="C103" s="39">
        <v>10.0</v>
      </c>
      <c r="D103" s="28"/>
      <c r="E103" s="42">
        <f t="shared" si="10"/>
        <v>2540.18</v>
      </c>
      <c r="F103" s="28"/>
      <c r="G103" s="45">
        <v>3200.0</v>
      </c>
      <c r="H103" s="42">
        <v>0.0</v>
      </c>
      <c r="I103" s="47">
        <f t="shared" si="11"/>
        <v>0</v>
      </c>
      <c r="J103" s="39">
        <v>7200.11</v>
      </c>
      <c r="K103" s="28"/>
      <c r="L103" s="45">
        <v>2610.08</v>
      </c>
      <c r="M103" s="45">
        <f t="shared" si="12"/>
        <v>2.751773496</v>
      </c>
      <c r="N103" s="47">
        <f t="shared" si="13"/>
        <v>0</v>
      </c>
      <c r="O103" s="45">
        <v>2117.69411764706</v>
      </c>
      <c r="P103" s="28"/>
      <c r="Q103" s="51">
        <v>2540.18</v>
      </c>
      <c r="R103" s="45">
        <f t="shared" si="14"/>
        <v>0</v>
      </c>
      <c r="S103" s="47">
        <f t="shared" si="15"/>
        <v>1</v>
      </c>
      <c r="T103" s="51">
        <v>24.3</v>
      </c>
      <c r="U103" s="39">
        <v>26807.0</v>
      </c>
      <c r="V103" s="42">
        <v>1800.0</v>
      </c>
      <c r="W103" s="28"/>
      <c r="X103" s="40">
        <f t="shared" si="16"/>
        <v>1</v>
      </c>
      <c r="Y103" s="42">
        <f t="shared" ref="Y103:Y106" si="21">IF(X103,100*($Q103-MIN($G103, $L103))/MIN($G103, $L103),)</f>
        <v>-2.678078833</v>
      </c>
      <c r="Z103" s="42" t="str">
        <f t="shared" si="17"/>
        <v/>
      </c>
      <c r="AA103" s="42">
        <f t="shared" si="18"/>
        <v>-2.678078833</v>
      </c>
      <c r="AB103" s="40"/>
      <c r="AC103" s="40"/>
      <c r="AD103" s="40"/>
      <c r="AE103" s="40"/>
    </row>
    <row r="104" ht="15.75" customHeight="1">
      <c r="A104" s="38" t="s">
        <v>186</v>
      </c>
      <c r="B104" s="39">
        <v>1002.0</v>
      </c>
      <c r="C104" s="39">
        <v>20.0</v>
      </c>
      <c r="D104" s="28"/>
      <c r="E104" s="42">
        <f t="shared" si="10"/>
        <v>1726.27</v>
      </c>
      <c r="F104" s="28"/>
      <c r="G104" s="45">
        <v>2371.172283914</v>
      </c>
      <c r="H104" s="42">
        <v>88.5372</v>
      </c>
      <c r="I104" s="47">
        <f t="shared" si="11"/>
        <v>0</v>
      </c>
      <c r="J104" s="39">
        <v>7200.08</v>
      </c>
      <c r="K104" s="28"/>
      <c r="L104" s="45">
        <v>1795.13</v>
      </c>
      <c r="M104" s="45">
        <f t="shared" si="12"/>
        <v>3.988947268</v>
      </c>
      <c r="N104" s="47">
        <f t="shared" si="13"/>
        <v>0</v>
      </c>
      <c r="O104" s="45">
        <v>2117.65882352941</v>
      </c>
      <c r="P104" s="28"/>
      <c r="Q104" s="51">
        <v>1726.27</v>
      </c>
      <c r="R104" s="45">
        <f t="shared" si="14"/>
        <v>0</v>
      </c>
      <c r="S104" s="47">
        <f t="shared" si="15"/>
        <v>1</v>
      </c>
      <c r="T104" s="51">
        <v>181.53</v>
      </c>
      <c r="U104" s="39">
        <v>10159.0</v>
      </c>
      <c r="V104" s="42">
        <v>1800.0</v>
      </c>
      <c r="W104" s="28"/>
      <c r="X104" s="40">
        <f t="shared" si="16"/>
        <v>1</v>
      </c>
      <c r="Y104" s="42">
        <f t="shared" si="21"/>
        <v>-3.835933888</v>
      </c>
      <c r="Z104" s="42" t="str">
        <f t="shared" si="17"/>
        <v/>
      </c>
      <c r="AA104" s="42">
        <f t="shared" si="18"/>
        <v>-3.835933888</v>
      </c>
      <c r="AB104" s="40"/>
      <c r="AC104" s="40"/>
      <c r="AD104" s="40"/>
      <c r="AE104" s="40"/>
    </row>
    <row r="105" ht="15.75" customHeight="1">
      <c r="A105" s="38" t="s">
        <v>186</v>
      </c>
      <c r="B105" s="39">
        <v>1002.0</v>
      </c>
      <c r="C105" s="39">
        <v>30.0</v>
      </c>
      <c r="D105" s="28"/>
      <c r="E105" s="42">
        <f t="shared" si="10"/>
        <v>1350.93</v>
      </c>
      <c r="F105" s="28"/>
      <c r="G105" s="45">
        <v>1403.566884762</v>
      </c>
      <c r="H105" s="42">
        <v>53.1046</v>
      </c>
      <c r="I105" s="47">
        <f t="shared" si="11"/>
        <v>0</v>
      </c>
      <c r="J105" s="39">
        <v>7200.17</v>
      </c>
      <c r="K105" s="28"/>
      <c r="L105" s="45">
        <v>1439.62</v>
      </c>
      <c r="M105" s="45">
        <f t="shared" si="12"/>
        <v>6.565107</v>
      </c>
      <c r="N105" s="47">
        <f t="shared" si="13"/>
        <v>0</v>
      </c>
      <c r="O105" s="45">
        <v>1902.37647058824</v>
      </c>
      <c r="P105" s="28"/>
      <c r="Q105" s="51">
        <v>1350.93</v>
      </c>
      <c r="R105" s="45">
        <f t="shared" si="14"/>
        <v>0</v>
      </c>
      <c r="S105" s="47">
        <f t="shared" si="15"/>
        <v>1</v>
      </c>
      <c r="T105" s="51">
        <v>774.82</v>
      </c>
      <c r="U105" s="39">
        <v>24242.0</v>
      </c>
      <c r="V105" s="42">
        <v>1800.0</v>
      </c>
      <c r="W105" s="28"/>
      <c r="X105" s="40">
        <f t="shared" si="16"/>
        <v>1</v>
      </c>
      <c r="Y105" s="42">
        <f t="shared" si="21"/>
        <v>-3.75022276</v>
      </c>
      <c r="Z105" s="42" t="str">
        <f t="shared" si="17"/>
        <v/>
      </c>
      <c r="AA105" s="42">
        <f t="shared" si="18"/>
        <v>-3.75022276</v>
      </c>
      <c r="AB105" s="40"/>
      <c r="AC105" s="40"/>
      <c r="AD105" s="40"/>
      <c r="AE105" s="40"/>
    </row>
    <row r="106" ht="15.75" customHeight="1">
      <c r="A106" s="38" t="s">
        <v>186</v>
      </c>
      <c r="B106" s="39">
        <v>1002.0</v>
      </c>
      <c r="C106" s="39">
        <v>40.0</v>
      </c>
      <c r="D106" s="28"/>
      <c r="E106" s="42">
        <f t="shared" si="10"/>
        <v>1188.49</v>
      </c>
      <c r="F106" s="28"/>
      <c r="G106" s="45">
        <v>1303.840481041</v>
      </c>
      <c r="H106" s="42">
        <v>60.6689</v>
      </c>
      <c r="I106" s="47">
        <f t="shared" si="11"/>
        <v>0</v>
      </c>
      <c r="J106" s="39">
        <v>7200.07</v>
      </c>
      <c r="K106" s="28"/>
      <c r="L106" s="45">
        <v>1253.99</v>
      </c>
      <c r="M106" s="45">
        <f t="shared" si="12"/>
        <v>5.511194878</v>
      </c>
      <c r="N106" s="47">
        <f t="shared" si="13"/>
        <v>0</v>
      </c>
      <c r="O106" s="45">
        <v>1517.4</v>
      </c>
      <c r="P106" s="28"/>
      <c r="Q106" s="51">
        <v>1188.49</v>
      </c>
      <c r="R106" s="45">
        <f t="shared" si="14"/>
        <v>0</v>
      </c>
      <c r="S106" s="47">
        <f t="shared" si="15"/>
        <v>1</v>
      </c>
      <c r="T106" s="51">
        <v>1516.24</v>
      </c>
      <c r="U106" s="39">
        <v>35225.0</v>
      </c>
      <c r="V106" s="42">
        <v>1800.0</v>
      </c>
      <c r="W106" s="28"/>
      <c r="X106" s="40">
        <f t="shared" si="16"/>
        <v>1</v>
      </c>
      <c r="Y106" s="42">
        <f t="shared" si="21"/>
        <v>-5.22332714</v>
      </c>
      <c r="Z106" s="42" t="str">
        <f t="shared" si="17"/>
        <v/>
      </c>
      <c r="AA106" s="42">
        <f t="shared" si="18"/>
        <v>-5.22332714</v>
      </c>
      <c r="AB106" s="40"/>
      <c r="AC106" s="40"/>
      <c r="AD106" s="40"/>
      <c r="AE106" s="40"/>
    </row>
    <row r="107" ht="15.75" customHeight="1">
      <c r="A107" s="38" t="s">
        <v>186</v>
      </c>
      <c r="B107" s="39">
        <v>1002.0</v>
      </c>
      <c r="C107" s="39">
        <v>50.0</v>
      </c>
      <c r="D107" s="28"/>
      <c r="E107" s="42">
        <f t="shared" si="10"/>
        <v>1029.56</v>
      </c>
      <c r="F107" s="28"/>
      <c r="G107" s="42">
        <v>1029.56</v>
      </c>
      <c r="H107" s="42">
        <v>47.4838</v>
      </c>
      <c r="I107" s="47">
        <f t="shared" si="11"/>
        <v>1</v>
      </c>
      <c r="J107" s="39">
        <v>7200.11</v>
      </c>
      <c r="K107" s="28"/>
      <c r="L107" s="45">
        <v>1096.59</v>
      </c>
      <c r="M107" s="45">
        <f t="shared" si="12"/>
        <v>6.510548195</v>
      </c>
      <c r="N107" s="47">
        <f t="shared" si="13"/>
        <v>0</v>
      </c>
      <c r="O107" s="45">
        <v>1168.76470588235</v>
      </c>
      <c r="P107" s="28"/>
      <c r="Q107" s="51">
        <v>1029.56</v>
      </c>
      <c r="R107" s="45">
        <f t="shared" si="14"/>
        <v>0</v>
      </c>
      <c r="S107" s="47">
        <f t="shared" si="15"/>
        <v>1</v>
      </c>
      <c r="T107" s="51">
        <v>452.55</v>
      </c>
      <c r="U107" s="39">
        <v>43678.0</v>
      </c>
      <c r="V107" s="42">
        <v>1800.0</v>
      </c>
      <c r="W107" s="28"/>
      <c r="X107" s="40">
        <f t="shared" si="16"/>
        <v>0</v>
      </c>
      <c r="Y107" s="42"/>
      <c r="Z107" s="42" t="str">
        <f t="shared" si="17"/>
        <v/>
      </c>
      <c r="AA107" s="42">
        <f t="shared" si="18"/>
        <v>0</v>
      </c>
      <c r="AB107" s="40"/>
      <c r="AC107" s="40"/>
      <c r="AD107" s="40"/>
      <c r="AE107" s="40"/>
    </row>
    <row r="108" ht="15.75" customHeight="1">
      <c r="A108" s="38" t="s">
        <v>186</v>
      </c>
      <c r="B108" s="39">
        <v>1002.0</v>
      </c>
      <c r="C108" s="39">
        <v>60.0</v>
      </c>
      <c r="D108" s="28"/>
      <c r="E108" s="42">
        <f t="shared" si="10"/>
        <v>912.4143795</v>
      </c>
      <c r="F108" s="28"/>
      <c r="G108" s="45">
        <v>912.4143795447</v>
      </c>
      <c r="H108" s="42">
        <v>38.3522</v>
      </c>
      <c r="I108" s="47">
        <f t="shared" si="11"/>
        <v>1</v>
      </c>
      <c r="J108" s="39">
        <v>3048.71</v>
      </c>
      <c r="K108" s="28"/>
      <c r="L108" s="45">
        <v>999.64</v>
      </c>
      <c r="M108" s="45">
        <f t="shared" si="12"/>
        <v>9.559869113</v>
      </c>
      <c r="N108" s="47">
        <f t="shared" si="13"/>
        <v>0</v>
      </c>
      <c r="O108" s="45">
        <v>1160.78823529412</v>
      </c>
      <c r="P108" s="28"/>
      <c r="Q108" s="51">
        <v>943.4</v>
      </c>
      <c r="R108" s="45">
        <f t="shared" si="14"/>
        <v>3.396003083</v>
      </c>
      <c r="S108" s="47">
        <f t="shared" si="15"/>
        <v>0</v>
      </c>
      <c r="T108" s="51">
        <v>1455.12</v>
      </c>
      <c r="U108" s="39">
        <v>12877.0</v>
      </c>
      <c r="V108" s="42">
        <v>1800.0</v>
      </c>
      <c r="W108" s="28"/>
      <c r="X108" s="40">
        <f t="shared" si="16"/>
        <v>0</v>
      </c>
      <c r="Y108" s="42"/>
      <c r="Z108" s="42">
        <f t="shared" si="17"/>
        <v>3.396003083</v>
      </c>
      <c r="AA108" s="42">
        <f t="shared" si="18"/>
        <v>3.396003083</v>
      </c>
      <c r="AB108" s="40"/>
      <c r="AC108" s="40"/>
      <c r="AD108" s="40"/>
      <c r="AE108" s="40"/>
    </row>
    <row r="109" ht="15.75" customHeight="1">
      <c r="A109" s="38" t="s">
        <v>186</v>
      </c>
      <c r="B109" s="39">
        <v>1002.0</v>
      </c>
      <c r="C109" s="39">
        <v>70.0</v>
      </c>
      <c r="D109" s="28"/>
      <c r="E109" s="42">
        <f t="shared" si="10"/>
        <v>850</v>
      </c>
      <c r="F109" s="28"/>
      <c r="G109" s="45">
        <v>850.0</v>
      </c>
      <c r="H109" s="42">
        <v>29.0557</v>
      </c>
      <c r="I109" s="47">
        <f t="shared" si="11"/>
        <v>1</v>
      </c>
      <c r="J109" s="39">
        <v>4662.32</v>
      </c>
      <c r="K109" s="28"/>
      <c r="L109" s="45">
        <v>919.24</v>
      </c>
      <c r="M109" s="45">
        <f t="shared" si="12"/>
        <v>8.145882353</v>
      </c>
      <c r="N109" s="47">
        <f t="shared" si="13"/>
        <v>0</v>
      </c>
      <c r="O109" s="45">
        <v>1053.49411764706</v>
      </c>
      <c r="P109" s="28"/>
      <c r="Q109" s="51">
        <v>851.47</v>
      </c>
      <c r="R109" s="45">
        <f t="shared" si="14"/>
        <v>0.1729411765</v>
      </c>
      <c r="S109" s="47">
        <f t="shared" si="15"/>
        <v>0</v>
      </c>
      <c r="T109" s="51">
        <v>355.77</v>
      </c>
      <c r="U109" s="39">
        <v>11688.0</v>
      </c>
      <c r="V109" s="42">
        <v>1800.0</v>
      </c>
      <c r="W109" s="28"/>
      <c r="X109" s="40">
        <f t="shared" si="16"/>
        <v>0</v>
      </c>
      <c r="Y109" s="42"/>
      <c r="Z109" s="42">
        <f t="shared" si="17"/>
        <v>0.1729411765</v>
      </c>
      <c r="AA109" s="42">
        <f t="shared" si="18"/>
        <v>0.1729411765</v>
      </c>
      <c r="AB109" s="40"/>
      <c r="AC109" s="40"/>
      <c r="AD109" s="40"/>
      <c r="AE109" s="40"/>
    </row>
    <row r="110" ht="15.75" customHeight="1">
      <c r="A110" s="38" t="s">
        <v>186</v>
      </c>
      <c r="B110" s="39">
        <v>1002.0</v>
      </c>
      <c r="C110" s="39">
        <v>80.0</v>
      </c>
      <c r="D110" s="28"/>
      <c r="E110" s="42">
        <f t="shared" si="10"/>
        <v>761.5773106</v>
      </c>
      <c r="F110" s="28"/>
      <c r="G110" s="45">
        <v>761.5773105864</v>
      </c>
      <c r="H110" s="42">
        <v>16.1944</v>
      </c>
      <c r="I110" s="47">
        <f t="shared" si="11"/>
        <v>1</v>
      </c>
      <c r="J110" s="39">
        <v>747.44</v>
      </c>
      <c r="K110" s="28"/>
      <c r="L110" s="45">
        <v>851.47</v>
      </c>
      <c r="M110" s="45">
        <f t="shared" si="12"/>
        <v>11.80348839</v>
      </c>
      <c r="N110" s="47">
        <f t="shared" si="13"/>
        <v>0</v>
      </c>
      <c r="O110" s="45">
        <v>819.435294117647</v>
      </c>
      <c r="P110" s="28"/>
      <c r="Q110" s="51">
        <v>761.58</v>
      </c>
      <c r="R110" s="45">
        <f t="shared" si="14"/>
        <v>0.0003531373063</v>
      </c>
      <c r="S110" s="47">
        <f t="shared" si="15"/>
        <v>0</v>
      </c>
      <c r="T110" s="51">
        <v>1038.36</v>
      </c>
      <c r="U110" s="39">
        <v>33189.0</v>
      </c>
      <c r="V110" s="42">
        <v>1800.0</v>
      </c>
      <c r="W110" s="28"/>
      <c r="X110" s="40">
        <f t="shared" si="16"/>
        <v>0</v>
      </c>
      <c r="Y110" s="42"/>
      <c r="Z110" s="42">
        <f t="shared" si="17"/>
        <v>0.0003531373063</v>
      </c>
      <c r="AA110" s="42">
        <f t="shared" si="18"/>
        <v>0.0003531373063</v>
      </c>
      <c r="AB110" s="40"/>
      <c r="AC110" s="40"/>
      <c r="AD110" s="40"/>
      <c r="AE110" s="40"/>
    </row>
    <row r="111" ht="15.75" customHeight="1">
      <c r="A111" s="38" t="s">
        <v>186</v>
      </c>
      <c r="B111" s="39">
        <v>1002.0</v>
      </c>
      <c r="C111" s="39">
        <v>90.0</v>
      </c>
      <c r="D111" s="28"/>
      <c r="E111" s="42">
        <f t="shared" si="10"/>
        <v>715.8910532</v>
      </c>
      <c r="F111" s="28"/>
      <c r="G111" s="45">
        <v>715.8910531638</v>
      </c>
      <c r="H111" s="42">
        <v>22.0609</v>
      </c>
      <c r="I111" s="47">
        <f t="shared" si="11"/>
        <v>1</v>
      </c>
      <c r="J111" s="39">
        <v>923.9</v>
      </c>
      <c r="K111" s="28"/>
      <c r="L111" s="45">
        <v>790.57</v>
      </c>
      <c r="M111" s="45">
        <f t="shared" si="12"/>
        <v>10.43160779</v>
      </c>
      <c r="N111" s="47">
        <f t="shared" si="13"/>
        <v>0</v>
      </c>
      <c r="O111" s="45">
        <v>660.435294117647</v>
      </c>
      <c r="P111" s="28"/>
      <c r="Q111" s="51">
        <v>728.01</v>
      </c>
      <c r="R111" s="45">
        <f t="shared" si="14"/>
        <v>1.692847925</v>
      </c>
      <c r="S111" s="47">
        <f t="shared" si="15"/>
        <v>0</v>
      </c>
      <c r="T111" s="51">
        <v>1002.65</v>
      </c>
      <c r="U111" s="39">
        <v>11209.0</v>
      </c>
      <c r="V111" s="42">
        <v>1800.0</v>
      </c>
      <c r="W111" s="28"/>
      <c r="X111" s="40">
        <f t="shared" si="16"/>
        <v>0</v>
      </c>
      <c r="Y111" s="42"/>
      <c r="Z111" s="42">
        <f t="shared" si="17"/>
        <v>1.692847925</v>
      </c>
      <c r="AA111" s="42">
        <f t="shared" si="18"/>
        <v>1.692847925</v>
      </c>
      <c r="AB111" s="40"/>
      <c r="AC111" s="40"/>
      <c r="AD111" s="40"/>
      <c r="AE111" s="40"/>
    </row>
    <row r="112" ht="15.75" customHeight="1">
      <c r="A112" s="38" t="s">
        <v>186</v>
      </c>
      <c r="B112" s="39">
        <v>1002.0</v>
      </c>
      <c r="C112" s="39">
        <v>100.0</v>
      </c>
      <c r="D112" s="28"/>
      <c r="E112" s="42">
        <f t="shared" si="10"/>
        <v>670.8203932</v>
      </c>
      <c r="F112" s="28"/>
      <c r="G112" s="45">
        <v>670.8203932499</v>
      </c>
      <c r="H112" s="42">
        <v>0.0</v>
      </c>
      <c r="I112" s="47">
        <f t="shared" si="11"/>
        <v>1</v>
      </c>
      <c r="J112" s="39">
        <v>498.86</v>
      </c>
      <c r="K112" s="28"/>
      <c r="L112" s="45">
        <v>756.64</v>
      </c>
      <c r="M112" s="45">
        <f t="shared" si="12"/>
        <v>12.79323163</v>
      </c>
      <c r="N112" s="47">
        <f t="shared" si="13"/>
        <v>0</v>
      </c>
      <c r="O112" s="45">
        <v>548.541176470588</v>
      </c>
      <c r="P112" s="28"/>
      <c r="Q112" s="51">
        <v>694.62</v>
      </c>
      <c r="R112" s="45">
        <f t="shared" si="14"/>
        <v>3.547835902</v>
      </c>
      <c r="S112" s="47">
        <f t="shared" si="15"/>
        <v>0</v>
      </c>
      <c r="T112" s="51">
        <v>1693.61</v>
      </c>
      <c r="U112" s="39">
        <v>25984.0</v>
      </c>
      <c r="V112" s="42">
        <v>1800.0</v>
      </c>
      <c r="W112" s="28"/>
      <c r="X112" s="40">
        <f t="shared" si="16"/>
        <v>0</v>
      </c>
      <c r="Y112" s="42"/>
      <c r="Z112" s="42">
        <f t="shared" si="17"/>
        <v>3.547835902</v>
      </c>
      <c r="AA112" s="42">
        <f t="shared" si="18"/>
        <v>3.547835902</v>
      </c>
      <c r="AB112" s="40"/>
      <c r="AC112" s="40"/>
      <c r="AD112" s="40"/>
      <c r="AE112" s="40"/>
    </row>
    <row r="113" ht="15.75" customHeight="1">
      <c r="A113" s="38" t="s">
        <v>187</v>
      </c>
      <c r="B113" s="39">
        <v>1323.0</v>
      </c>
      <c r="C113" s="39">
        <v>10.0</v>
      </c>
      <c r="D113" s="28"/>
      <c r="E113" s="42">
        <f t="shared" si="10"/>
        <v>3077.3</v>
      </c>
      <c r="F113" s="28"/>
      <c r="G113" s="45">
        <v>10288.80323458</v>
      </c>
      <c r="H113" s="42">
        <v>80.446</v>
      </c>
      <c r="I113" s="47">
        <f t="shared" si="11"/>
        <v>0</v>
      </c>
      <c r="J113" s="39">
        <v>7200.17</v>
      </c>
      <c r="K113" s="28"/>
      <c r="L113" s="68">
        <v>3130.67</v>
      </c>
      <c r="M113" s="45">
        <f t="shared" si="12"/>
        <v>1.734312547</v>
      </c>
      <c r="N113" s="47">
        <f t="shared" si="13"/>
        <v>0</v>
      </c>
      <c r="O113" s="68">
        <v>2117.70588235294</v>
      </c>
      <c r="P113" s="28"/>
      <c r="Q113" s="51">
        <v>3077.3</v>
      </c>
      <c r="R113" s="45">
        <f t="shared" si="14"/>
        <v>0</v>
      </c>
      <c r="S113" s="47">
        <f t="shared" si="15"/>
        <v>1</v>
      </c>
      <c r="T113" s="51">
        <v>82.73</v>
      </c>
      <c r="U113" s="40">
        <v>24658.0</v>
      </c>
      <c r="V113" s="42">
        <v>1800.0</v>
      </c>
      <c r="W113" s="28"/>
      <c r="X113" s="40">
        <f t="shared" si="16"/>
        <v>1</v>
      </c>
      <c r="Y113" s="42">
        <f t="shared" ref="Y113:Y121" si="22">IF(X113,100*($Q113-MIN($G113, $L113))/MIN($G113, $L113),)</f>
        <v>-1.704746907</v>
      </c>
      <c r="Z113" s="42" t="str">
        <f t="shared" si="17"/>
        <v/>
      </c>
      <c r="AA113" s="42">
        <f t="shared" si="18"/>
        <v>-1.704746907</v>
      </c>
      <c r="AB113" s="40"/>
      <c r="AC113" s="40"/>
      <c r="AD113" s="40"/>
      <c r="AE113" s="40"/>
    </row>
    <row r="114" ht="15.75" customHeight="1">
      <c r="A114" s="38" t="s">
        <v>187</v>
      </c>
      <c r="B114" s="39">
        <v>1323.0</v>
      </c>
      <c r="C114" s="39">
        <v>20.0</v>
      </c>
      <c r="D114" s="28"/>
      <c r="E114" s="42">
        <f t="shared" si="10"/>
        <v>2020.35</v>
      </c>
      <c r="F114" s="28"/>
      <c r="G114" s="45">
        <v>19687.52092052</v>
      </c>
      <c r="H114" s="42">
        <v>93.3437</v>
      </c>
      <c r="I114" s="47">
        <f t="shared" si="11"/>
        <v>0</v>
      </c>
      <c r="J114" s="39">
        <v>7200.24</v>
      </c>
      <c r="K114" s="28"/>
      <c r="L114" s="68">
        <v>2088.39</v>
      </c>
      <c r="M114" s="45">
        <f t="shared" si="12"/>
        <v>3.367733314</v>
      </c>
      <c r="N114" s="47">
        <f t="shared" si="13"/>
        <v>0</v>
      </c>
      <c r="O114" s="68">
        <v>2117.68235294118</v>
      </c>
      <c r="P114" s="28"/>
      <c r="Q114" s="51">
        <v>2020.35</v>
      </c>
      <c r="R114" s="45">
        <f t="shared" si="14"/>
        <v>0</v>
      </c>
      <c r="S114" s="47">
        <f t="shared" si="15"/>
        <v>1</v>
      </c>
      <c r="T114" s="51">
        <v>726.64</v>
      </c>
      <c r="U114" s="40">
        <v>11525.0</v>
      </c>
      <c r="V114" s="42">
        <v>1800.0</v>
      </c>
      <c r="W114" s="28"/>
      <c r="X114" s="40">
        <f t="shared" si="16"/>
        <v>1</v>
      </c>
      <c r="Y114" s="42">
        <f t="shared" si="22"/>
        <v>-3.258012153</v>
      </c>
      <c r="Z114" s="42" t="str">
        <f t="shared" si="17"/>
        <v/>
      </c>
      <c r="AA114" s="42">
        <f t="shared" si="18"/>
        <v>-3.258012153</v>
      </c>
      <c r="AB114" s="40"/>
      <c r="AC114" s="40"/>
      <c r="AD114" s="40"/>
      <c r="AE114" s="40"/>
    </row>
    <row r="115" ht="15.75" customHeight="1">
      <c r="A115" s="38" t="s">
        <v>187</v>
      </c>
      <c r="B115" s="39">
        <v>1323.0</v>
      </c>
      <c r="C115" s="39">
        <v>30.0</v>
      </c>
      <c r="D115" s="28"/>
      <c r="E115" s="42">
        <f t="shared" si="10"/>
        <v>1631.69</v>
      </c>
      <c r="F115" s="28"/>
      <c r="G115" s="45">
        <v>19687.52092052</v>
      </c>
      <c r="H115" s="42">
        <v>94.7964</v>
      </c>
      <c r="I115" s="47">
        <f t="shared" si="11"/>
        <v>0</v>
      </c>
      <c r="J115" s="39">
        <v>7200.15</v>
      </c>
      <c r="K115" s="28"/>
      <c r="L115" s="68">
        <v>1745.76</v>
      </c>
      <c r="M115" s="45">
        <f t="shared" si="12"/>
        <v>6.990911264</v>
      </c>
      <c r="N115" s="47">
        <f t="shared" si="13"/>
        <v>0</v>
      </c>
      <c r="O115" s="68">
        <v>2117.67058823529</v>
      </c>
      <c r="P115" s="28"/>
      <c r="Q115" s="51">
        <v>1631.69</v>
      </c>
      <c r="R115" s="45">
        <f t="shared" si="14"/>
        <v>0</v>
      </c>
      <c r="S115" s="47">
        <f t="shared" si="15"/>
        <v>1</v>
      </c>
      <c r="T115" s="51">
        <v>1316.55</v>
      </c>
      <c r="U115" s="40">
        <v>8839.0</v>
      </c>
      <c r="V115" s="42">
        <v>1800.0</v>
      </c>
      <c r="W115" s="28"/>
      <c r="X115" s="40">
        <f t="shared" si="16"/>
        <v>1</v>
      </c>
      <c r="Y115" s="42">
        <f t="shared" si="22"/>
        <v>-6.534116946</v>
      </c>
      <c r="Z115" s="42" t="str">
        <f t="shared" si="17"/>
        <v/>
      </c>
      <c r="AA115" s="42">
        <f t="shared" si="18"/>
        <v>-6.534116946</v>
      </c>
      <c r="AB115" s="40"/>
      <c r="AC115" s="40"/>
      <c r="AD115" s="40"/>
      <c r="AE115" s="40"/>
    </row>
    <row r="116" ht="15.75" customHeight="1">
      <c r="A116" s="38" t="s">
        <v>187</v>
      </c>
      <c r="B116" s="39">
        <v>1323.0</v>
      </c>
      <c r="C116" s="39">
        <v>40.0</v>
      </c>
      <c r="D116" s="28"/>
      <c r="E116" s="42">
        <f t="shared" si="10"/>
        <v>1377.68</v>
      </c>
      <c r="F116" s="28"/>
      <c r="G116" s="45">
        <v>17617.3519009</v>
      </c>
      <c r="H116" s="42">
        <v>95.1411</v>
      </c>
      <c r="I116" s="47">
        <f t="shared" si="11"/>
        <v>0</v>
      </c>
      <c r="J116" s="39">
        <v>7200.13</v>
      </c>
      <c r="K116" s="28"/>
      <c r="L116" s="68">
        <v>1451.77</v>
      </c>
      <c r="M116" s="45">
        <f t="shared" si="12"/>
        <v>5.377881656</v>
      </c>
      <c r="N116" s="47">
        <f t="shared" si="13"/>
        <v>0</v>
      </c>
      <c r="O116" s="68">
        <v>2117.65882352941</v>
      </c>
      <c r="P116" s="28"/>
      <c r="Q116" s="51">
        <v>1377.68</v>
      </c>
      <c r="R116" s="45">
        <f t="shared" si="14"/>
        <v>0</v>
      </c>
      <c r="S116" s="47">
        <f t="shared" si="15"/>
        <v>1</v>
      </c>
      <c r="T116" s="51">
        <v>377.41</v>
      </c>
      <c r="U116" s="40">
        <v>5792.0</v>
      </c>
      <c r="V116" s="42">
        <v>1800.0</v>
      </c>
      <c r="W116" s="28"/>
      <c r="X116" s="40">
        <f t="shared" si="16"/>
        <v>1</v>
      </c>
      <c r="Y116" s="42">
        <f t="shared" si="22"/>
        <v>-5.103425474</v>
      </c>
      <c r="Z116" s="42" t="str">
        <f t="shared" si="17"/>
        <v/>
      </c>
      <c r="AA116" s="42">
        <f t="shared" si="18"/>
        <v>-5.103425474</v>
      </c>
      <c r="AB116" s="40"/>
      <c r="AC116" s="40"/>
      <c r="AD116" s="40"/>
      <c r="AE116" s="40"/>
    </row>
    <row r="117" ht="15.75" customHeight="1">
      <c r="A117" s="38" t="s">
        <v>187</v>
      </c>
      <c r="B117" s="39">
        <v>1323.0</v>
      </c>
      <c r="C117" s="39">
        <v>50.0</v>
      </c>
      <c r="D117" s="28"/>
      <c r="E117" s="42">
        <f t="shared" si="10"/>
        <v>1206.07</v>
      </c>
      <c r="F117" s="28"/>
      <c r="G117" s="45">
        <v>19687.52092052</v>
      </c>
      <c r="H117" s="42">
        <v>96.2152</v>
      </c>
      <c r="I117" s="47">
        <f t="shared" si="11"/>
        <v>0</v>
      </c>
      <c r="J117" s="39">
        <v>7200.45</v>
      </c>
      <c r="K117" s="28"/>
      <c r="L117" s="68">
        <v>1290.32</v>
      </c>
      <c r="M117" s="45">
        <f t="shared" si="12"/>
        <v>6.985498354</v>
      </c>
      <c r="N117" s="47">
        <f t="shared" si="13"/>
        <v>0</v>
      </c>
      <c r="O117" s="68">
        <v>2117.65882352941</v>
      </c>
      <c r="P117" s="28"/>
      <c r="Q117" s="51">
        <v>1206.07</v>
      </c>
      <c r="R117" s="45">
        <f t="shared" si="14"/>
        <v>0</v>
      </c>
      <c r="S117" s="47">
        <f t="shared" si="15"/>
        <v>1</v>
      </c>
      <c r="T117" s="51">
        <v>589.28</v>
      </c>
      <c r="U117" s="40">
        <v>2872.0</v>
      </c>
      <c r="V117" s="42">
        <v>1800.0</v>
      </c>
      <c r="W117" s="28"/>
      <c r="X117" s="40">
        <f t="shared" si="16"/>
        <v>1</v>
      </c>
      <c r="Y117" s="42">
        <f t="shared" si="22"/>
        <v>-6.529388059</v>
      </c>
      <c r="Z117" s="42" t="str">
        <f t="shared" si="17"/>
        <v/>
      </c>
      <c r="AA117" s="42">
        <f t="shared" si="18"/>
        <v>-6.529388059</v>
      </c>
      <c r="AB117" s="40"/>
      <c r="AC117" s="40"/>
      <c r="AD117" s="40"/>
      <c r="AE117" s="40"/>
    </row>
    <row r="118" ht="15.75" customHeight="1">
      <c r="A118" s="38" t="s">
        <v>187</v>
      </c>
      <c r="B118" s="39">
        <v>1323.0</v>
      </c>
      <c r="C118" s="39">
        <v>60.0</v>
      </c>
      <c r="D118" s="28"/>
      <c r="E118" s="42">
        <f t="shared" si="10"/>
        <v>1087.53</v>
      </c>
      <c r="F118" s="28"/>
      <c r="G118" s="45">
        <v>19687.52092052</v>
      </c>
      <c r="H118" s="42">
        <v>96.6136</v>
      </c>
      <c r="I118" s="47">
        <f t="shared" si="11"/>
        <v>0</v>
      </c>
      <c r="J118" s="39">
        <v>7200.16</v>
      </c>
      <c r="K118" s="28"/>
      <c r="L118" s="68">
        <v>1191.5</v>
      </c>
      <c r="M118" s="45">
        <f t="shared" si="12"/>
        <v>9.560196041</v>
      </c>
      <c r="N118" s="47">
        <f t="shared" si="13"/>
        <v>0</v>
      </c>
      <c r="O118" s="68">
        <v>2117.65882352941</v>
      </c>
      <c r="P118" s="28"/>
      <c r="Q118" s="51">
        <v>1087.53</v>
      </c>
      <c r="R118" s="45">
        <f t="shared" si="14"/>
        <v>0</v>
      </c>
      <c r="S118" s="47">
        <f t="shared" si="15"/>
        <v>1</v>
      </c>
      <c r="T118" s="51">
        <v>1449.15</v>
      </c>
      <c r="U118" s="40">
        <v>7268.0</v>
      </c>
      <c r="V118" s="42">
        <v>1800.0</v>
      </c>
      <c r="W118" s="28"/>
      <c r="X118" s="40">
        <f t="shared" si="16"/>
        <v>1</v>
      </c>
      <c r="Y118" s="42">
        <f t="shared" si="22"/>
        <v>-8.725975661</v>
      </c>
      <c r="Z118" s="42" t="str">
        <f t="shared" si="17"/>
        <v/>
      </c>
      <c r="AA118" s="42">
        <f t="shared" si="18"/>
        <v>-8.725975661</v>
      </c>
      <c r="AB118" s="40"/>
      <c r="AC118" s="40"/>
      <c r="AD118" s="40"/>
      <c r="AE118" s="40"/>
    </row>
    <row r="119" ht="15.75" customHeight="1">
      <c r="A119" s="38" t="s">
        <v>187</v>
      </c>
      <c r="B119" s="39">
        <v>1323.0</v>
      </c>
      <c r="C119" s="39">
        <v>70.0</v>
      </c>
      <c r="D119" s="28"/>
      <c r="E119" s="42">
        <f t="shared" si="10"/>
        <v>992</v>
      </c>
      <c r="F119" s="28"/>
      <c r="G119" s="45">
        <v>16670.03491298</v>
      </c>
      <c r="H119" s="42">
        <v>96.3675</v>
      </c>
      <c r="I119" s="47">
        <f t="shared" si="11"/>
        <v>0</v>
      </c>
      <c r="J119" s="39">
        <v>7200.13</v>
      </c>
      <c r="K119" s="28"/>
      <c r="L119" s="68">
        <v>1075.86</v>
      </c>
      <c r="M119" s="45">
        <f t="shared" si="12"/>
        <v>8.453629032</v>
      </c>
      <c r="N119" s="47">
        <f t="shared" si="13"/>
        <v>0</v>
      </c>
      <c r="O119" s="68">
        <v>2117.67058823529</v>
      </c>
      <c r="P119" s="28"/>
      <c r="Q119" s="51">
        <v>992.0</v>
      </c>
      <c r="R119" s="45">
        <f t="shared" si="14"/>
        <v>0</v>
      </c>
      <c r="S119" s="47">
        <f t="shared" si="15"/>
        <v>1</v>
      </c>
      <c r="T119" s="51">
        <v>899.69</v>
      </c>
      <c r="U119" s="40">
        <v>1709.0</v>
      </c>
      <c r="V119" s="42">
        <v>1800.0</v>
      </c>
      <c r="W119" s="28"/>
      <c r="X119" s="40">
        <f t="shared" si="16"/>
        <v>1</v>
      </c>
      <c r="Y119" s="42">
        <f t="shared" si="22"/>
        <v>-7.794694477</v>
      </c>
      <c r="Z119" s="42" t="str">
        <f t="shared" si="17"/>
        <v/>
      </c>
      <c r="AA119" s="42">
        <f t="shared" si="18"/>
        <v>-7.794694477</v>
      </c>
      <c r="AB119" s="40"/>
      <c r="AC119" s="40"/>
      <c r="AD119" s="40"/>
      <c r="AE119" s="40"/>
    </row>
    <row r="120" ht="15.75" customHeight="1">
      <c r="A120" s="38" t="s">
        <v>187</v>
      </c>
      <c r="B120" s="39">
        <v>1323.0</v>
      </c>
      <c r="C120" s="39">
        <v>80.0</v>
      </c>
      <c r="D120" s="28"/>
      <c r="E120" s="42">
        <f t="shared" si="10"/>
        <v>933.59</v>
      </c>
      <c r="F120" s="28"/>
      <c r="G120" s="45">
        <v>1047.366220574</v>
      </c>
      <c r="H120" s="42">
        <v>45.4479</v>
      </c>
      <c r="I120" s="47">
        <f t="shared" si="11"/>
        <v>0</v>
      </c>
      <c r="J120" s="39">
        <v>7200.12</v>
      </c>
      <c r="K120" s="28"/>
      <c r="L120" s="68">
        <v>987.47</v>
      </c>
      <c r="M120" s="45">
        <f t="shared" si="12"/>
        <v>5.771270044</v>
      </c>
      <c r="N120" s="47">
        <f t="shared" si="13"/>
        <v>0</v>
      </c>
      <c r="O120" s="68">
        <v>2103.61176470588</v>
      </c>
      <c r="P120" s="28"/>
      <c r="Q120" s="51">
        <v>933.59</v>
      </c>
      <c r="R120" s="45">
        <f t="shared" si="14"/>
        <v>0</v>
      </c>
      <c r="S120" s="47">
        <f t="shared" si="15"/>
        <v>1</v>
      </c>
      <c r="T120" s="51">
        <v>1758.99</v>
      </c>
      <c r="U120" s="40">
        <v>5571.0</v>
      </c>
      <c r="V120" s="42">
        <v>1800.0</v>
      </c>
      <c r="W120" s="28"/>
      <c r="X120" s="40">
        <f t="shared" si="16"/>
        <v>1</v>
      </c>
      <c r="Y120" s="42">
        <f t="shared" si="22"/>
        <v>-5.456368295</v>
      </c>
      <c r="Z120" s="42" t="str">
        <f t="shared" si="17"/>
        <v/>
      </c>
      <c r="AA120" s="42">
        <f t="shared" si="18"/>
        <v>-5.456368295</v>
      </c>
      <c r="AB120" s="40"/>
      <c r="AC120" s="40"/>
      <c r="AD120" s="40"/>
      <c r="AE120" s="40"/>
    </row>
    <row r="121" ht="15.75" customHeight="1">
      <c r="A121" s="38" t="s">
        <v>187</v>
      </c>
      <c r="B121" s="39">
        <v>1323.0</v>
      </c>
      <c r="C121" s="39">
        <v>90.0</v>
      </c>
      <c r="D121" s="28"/>
      <c r="E121" s="42">
        <f t="shared" si="10"/>
        <v>857.76</v>
      </c>
      <c r="F121" s="28"/>
      <c r="G121" s="45">
        <v>16075.13670237</v>
      </c>
      <c r="H121" s="42">
        <v>96.815</v>
      </c>
      <c r="I121" s="47">
        <f t="shared" si="11"/>
        <v>0</v>
      </c>
      <c r="J121" s="39">
        <v>7200.16</v>
      </c>
      <c r="K121" s="28"/>
      <c r="L121" s="68">
        <v>926.77</v>
      </c>
      <c r="M121" s="45">
        <f t="shared" si="12"/>
        <v>8.045373997</v>
      </c>
      <c r="N121" s="47">
        <f t="shared" si="13"/>
        <v>0</v>
      </c>
      <c r="O121" s="68">
        <v>1686.98823529412</v>
      </c>
      <c r="P121" s="28"/>
      <c r="Q121" s="51">
        <v>857.76</v>
      </c>
      <c r="R121" s="45">
        <f t="shared" si="14"/>
        <v>0</v>
      </c>
      <c r="S121" s="47">
        <f t="shared" si="15"/>
        <v>1</v>
      </c>
      <c r="T121" s="51">
        <v>1477.0</v>
      </c>
      <c r="U121" s="40">
        <v>6327.0</v>
      </c>
      <c r="V121" s="42">
        <v>1800.0</v>
      </c>
      <c r="W121" s="28"/>
      <c r="X121" s="40">
        <f t="shared" si="16"/>
        <v>1</v>
      </c>
      <c r="Y121" s="42">
        <f t="shared" si="22"/>
        <v>-7.44629196</v>
      </c>
      <c r="Z121" s="42" t="str">
        <f t="shared" si="17"/>
        <v/>
      </c>
      <c r="AA121" s="42">
        <f t="shared" si="18"/>
        <v>-7.44629196</v>
      </c>
      <c r="AB121" s="40"/>
      <c r="AC121" s="40"/>
      <c r="AD121" s="40"/>
      <c r="AE121" s="40"/>
    </row>
    <row r="122" ht="15.75" customHeight="1">
      <c r="A122" s="38" t="s">
        <v>187</v>
      </c>
      <c r="B122" s="39">
        <v>1323.0</v>
      </c>
      <c r="C122" s="39">
        <v>100.0</v>
      </c>
      <c r="D122" s="28"/>
      <c r="E122" s="42">
        <f t="shared" si="10"/>
        <v>787.0959281</v>
      </c>
      <c r="F122" s="28"/>
      <c r="G122" s="45">
        <v>787.0959280799</v>
      </c>
      <c r="H122" s="42">
        <v>0.0</v>
      </c>
      <c r="I122" s="47">
        <f t="shared" si="11"/>
        <v>1</v>
      </c>
      <c r="J122" s="39">
        <v>6615.58</v>
      </c>
      <c r="K122" s="28"/>
      <c r="L122" s="68">
        <v>880.0</v>
      </c>
      <c r="M122" s="45">
        <f t="shared" si="12"/>
        <v>11.80339887</v>
      </c>
      <c r="N122" s="47">
        <f t="shared" si="13"/>
        <v>0</v>
      </c>
      <c r="O122" s="68">
        <v>1564.48235294118</v>
      </c>
      <c r="P122" s="28"/>
      <c r="Q122" s="51">
        <v>803.23</v>
      </c>
      <c r="R122" s="45">
        <f t="shared" si="14"/>
        <v>2.049822816</v>
      </c>
      <c r="S122" s="47">
        <f t="shared" si="15"/>
        <v>0</v>
      </c>
      <c r="T122" s="51">
        <v>1708.71</v>
      </c>
      <c r="U122" s="40">
        <v>5238.0</v>
      </c>
      <c r="V122" s="42">
        <v>1800.0</v>
      </c>
      <c r="W122" s="28"/>
      <c r="X122" s="40">
        <f t="shared" si="16"/>
        <v>0</v>
      </c>
      <c r="Y122" s="42"/>
      <c r="Z122" s="42">
        <f t="shared" si="17"/>
        <v>2.049822816</v>
      </c>
      <c r="AA122" s="42">
        <f t="shared" si="18"/>
        <v>2.049822816</v>
      </c>
      <c r="AB122" s="40"/>
      <c r="AC122" s="40"/>
      <c r="AD122" s="40"/>
      <c r="AE122" s="40"/>
    </row>
    <row r="123" ht="15.75" customHeight="1">
      <c r="A123" s="40"/>
      <c r="B123" s="40"/>
      <c r="C123" s="40"/>
      <c r="D123" s="28"/>
      <c r="E123" s="45">
        <f>AVERAGE(E46:E122)</f>
        <v>480.5471578</v>
      </c>
      <c r="F123" s="28"/>
      <c r="G123" s="45">
        <f t="shared" ref="G123:H123" si="23">AVERAGE(G46:G122)</f>
        <v>2153.488494</v>
      </c>
      <c r="H123" s="45">
        <f t="shared" si="23"/>
        <v>17.71906234</v>
      </c>
      <c r="I123" s="45">
        <f>SUM(I46:I122)</f>
        <v>55</v>
      </c>
      <c r="J123" s="45">
        <f>AVERAGE(J46:J122)</f>
        <v>2920.508312</v>
      </c>
      <c r="K123" s="28"/>
      <c r="L123" s="45">
        <f t="shared" ref="L123:M123" si="24">AVERAGE(L46:L122)</f>
        <v>505.4306494</v>
      </c>
      <c r="M123" s="45">
        <f t="shared" si="24"/>
        <v>5.785186627</v>
      </c>
      <c r="N123" s="45"/>
      <c r="O123" s="45">
        <f>AVERAGE(O46:O122)</f>
        <v>653.1599694</v>
      </c>
      <c r="P123" s="28"/>
      <c r="Q123" s="45">
        <f t="shared" ref="Q123:R123" si="25">AVERAGE(Q46:Q122)</f>
        <v>481.701039</v>
      </c>
      <c r="R123" s="45">
        <f t="shared" si="25"/>
        <v>0.292295727</v>
      </c>
      <c r="S123" s="45"/>
      <c r="T123" s="45">
        <f>AVERAGE(T46:T122)</f>
        <v>397.4274026</v>
      </c>
      <c r="U123" s="40"/>
      <c r="V123" s="45"/>
      <c r="W123" s="28"/>
      <c r="X123" s="40">
        <f>COUNTIF(X46:X122, "&gt;0")</f>
        <v>22</v>
      </c>
      <c r="Y123" s="42">
        <f t="shared" ref="Y123:AA123" si="26">AVERAGE(Y46:Y122)</f>
        <v>-5.147275986</v>
      </c>
      <c r="Z123" s="42">
        <f t="shared" si="26"/>
        <v>1.323927704</v>
      </c>
      <c r="AA123" s="45">
        <f t="shared" si="26"/>
        <v>-1.111522281</v>
      </c>
      <c r="AB123" s="40"/>
      <c r="AC123" s="40"/>
      <c r="AD123" s="40"/>
      <c r="AE123" s="40"/>
    </row>
    <row r="124" ht="15.75" customHeight="1">
      <c r="A124" s="40"/>
      <c r="B124" s="40"/>
      <c r="C124" s="40"/>
      <c r="D124" s="28"/>
      <c r="E124" s="45"/>
      <c r="F124" s="28"/>
      <c r="G124" s="45"/>
      <c r="H124" s="45"/>
      <c r="I124" s="45"/>
      <c r="J124" s="45"/>
      <c r="K124" s="28"/>
      <c r="L124" s="45"/>
      <c r="M124" s="45"/>
      <c r="N124" s="45"/>
      <c r="O124" s="45"/>
      <c r="P124" s="28"/>
      <c r="Q124" s="45"/>
      <c r="R124" s="45"/>
      <c r="S124" s="45"/>
      <c r="T124" s="45"/>
      <c r="U124" s="40"/>
      <c r="V124" s="45"/>
      <c r="W124" s="28"/>
      <c r="X124" s="40"/>
      <c r="Y124" s="40"/>
      <c r="Z124" s="40">
        <f>COUNTIF(Z46:Z122, "&gt;0")</f>
        <v>17</v>
      </c>
      <c r="AA124" s="40"/>
      <c r="AB124" s="40"/>
      <c r="AC124" s="40"/>
      <c r="AD124" s="40"/>
      <c r="AE124" s="40"/>
    </row>
    <row r="125" ht="15.75" customHeight="1">
      <c r="A125" s="40"/>
      <c r="B125" s="40"/>
      <c r="C125" s="40"/>
      <c r="D125" s="28"/>
      <c r="E125" s="40"/>
      <c r="F125" s="28"/>
      <c r="G125" s="45"/>
      <c r="H125" s="40"/>
      <c r="I125" s="40"/>
      <c r="J125" s="40"/>
      <c r="K125" s="28"/>
      <c r="L125" s="40"/>
      <c r="M125" s="45"/>
      <c r="N125" s="45"/>
      <c r="O125" s="45"/>
      <c r="P125" s="28"/>
      <c r="Q125" s="40"/>
      <c r="R125" s="45"/>
      <c r="S125" s="45"/>
      <c r="T125" s="45"/>
      <c r="U125" s="40"/>
      <c r="V125" s="45"/>
      <c r="W125" s="28"/>
      <c r="X125" s="40"/>
      <c r="Y125" s="40"/>
      <c r="Z125" s="40"/>
      <c r="AA125" s="40"/>
      <c r="AB125" s="40"/>
      <c r="AC125" s="40"/>
      <c r="AD125" s="40"/>
      <c r="AE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</row>
  </sheetData>
  <mergeCells count="4">
    <mergeCell ref="G1:J1"/>
    <mergeCell ref="L1:O1"/>
    <mergeCell ref="Q1:V1"/>
    <mergeCell ref="L45:O45"/>
  </mergeCells>
  <conditionalFormatting sqref="H2:I2 M2:M42 M46:M122 N2 R1:R42 R44:R122 R125:S125 S1:S2 S44:S45">
    <cfRule type="cellIs" dxfId="1" priority="1" operator="lessThan">
      <formula>0</formula>
    </cfRule>
  </conditionalFormatting>
  <conditionalFormatting sqref="H2:I2 M2:M42 M46:M122 N2 R1:R42 R44:R122 R125:S125 S1:S2 S44:S45">
    <cfRule type="cellIs" dxfId="0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4.75"/>
    <col customWidth="1" min="3" max="3" width="3.75"/>
    <col customWidth="1" min="4" max="4" width="5.13"/>
    <col customWidth="1" min="5" max="5" width="2.13"/>
    <col customWidth="1" min="6" max="6" width="7.0"/>
    <col customWidth="1" min="7" max="7" width="2.13"/>
    <col customWidth="1" min="8" max="8" width="7.63"/>
    <col customWidth="1" min="9" max="10" width="6.38"/>
    <col customWidth="1" min="11" max="11" width="10.13"/>
    <col customWidth="1" min="12" max="12" width="2.13"/>
    <col customWidth="1" min="13" max="15" width="7.0"/>
    <col customWidth="1" min="16" max="16" width="10.13"/>
    <col customWidth="1" min="17" max="17" width="2.13"/>
    <col customWidth="1" min="18" max="18" width="9.88"/>
    <col customWidth="1" min="24" max="24" width="2.13"/>
  </cols>
  <sheetData>
    <row r="1" ht="15.75" customHeight="1">
      <c r="A1" s="40"/>
      <c r="B1" s="40"/>
      <c r="C1" s="40"/>
      <c r="D1" s="40"/>
      <c r="E1" s="28"/>
      <c r="F1" s="69"/>
      <c r="G1" s="28"/>
      <c r="H1" s="65" t="s">
        <v>174</v>
      </c>
      <c r="L1" s="28"/>
      <c r="M1" s="65" t="s">
        <v>175</v>
      </c>
      <c r="Q1" s="28"/>
      <c r="R1" s="69" t="s">
        <v>14</v>
      </c>
      <c r="X1" s="28"/>
      <c r="Y1" s="69"/>
      <c r="Z1" s="69"/>
      <c r="AA1" s="69"/>
      <c r="AB1" s="69"/>
    </row>
    <row r="2" ht="15.75" customHeight="1">
      <c r="A2" s="31" t="s">
        <v>65</v>
      </c>
      <c r="B2" s="31" t="s">
        <v>66</v>
      </c>
      <c r="C2" s="31" t="s">
        <v>67</v>
      </c>
      <c r="D2" s="31" t="s">
        <v>68</v>
      </c>
      <c r="E2" s="66"/>
      <c r="F2" s="37" t="s">
        <v>69</v>
      </c>
      <c r="G2" s="66"/>
      <c r="H2" s="35" t="s">
        <v>70</v>
      </c>
      <c r="I2" s="35" t="s">
        <v>71</v>
      </c>
      <c r="J2" s="35" t="s">
        <v>188</v>
      </c>
      <c r="K2" s="35" t="s">
        <v>72</v>
      </c>
      <c r="L2" s="66"/>
      <c r="M2" s="35" t="s">
        <v>70</v>
      </c>
      <c r="N2" s="35" t="s">
        <v>71</v>
      </c>
      <c r="O2" s="35" t="s">
        <v>188</v>
      </c>
      <c r="P2" s="35" t="s">
        <v>178</v>
      </c>
      <c r="Q2" s="66"/>
      <c r="R2" s="37" t="s">
        <v>70</v>
      </c>
      <c r="S2" s="35" t="s">
        <v>71</v>
      </c>
      <c r="T2" s="35" t="s">
        <v>188</v>
      </c>
      <c r="U2" s="35" t="s">
        <v>5</v>
      </c>
      <c r="V2" s="31" t="s">
        <v>75</v>
      </c>
      <c r="W2" s="35" t="s">
        <v>72</v>
      </c>
      <c r="X2" s="66"/>
      <c r="Y2" s="65"/>
      <c r="Z2" s="65"/>
      <c r="AA2" s="65"/>
      <c r="AB2" s="65"/>
    </row>
    <row r="3" ht="15.75" customHeight="1">
      <c r="A3" s="38" t="s">
        <v>76</v>
      </c>
      <c r="B3" s="39">
        <v>100.0</v>
      </c>
      <c r="C3" s="39">
        <v>5.0</v>
      </c>
      <c r="D3" s="70">
        <v>2.0</v>
      </c>
      <c r="E3" s="41"/>
      <c r="F3" s="47">
        <f t="shared" ref="F3:F42" si="1">MIN(M3,H3,R3)</f>
        <v>150</v>
      </c>
      <c r="G3" s="41"/>
      <c r="H3" s="47">
        <v>150.0</v>
      </c>
      <c r="I3" s="42">
        <v>0.0</v>
      </c>
      <c r="J3" s="47">
        <f t="shared" ref="J3:J42" si="2">IF(H3=$F3, 1, 0)</f>
        <v>1</v>
      </c>
      <c r="K3" s="42">
        <v>36.53</v>
      </c>
      <c r="L3" s="41"/>
      <c r="M3" s="44">
        <v>150.0</v>
      </c>
      <c r="N3" s="45">
        <f t="shared" ref="N3:N42" si="3">100*(M3-$F3)/$F3</f>
        <v>0</v>
      </c>
      <c r="O3" s="47">
        <f t="shared" ref="O3:O42" si="4">IF(M3=$F3, 1, 0)</f>
        <v>1</v>
      </c>
      <c r="P3" s="45">
        <v>0.00666666666666667</v>
      </c>
      <c r="Q3" s="41"/>
      <c r="R3" s="51">
        <v>150.0</v>
      </c>
      <c r="S3" s="45">
        <f t="shared" ref="S3:S42" si="5">100*(R3-$F3)/$F3</f>
        <v>0</v>
      </c>
      <c r="T3" s="47">
        <f t="shared" ref="T3:T42" si="6">IF(R3=$F3, 1, 0)</f>
        <v>1</v>
      </c>
      <c r="U3" s="51">
        <v>0.02</v>
      </c>
      <c r="V3" s="39">
        <v>1.6190823E7</v>
      </c>
      <c r="W3" s="42">
        <v>1800.0</v>
      </c>
      <c r="X3" s="41"/>
      <c r="Y3" s="40">
        <f t="shared" ref="Y3:Y42" si="7">IF(AND(R3&lt;M3,R3&lt;H3), 1, 0)</f>
        <v>0</v>
      </c>
      <c r="Z3" s="42"/>
      <c r="AA3" s="42"/>
      <c r="AB3" s="42">
        <f t="shared" ref="AB3:AB42" si="8">100*(R3-MIN($H3, $M3))/MIN($H3, $M3)</f>
        <v>0</v>
      </c>
    </row>
    <row r="4" ht="15.75" customHeight="1">
      <c r="A4" s="38" t="s">
        <v>77</v>
      </c>
      <c r="B4" s="39">
        <v>100.0</v>
      </c>
      <c r="C4" s="39">
        <v>10.0</v>
      </c>
      <c r="E4" s="41"/>
      <c r="F4" s="47">
        <f t="shared" si="1"/>
        <v>121</v>
      </c>
      <c r="G4" s="41"/>
      <c r="H4" s="47">
        <v>121.0</v>
      </c>
      <c r="I4" s="42">
        <v>0.0</v>
      </c>
      <c r="J4" s="47">
        <f t="shared" si="2"/>
        <v>1</v>
      </c>
      <c r="K4" s="42">
        <v>38.89</v>
      </c>
      <c r="L4" s="41"/>
      <c r="M4" s="44">
        <v>121.0</v>
      </c>
      <c r="N4" s="45">
        <f t="shared" si="3"/>
        <v>0</v>
      </c>
      <c r="O4" s="47">
        <f t="shared" si="4"/>
        <v>1</v>
      </c>
      <c r="P4" s="45">
        <v>0.133333333333333</v>
      </c>
      <c r="Q4" s="41"/>
      <c r="R4" s="51">
        <v>121.0</v>
      </c>
      <c r="S4" s="45">
        <f t="shared" si="5"/>
        <v>0</v>
      </c>
      <c r="T4" s="47">
        <f t="shared" si="6"/>
        <v>1</v>
      </c>
      <c r="U4" s="51">
        <v>0.02</v>
      </c>
      <c r="V4" s="39">
        <v>88252.0</v>
      </c>
      <c r="W4" s="42">
        <v>1800.0</v>
      </c>
      <c r="X4" s="41"/>
      <c r="Y4" s="40">
        <f t="shared" si="7"/>
        <v>0</v>
      </c>
      <c r="Z4" s="42"/>
      <c r="AA4" s="42"/>
      <c r="AB4" s="42">
        <f t="shared" si="8"/>
        <v>0</v>
      </c>
    </row>
    <row r="5" ht="15.75" customHeight="1">
      <c r="A5" s="38" t="s">
        <v>78</v>
      </c>
      <c r="B5" s="39">
        <v>100.0</v>
      </c>
      <c r="C5" s="39">
        <v>10.0</v>
      </c>
      <c r="E5" s="41"/>
      <c r="F5" s="47">
        <f t="shared" si="1"/>
        <v>121</v>
      </c>
      <c r="G5" s="41"/>
      <c r="H5" s="47">
        <v>121.0</v>
      </c>
      <c r="I5" s="42">
        <v>0.0</v>
      </c>
      <c r="J5" s="47">
        <f t="shared" si="2"/>
        <v>1</v>
      </c>
      <c r="K5" s="42">
        <v>116.35</v>
      </c>
      <c r="L5" s="41"/>
      <c r="M5" s="44">
        <v>121.0</v>
      </c>
      <c r="N5" s="45">
        <f t="shared" si="3"/>
        <v>0</v>
      </c>
      <c r="O5" s="47">
        <f t="shared" si="4"/>
        <v>1</v>
      </c>
      <c r="P5" s="45">
        <v>0.173333333333333</v>
      </c>
      <c r="Q5" s="41"/>
      <c r="R5" s="51">
        <v>121.0</v>
      </c>
      <c r="S5" s="45">
        <f t="shared" si="5"/>
        <v>0</v>
      </c>
      <c r="T5" s="47">
        <f t="shared" si="6"/>
        <v>1</v>
      </c>
      <c r="U5" s="51">
        <v>0.05</v>
      </c>
      <c r="V5" s="39">
        <v>1.0130509E7</v>
      </c>
      <c r="W5" s="42">
        <v>1800.0</v>
      </c>
      <c r="X5" s="41"/>
      <c r="Y5" s="40">
        <f t="shared" si="7"/>
        <v>0</v>
      </c>
      <c r="Z5" s="42"/>
      <c r="AA5" s="42"/>
      <c r="AB5" s="42">
        <f t="shared" si="8"/>
        <v>0</v>
      </c>
    </row>
    <row r="6" ht="15.75" customHeight="1">
      <c r="A6" s="38" t="s">
        <v>79</v>
      </c>
      <c r="B6" s="39">
        <v>100.0</v>
      </c>
      <c r="C6" s="39">
        <v>20.0</v>
      </c>
      <c r="E6" s="41"/>
      <c r="F6" s="47">
        <f t="shared" si="1"/>
        <v>97</v>
      </c>
      <c r="G6" s="41"/>
      <c r="H6" s="47">
        <v>97.0</v>
      </c>
      <c r="I6" s="42">
        <v>0.0</v>
      </c>
      <c r="J6" s="47">
        <f t="shared" si="2"/>
        <v>1</v>
      </c>
      <c r="K6" s="42">
        <v>58.94</v>
      </c>
      <c r="L6" s="41"/>
      <c r="M6" s="44">
        <v>97.0</v>
      </c>
      <c r="N6" s="45">
        <f t="shared" si="3"/>
        <v>0</v>
      </c>
      <c r="O6" s="47">
        <f t="shared" si="4"/>
        <v>1</v>
      </c>
      <c r="P6" s="45">
        <v>5.46</v>
      </c>
      <c r="Q6" s="41"/>
      <c r="R6" s="51">
        <v>97.0</v>
      </c>
      <c r="S6" s="45">
        <f t="shared" si="5"/>
        <v>0</v>
      </c>
      <c r="T6" s="47">
        <f t="shared" si="6"/>
        <v>1</v>
      </c>
      <c r="U6" s="51">
        <v>0.04</v>
      </c>
      <c r="V6" s="39">
        <v>1.8106704E7</v>
      </c>
      <c r="W6" s="42">
        <v>1800.0</v>
      </c>
      <c r="X6" s="41"/>
      <c r="Y6" s="40">
        <f t="shared" si="7"/>
        <v>0</v>
      </c>
      <c r="Z6" s="42"/>
      <c r="AA6" s="42"/>
      <c r="AB6" s="42">
        <f t="shared" si="8"/>
        <v>0</v>
      </c>
    </row>
    <row r="7" ht="15.75" customHeight="1">
      <c r="A7" s="38" t="s">
        <v>80</v>
      </c>
      <c r="B7" s="39">
        <v>100.0</v>
      </c>
      <c r="C7" s="39">
        <v>33.0</v>
      </c>
      <c r="E7" s="41"/>
      <c r="F7" s="47">
        <f t="shared" si="1"/>
        <v>63</v>
      </c>
      <c r="G7" s="41"/>
      <c r="H7" s="44">
        <v>63.0</v>
      </c>
      <c r="I7" s="42">
        <v>0.0</v>
      </c>
      <c r="J7" s="47">
        <f t="shared" si="2"/>
        <v>1</v>
      </c>
      <c r="K7" s="42">
        <v>27.94</v>
      </c>
      <c r="L7" s="41"/>
      <c r="M7" s="44">
        <v>63.0</v>
      </c>
      <c r="N7" s="45">
        <f t="shared" si="3"/>
        <v>0</v>
      </c>
      <c r="O7" s="47">
        <f t="shared" si="4"/>
        <v>1</v>
      </c>
      <c r="P7" s="45">
        <v>0.0133333333333333</v>
      </c>
      <c r="Q7" s="41"/>
      <c r="R7" s="51">
        <v>63.0</v>
      </c>
      <c r="S7" s="45">
        <f t="shared" si="5"/>
        <v>0</v>
      </c>
      <c r="T7" s="47">
        <f t="shared" si="6"/>
        <v>1</v>
      </c>
      <c r="U7" s="51">
        <v>0.07</v>
      </c>
      <c r="V7" s="39">
        <v>4185778.0</v>
      </c>
      <c r="W7" s="42">
        <v>1800.0</v>
      </c>
      <c r="X7" s="41"/>
      <c r="Y7" s="40">
        <f t="shared" si="7"/>
        <v>0</v>
      </c>
      <c r="Z7" s="42"/>
      <c r="AA7" s="42"/>
      <c r="AB7" s="42">
        <f t="shared" si="8"/>
        <v>0</v>
      </c>
    </row>
    <row r="8" ht="15.75" customHeight="1">
      <c r="A8" s="38" t="s">
        <v>81</v>
      </c>
      <c r="B8" s="39">
        <v>200.0</v>
      </c>
      <c r="C8" s="39">
        <v>5.0</v>
      </c>
      <c r="E8" s="41"/>
      <c r="F8" s="47">
        <f t="shared" si="1"/>
        <v>99</v>
      </c>
      <c r="G8" s="41"/>
      <c r="H8" s="47">
        <v>99.0</v>
      </c>
      <c r="I8" s="42">
        <v>0.0</v>
      </c>
      <c r="J8" s="47">
        <f t="shared" si="2"/>
        <v>1</v>
      </c>
      <c r="K8" s="42">
        <v>2109.87</v>
      </c>
      <c r="L8" s="41"/>
      <c r="M8" s="44">
        <v>99.0</v>
      </c>
      <c r="N8" s="45">
        <f t="shared" si="3"/>
        <v>0</v>
      </c>
      <c r="O8" s="47">
        <f t="shared" si="4"/>
        <v>1</v>
      </c>
      <c r="P8" s="45">
        <v>0.02</v>
      </c>
      <c r="Q8" s="41"/>
      <c r="R8" s="51">
        <v>99.0</v>
      </c>
      <c r="S8" s="45">
        <f t="shared" si="5"/>
        <v>0</v>
      </c>
      <c r="T8" s="47">
        <f t="shared" si="6"/>
        <v>1</v>
      </c>
      <c r="U8" s="51">
        <v>0.06</v>
      </c>
      <c r="V8" s="39">
        <v>3566686.0</v>
      </c>
      <c r="W8" s="42">
        <v>1800.0</v>
      </c>
      <c r="X8" s="41"/>
      <c r="Y8" s="40">
        <f t="shared" si="7"/>
        <v>0</v>
      </c>
      <c r="Z8" s="42"/>
      <c r="AA8" s="42"/>
      <c r="AB8" s="42">
        <f t="shared" si="8"/>
        <v>0</v>
      </c>
    </row>
    <row r="9" ht="15.75" customHeight="1">
      <c r="A9" s="38" t="s">
        <v>82</v>
      </c>
      <c r="B9" s="39">
        <v>200.0</v>
      </c>
      <c r="C9" s="39">
        <v>10.0</v>
      </c>
      <c r="E9" s="41"/>
      <c r="F9" s="47">
        <f t="shared" si="1"/>
        <v>80</v>
      </c>
      <c r="G9" s="41"/>
      <c r="H9" s="47">
        <v>80.0</v>
      </c>
      <c r="I9" s="42">
        <v>0.0</v>
      </c>
      <c r="J9" s="47">
        <f t="shared" si="2"/>
        <v>1</v>
      </c>
      <c r="K9" s="42">
        <v>881.87</v>
      </c>
      <c r="L9" s="41"/>
      <c r="M9" s="44">
        <v>80.0</v>
      </c>
      <c r="N9" s="45">
        <f t="shared" si="3"/>
        <v>0</v>
      </c>
      <c r="O9" s="47">
        <f t="shared" si="4"/>
        <v>1</v>
      </c>
      <c r="P9" s="45">
        <v>0.06</v>
      </c>
      <c r="Q9" s="41"/>
      <c r="R9" s="51">
        <v>80.0</v>
      </c>
      <c r="S9" s="45">
        <f t="shared" si="5"/>
        <v>0</v>
      </c>
      <c r="T9" s="47">
        <f t="shared" si="6"/>
        <v>1</v>
      </c>
      <c r="U9" s="51">
        <v>0.09</v>
      </c>
      <c r="V9" s="39">
        <v>1930831.0</v>
      </c>
      <c r="W9" s="42">
        <v>1800.0</v>
      </c>
      <c r="X9" s="41"/>
      <c r="Y9" s="40">
        <f t="shared" si="7"/>
        <v>0</v>
      </c>
      <c r="Z9" s="42"/>
      <c r="AA9" s="42"/>
      <c r="AB9" s="42">
        <f t="shared" si="8"/>
        <v>0</v>
      </c>
    </row>
    <row r="10" ht="15.75" customHeight="1">
      <c r="A10" s="38" t="s">
        <v>83</v>
      </c>
      <c r="B10" s="39">
        <v>200.0</v>
      </c>
      <c r="C10" s="39">
        <v>20.0</v>
      </c>
      <c r="E10" s="41"/>
      <c r="F10" s="47">
        <f t="shared" si="1"/>
        <v>70</v>
      </c>
      <c r="G10" s="41"/>
      <c r="H10" s="47">
        <v>70.0</v>
      </c>
      <c r="I10" s="42">
        <v>0.0</v>
      </c>
      <c r="J10" s="47">
        <f t="shared" si="2"/>
        <v>1</v>
      </c>
      <c r="K10" s="42">
        <v>654.04</v>
      </c>
      <c r="L10" s="41"/>
      <c r="M10" s="44">
        <v>70.0</v>
      </c>
      <c r="N10" s="45">
        <f t="shared" si="3"/>
        <v>0</v>
      </c>
      <c r="O10" s="47">
        <f t="shared" si="4"/>
        <v>1</v>
      </c>
      <c r="P10" s="45">
        <v>0.02</v>
      </c>
      <c r="Q10" s="41"/>
      <c r="R10" s="51">
        <v>70.0</v>
      </c>
      <c r="S10" s="45">
        <f t="shared" si="5"/>
        <v>0</v>
      </c>
      <c r="T10" s="47">
        <f t="shared" si="6"/>
        <v>1</v>
      </c>
      <c r="U10" s="51">
        <v>0.15</v>
      </c>
      <c r="V10" s="39">
        <v>107528.0</v>
      </c>
      <c r="W10" s="42">
        <v>1800.0</v>
      </c>
      <c r="X10" s="41"/>
      <c r="Y10" s="40">
        <f t="shared" si="7"/>
        <v>0</v>
      </c>
      <c r="Z10" s="42"/>
      <c r="AA10" s="42"/>
      <c r="AB10" s="42">
        <f t="shared" si="8"/>
        <v>0</v>
      </c>
    </row>
    <row r="11" ht="15.75" customHeight="1">
      <c r="A11" s="38" t="s">
        <v>84</v>
      </c>
      <c r="B11" s="39">
        <v>200.0</v>
      </c>
      <c r="C11" s="39">
        <v>40.0</v>
      </c>
      <c r="E11" s="41"/>
      <c r="F11" s="47">
        <f t="shared" si="1"/>
        <v>49</v>
      </c>
      <c r="G11" s="41"/>
      <c r="H11" s="47">
        <v>49.0</v>
      </c>
      <c r="I11" s="42">
        <v>0.0</v>
      </c>
      <c r="J11" s="47">
        <f t="shared" si="2"/>
        <v>1</v>
      </c>
      <c r="K11" s="42">
        <v>377.52</v>
      </c>
      <c r="L11" s="41"/>
      <c r="M11" s="44">
        <v>49.0</v>
      </c>
      <c r="N11" s="45">
        <f t="shared" si="3"/>
        <v>0</v>
      </c>
      <c r="O11" s="47">
        <f t="shared" si="4"/>
        <v>1</v>
      </c>
      <c r="P11" s="45">
        <v>0.486666666666667</v>
      </c>
      <c r="Q11" s="41"/>
      <c r="R11" s="51">
        <v>49.0</v>
      </c>
      <c r="S11" s="45">
        <f t="shared" si="5"/>
        <v>0</v>
      </c>
      <c r="T11" s="47">
        <f t="shared" si="6"/>
        <v>1</v>
      </c>
      <c r="U11" s="51">
        <v>0.22</v>
      </c>
      <c r="V11" s="39">
        <v>202000.0</v>
      </c>
      <c r="W11" s="42">
        <v>1800.0</v>
      </c>
      <c r="X11" s="41"/>
      <c r="Y11" s="40">
        <f t="shared" si="7"/>
        <v>0</v>
      </c>
      <c r="Z11" s="42"/>
      <c r="AA11" s="42"/>
      <c r="AB11" s="42">
        <f t="shared" si="8"/>
        <v>0</v>
      </c>
    </row>
    <row r="12" ht="15.75" customHeight="1">
      <c r="A12" s="38" t="s">
        <v>85</v>
      </c>
      <c r="B12" s="39">
        <v>200.0</v>
      </c>
      <c r="C12" s="39">
        <v>67.0</v>
      </c>
      <c r="E12" s="41"/>
      <c r="F12" s="47">
        <f t="shared" si="1"/>
        <v>28</v>
      </c>
      <c r="G12" s="41"/>
      <c r="H12" s="47">
        <v>28.0</v>
      </c>
      <c r="I12" s="42">
        <v>0.0</v>
      </c>
      <c r="J12" s="47">
        <f t="shared" si="2"/>
        <v>1</v>
      </c>
      <c r="K12" s="42">
        <v>113.37</v>
      </c>
      <c r="L12" s="41"/>
      <c r="M12" s="44">
        <v>28.0</v>
      </c>
      <c r="N12" s="45">
        <f t="shared" si="3"/>
        <v>0</v>
      </c>
      <c r="O12" s="47">
        <f t="shared" si="4"/>
        <v>1</v>
      </c>
      <c r="P12" s="45">
        <v>0.413333333333333</v>
      </c>
      <c r="Q12" s="41"/>
      <c r="R12" s="51">
        <v>28.0</v>
      </c>
      <c r="S12" s="45">
        <f t="shared" si="5"/>
        <v>0</v>
      </c>
      <c r="T12" s="47">
        <f t="shared" si="6"/>
        <v>1</v>
      </c>
      <c r="U12" s="51">
        <v>0.24</v>
      </c>
      <c r="V12" s="39">
        <v>732591.0</v>
      </c>
      <c r="W12" s="42">
        <v>1800.0</v>
      </c>
      <c r="X12" s="41"/>
      <c r="Y12" s="40">
        <f t="shared" si="7"/>
        <v>0</v>
      </c>
      <c r="Z12" s="42"/>
      <c r="AA12" s="42"/>
      <c r="AB12" s="42">
        <f t="shared" si="8"/>
        <v>0</v>
      </c>
    </row>
    <row r="13" ht="15.75" customHeight="1">
      <c r="A13" s="38" t="s">
        <v>86</v>
      </c>
      <c r="B13" s="39">
        <v>300.0</v>
      </c>
      <c r="C13" s="39">
        <v>5.0</v>
      </c>
      <c r="E13" s="41"/>
      <c r="F13" s="47">
        <f t="shared" si="1"/>
        <v>68</v>
      </c>
      <c r="G13" s="41"/>
      <c r="H13" s="47">
        <v>68.0</v>
      </c>
      <c r="I13" s="42">
        <v>0.0</v>
      </c>
      <c r="J13" s="47">
        <f t="shared" si="2"/>
        <v>1</v>
      </c>
      <c r="K13" s="42">
        <v>2418.26</v>
      </c>
      <c r="L13" s="41"/>
      <c r="M13" s="44">
        <v>68.0</v>
      </c>
      <c r="N13" s="45">
        <f t="shared" si="3"/>
        <v>0</v>
      </c>
      <c r="O13" s="47">
        <f t="shared" si="4"/>
        <v>1</v>
      </c>
      <c r="P13" s="45">
        <v>0.0</v>
      </c>
      <c r="Q13" s="41"/>
      <c r="R13" s="51">
        <v>68.0</v>
      </c>
      <c r="S13" s="45">
        <f t="shared" si="5"/>
        <v>0</v>
      </c>
      <c r="T13" s="47">
        <f t="shared" si="6"/>
        <v>1</v>
      </c>
      <c r="U13" s="51">
        <v>0.11</v>
      </c>
      <c r="V13" s="39">
        <v>52408.0</v>
      </c>
      <c r="W13" s="42">
        <v>1800.0</v>
      </c>
      <c r="X13" s="41"/>
      <c r="Y13" s="40">
        <f t="shared" si="7"/>
        <v>0</v>
      </c>
      <c r="Z13" s="42"/>
      <c r="AA13" s="42"/>
      <c r="AB13" s="42">
        <f t="shared" si="8"/>
        <v>0</v>
      </c>
    </row>
    <row r="14" ht="15.75" customHeight="1">
      <c r="A14" s="38" t="s">
        <v>87</v>
      </c>
      <c r="B14" s="39">
        <v>300.0</v>
      </c>
      <c r="C14" s="39">
        <v>10.0</v>
      </c>
      <c r="E14" s="41"/>
      <c r="F14" s="47">
        <f t="shared" si="1"/>
        <v>60</v>
      </c>
      <c r="G14" s="41"/>
      <c r="H14" s="47">
        <v>60.0</v>
      </c>
      <c r="I14" s="42">
        <v>0.0</v>
      </c>
      <c r="J14" s="47">
        <f t="shared" si="2"/>
        <v>1</v>
      </c>
      <c r="K14" s="42">
        <v>5043.11</v>
      </c>
      <c r="L14" s="41"/>
      <c r="M14" s="44">
        <v>60.0</v>
      </c>
      <c r="N14" s="45">
        <f t="shared" si="3"/>
        <v>0</v>
      </c>
      <c r="O14" s="47">
        <f t="shared" si="4"/>
        <v>1</v>
      </c>
      <c r="P14" s="45">
        <v>0.18</v>
      </c>
      <c r="Q14" s="41"/>
      <c r="R14" s="51">
        <v>60.0</v>
      </c>
      <c r="S14" s="45">
        <f t="shared" si="5"/>
        <v>0</v>
      </c>
      <c r="T14" s="47">
        <f t="shared" si="6"/>
        <v>1</v>
      </c>
      <c r="U14" s="51">
        <v>0.71</v>
      </c>
      <c r="V14" s="39">
        <v>78616.0</v>
      </c>
      <c r="W14" s="42">
        <v>1800.0</v>
      </c>
      <c r="X14" s="41"/>
      <c r="Y14" s="40">
        <f t="shared" si="7"/>
        <v>0</v>
      </c>
      <c r="Z14" s="42"/>
      <c r="AA14" s="42"/>
      <c r="AB14" s="42">
        <f t="shared" si="8"/>
        <v>0</v>
      </c>
    </row>
    <row r="15" ht="15.75" customHeight="1">
      <c r="A15" s="38" t="s">
        <v>88</v>
      </c>
      <c r="B15" s="39">
        <v>300.0</v>
      </c>
      <c r="C15" s="39">
        <v>30.0</v>
      </c>
      <c r="E15" s="41"/>
      <c r="F15" s="47">
        <f t="shared" si="1"/>
        <v>43</v>
      </c>
      <c r="G15" s="41"/>
      <c r="H15" s="47">
        <v>43.0</v>
      </c>
      <c r="I15" s="42">
        <v>0.0</v>
      </c>
      <c r="J15" s="47">
        <f t="shared" si="2"/>
        <v>1</v>
      </c>
      <c r="K15" s="42">
        <v>2504.04</v>
      </c>
      <c r="L15" s="41"/>
      <c r="M15" s="44">
        <v>43.0</v>
      </c>
      <c r="N15" s="45">
        <f t="shared" si="3"/>
        <v>0</v>
      </c>
      <c r="O15" s="47">
        <f t="shared" si="4"/>
        <v>1</v>
      </c>
      <c r="P15" s="45">
        <v>1.38</v>
      </c>
      <c r="Q15" s="41"/>
      <c r="R15" s="51">
        <v>43.0</v>
      </c>
      <c r="S15" s="45">
        <f t="shared" si="5"/>
        <v>0</v>
      </c>
      <c r="T15" s="47">
        <f t="shared" si="6"/>
        <v>1</v>
      </c>
      <c r="U15" s="51">
        <v>0.49</v>
      </c>
      <c r="V15" s="39">
        <v>1098985.0</v>
      </c>
      <c r="W15" s="42">
        <v>1800.0</v>
      </c>
      <c r="X15" s="41"/>
      <c r="Y15" s="40">
        <f t="shared" si="7"/>
        <v>0</v>
      </c>
      <c r="Z15" s="42"/>
      <c r="AA15" s="42"/>
      <c r="AB15" s="42">
        <f t="shared" si="8"/>
        <v>0</v>
      </c>
    </row>
    <row r="16" ht="15.75" customHeight="1">
      <c r="A16" s="38" t="s">
        <v>89</v>
      </c>
      <c r="B16" s="39">
        <v>300.0</v>
      </c>
      <c r="C16" s="39">
        <v>60.0</v>
      </c>
      <c r="E16" s="41"/>
      <c r="F16" s="47">
        <f t="shared" si="1"/>
        <v>34</v>
      </c>
      <c r="G16" s="41"/>
      <c r="H16" s="47">
        <v>34.0</v>
      </c>
      <c r="I16" s="42">
        <v>0.0</v>
      </c>
      <c r="J16" s="47">
        <f t="shared" si="2"/>
        <v>1</v>
      </c>
      <c r="K16" s="42">
        <v>1147.22</v>
      </c>
      <c r="L16" s="41"/>
      <c r="M16" s="44">
        <v>34.0</v>
      </c>
      <c r="N16" s="45">
        <f t="shared" si="3"/>
        <v>0</v>
      </c>
      <c r="O16" s="47">
        <f t="shared" si="4"/>
        <v>1</v>
      </c>
      <c r="P16" s="45">
        <v>0.62</v>
      </c>
      <c r="Q16" s="41"/>
      <c r="R16" s="51">
        <v>34.0</v>
      </c>
      <c r="S16" s="45">
        <f t="shared" si="5"/>
        <v>0</v>
      </c>
      <c r="T16" s="47">
        <f t="shared" si="6"/>
        <v>1</v>
      </c>
      <c r="U16" s="51">
        <v>0.52</v>
      </c>
      <c r="V16" s="39">
        <v>3809259.0</v>
      </c>
      <c r="W16" s="42">
        <v>1800.0</v>
      </c>
      <c r="X16" s="41"/>
      <c r="Y16" s="40">
        <f t="shared" si="7"/>
        <v>0</v>
      </c>
      <c r="Z16" s="42"/>
      <c r="AA16" s="42"/>
      <c r="AB16" s="42">
        <f t="shared" si="8"/>
        <v>0</v>
      </c>
    </row>
    <row r="17" ht="15.75" customHeight="1">
      <c r="A17" s="38" t="s">
        <v>90</v>
      </c>
      <c r="B17" s="39">
        <v>300.0</v>
      </c>
      <c r="C17" s="39">
        <v>100.0</v>
      </c>
      <c r="E17" s="41"/>
      <c r="F17" s="47">
        <f t="shared" si="1"/>
        <v>23</v>
      </c>
      <c r="G17" s="41"/>
      <c r="H17" s="47">
        <v>23.0</v>
      </c>
      <c r="I17" s="42">
        <v>0.0</v>
      </c>
      <c r="J17" s="47">
        <f t="shared" si="2"/>
        <v>1</v>
      </c>
      <c r="K17" s="42">
        <v>831.86</v>
      </c>
      <c r="L17" s="41"/>
      <c r="M17" s="44">
        <v>23.0</v>
      </c>
      <c r="N17" s="45">
        <f t="shared" si="3"/>
        <v>0</v>
      </c>
      <c r="O17" s="47">
        <f t="shared" si="4"/>
        <v>1</v>
      </c>
      <c r="P17" s="45">
        <v>4.57333333333333</v>
      </c>
      <c r="Q17" s="41"/>
      <c r="R17" s="51">
        <v>23.0</v>
      </c>
      <c r="S17" s="45">
        <f t="shared" si="5"/>
        <v>0</v>
      </c>
      <c r="T17" s="47">
        <f t="shared" si="6"/>
        <v>1</v>
      </c>
      <c r="U17" s="51">
        <v>0.44</v>
      </c>
      <c r="V17" s="39">
        <v>4264809.0</v>
      </c>
      <c r="W17" s="42">
        <v>1800.0</v>
      </c>
      <c r="X17" s="41"/>
      <c r="Y17" s="40">
        <f t="shared" si="7"/>
        <v>0</v>
      </c>
      <c r="Z17" s="42"/>
      <c r="AA17" s="42"/>
      <c r="AB17" s="42">
        <f t="shared" si="8"/>
        <v>0</v>
      </c>
    </row>
    <row r="18" ht="15.75" customHeight="1">
      <c r="A18" s="38" t="s">
        <v>91</v>
      </c>
      <c r="B18" s="39">
        <v>400.0</v>
      </c>
      <c r="C18" s="39">
        <v>5.0</v>
      </c>
      <c r="E18" s="41"/>
      <c r="F18" s="47">
        <f t="shared" si="1"/>
        <v>52</v>
      </c>
      <c r="G18" s="41"/>
      <c r="H18" s="47">
        <v>66.0</v>
      </c>
      <c r="I18" s="42">
        <v>96.9697</v>
      </c>
      <c r="J18" s="47">
        <f t="shared" si="2"/>
        <v>0</v>
      </c>
      <c r="K18" s="42">
        <v>7312.8</v>
      </c>
      <c r="L18" s="41"/>
      <c r="M18" s="44">
        <v>52.0</v>
      </c>
      <c r="N18" s="45">
        <f t="shared" si="3"/>
        <v>0</v>
      </c>
      <c r="O18" s="47">
        <f t="shared" si="4"/>
        <v>1</v>
      </c>
      <c r="P18" s="45">
        <v>0.16</v>
      </c>
      <c r="Q18" s="41"/>
      <c r="R18" s="51">
        <v>52.0</v>
      </c>
      <c r="S18" s="45">
        <f t="shared" si="5"/>
        <v>0</v>
      </c>
      <c r="T18" s="47">
        <f t="shared" si="6"/>
        <v>1</v>
      </c>
      <c r="U18" s="51">
        <v>0.21</v>
      </c>
      <c r="V18" s="39">
        <v>1065350.0</v>
      </c>
      <c r="W18" s="42">
        <v>1800.0</v>
      </c>
      <c r="X18" s="41"/>
      <c r="Y18" s="40">
        <f t="shared" si="7"/>
        <v>0</v>
      </c>
      <c r="Z18" s="42"/>
      <c r="AA18" s="42"/>
      <c r="AB18" s="42">
        <f t="shared" si="8"/>
        <v>0</v>
      </c>
    </row>
    <row r="19" ht="15.75" customHeight="1">
      <c r="A19" s="38" t="s">
        <v>92</v>
      </c>
      <c r="B19" s="39">
        <v>400.0</v>
      </c>
      <c r="C19" s="39">
        <v>10.0</v>
      </c>
      <c r="E19" s="41"/>
      <c r="F19" s="47">
        <f t="shared" si="1"/>
        <v>45</v>
      </c>
      <c r="G19" s="41"/>
      <c r="H19" s="47">
        <v>45.0</v>
      </c>
      <c r="I19" s="42">
        <v>0.0</v>
      </c>
      <c r="J19" s="47">
        <f t="shared" si="2"/>
        <v>1</v>
      </c>
      <c r="K19" s="42">
        <v>3114.33</v>
      </c>
      <c r="L19" s="41"/>
      <c r="M19" s="44">
        <v>45.0</v>
      </c>
      <c r="N19" s="45">
        <f t="shared" si="3"/>
        <v>0</v>
      </c>
      <c r="O19" s="47">
        <f t="shared" si="4"/>
        <v>1</v>
      </c>
      <c r="P19" s="45">
        <v>0.0266666666666667</v>
      </c>
      <c r="Q19" s="41"/>
      <c r="R19" s="51">
        <v>45.0</v>
      </c>
      <c r="S19" s="45">
        <f t="shared" si="5"/>
        <v>0</v>
      </c>
      <c r="T19" s="47">
        <f t="shared" si="6"/>
        <v>1</v>
      </c>
      <c r="U19" s="51">
        <v>0.33</v>
      </c>
      <c r="V19" s="39">
        <v>76459.0</v>
      </c>
      <c r="W19" s="42">
        <v>1800.0</v>
      </c>
      <c r="X19" s="41"/>
      <c r="Y19" s="40">
        <f t="shared" si="7"/>
        <v>0</v>
      </c>
      <c r="Z19" s="42"/>
      <c r="AA19" s="42"/>
      <c r="AB19" s="42">
        <f t="shared" si="8"/>
        <v>0</v>
      </c>
    </row>
    <row r="20" ht="15.75" customHeight="1">
      <c r="A20" s="38" t="s">
        <v>93</v>
      </c>
      <c r="B20" s="39">
        <v>400.0</v>
      </c>
      <c r="C20" s="39">
        <v>40.0</v>
      </c>
      <c r="E20" s="41"/>
      <c r="F20" s="47">
        <f t="shared" si="1"/>
        <v>34</v>
      </c>
      <c r="G20" s="41"/>
      <c r="H20" s="47">
        <v>34.0</v>
      </c>
      <c r="I20" s="42">
        <v>0.0</v>
      </c>
      <c r="J20" s="47">
        <f t="shared" si="2"/>
        <v>1</v>
      </c>
      <c r="K20" s="42">
        <v>3663.91</v>
      </c>
      <c r="L20" s="41"/>
      <c r="M20" s="44">
        <v>34.0</v>
      </c>
      <c r="N20" s="45">
        <f t="shared" si="3"/>
        <v>0</v>
      </c>
      <c r="O20" s="47">
        <f t="shared" si="4"/>
        <v>1</v>
      </c>
      <c r="P20" s="45">
        <v>11.84</v>
      </c>
      <c r="Q20" s="41"/>
      <c r="R20" s="51">
        <v>34.0</v>
      </c>
      <c r="S20" s="45">
        <f t="shared" si="5"/>
        <v>0</v>
      </c>
      <c r="T20" s="47">
        <f t="shared" si="6"/>
        <v>1</v>
      </c>
      <c r="U20" s="51">
        <v>1.58</v>
      </c>
      <c r="V20" s="39">
        <v>1541387.0</v>
      </c>
      <c r="W20" s="42">
        <v>1800.0</v>
      </c>
      <c r="X20" s="41"/>
      <c r="Y20" s="40">
        <f t="shared" si="7"/>
        <v>0</v>
      </c>
      <c r="Z20" s="42"/>
      <c r="AA20" s="42"/>
      <c r="AB20" s="42">
        <f t="shared" si="8"/>
        <v>0</v>
      </c>
    </row>
    <row r="21" ht="15.75" customHeight="1">
      <c r="A21" s="38" t="s">
        <v>94</v>
      </c>
      <c r="B21" s="39">
        <v>400.0</v>
      </c>
      <c r="C21" s="39">
        <v>80.0</v>
      </c>
      <c r="E21" s="41"/>
      <c r="F21" s="47">
        <f t="shared" si="1"/>
        <v>24</v>
      </c>
      <c r="G21" s="41"/>
      <c r="H21" s="47">
        <v>24.0</v>
      </c>
      <c r="I21" s="42">
        <v>0.0</v>
      </c>
      <c r="J21" s="47">
        <f t="shared" si="2"/>
        <v>1</v>
      </c>
      <c r="K21" s="42">
        <v>3743.45</v>
      </c>
      <c r="L21" s="41"/>
      <c r="M21" s="44">
        <v>25.0</v>
      </c>
      <c r="N21" s="45">
        <f t="shared" si="3"/>
        <v>4.166666667</v>
      </c>
      <c r="O21" s="47">
        <f t="shared" si="4"/>
        <v>0</v>
      </c>
      <c r="P21" s="45">
        <v>0.113333333333333</v>
      </c>
      <c r="Q21" s="41"/>
      <c r="R21" s="51">
        <v>24.0</v>
      </c>
      <c r="S21" s="45">
        <f t="shared" si="5"/>
        <v>0</v>
      </c>
      <c r="T21" s="47">
        <f t="shared" si="6"/>
        <v>1</v>
      </c>
      <c r="U21" s="51">
        <v>1.26</v>
      </c>
      <c r="V21" s="39">
        <v>1992703.0</v>
      </c>
      <c r="W21" s="42">
        <v>1800.0</v>
      </c>
      <c r="X21" s="41"/>
      <c r="Y21" s="40">
        <f t="shared" si="7"/>
        <v>0</v>
      </c>
      <c r="Z21" s="42"/>
      <c r="AA21" s="42"/>
      <c r="AB21" s="42">
        <f t="shared" si="8"/>
        <v>0</v>
      </c>
    </row>
    <row r="22" ht="15.75" customHeight="1">
      <c r="A22" s="38" t="s">
        <v>95</v>
      </c>
      <c r="B22" s="39">
        <v>400.0</v>
      </c>
      <c r="C22" s="39">
        <v>133.0</v>
      </c>
      <c r="E22" s="41"/>
      <c r="F22" s="47">
        <f t="shared" si="1"/>
        <v>19</v>
      </c>
      <c r="G22" s="41"/>
      <c r="H22" s="47">
        <v>19.0</v>
      </c>
      <c r="I22" s="42">
        <v>0.0</v>
      </c>
      <c r="J22" s="47">
        <f t="shared" si="2"/>
        <v>1</v>
      </c>
      <c r="K22" s="42">
        <v>642.21</v>
      </c>
      <c r="L22" s="41"/>
      <c r="M22" s="44">
        <v>19.0</v>
      </c>
      <c r="N22" s="45">
        <f t="shared" si="3"/>
        <v>0</v>
      </c>
      <c r="O22" s="47">
        <f t="shared" si="4"/>
        <v>1</v>
      </c>
      <c r="P22" s="45">
        <v>0.826666666666667</v>
      </c>
      <c r="Q22" s="41"/>
      <c r="R22" s="51">
        <v>19.0</v>
      </c>
      <c r="S22" s="45">
        <f t="shared" si="5"/>
        <v>0</v>
      </c>
      <c r="T22" s="47">
        <f t="shared" si="6"/>
        <v>1</v>
      </c>
      <c r="U22" s="51">
        <v>5.87</v>
      </c>
      <c r="V22" s="39">
        <v>142570.0</v>
      </c>
      <c r="W22" s="42">
        <v>1800.0</v>
      </c>
      <c r="X22" s="41"/>
      <c r="Y22" s="40">
        <f t="shared" si="7"/>
        <v>0</v>
      </c>
      <c r="Z22" s="42"/>
      <c r="AA22" s="42"/>
      <c r="AB22" s="42">
        <f t="shared" si="8"/>
        <v>0</v>
      </c>
    </row>
    <row r="23" ht="15.75" customHeight="1">
      <c r="A23" s="38" t="s">
        <v>96</v>
      </c>
      <c r="B23" s="39">
        <v>500.0</v>
      </c>
      <c r="C23" s="39">
        <v>5.0</v>
      </c>
      <c r="E23" s="41"/>
      <c r="F23" s="47">
        <f t="shared" si="1"/>
        <v>45</v>
      </c>
      <c r="G23" s="41"/>
      <c r="H23" s="47">
        <v>61.0</v>
      </c>
      <c r="I23" s="42">
        <v>98.3607</v>
      </c>
      <c r="J23" s="47">
        <f t="shared" si="2"/>
        <v>0</v>
      </c>
      <c r="K23" s="42">
        <v>7200.1</v>
      </c>
      <c r="L23" s="41"/>
      <c r="M23" s="44">
        <v>45.0</v>
      </c>
      <c r="N23" s="45">
        <f t="shared" si="3"/>
        <v>0</v>
      </c>
      <c r="O23" s="47">
        <f t="shared" si="4"/>
        <v>1</v>
      </c>
      <c r="P23" s="45">
        <v>0.8</v>
      </c>
      <c r="Q23" s="41"/>
      <c r="R23" s="51">
        <v>45.0</v>
      </c>
      <c r="S23" s="45">
        <f t="shared" si="5"/>
        <v>0</v>
      </c>
      <c r="T23" s="47">
        <f t="shared" si="6"/>
        <v>1</v>
      </c>
      <c r="U23" s="51">
        <v>32.2</v>
      </c>
      <c r="V23" s="39">
        <v>973902.0</v>
      </c>
      <c r="W23" s="42">
        <v>1800.0</v>
      </c>
      <c r="X23" s="41"/>
      <c r="Y23" s="40">
        <f t="shared" si="7"/>
        <v>0</v>
      </c>
      <c r="Z23" s="42"/>
      <c r="AA23" s="42"/>
      <c r="AB23" s="42">
        <f t="shared" si="8"/>
        <v>0</v>
      </c>
    </row>
    <row r="24" ht="15.75" customHeight="1">
      <c r="A24" s="38" t="s">
        <v>97</v>
      </c>
      <c r="B24" s="39">
        <v>500.0</v>
      </c>
      <c r="C24" s="39">
        <v>10.0</v>
      </c>
      <c r="E24" s="41"/>
      <c r="F24" s="47">
        <f t="shared" si="1"/>
        <v>44</v>
      </c>
      <c r="G24" s="41"/>
      <c r="H24" s="47">
        <v>59.0</v>
      </c>
      <c r="I24" s="42">
        <v>98.3051</v>
      </c>
      <c r="J24" s="47">
        <f t="shared" si="2"/>
        <v>0</v>
      </c>
      <c r="K24" s="42">
        <v>7200.12</v>
      </c>
      <c r="L24" s="41"/>
      <c r="M24" s="44">
        <v>44.0</v>
      </c>
      <c r="N24" s="45">
        <f t="shared" si="3"/>
        <v>0</v>
      </c>
      <c r="O24" s="47">
        <f t="shared" si="4"/>
        <v>1</v>
      </c>
      <c r="P24" s="45">
        <v>0.28</v>
      </c>
      <c r="Q24" s="41"/>
      <c r="R24" s="51">
        <v>44.0</v>
      </c>
      <c r="S24" s="45">
        <f t="shared" si="5"/>
        <v>0</v>
      </c>
      <c r="T24" s="47">
        <f t="shared" si="6"/>
        <v>1</v>
      </c>
      <c r="U24" s="51">
        <v>0.54</v>
      </c>
      <c r="V24" s="39">
        <v>583849.0</v>
      </c>
      <c r="W24" s="42">
        <v>1800.0</v>
      </c>
      <c r="X24" s="41"/>
      <c r="Y24" s="40">
        <f t="shared" si="7"/>
        <v>0</v>
      </c>
      <c r="Z24" s="42"/>
      <c r="AA24" s="42"/>
      <c r="AB24" s="42">
        <f t="shared" si="8"/>
        <v>0</v>
      </c>
    </row>
    <row r="25" ht="15.75" customHeight="1">
      <c r="A25" s="38" t="s">
        <v>98</v>
      </c>
      <c r="B25" s="39">
        <v>500.0</v>
      </c>
      <c r="C25" s="39">
        <v>50.0</v>
      </c>
      <c r="E25" s="41"/>
      <c r="F25" s="47">
        <f t="shared" si="1"/>
        <v>27</v>
      </c>
      <c r="G25" s="41"/>
      <c r="H25" s="47">
        <v>36.0</v>
      </c>
      <c r="I25" s="42">
        <v>88.8889</v>
      </c>
      <c r="J25" s="47">
        <f t="shared" si="2"/>
        <v>0</v>
      </c>
      <c r="K25" s="42">
        <v>7288.52</v>
      </c>
      <c r="L25" s="41"/>
      <c r="M25" s="44">
        <v>27.0</v>
      </c>
      <c r="N25" s="45">
        <f t="shared" si="3"/>
        <v>0</v>
      </c>
      <c r="O25" s="47">
        <f t="shared" si="4"/>
        <v>1</v>
      </c>
      <c r="P25" s="45">
        <v>7.45333333333333</v>
      </c>
      <c r="Q25" s="41"/>
      <c r="R25" s="51">
        <v>27.0</v>
      </c>
      <c r="S25" s="45">
        <f t="shared" si="5"/>
        <v>0</v>
      </c>
      <c r="T25" s="47">
        <f t="shared" si="6"/>
        <v>1</v>
      </c>
      <c r="U25" s="51">
        <v>10.92</v>
      </c>
      <c r="V25" s="39">
        <v>506003.0</v>
      </c>
      <c r="W25" s="42">
        <v>1800.0</v>
      </c>
      <c r="X25" s="41"/>
      <c r="Y25" s="40">
        <f t="shared" si="7"/>
        <v>0</v>
      </c>
      <c r="Z25" s="42"/>
      <c r="AA25" s="42"/>
      <c r="AB25" s="42">
        <f t="shared" si="8"/>
        <v>0</v>
      </c>
    </row>
    <row r="26" ht="15.75" customHeight="1">
      <c r="A26" s="38" t="s">
        <v>99</v>
      </c>
      <c r="B26" s="39">
        <v>500.0</v>
      </c>
      <c r="C26" s="39">
        <v>100.0</v>
      </c>
      <c r="E26" s="41"/>
      <c r="F26" s="47">
        <f t="shared" si="1"/>
        <v>19</v>
      </c>
      <c r="G26" s="41"/>
      <c r="H26" s="47">
        <v>19.0</v>
      </c>
      <c r="I26" s="42">
        <v>0.0</v>
      </c>
      <c r="J26" s="47">
        <f t="shared" si="2"/>
        <v>1</v>
      </c>
      <c r="K26" s="42">
        <v>7075.38</v>
      </c>
      <c r="L26" s="41"/>
      <c r="M26" s="44">
        <v>20.0</v>
      </c>
      <c r="N26" s="45">
        <f t="shared" si="3"/>
        <v>5.263157895</v>
      </c>
      <c r="O26" s="47">
        <f t="shared" si="4"/>
        <v>0</v>
      </c>
      <c r="P26" s="45">
        <v>0.36</v>
      </c>
      <c r="Q26" s="41"/>
      <c r="R26" s="51">
        <v>20.0</v>
      </c>
      <c r="S26" s="45">
        <f t="shared" si="5"/>
        <v>5.263157895</v>
      </c>
      <c r="T26" s="47">
        <f t="shared" si="6"/>
        <v>0</v>
      </c>
      <c r="U26" s="51">
        <v>6.02</v>
      </c>
      <c r="V26" s="39">
        <v>621116.0</v>
      </c>
      <c r="W26" s="42">
        <v>1800.0</v>
      </c>
      <c r="X26" s="41"/>
      <c r="Y26" s="40">
        <f t="shared" si="7"/>
        <v>0</v>
      </c>
      <c r="Z26" s="42"/>
      <c r="AA26" s="42">
        <f t="shared" ref="AA26:AA27" si="9">IF(S26&gt;0,100*($R26-MIN($H26, $M26))/MIN($H26, $M26),)</f>
        <v>5.263157895</v>
      </c>
      <c r="AB26" s="42">
        <f t="shared" si="8"/>
        <v>5.263157895</v>
      </c>
    </row>
    <row r="27" ht="15.75" customHeight="1">
      <c r="A27" s="38" t="s">
        <v>100</v>
      </c>
      <c r="B27" s="39">
        <v>500.0</v>
      </c>
      <c r="C27" s="39">
        <v>167.0</v>
      </c>
      <c r="E27" s="41"/>
      <c r="F27" s="47">
        <f t="shared" si="1"/>
        <v>15</v>
      </c>
      <c r="G27" s="41"/>
      <c r="H27" s="47">
        <v>15.0</v>
      </c>
      <c r="I27" s="42">
        <v>0.0</v>
      </c>
      <c r="J27" s="47">
        <f t="shared" si="2"/>
        <v>1</v>
      </c>
      <c r="K27" s="42">
        <v>2542.68</v>
      </c>
      <c r="L27" s="41"/>
      <c r="M27" s="44">
        <v>15.0</v>
      </c>
      <c r="N27" s="45">
        <f t="shared" si="3"/>
        <v>0</v>
      </c>
      <c r="O27" s="47">
        <f t="shared" si="4"/>
        <v>1</v>
      </c>
      <c r="P27" s="45">
        <v>22.4533333333333</v>
      </c>
      <c r="Q27" s="41"/>
      <c r="R27" s="51">
        <v>16.0</v>
      </c>
      <c r="S27" s="45">
        <f t="shared" si="5"/>
        <v>6.666666667</v>
      </c>
      <c r="T27" s="47">
        <f t="shared" si="6"/>
        <v>0</v>
      </c>
      <c r="U27" s="51">
        <v>2.19</v>
      </c>
      <c r="V27" s="39">
        <v>1163352.0</v>
      </c>
      <c r="W27" s="42">
        <v>1800.0</v>
      </c>
      <c r="X27" s="41"/>
      <c r="Y27" s="40">
        <f t="shared" si="7"/>
        <v>0</v>
      </c>
      <c r="Z27" s="42"/>
      <c r="AA27" s="42">
        <f t="shared" si="9"/>
        <v>6.666666667</v>
      </c>
      <c r="AB27" s="42">
        <f t="shared" si="8"/>
        <v>6.666666667</v>
      </c>
    </row>
    <row r="28" ht="15.75" customHeight="1">
      <c r="A28" s="38" t="s">
        <v>101</v>
      </c>
      <c r="B28" s="39">
        <v>600.0</v>
      </c>
      <c r="C28" s="39">
        <v>5.0</v>
      </c>
      <c r="E28" s="41"/>
      <c r="F28" s="47">
        <f t="shared" si="1"/>
        <v>43</v>
      </c>
      <c r="G28" s="41"/>
      <c r="H28" s="47">
        <v>53.0</v>
      </c>
      <c r="I28" s="42">
        <v>98.1132</v>
      </c>
      <c r="J28" s="47">
        <f t="shared" si="2"/>
        <v>0</v>
      </c>
      <c r="K28" s="42">
        <v>7200.09</v>
      </c>
      <c r="L28" s="41"/>
      <c r="M28" s="44">
        <v>43.0</v>
      </c>
      <c r="N28" s="45">
        <f t="shared" si="3"/>
        <v>0</v>
      </c>
      <c r="O28" s="47">
        <f t="shared" si="4"/>
        <v>1</v>
      </c>
      <c r="P28" s="45">
        <v>0.16</v>
      </c>
      <c r="Q28" s="41"/>
      <c r="R28" s="51">
        <v>43.0</v>
      </c>
      <c r="S28" s="45">
        <f t="shared" si="5"/>
        <v>0</v>
      </c>
      <c r="T28" s="47">
        <f t="shared" si="6"/>
        <v>1</v>
      </c>
      <c r="U28" s="51">
        <v>0.48</v>
      </c>
      <c r="V28" s="39">
        <v>454671.0</v>
      </c>
      <c r="W28" s="42">
        <v>1800.0</v>
      </c>
      <c r="X28" s="41"/>
      <c r="Y28" s="40">
        <f t="shared" si="7"/>
        <v>0</v>
      </c>
      <c r="Z28" s="42"/>
      <c r="AA28" s="42"/>
      <c r="AB28" s="42">
        <f t="shared" si="8"/>
        <v>0</v>
      </c>
    </row>
    <row r="29" ht="15.75" customHeight="1">
      <c r="A29" s="38" t="s">
        <v>102</v>
      </c>
      <c r="B29" s="39">
        <v>600.0</v>
      </c>
      <c r="C29" s="39">
        <v>10.0</v>
      </c>
      <c r="E29" s="41"/>
      <c r="F29" s="47">
        <f t="shared" si="1"/>
        <v>36</v>
      </c>
      <c r="G29" s="41"/>
      <c r="H29" s="47">
        <v>41.0</v>
      </c>
      <c r="I29" s="42">
        <v>97.561</v>
      </c>
      <c r="J29" s="47">
        <f t="shared" si="2"/>
        <v>0</v>
      </c>
      <c r="K29" s="42">
        <v>7200.06</v>
      </c>
      <c r="L29" s="41"/>
      <c r="M29" s="44">
        <v>36.0</v>
      </c>
      <c r="N29" s="45">
        <f t="shared" si="3"/>
        <v>0</v>
      </c>
      <c r="O29" s="47">
        <f t="shared" si="4"/>
        <v>1</v>
      </c>
      <c r="P29" s="45">
        <v>0.06</v>
      </c>
      <c r="Q29" s="41"/>
      <c r="R29" s="51">
        <v>36.0</v>
      </c>
      <c r="S29" s="45">
        <f t="shared" si="5"/>
        <v>0</v>
      </c>
      <c r="T29" s="47">
        <f t="shared" si="6"/>
        <v>1</v>
      </c>
      <c r="U29" s="51">
        <v>0.74</v>
      </c>
      <c r="V29" s="39">
        <v>59033.0</v>
      </c>
      <c r="W29" s="42">
        <v>1800.0</v>
      </c>
      <c r="X29" s="41"/>
      <c r="Y29" s="40">
        <f t="shared" si="7"/>
        <v>0</v>
      </c>
      <c r="Z29" s="42"/>
      <c r="AA29" s="42"/>
      <c r="AB29" s="42">
        <f t="shared" si="8"/>
        <v>0</v>
      </c>
    </row>
    <row r="30" ht="15.75" customHeight="1">
      <c r="A30" s="38" t="s">
        <v>103</v>
      </c>
      <c r="B30" s="39">
        <v>600.0</v>
      </c>
      <c r="C30" s="39">
        <v>60.0</v>
      </c>
      <c r="E30" s="41"/>
      <c r="F30" s="47">
        <f t="shared" si="1"/>
        <v>22</v>
      </c>
      <c r="G30" s="41"/>
      <c r="H30" s="47">
        <v>50.0</v>
      </c>
      <c r="I30" s="42">
        <v>98.0</v>
      </c>
      <c r="J30" s="47">
        <f t="shared" si="2"/>
        <v>0</v>
      </c>
      <c r="K30" s="42">
        <v>7200.08</v>
      </c>
      <c r="L30" s="41"/>
      <c r="M30" s="44">
        <v>22.0</v>
      </c>
      <c r="N30" s="45">
        <f t="shared" si="3"/>
        <v>0</v>
      </c>
      <c r="O30" s="47">
        <f t="shared" si="4"/>
        <v>1</v>
      </c>
      <c r="P30" s="45">
        <v>0.393333333333333</v>
      </c>
      <c r="Q30" s="41"/>
      <c r="R30" s="51">
        <v>22.0</v>
      </c>
      <c r="S30" s="45">
        <f t="shared" si="5"/>
        <v>0</v>
      </c>
      <c r="T30" s="47">
        <f t="shared" si="6"/>
        <v>1</v>
      </c>
      <c r="U30" s="51">
        <v>20.91</v>
      </c>
      <c r="V30" s="39">
        <v>627158.0</v>
      </c>
      <c r="W30" s="42">
        <v>1800.0</v>
      </c>
      <c r="X30" s="41"/>
      <c r="Y30" s="40">
        <f t="shared" si="7"/>
        <v>0</v>
      </c>
      <c r="Z30" s="42"/>
      <c r="AA30" s="42"/>
      <c r="AB30" s="42">
        <f t="shared" si="8"/>
        <v>0</v>
      </c>
    </row>
    <row r="31" ht="15.75" customHeight="1">
      <c r="A31" s="38" t="s">
        <v>104</v>
      </c>
      <c r="B31" s="39">
        <v>600.0</v>
      </c>
      <c r="C31" s="39">
        <v>120.0</v>
      </c>
      <c r="E31" s="41"/>
      <c r="F31" s="47">
        <f t="shared" si="1"/>
        <v>17</v>
      </c>
      <c r="G31" s="41"/>
      <c r="H31" s="47">
        <v>59.0</v>
      </c>
      <c r="I31" s="42">
        <v>98.3051</v>
      </c>
      <c r="J31" s="47">
        <f t="shared" si="2"/>
        <v>0</v>
      </c>
      <c r="K31" s="42">
        <v>7889.52</v>
      </c>
      <c r="L31" s="41"/>
      <c r="M31" s="44">
        <v>17.0</v>
      </c>
      <c r="N31" s="45">
        <f t="shared" si="3"/>
        <v>0</v>
      </c>
      <c r="O31" s="47">
        <f t="shared" si="4"/>
        <v>1</v>
      </c>
      <c r="P31" s="45">
        <v>0.213333333333333</v>
      </c>
      <c r="Q31" s="41"/>
      <c r="R31" s="51">
        <v>17.0</v>
      </c>
      <c r="S31" s="45">
        <f t="shared" si="5"/>
        <v>0</v>
      </c>
      <c r="T31" s="47">
        <f t="shared" si="6"/>
        <v>1</v>
      </c>
      <c r="U31" s="51">
        <v>21.03</v>
      </c>
      <c r="V31" s="39">
        <v>778956.0</v>
      </c>
      <c r="W31" s="42">
        <v>1800.0</v>
      </c>
      <c r="X31" s="41"/>
      <c r="Y31" s="40">
        <f t="shared" si="7"/>
        <v>0</v>
      </c>
      <c r="Z31" s="42"/>
      <c r="AA31" s="42"/>
      <c r="AB31" s="42">
        <f t="shared" si="8"/>
        <v>0</v>
      </c>
    </row>
    <row r="32" ht="15.75" customHeight="1">
      <c r="A32" s="38" t="s">
        <v>105</v>
      </c>
      <c r="B32" s="39">
        <v>600.0</v>
      </c>
      <c r="C32" s="39">
        <v>200.0</v>
      </c>
      <c r="E32" s="41"/>
      <c r="F32" s="47">
        <f t="shared" si="1"/>
        <v>13</v>
      </c>
      <c r="G32" s="41"/>
      <c r="H32" s="47">
        <v>13.0</v>
      </c>
      <c r="I32" s="42">
        <v>0.0</v>
      </c>
      <c r="J32" s="47">
        <f t="shared" si="2"/>
        <v>1</v>
      </c>
      <c r="K32" s="42">
        <v>4693.29</v>
      </c>
      <c r="L32" s="41"/>
      <c r="M32" s="44">
        <v>13.0</v>
      </c>
      <c r="N32" s="45">
        <f t="shared" si="3"/>
        <v>0</v>
      </c>
      <c r="O32" s="47">
        <f t="shared" si="4"/>
        <v>1</v>
      </c>
      <c r="P32" s="45">
        <v>1.92666666666667</v>
      </c>
      <c r="Q32" s="41"/>
      <c r="R32" s="51">
        <v>13.0</v>
      </c>
      <c r="S32" s="45">
        <f t="shared" si="5"/>
        <v>0</v>
      </c>
      <c r="T32" s="47">
        <f t="shared" si="6"/>
        <v>1</v>
      </c>
      <c r="U32" s="51">
        <v>5.99</v>
      </c>
      <c r="V32" s="39">
        <v>257058.0</v>
      </c>
      <c r="W32" s="42">
        <v>1800.0</v>
      </c>
      <c r="X32" s="41"/>
      <c r="Y32" s="40">
        <f t="shared" si="7"/>
        <v>0</v>
      </c>
      <c r="Z32" s="42"/>
      <c r="AA32" s="42"/>
      <c r="AB32" s="42">
        <f t="shared" si="8"/>
        <v>0</v>
      </c>
    </row>
    <row r="33" ht="15.75" customHeight="1">
      <c r="A33" s="38" t="s">
        <v>106</v>
      </c>
      <c r="B33" s="39">
        <v>700.0</v>
      </c>
      <c r="C33" s="39">
        <v>5.0</v>
      </c>
      <c r="E33" s="41"/>
      <c r="F33" s="47">
        <f t="shared" si="1"/>
        <v>34</v>
      </c>
      <c r="G33" s="41"/>
      <c r="H33" s="47">
        <v>44.0</v>
      </c>
      <c r="I33" s="42">
        <v>97.7273</v>
      </c>
      <c r="J33" s="47">
        <f t="shared" si="2"/>
        <v>0</v>
      </c>
      <c r="K33" s="42">
        <v>7200.17</v>
      </c>
      <c r="L33" s="41"/>
      <c r="M33" s="44">
        <v>34.0</v>
      </c>
      <c r="N33" s="45">
        <f t="shared" si="3"/>
        <v>0</v>
      </c>
      <c r="O33" s="47">
        <f t="shared" si="4"/>
        <v>1</v>
      </c>
      <c r="P33" s="45">
        <v>0.0333333333333333</v>
      </c>
      <c r="Q33" s="41"/>
      <c r="R33" s="51">
        <v>34.0</v>
      </c>
      <c r="S33" s="45">
        <f t="shared" si="5"/>
        <v>0</v>
      </c>
      <c r="T33" s="47">
        <f t="shared" si="6"/>
        <v>1</v>
      </c>
      <c r="U33" s="51">
        <v>0.63</v>
      </c>
      <c r="V33" s="39">
        <v>618320.0</v>
      </c>
      <c r="W33" s="42">
        <v>1800.0</v>
      </c>
      <c r="X33" s="41"/>
      <c r="Y33" s="40">
        <f t="shared" si="7"/>
        <v>0</v>
      </c>
      <c r="Z33" s="42"/>
      <c r="AA33" s="42"/>
      <c r="AB33" s="42">
        <f t="shared" si="8"/>
        <v>0</v>
      </c>
    </row>
    <row r="34" ht="15.75" customHeight="1">
      <c r="A34" s="38" t="s">
        <v>107</v>
      </c>
      <c r="B34" s="39">
        <v>700.0</v>
      </c>
      <c r="C34" s="39">
        <v>10.0</v>
      </c>
      <c r="E34" s="41"/>
      <c r="F34" s="47">
        <f t="shared" si="1"/>
        <v>33</v>
      </c>
      <c r="G34" s="41"/>
      <c r="H34" s="47">
        <v>46.0</v>
      </c>
      <c r="I34" s="42">
        <v>97.8261</v>
      </c>
      <c r="J34" s="47">
        <f t="shared" si="2"/>
        <v>0</v>
      </c>
      <c r="K34" s="42">
        <v>7200.07</v>
      </c>
      <c r="L34" s="41"/>
      <c r="M34" s="44">
        <v>33.0</v>
      </c>
      <c r="N34" s="45">
        <f t="shared" si="3"/>
        <v>0</v>
      </c>
      <c r="O34" s="47">
        <f t="shared" si="4"/>
        <v>1</v>
      </c>
      <c r="P34" s="45">
        <v>0.14</v>
      </c>
      <c r="Q34" s="41"/>
      <c r="R34" s="51">
        <v>33.0</v>
      </c>
      <c r="S34" s="45">
        <f t="shared" si="5"/>
        <v>0</v>
      </c>
      <c r="T34" s="47">
        <f t="shared" si="6"/>
        <v>1</v>
      </c>
      <c r="U34" s="51">
        <v>1.04</v>
      </c>
      <c r="V34" s="39">
        <v>451826.0</v>
      </c>
      <c r="W34" s="42">
        <v>1800.0</v>
      </c>
      <c r="X34" s="41"/>
      <c r="Y34" s="40">
        <f t="shared" si="7"/>
        <v>0</v>
      </c>
      <c r="Z34" s="42"/>
      <c r="AA34" s="42"/>
      <c r="AB34" s="42">
        <f t="shared" si="8"/>
        <v>0</v>
      </c>
    </row>
    <row r="35" ht="15.75" customHeight="1">
      <c r="A35" s="38" t="s">
        <v>108</v>
      </c>
      <c r="B35" s="39">
        <v>700.0</v>
      </c>
      <c r="C35" s="39">
        <v>70.0</v>
      </c>
      <c r="E35" s="41"/>
      <c r="F35" s="47">
        <f t="shared" si="1"/>
        <v>19</v>
      </c>
      <c r="G35" s="41"/>
      <c r="H35" s="47">
        <v>34.0</v>
      </c>
      <c r="I35" s="42">
        <v>97.0588</v>
      </c>
      <c r="J35" s="47">
        <f t="shared" si="2"/>
        <v>0</v>
      </c>
      <c r="K35" s="42">
        <v>7200.12</v>
      </c>
      <c r="L35" s="41"/>
      <c r="M35" s="44">
        <v>19.0</v>
      </c>
      <c r="N35" s="45">
        <f t="shared" si="3"/>
        <v>0</v>
      </c>
      <c r="O35" s="47">
        <f t="shared" si="4"/>
        <v>1</v>
      </c>
      <c r="P35" s="45">
        <v>6.85333333333333</v>
      </c>
      <c r="Q35" s="41"/>
      <c r="R35" s="51">
        <v>19.0</v>
      </c>
      <c r="S35" s="45">
        <f t="shared" si="5"/>
        <v>0</v>
      </c>
      <c r="T35" s="47">
        <f t="shared" si="6"/>
        <v>1</v>
      </c>
      <c r="U35" s="51">
        <v>3.16</v>
      </c>
      <c r="V35" s="39">
        <v>520728.0</v>
      </c>
      <c r="W35" s="42">
        <v>1800.0</v>
      </c>
      <c r="X35" s="41"/>
      <c r="Y35" s="40">
        <f t="shared" si="7"/>
        <v>0</v>
      </c>
      <c r="Z35" s="42"/>
      <c r="AA35" s="42"/>
      <c r="AB35" s="42">
        <f t="shared" si="8"/>
        <v>0</v>
      </c>
    </row>
    <row r="36" ht="15.75" customHeight="1">
      <c r="A36" s="38" t="s">
        <v>109</v>
      </c>
      <c r="B36" s="39">
        <v>700.0</v>
      </c>
      <c r="C36" s="39">
        <v>140.0</v>
      </c>
      <c r="E36" s="41"/>
      <c r="F36" s="47">
        <f t="shared" si="1"/>
        <v>14</v>
      </c>
      <c r="G36" s="41"/>
      <c r="H36" s="47">
        <v>75.0</v>
      </c>
      <c r="I36" s="42">
        <v>98.6667</v>
      </c>
      <c r="J36" s="47">
        <f t="shared" si="2"/>
        <v>0</v>
      </c>
      <c r="K36" s="42">
        <v>7200.08</v>
      </c>
      <c r="L36" s="41"/>
      <c r="M36" s="44">
        <v>14.0</v>
      </c>
      <c r="N36" s="45">
        <f t="shared" si="3"/>
        <v>0</v>
      </c>
      <c r="O36" s="47">
        <f t="shared" si="4"/>
        <v>1</v>
      </c>
      <c r="P36" s="45">
        <v>65.18</v>
      </c>
      <c r="Q36" s="41"/>
      <c r="R36" s="51">
        <v>14.0</v>
      </c>
      <c r="S36" s="45">
        <f t="shared" si="5"/>
        <v>0</v>
      </c>
      <c r="T36" s="47">
        <f t="shared" si="6"/>
        <v>1</v>
      </c>
      <c r="U36" s="51">
        <v>23.32</v>
      </c>
      <c r="V36" s="39">
        <v>422164.0</v>
      </c>
      <c r="W36" s="42">
        <v>1800.0</v>
      </c>
      <c r="X36" s="41"/>
      <c r="Y36" s="40">
        <f t="shared" si="7"/>
        <v>0</v>
      </c>
      <c r="Z36" s="42"/>
      <c r="AA36" s="42"/>
      <c r="AB36" s="42">
        <f t="shared" si="8"/>
        <v>0</v>
      </c>
    </row>
    <row r="37" ht="15.75" customHeight="1">
      <c r="A37" s="38" t="s">
        <v>110</v>
      </c>
      <c r="B37" s="39">
        <v>800.0</v>
      </c>
      <c r="C37" s="39">
        <v>5.0</v>
      </c>
      <c r="E37" s="41"/>
      <c r="F37" s="47">
        <f t="shared" si="1"/>
        <v>34</v>
      </c>
      <c r="G37" s="41"/>
      <c r="H37" s="47">
        <v>43.0</v>
      </c>
      <c r="I37" s="42">
        <v>97.6744</v>
      </c>
      <c r="J37" s="47">
        <f t="shared" si="2"/>
        <v>0</v>
      </c>
      <c r="K37" s="42">
        <v>7206.02</v>
      </c>
      <c r="L37" s="41"/>
      <c r="M37" s="44">
        <v>34.0</v>
      </c>
      <c r="N37" s="45">
        <f t="shared" si="3"/>
        <v>0</v>
      </c>
      <c r="O37" s="47">
        <f t="shared" si="4"/>
        <v>1</v>
      </c>
      <c r="P37" s="45">
        <v>0.36</v>
      </c>
      <c r="Q37" s="41"/>
      <c r="R37" s="51">
        <v>34.0</v>
      </c>
      <c r="S37" s="45">
        <f t="shared" si="5"/>
        <v>0</v>
      </c>
      <c r="T37" s="47">
        <f t="shared" si="6"/>
        <v>1</v>
      </c>
      <c r="U37" s="51">
        <v>0.59</v>
      </c>
      <c r="V37" s="39">
        <v>351628.0</v>
      </c>
      <c r="W37" s="42">
        <v>1800.0</v>
      </c>
      <c r="X37" s="41"/>
      <c r="Y37" s="40">
        <f t="shared" si="7"/>
        <v>0</v>
      </c>
      <c r="Z37" s="42"/>
      <c r="AA37" s="42"/>
      <c r="AB37" s="42">
        <f t="shared" si="8"/>
        <v>0</v>
      </c>
    </row>
    <row r="38" ht="15.75" customHeight="1">
      <c r="A38" s="38" t="s">
        <v>111</v>
      </c>
      <c r="B38" s="39">
        <v>800.0</v>
      </c>
      <c r="C38" s="39">
        <v>10.0</v>
      </c>
      <c r="E38" s="41"/>
      <c r="F38" s="47">
        <f t="shared" si="1"/>
        <v>31</v>
      </c>
      <c r="G38" s="41"/>
      <c r="H38" s="47">
        <v>46.0</v>
      </c>
      <c r="I38" s="42">
        <v>97.8261</v>
      </c>
      <c r="J38" s="47">
        <f t="shared" si="2"/>
        <v>0</v>
      </c>
      <c r="K38" s="42">
        <v>7207.51</v>
      </c>
      <c r="L38" s="41"/>
      <c r="M38" s="44">
        <v>31.0</v>
      </c>
      <c r="N38" s="45">
        <f t="shared" si="3"/>
        <v>0</v>
      </c>
      <c r="O38" s="47">
        <f t="shared" si="4"/>
        <v>1</v>
      </c>
      <c r="P38" s="45">
        <v>0.166666666666667</v>
      </c>
      <c r="Q38" s="41"/>
      <c r="R38" s="51">
        <v>31.0</v>
      </c>
      <c r="S38" s="45">
        <f t="shared" si="5"/>
        <v>0</v>
      </c>
      <c r="T38" s="47">
        <f t="shared" si="6"/>
        <v>1</v>
      </c>
      <c r="U38" s="51">
        <v>1.37</v>
      </c>
      <c r="V38" s="39">
        <v>498544.0</v>
      </c>
      <c r="W38" s="42">
        <v>1800.0</v>
      </c>
      <c r="X38" s="41"/>
      <c r="Y38" s="40">
        <f t="shared" si="7"/>
        <v>0</v>
      </c>
      <c r="Z38" s="42"/>
      <c r="AA38" s="42"/>
      <c r="AB38" s="42">
        <f t="shared" si="8"/>
        <v>0</v>
      </c>
    </row>
    <row r="39" ht="15.75" customHeight="1">
      <c r="A39" s="38" t="s">
        <v>112</v>
      </c>
      <c r="B39" s="39">
        <v>800.0</v>
      </c>
      <c r="C39" s="39">
        <v>80.0</v>
      </c>
      <c r="E39" s="41"/>
      <c r="F39" s="47">
        <f t="shared" si="1"/>
        <v>19</v>
      </c>
      <c r="G39" s="41"/>
      <c r="H39" s="39">
        <v>68.0</v>
      </c>
      <c r="I39" s="42">
        <v>98.5294</v>
      </c>
      <c r="J39" s="47">
        <f t="shared" si="2"/>
        <v>0</v>
      </c>
      <c r="K39" s="42">
        <v>7200.07</v>
      </c>
      <c r="L39" s="41"/>
      <c r="M39" s="44">
        <v>19.0</v>
      </c>
      <c r="N39" s="45">
        <f t="shared" si="3"/>
        <v>0</v>
      </c>
      <c r="O39" s="47">
        <f t="shared" si="4"/>
        <v>1</v>
      </c>
      <c r="P39" s="45">
        <v>0.08</v>
      </c>
      <c r="Q39" s="41"/>
      <c r="R39" s="51">
        <v>19.0</v>
      </c>
      <c r="S39" s="45">
        <f t="shared" si="5"/>
        <v>0</v>
      </c>
      <c r="T39" s="47">
        <f t="shared" si="6"/>
        <v>1</v>
      </c>
      <c r="U39" s="51">
        <v>7.06</v>
      </c>
      <c r="V39" s="39">
        <v>486294.0</v>
      </c>
      <c r="W39" s="42">
        <v>1800.0</v>
      </c>
      <c r="X39" s="41"/>
      <c r="Y39" s="40">
        <f t="shared" si="7"/>
        <v>0</v>
      </c>
      <c r="Z39" s="42"/>
      <c r="AA39" s="42"/>
      <c r="AB39" s="42">
        <f t="shared" si="8"/>
        <v>0</v>
      </c>
    </row>
    <row r="40" ht="15.75" customHeight="1">
      <c r="A40" s="38" t="s">
        <v>113</v>
      </c>
      <c r="B40" s="39">
        <v>900.0</v>
      </c>
      <c r="C40" s="39">
        <v>5.0</v>
      </c>
      <c r="E40" s="41"/>
      <c r="F40" s="47">
        <f t="shared" si="1"/>
        <v>33</v>
      </c>
      <c r="G40" s="41"/>
      <c r="H40" s="47">
        <v>52.0</v>
      </c>
      <c r="I40" s="42">
        <v>98.0769</v>
      </c>
      <c r="J40" s="47">
        <f t="shared" si="2"/>
        <v>0</v>
      </c>
      <c r="K40" s="42">
        <v>7200.15</v>
      </c>
      <c r="L40" s="41"/>
      <c r="M40" s="44">
        <v>33.0</v>
      </c>
      <c r="N40" s="45">
        <f t="shared" si="3"/>
        <v>0</v>
      </c>
      <c r="O40" s="47">
        <f t="shared" si="4"/>
        <v>1</v>
      </c>
      <c r="P40" s="45">
        <v>0.06</v>
      </c>
      <c r="Q40" s="41"/>
      <c r="R40" s="51">
        <v>33.0</v>
      </c>
      <c r="S40" s="45">
        <f t="shared" si="5"/>
        <v>0</v>
      </c>
      <c r="T40" s="47">
        <f t="shared" si="6"/>
        <v>1</v>
      </c>
      <c r="U40" s="51">
        <v>0.9</v>
      </c>
      <c r="V40" s="39">
        <v>387540.0</v>
      </c>
      <c r="W40" s="42">
        <v>1800.0</v>
      </c>
      <c r="X40" s="41"/>
      <c r="Y40" s="40">
        <f t="shared" si="7"/>
        <v>0</v>
      </c>
      <c r="Z40" s="42"/>
      <c r="AA40" s="42"/>
      <c r="AB40" s="42">
        <f t="shared" si="8"/>
        <v>0</v>
      </c>
    </row>
    <row r="41" ht="15.75" customHeight="1">
      <c r="A41" s="38" t="s">
        <v>114</v>
      </c>
      <c r="B41" s="39">
        <v>900.0</v>
      </c>
      <c r="C41" s="39">
        <v>10.0</v>
      </c>
      <c r="E41" s="41"/>
      <c r="F41" s="47">
        <f t="shared" si="1"/>
        <v>26</v>
      </c>
      <c r="G41" s="41"/>
      <c r="H41" s="47">
        <v>40.0</v>
      </c>
      <c r="I41" s="42">
        <v>97.5</v>
      </c>
      <c r="J41" s="47">
        <f t="shared" si="2"/>
        <v>0</v>
      </c>
      <c r="K41" s="42">
        <v>7249.48</v>
      </c>
      <c r="L41" s="41"/>
      <c r="M41" s="44">
        <v>26.0</v>
      </c>
      <c r="N41" s="45">
        <f t="shared" si="3"/>
        <v>0</v>
      </c>
      <c r="O41" s="47">
        <f t="shared" si="4"/>
        <v>1</v>
      </c>
      <c r="P41" s="45">
        <v>0.12</v>
      </c>
      <c r="Q41" s="41"/>
      <c r="R41" s="51">
        <v>26.0</v>
      </c>
      <c r="S41" s="45">
        <f t="shared" si="5"/>
        <v>0</v>
      </c>
      <c r="T41" s="47">
        <f t="shared" si="6"/>
        <v>1</v>
      </c>
      <c r="U41" s="51">
        <v>1.76</v>
      </c>
      <c r="V41" s="39">
        <v>369496.0</v>
      </c>
      <c r="W41" s="42">
        <v>1800.0</v>
      </c>
      <c r="X41" s="41"/>
      <c r="Y41" s="40">
        <f t="shared" si="7"/>
        <v>0</v>
      </c>
      <c r="Z41" s="42"/>
      <c r="AA41" s="42"/>
      <c r="AB41" s="42">
        <f t="shared" si="8"/>
        <v>0</v>
      </c>
    </row>
    <row r="42" ht="15.75" customHeight="1">
      <c r="A42" s="38" t="s">
        <v>115</v>
      </c>
      <c r="B42" s="39">
        <v>900.0</v>
      </c>
      <c r="C42" s="39">
        <v>90.0</v>
      </c>
      <c r="E42" s="41"/>
      <c r="F42" s="47">
        <f t="shared" si="1"/>
        <v>16</v>
      </c>
      <c r="G42" s="41"/>
      <c r="H42" s="47">
        <v>50.0</v>
      </c>
      <c r="I42" s="42">
        <v>100.0</v>
      </c>
      <c r="J42" s="47">
        <f t="shared" si="2"/>
        <v>0</v>
      </c>
      <c r="K42" s="42">
        <v>7200.1</v>
      </c>
      <c r="L42" s="41"/>
      <c r="M42" s="44">
        <v>16.0</v>
      </c>
      <c r="N42" s="45">
        <f t="shared" si="3"/>
        <v>0</v>
      </c>
      <c r="O42" s="47">
        <f t="shared" si="4"/>
        <v>1</v>
      </c>
      <c r="P42" s="45">
        <v>2.02666666666667</v>
      </c>
      <c r="Q42" s="41"/>
      <c r="R42" s="51">
        <v>16.0</v>
      </c>
      <c r="S42" s="45">
        <f t="shared" si="5"/>
        <v>0</v>
      </c>
      <c r="T42" s="47">
        <f t="shared" si="6"/>
        <v>1</v>
      </c>
      <c r="U42" s="51">
        <v>14.19</v>
      </c>
      <c r="V42" s="39">
        <v>112207.0</v>
      </c>
      <c r="W42" s="42">
        <v>1800.0</v>
      </c>
      <c r="X42" s="41"/>
      <c r="Y42" s="40">
        <f t="shared" si="7"/>
        <v>0</v>
      </c>
      <c r="Z42" s="42"/>
      <c r="AA42" s="42"/>
      <c r="AB42" s="42">
        <f t="shared" si="8"/>
        <v>0</v>
      </c>
    </row>
    <row r="43" ht="15.75" customHeight="1">
      <c r="A43" s="40"/>
      <c r="B43" s="40"/>
      <c r="C43" s="40"/>
      <c r="D43" s="40"/>
      <c r="E43" s="41"/>
      <c r="F43" s="44"/>
      <c r="G43" s="41"/>
      <c r="H43" s="45">
        <f t="shared" ref="H43:I43" si="10">AVERAGE(H3:H42)</f>
        <v>54.95</v>
      </c>
      <c r="I43" s="45">
        <f t="shared" si="10"/>
        <v>43.884735</v>
      </c>
      <c r="J43" s="45"/>
      <c r="K43" s="45">
        <f>AVERAGE(K3:K42)</f>
        <v>4309.753</v>
      </c>
      <c r="L43" s="41"/>
      <c r="M43" s="45">
        <f t="shared" ref="M43:N43" si="11">AVERAGE(M3:M42)</f>
        <v>45.55</v>
      </c>
      <c r="N43" s="45">
        <f t="shared" si="11"/>
        <v>0.235745614</v>
      </c>
      <c r="O43" s="45"/>
      <c r="P43" s="45">
        <f>AVERAGE(P3:P42)</f>
        <v>3.390666667</v>
      </c>
      <c r="Q43" s="41"/>
      <c r="R43" s="45">
        <f t="shared" ref="R43:S43" si="12">AVERAGE(R3:R42)</f>
        <v>45.55</v>
      </c>
      <c r="S43" s="45">
        <f t="shared" si="12"/>
        <v>0.298245614</v>
      </c>
      <c r="T43" s="45"/>
      <c r="U43" s="45">
        <f>AVERAGE(U3:U42)</f>
        <v>4.188</v>
      </c>
      <c r="V43" s="39"/>
      <c r="W43" s="42"/>
      <c r="X43" s="41"/>
      <c r="Y43" s="42"/>
      <c r="Z43" s="42"/>
      <c r="AA43" s="42">
        <f>AVERAGE(AA26:AA42)</f>
        <v>5.964912281</v>
      </c>
      <c r="AB43" s="42">
        <f>AVERAGE(AB3:AB42)</f>
        <v>0.298245614</v>
      </c>
    </row>
    <row r="44" ht="15.75" customHeight="1">
      <c r="A44" s="40"/>
      <c r="B44" s="40"/>
      <c r="C44" s="40"/>
      <c r="D44" s="40"/>
      <c r="E44" s="41"/>
      <c r="F44" s="44"/>
      <c r="G44" s="41"/>
      <c r="H44" s="45"/>
      <c r="I44" s="45"/>
      <c r="J44" s="45"/>
      <c r="K44" s="45"/>
      <c r="L44" s="41"/>
      <c r="M44" s="45"/>
      <c r="N44" s="45"/>
      <c r="O44" s="45"/>
      <c r="P44" s="45"/>
      <c r="Q44" s="41"/>
      <c r="R44" s="44"/>
      <c r="S44" s="40"/>
      <c r="T44" s="40"/>
      <c r="U44" s="71"/>
      <c r="V44" s="39"/>
      <c r="W44" s="42"/>
      <c r="X44" s="41"/>
      <c r="Y44" s="42"/>
      <c r="Z44" s="42"/>
      <c r="AA44" s="42"/>
      <c r="AB44" s="42"/>
    </row>
    <row r="45" ht="15.75" customHeight="1">
      <c r="A45" s="38" t="s">
        <v>76</v>
      </c>
      <c r="B45" s="39">
        <v>100.0</v>
      </c>
      <c r="C45" s="39">
        <v>5.0</v>
      </c>
      <c r="D45" s="70">
        <v>3.0</v>
      </c>
      <c r="E45" s="41"/>
      <c r="F45" s="47">
        <f t="shared" ref="F45:F84" si="13">MIN(H45,M45,R45)</f>
        <v>171</v>
      </c>
      <c r="G45" s="41"/>
      <c r="H45" s="47">
        <v>171.0</v>
      </c>
      <c r="I45" s="42">
        <v>0.0</v>
      </c>
      <c r="J45" s="47">
        <f t="shared" ref="J45:J84" si="14">IF(H45=$F45, 1, 0)</f>
        <v>1</v>
      </c>
      <c r="K45" s="42">
        <v>18.52</v>
      </c>
      <c r="L45" s="41"/>
      <c r="M45" s="45"/>
      <c r="N45" s="45"/>
      <c r="O45" s="45"/>
      <c r="P45" s="45"/>
      <c r="Q45" s="41"/>
      <c r="R45" s="51">
        <v>171.0</v>
      </c>
      <c r="S45" s="45">
        <f>100*($R45-$F45)/$F45</f>
        <v>0</v>
      </c>
      <c r="T45" s="47">
        <f t="shared" ref="T45:T84" si="15">IF(R45=$F45, 1, 0)</f>
        <v>1</v>
      </c>
      <c r="U45" s="51">
        <v>0.02</v>
      </c>
      <c r="V45" s="39">
        <v>4679179.0</v>
      </c>
      <c r="W45" s="42">
        <v>1800.0</v>
      </c>
      <c r="X45" s="41"/>
      <c r="Y45" s="47">
        <f t="shared" ref="Y45:Y84" si="16">IF(R45&lt;H45,1,0)</f>
        <v>0</v>
      </c>
      <c r="Z45" s="42"/>
      <c r="AA45" s="42" t="str">
        <f t="shared" ref="AA45:AA84" si="17">IF(S45&gt;0,100*($R45-MIN($H45, $M45))/MIN($H45, $M45),)</f>
        <v/>
      </c>
      <c r="AB45" s="42">
        <f t="shared" ref="AB45:AB84" si="18">100*(R45-MIN($H45, $M45))/MIN($H45, $M45)</f>
        <v>0</v>
      </c>
    </row>
    <row r="46" ht="15.75" customHeight="1">
      <c r="A46" s="38" t="s">
        <v>77</v>
      </c>
      <c r="B46" s="39">
        <v>100.0</v>
      </c>
      <c r="C46" s="39">
        <v>10.0</v>
      </c>
      <c r="E46" s="41"/>
      <c r="F46" s="47">
        <f t="shared" si="13"/>
        <v>138</v>
      </c>
      <c r="G46" s="41"/>
      <c r="H46" s="47">
        <v>138.0</v>
      </c>
      <c r="I46" s="42">
        <v>0.0</v>
      </c>
      <c r="J46" s="47">
        <f t="shared" si="14"/>
        <v>1</v>
      </c>
      <c r="K46" s="42">
        <v>105.23</v>
      </c>
      <c r="L46" s="41"/>
      <c r="M46" s="45"/>
      <c r="N46" s="45"/>
      <c r="O46" s="45"/>
      <c r="P46" s="45"/>
      <c r="Q46" s="41"/>
      <c r="R46" s="51">
        <v>138.0</v>
      </c>
      <c r="S46" s="45">
        <f t="shared" ref="S46:S84" si="19">100*(R46-$F46)/$F46</f>
        <v>0</v>
      </c>
      <c r="T46" s="47">
        <f t="shared" si="15"/>
        <v>1</v>
      </c>
      <c r="U46" s="51">
        <v>0.08</v>
      </c>
      <c r="V46" s="39">
        <v>2380776.0</v>
      </c>
      <c r="W46" s="42">
        <v>1800.0</v>
      </c>
      <c r="X46" s="41"/>
      <c r="Y46" s="47">
        <f t="shared" si="16"/>
        <v>0</v>
      </c>
      <c r="Z46" s="42"/>
      <c r="AA46" s="42" t="str">
        <f t="shared" si="17"/>
        <v/>
      </c>
      <c r="AB46" s="42">
        <f t="shared" si="18"/>
        <v>0</v>
      </c>
    </row>
    <row r="47" ht="15.75" customHeight="1">
      <c r="A47" s="38" t="s">
        <v>78</v>
      </c>
      <c r="B47" s="39">
        <v>100.0</v>
      </c>
      <c r="C47" s="39">
        <v>10.0</v>
      </c>
      <c r="E47" s="41"/>
      <c r="F47" s="47">
        <f t="shared" si="13"/>
        <v>142</v>
      </c>
      <c r="G47" s="41"/>
      <c r="H47" s="47">
        <v>142.0</v>
      </c>
      <c r="I47" s="42">
        <v>0.0</v>
      </c>
      <c r="J47" s="47">
        <f t="shared" si="14"/>
        <v>1</v>
      </c>
      <c r="K47" s="42">
        <v>200.92</v>
      </c>
      <c r="L47" s="41"/>
      <c r="M47" s="45"/>
      <c r="N47" s="45"/>
      <c r="O47" s="45"/>
      <c r="P47" s="45"/>
      <c r="Q47" s="41"/>
      <c r="R47" s="51">
        <v>142.0</v>
      </c>
      <c r="S47" s="45">
        <f t="shared" si="19"/>
        <v>0</v>
      </c>
      <c r="T47" s="47">
        <f t="shared" si="15"/>
        <v>1</v>
      </c>
      <c r="U47" s="51">
        <v>0.03</v>
      </c>
      <c r="V47" s="39">
        <v>8426040.0</v>
      </c>
      <c r="W47" s="42">
        <v>1800.0</v>
      </c>
      <c r="X47" s="41"/>
      <c r="Y47" s="47">
        <f t="shared" si="16"/>
        <v>0</v>
      </c>
      <c r="Z47" s="42"/>
      <c r="AA47" s="42" t="str">
        <f t="shared" si="17"/>
        <v/>
      </c>
      <c r="AB47" s="42">
        <f t="shared" si="18"/>
        <v>0</v>
      </c>
    </row>
    <row r="48" ht="15.75" customHeight="1">
      <c r="A48" s="38" t="s">
        <v>79</v>
      </c>
      <c r="B48" s="39">
        <v>100.0</v>
      </c>
      <c r="C48" s="39">
        <v>20.0</v>
      </c>
      <c r="E48" s="41"/>
      <c r="F48" s="47">
        <f t="shared" si="13"/>
        <v>118</v>
      </c>
      <c r="G48" s="41"/>
      <c r="H48" s="47">
        <v>118.0</v>
      </c>
      <c r="I48" s="42">
        <v>0.0</v>
      </c>
      <c r="J48" s="47">
        <f t="shared" si="14"/>
        <v>1</v>
      </c>
      <c r="K48" s="42">
        <v>304.62</v>
      </c>
      <c r="L48" s="41"/>
      <c r="M48" s="45"/>
      <c r="N48" s="45"/>
      <c r="O48" s="45"/>
      <c r="P48" s="45"/>
      <c r="Q48" s="41"/>
      <c r="R48" s="51">
        <v>118.0</v>
      </c>
      <c r="S48" s="45">
        <f t="shared" si="19"/>
        <v>0</v>
      </c>
      <c r="T48" s="47">
        <f t="shared" si="15"/>
        <v>1</v>
      </c>
      <c r="U48" s="51">
        <v>0.59</v>
      </c>
      <c r="V48" s="39">
        <v>2840468.0</v>
      </c>
      <c r="W48" s="42">
        <v>1800.0</v>
      </c>
      <c r="X48" s="41"/>
      <c r="Y48" s="47">
        <f t="shared" si="16"/>
        <v>0</v>
      </c>
      <c r="Z48" s="42"/>
      <c r="AA48" s="42" t="str">
        <f t="shared" si="17"/>
        <v/>
      </c>
      <c r="AB48" s="42">
        <f t="shared" si="18"/>
        <v>0</v>
      </c>
    </row>
    <row r="49" ht="15.75" customHeight="1">
      <c r="A49" s="38" t="s">
        <v>80</v>
      </c>
      <c r="B49" s="39">
        <v>100.0</v>
      </c>
      <c r="C49" s="39">
        <v>33.0</v>
      </c>
      <c r="E49" s="41"/>
      <c r="F49" s="47">
        <f t="shared" si="13"/>
        <v>76</v>
      </c>
      <c r="G49" s="41"/>
      <c r="H49" s="47">
        <v>76.0</v>
      </c>
      <c r="I49" s="42">
        <v>0.0</v>
      </c>
      <c r="J49" s="47">
        <f t="shared" si="14"/>
        <v>1</v>
      </c>
      <c r="K49" s="42">
        <v>91.17</v>
      </c>
      <c r="L49" s="41"/>
      <c r="M49" s="45"/>
      <c r="N49" s="45"/>
      <c r="O49" s="45"/>
      <c r="P49" s="45"/>
      <c r="Q49" s="41"/>
      <c r="R49" s="51">
        <v>76.0</v>
      </c>
      <c r="S49" s="45">
        <f t="shared" si="19"/>
        <v>0</v>
      </c>
      <c r="T49" s="47">
        <f t="shared" si="15"/>
        <v>1</v>
      </c>
      <c r="U49" s="51">
        <v>0.03</v>
      </c>
      <c r="V49" s="39">
        <v>6922917.0</v>
      </c>
      <c r="W49" s="42">
        <v>1800.0</v>
      </c>
      <c r="X49" s="41"/>
      <c r="Y49" s="47">
        <f t="shared" si="16"/>
        <v>0</v>
      </c>
      <c r="Z49" s="42"/>
      <c r="AA49" s="42" t="str">
        <f t="shared" si="17"/>
        <v/>
      </c>
      <c r="AB49" s="42">
        <f t="shared" si="18"/>
        <v>0</v>
      </c>
    </row>
    <row r="50" ht="15.75" customHeight="1">
      <c r="A50" s="38" t="s">
        <v>81</v>
      </c>
      <c r="B50" s="39">
        <v>200.0</v>
      </c>
      <c r="C50" s="39">
        <v>5.0</v>
      </c>
      <c r="E50" s="41"/>
      <c r="F50" s="47">
        <f t="shared" si="13"/>
        <v>110</v>
      </c>
      <c r="G50" s="41"/>
      <c r="H50" s="47">
        <v>110.0</v>
      </c>
      <c r="I50" s="42">
        <v>0.0</v>
      </c>
      <c r="J50" s="47">
        <f t="shared" si="14"/>
        <v>1</v>
      </c>
      <c r="K50" s="42">
        <v>1191.89</v>
      </c>
      <c r="L50" s="41"/>
      <c r="M50" s="45"/>
      <c r="N50" s="45"/>
      <c r="O50" s="45"/>
      <c r="P50" s="45"/>
      <c r="Q50" s="41"/>
      <c r="R50" s="51">
        <v>110.0</v>
      </c>
      <c r="S50" s="45">
        <f t="shared" si="19"/>
        <v>0</v>
      </c>
      <c r="T50" s="47">
        <f t="shared" si="15"/>
        <v>1</v>
      </c>
      <c r="U50" s="51">
        <v>0.06</v>
      </c>
      <c r="V50" s="39">
        <v>4243081.0</v>
      </c>
      <c r="W50" s="42">
        <v>1800.0</v>
      </c>
      <c r="X50" s="41"/>
      <c r="Y50" s="47">
        <f t="shared" si="16"/>
        <v>0</v>
      </c>
      <c r="Z50" s="42"/>
      <c r="AA50" s="42" t="str">
        <f t="shared" si="17"/>
        <v/>
      </c>
      <c r="AB50" s="42">
        <f t="shared" si="18"/>
        <v>0</v>
      </c>
    </row>
    <row r="51" ht="15.75" customHeight="1">
      <c r="A51" s="38" t="s">
        <v>82</v>
      </c>
      <c r="B51" s="39">
        <v>200.0</v>
      </c>
      <c r="C51" s="39">
        <v>10.0</v>
      </c>
      <c r="E51" s="41"/>
      <c r="F51" s="47">
        <f t="shared" si="13"/>
        <v>87</v>
      </c>
      <c r="G51" s="41"/>
      <c r="H51" s="47">
        <v>87.0</v>
      </c>
      <c r="I51" s="42">
        <v>0.0</v>
      </c>
      <c r="J51" s="47">
        <f t="shared" si="14"/>
        <v>1</v>
      </c>
      <c r="K51" s="42">
        <v>1608.21</v>
      </c>
      <c r="L51" s="41"/>
      <c r="M51" s="45"/>
      <c r="N51" s="45"/>
      <c r="O51" s="45"/>
      <c r="P51" s="45"/>
      <c r="Q51" s="41"/>
      <c r="R51" s="51">
        <v>87.0</v>
      </c>
      <c r="S51" s="45">
        <f t="shared" si="19"/>
        <v>0</v>
      </c>
      <c r="T51" s="47">
        <f t="shared" si="15"/>
        <v>1</v>
      </c>
      <c r="U51" s="51">
        <v>0.17</v>
      </c>
      <c r="V51" s="39">
        <v>3077676.0</v>
      </c>
      <c r="W51" s="42">
        <v>1800.0</v>
      </c>
      <c r="X51" s="41"/>
      <c r="Y51" s="47">
        <f t="shared" si="16"/>
        <v>0</v>
      </c>
      <c r="Z51" s="42"/>
      <c r="AA51" s="42" t="str">
        <f t="shared" si="17"/>
        <v/>
      </c>
      <c r="AB51" s="42">
        <f t="shared" si="18"/>
        <v>0</v>
      </c>
    </row>
    <row r="52" ht="15.75" customHeight="1">
      <c r="A52" s="38" t="s">
        <v>83</v>
      </c>
      <c r="B52" s="39">
        <v>200.0</v>
      </c>
      <c r="C52" s="39">
        <v>20.0</v>
      </c>
      <c r="E52" s="41"/>
      <c r="F52" s="47">
        <f t="shared" si="13"/>
        <v>75</v>
      </c>
      <c r="G52" s="41"/>
      <c r="H52" s="47">
        <v>75.0</v>
      </c>
      <c r="I52" s="42">
        <v>0.0</v>
      </c>
      <c r="J52" s="47">
        <f t="shared" si="14"/>
        <v>1</v>
      </c>
      <c r="K52" s="42">
        <v>1283.11</v>
      </c>
      <c r="L52" s="41"/>
      <c r="M52" s="45"/>
      <c r="N52" s="45"/>
      <c r="O52" s="45"/>
      <c r="P52" s="45"/>
      <c r="Q52" s="41"/>
      <c r="R52" s="51">
        <v>75.0</v>
      </c>
      <c r="S52" s="45">
        <f t="shared" si="19"/>
        <v>0</v>
      </c>
      <c r="T52" s="47">
        <f t="shared" si="15"/>
        <v>1</v>
      </c>
      <c r="U52" s="51">
        <v>0.3</v>
      </c>
      <c r="V52" s="39">
        <v>543821.0</v>
      </c>
      <c r="W52" s="42">
        <v>1800.0</v>
      </c>
      <c r="X52" s="41"/>
      <c r="Y52" s="47">
        <f t="shared" si="16"/>
        <v>0</v>
      </c>
      <c r="Z52" s="42"/>
      <c r="AA52" s="42" t="str">
        <f t="shared" si="17"/>
        <v/>
      </c>
      <c r="AB52" s="42">
        <f t="shared" si="18"/>
        <v>0</v>
      </c>
    </row>
    <row r="53" ht="15.75" customHeight="1">
      <c r="A53" s="38" t="s">
        <v>84</v>
      </c>
      <c r="B53" s="39">
        <v>200.0</v>
      </c>
      <c r="C53" s="39">
        <v>40.0</v>
      </c>
      <c r="E53" s="41"/>
      <c r="F53" s="47">
        <f t="shared" si="13"/>
        <v>55</v>
      </c>
      <c r="G53" s="41"/>
      <c r="H53" s="47">
        <v>55.0</v>
      </c>
      <c r="I53" s="42">
        <v>0.0</v>
      </c>
      <c r="J53" s="47">
        <f t="shared" si="14"/>
        <v>1</v>
      </c>
      <c r="K53" s="42">
        <v>955.37</v>
      </c>
      <c r="L53" s="41"/>
      <c r="M53" s="45"/>
      <c r="N53" s="45"/>
      <c r="O53" s="45"/>
      <c r="P53" s="45"/>
      <c r="Q53" s="41"/>
      <c r="R53" s="51">
        <v>55.0</v>
      </c>
      <c r="S53" s="45">
        <f t="shared" si="19"/>
        <v>0</v>
      </c>
      <c r="T53" s="47">
        <f t="shared" si="15"/>
        <v>1</v>
      </c>
      <c r="U53" s="51">
        <v>0.92</v>
      </c>
      <c r="V53" s="39">
        <v>87744.0</v>
      </c>
      <c r="W53" s="42">
        <v>1800.0</v>
      </c>
      <c r="X53" s="41"/>
      <c r="Y53" s="47">
        <f t="shared" si="16"/>
        <v>0</v>
      </c>
      <c r="Z53" s="42"/>
      <c r="AA53" s="42" t="str">
        <f t="shared" si="17"/>
        <v/>
      </c>
      <c r="AB53" s="42">
        <f t="shared" si="18"/>
        <v>0</v>
      </c>
    </row>
    <row r="54" ht="15.75" customHeight="1">
      <c r="A54" s="38" t="s">
        <v>85</v>
      </c>
      <c r="B54" s="39">
        <v>200.0</v>
      </c>
      <c r="C54" s="39">
        <v>67.0</v>
      </c>
      <c r="E54" s="41"/>
      <c r="F54" s="47">
        <f t="shared" si="13"/>
        <v>34</v>
      </c>
      <c r="G54" s="41"/>
      <c r="H54" s="47">
        <v>34.0</v>
      </c>
      <c r="I54" s="42">
        <v>0.0</v>
      </c>
      <c r="J54" s="47">
        <f t="shared" si="14"/>
        <v>1</v>
      </c>
      <c r="K54" s="42">
        <v>230.77</v>
      </c>
      <c r="L54" s="41"/>
      <c r="M54" s="45"/>
      <c r="N54" s="45"/>
      <c r="O54" s="45"/>
      <c r="P54" s="45"/>
      <c r="Q54" s="41"/>
      <c r="R54" s="51">
        <v>34.0</v>
      </c>
      <c r="S54" s="45">
        <f t="shared" si="19"/>
        <v>0</v>
      </c>
      <c r="T54" s="47">
        <f t="shared" si="15"/>
        <v>1</v>
      </c>
      <c r="U54" s="51">
        <v>0.23</v>
      </c>
      <c r="V54" s="39">
        <v>671158.0</v>
      </c>
      <c r="W54" s="42">
        <v>1800.0</v>
      </c>
      <c r="X54" s="41"/>
      <c r="Y54" s="47">
        <f t="shared" si="16"/>
        <v>0</v>
      </c>
      <c r="Z54" s="42"/>
      <c r="AA54" s="42" t="str">
        <f t="shared" si="17"/>
        <v/>
      </c>
      <c r="AB54" s="42">
        <f t="shared" si="18"/>
        <v>0</v>
      </c>
    </row>
    <row r="55" ht="15.75" customHeight="1">
      <c r="A55" s="38" t="s">
        <v>86</v>
      </c>
      <c r="B55" s="39">
        <v>300.0</v>
      </c>
      <c r="C55" s="39">
        <v>5.0</v>
      </c>
      <c r="E55" s="41"/>
      <c r="F55" s="47">
        <f t="shared" si="13"/>
        <v>72</v>
      </c>
      <c r="G55" s="41"/>
      <c r="H55" s="47">
        <v>72.0</v>
      </c>
      <c r="I55" s="42">
        <v>0.0</v>
      </c>
      <c r="J55" s="47">
        <f t="shared" si="14"/>
        <v>1</v>
      </c>
      <c r="K55" s="42">
        <v>1856.76</v>
      </c>
      <c r="L55" s="41"/>
      <c r="M55" s="45"/>
      <c r="N55" s="45"/>
      <c r="O55" s="45"/>
      <c r="P55" s="45"/>
      <c r="Q55" s="41"/>
      <c r="R55" s="51">
        <v>72.0</v>
      </c>
      <c r="S55" s="45">
        <f t="shared" si="19"/>
        <v>0</v>
      </c>
      <c r="T55" s="47">
        <f t="shared" si="15"/>
        <v>1</v>
      </c>
      <c r="U55" s="51">
        <v>0.1</v>
      </c>
      <c r="V55" s="39">
        <v>409294.0</v>
      </c>
      <c r="W55" s="42">
        <v>1800.0</v>
      </c>
      <c r="X55" s="41"/>
      <c r="Y55" s="47">
        <f t="shared" si="16"/>
        <v>0</v>
      </c>
      <c r="Z55" s="42"/>
      <c r="AA55" s="42" t="str">
        <f t="shared" si="17"/>
        <v/>
      </c>
      <c r="AB55" s="42">
        <f t="shared" si="18"/>
        <v>0</v>
      </c>
    </row>
    <row r="56" ht="15.75" customHeight="1">
      <c r="A56" s="38" t="s">
        <v>87</v>
      </c>
      <c r="B56" s="39">
        <v>300.0</v>
      </c>
      <c r="C56" s="39">
        <v>10.0</v>
      </c>
      <c r="E56" s="41"/>
      <c r="F56" s="47">
        <f t="shared" si="13"/>
        <v>66</v>
      </c>
      <c r="G56" s="41"/>
      <c r="H56" s="47">
        <v>84.0</v>
      </c>
      <c r="I56" s="42">
        <v>96.4286</v>
      </c>
      <c r="J56" s="47">
        <f t="shared" si="14"/>
        <v>0</v>
      </c>
      <c r="K56" s="42">
        <v>7200.01</v>
      </c>
      <c r="L56" s="41"/>
      <c r="M56" s="45"/>
      <c r="N56" s="45"/>
      <c r="O56" s="45"/>
      <c r="P56" s="45"/>
      <c r="Q56" s="41"/>
      <c r="R56" s="51">
        <v>66.0</v>
      </c>
      <c r="S56" s="45">
        <f t="shared" si="19"/>
        <v>0</v>
      </c>
      <c r="T56" s="47">
        <f t="shared" si="15"/>
        <v>1</v>
      </c>
      <c r="U56" s="51">
        <v>0.47</v>
      </c>
      <c r="V56" s="39">
        <v>619783.0</v>
      </c>
      <c r="W56" s="42">
        <v>1800.0</v>
      </c>
      <c r="X56" s="41"/>
      <c r="Y56" s="47">
        <f t="shared" si="16"/>
        <v>1</v>
      </c>
      <c r="Z56" s="42">
        <f>IF(Y56,100*($R56-$H56)/$H56,)</f>
        <v>-21.42857143</v>
      </c>
      <c r="AA56" s="42" t="str">
        <f t="shared" si="17"/>
        <v/>
      </c>
      <c r="AB56" s="42">
        <f t="shared" si="18"/>
        <v>-21.42857143</v>
      </c>
    </row>
    <row r="57" ht="15.75" customHeight="1">
      <c r="A57" s="38" t="s">
        <v>88</v>
      </c>
      <c r="B57" s="39">
        <v>300.0</v>
      </c>
      <c r="C57" s="39">
        <v>30.0</v>
      </c>
      <c r="E57" s="41"/>
      <c r="F57" s="47">
        <f t="shared" si="13"/>
        <v>48</v>
      </c>
      <c r="G57" s="41"/>
      <c r="H57" s="47">
        <v>48.0</v>
      </c>
      <c r="I57" s="42">
        <v>0.0</v>
      </c>
      <c r="J57" s="47">
        <f t="shared" si="14"/>
        <v>1</v>
      </c>
      <c r="K57" s="42">
        <v>4913.13</v>
      </c>
      <c r="L57" s="41"/>
      <c r="M57" s="45"/>
      <c r="N57" s="45"/>
      <c r="O57" s="45"/>
      <c r="P57" s="45"/>
      <c r="Q57" s="41"/>
      <c r="R57" s="51">
        <v>48.0</v>
      </c>
      <c r="S57" s="45">
        <f t="shared" si="19"/>
        <v>0</v>
      </c>
      <c r="T57" s="47">
        <f t="shared" si="15"/>
        <v>1</v>
      </c>
      <c r="U57" s="51">
        <v>0.61</v>
      </c>
      <c r="V57" s="39">
        <v>1880948.0</v>
      </c>
      <c r="W57" s="42">
        <v>1800.0</v>
      </c>
      <c r="X57" s="41"/>
      <c r="Y57" s="47">
        <f t="shared" si="16"/>
        <v>0</v>
      </c>
      <c r="Z57" s="42"/>
      <c r="AA57" s="42" t="str">
        <f t="shared" si="17"/>
        <v/>
      </c>
      <c r="AB57" s="42">
        <f t="shared" si="18"/>
        <v>0</v>
      </c>
    </row>
    <row r="58" ht="15.75" customHeight="1">
      <c r="A58" s="38" t="s">
        <v>89</v>
      </c>
      <c r="B58" s="39">
        <v>300.0</v>
      </c>
      <c r="C58" s="39">
        <v>60.0</v>
      </c>
      <c r="E58" s="41"/>
      <c r="F58" s="47">
        <f t="shared" si="13"/>
        <v>38</v>
      </c>
      <c r="G58" s="41"/>
      <c r="H58" s="47">
        <v>38.0</v>
      </c>
      <c r="I58" s="42">
        <v>0.0</v>
      </c>
      <c r="J58" s="47">
        <f t="shared" si="14"/>
        <v>1</v>
      </c>
      <c r="K58" s="42">
        <v>3006.85</v>
      </c>
      <c r="L58" s="41"/>
      <c r="M58" s="45"/>
      <c r="N58" s="45"/>
      <c r="O58" s="45"/>
      <c r="P58" s="45"/>
      <c r="Q58" s="41"/>
      <c r="R58" s="51">
        <v>38.0</v>
      </c>
      <c r="S58" s="45">
        <f t="shared" si="19"/>
        <v>0</v>
      </c>
      <c r="T58" s="47">
        <f t="shared" si="15"/>
        <v>1</v>
      </c>
      <c r="U58" s="51">
        <v>48.02</v>
      </c>
      <c r="V58" s="39">
        <v>1942671.0</v>
      </c>
      <c r="W58" s="42">
        <v>1800.0</v>
      </c>
      <c r="X58" s="41"/>
      <c r="Y58" s="47">
        <f t="shared" si="16"/>
        <v>0</v>
      </c>
      <c r="Z58" s="42"/>
      <c r="AA58" s="42" t="str">
        <f t="shared" si="17"/>
        <v/>
      </c>
      <c r="AB58" s="42">
        <f t="shared" si="18"/>
        <v>0</v>
      </c>
    </row>
    <row r="59" ht="15.75" customHeight="1">
      <c r="A59" s="38" t="s">
        <v>90</v>
      </c>
      <c r="B59" s="39">
        <v>300.0</v>
      </c>
      <c r="C59" s="39">
        <v>100.0</v>
      </c>
      <c r="E59" s="41"/>
      <c r="F59" s="47">
        <f t="shared" si="13"/>
        <v>27</v>
      </c>
      <c r="G59" s="41"/>
      <c r="H59" s="47">
        <v>27.0</v>
      </c>
      <c r="I59" s="42">
        <v>0.0</v>
      </c>
      <c r="J59" s="47">
        <f t="shared" si="14"/>
        <v>1</v>
      </c>
      <c r="K59" s="42">
        <v>1398.19</v>
      </c>
      <c r="L59" s="41"/>
      <c r="M59" s="45"/>
      <c r="N59" s="45"/>
      <c r="O59" s="45"/>
      <c r="P59" s="45"/>
      <c r="Q59" s="41"/>
      <c r="R59" s="51">
        <v>27.0</v>
      </c>
      <c r="S59" s="45">
        <f t="shared" si="19"/>
        <v>0</v>
      </c>
      <c r="T59" s="47">
        <f t="shared" si="15"/>
        <v>1</v>
      </c>
      <c r="U59" s="51">
        <v>5.98</v>
      </c>
      <c r="V59" s="39">
        <v>710519.0</v>
      </c>
      <c r="W59" s="42">
        <v>1800.0</v>
      </c>
      <c r="X59" s="41"/>
      <c r="Y59" s="47">
        <f t="shared" si="16"/>
        <v>0</v>
      </c>
      <c r="Z59" s="42"/>
      <c r="AA59" s="42" t="str">
        <f t="shared" si="17"/>
        <v/>
      </c>
      <c r="AB59" s="42">
        <f t="shared" si="18"/>
        <v>0</v>
      </c>
    </row>
    <row r="60" ht="15.75" customHeight="1">
      <c r="A60" s="38" t="s">
        <v>91</v>
      </c>
      <c r="B60" s="39">
        <v>400.0</v>
      </c>
      <c r="C60" s="39">
        <v>5.0</v>
      </c>
      <c r="E60" s="41"/>
      <c r="F60" s="47">
        <f t="shared" si="13"/>
        <v>55</v>
      </c>
      <c r="G60" s="41"/>
      <c r="H60" s="47">
        <v>55.0</v>
      </c>
      <c r="I60" s="42">
        <v>0.0</v>
      </c>
      <c r="J60" s="47">
        <f t="shared" si="14"/>
        <v>1</v>
      </c>
      <c r="K60" s="42">
        <v>4152.29</v>
      </c>
      <c r="L60" s="41"/>
      <c r="M60" s="45"/>
      <c r="N60" s="45"/>
      <c r="O60" s="45"/>
      <c r="P60" s="45"/>
      <c r="Q60" s="41"/>
      <c r="R60" s="51">
        <v>55.0</v>
      </c>
      <c r="S60" s="45">
        <f t="shared" si="19"/>
        <v>0</v>
      </c>
      <c r="T60" s="47">
        <f t="shared" si="15"/>
        <v>1</v>
      </c>
      <c r="U60" s="51">
        <v>0.3</v>
      </c>
      <c r="V60" s="39">
        <v>390147.0</v>
      </c>
      <c r="W60" s="42">
        <v>1800.0</v>
      </c>
      <c r="X60" s="41"/>
      <c r="Y60" s="47">
        <f t="shared" si="16"/>
        <v>0</v>
      </c>
      <c r="Z60" s="42"/>
      <c r="AA60" s="42" t="str">
        <f t="shared" si="17"/>
        <v/>
      </c>
      <c r="AB60" s="42">
        <f t="shared" si="18"/>
        <v>0</v>
      </c>
    </row>
    <row r="61" ht="15.75" customHeight="1">
      <c r="A61" s="38" t="s">
        <v>92</v>
      </c>
      <c r="B61" s="39">
        <v>400.0</v>
      </c>
      <c r="C61" s="39">
        <v>10.0</v>
      </c>
      <c r="E61" s="41"/>
      <c r="F61" s="47">
        <f t="shared" si="13"/>
        <v>48</v>
      </c>
      <c r="G61" s="41"/>
      <c r="H61" s="47">
        <v>52.0</v>
      </c>
      <c r="I61" s="42">
        <v>82.6923</v>
      </c>
      <c r="J61" s="47">
        <f t="shared" si="14"/>
        <v>0</v>
      </c>
      <c r="K61" s="42">
        <v>7200.01</v>
      </c>
      <c r="L61" s="41"/>
      <c r="M61" s="45"/>
      <c r="N61" s="45"/>
      <c r="O61" s="45"/>
      <c r="P61" s="45"/>
      <c r="Q61" s="41"/>
      <c r="R61" s="51">
        <v>48.0</v>
      </c>
      <c r="S61" s="45">
        <f t="shared" si="19"/>
        <v>0</v>
      </c>
      <c r="T61" s="47">
        <f t="shared" si="15"/>
        <v>1</v>
      </c>
      <c r="U61" s="51">
        <v>0.34</v>
      </c>
      <c r="V61" s="39">
        <v>382601.0</v>
      </c>
      <c r="W61" s="42">
        <v>1800.0</v>
      </c>
      <c r="X61" s="41"/>
      <c r="Y61" s="47">
        <f t="shared" si="16"/>
        <v>1</v>
      </c>
      <c r="Z61" s="42">
        <f>IF(Y61,100*($R61-$H61)/$H61,)</f>
        <v>-7.692307692</v>
      </c>
      <c r="AA61" s="42" t="str">
        <f t="shared" si="17"/>
        <v/>
      </c>
      <c r="AB61" s="42">
        <f t="shared" si="18"/>
        <v>-7.692307692</v>
      </c>
    </row>
    <row r="62" ht="15.75" customHeight="1">
      <c r="A62" s="38" t="s">
        <v>93</v>
      </c>
      <c r="B62" s="39">
        <v>400.0</v>
      </c>
      <c r="C62" s="39">
        <v>40.0</v>
      </c>
      <c r="E62" s="41"/>
      <c r="F62" s="47">
        <f t="shared" si="13"/>
        <v>38</v>
      </c>
      <c r="G62" s="41"/>
      <c r="H62" s="47">
        <v>38.0</v>
      </c>
      <c r="I62" s="42">
        <v>0.0</v>
      </c>
      <c r="J62" s="47">
        <f t="shared" si="14"/>
        <v>1</v>
      </c>
      <c r="K62" s="42">
        <v>6290.5</v>
      </c>
      <c r="L62" s="41"/>
      <c r="M62" s="45"/>
      <c r="N62" s="45"/>
      <c r="O62" s="45"/>
      <c r="P62" s="45"/>
      <c r="Q62" s="41"/>
      <c r="R62" s="51">
        <v>38.0</v>
      </c>
      <c r="S62" s="45">
        <f t="shared" si="19"/>
        <v>0</v>
      </c>
      <c r="T62" s="47">
        <f t="shared" si="15"/>
        <v>1</v>
      </c>
      <c r="U62" s="51">
        <v>2.39</v>
      </c>
      <c r="V62" s="39">
        <v>263008.0</v>
      </c>
      <c r="W62" s="42">
        <v>1800.0</v>
      </c>
      <c r="X62" s="41"/>
      <c r="Y62" s="47">
        <f t="shared" si="16"/>
        <v>0</v>
      </c>
      <c r="Z62" s="42"/>
      <c r="AA62" s="42" t="str">
        <f t="shared" si="17"/>
        <v/>
      </c>
      <c r="AB62" s="42">
        <f t="shared" si="18"/>
        <v>0</v>
      </c>
    </row>
    <row r="63" ht="15.75" customHeight="1">
      <c r="A63" s="38" t="s">
        <v>94</v>
      </c>
      <c r="B63" s="39">
        <v>400.0</v>
      </c>
      <c r="C63" s="39">
        <v>80.0</v>
      </c>
      <c r="E63" s="41"/>
      <c r="F63" s="47">
        <f t="shared" si="13"/>
        <v>28</v>
      </c>
      <c r="G63" s="41"/>
      <c r="H63" s="47">
        <v>28.0</v>
      </c>
      <c r="I63" s="42">
        <v>0.0</v>
      </c>
      <c r="J63" s="47">
        <f t="shared" si="14"/>
        <v>1</v>
      </c>
      <c r="K63" s="42">
        <v>5782.77</v>
      </c>
      <c r="L63" s="41"/>
      <c r="M63" s="45"/>
      <c r="N63" s="45"/>
      <c r="O63" s="45"/>
      <c r="P63" s="45"/>
      <c r="Q63" s="41"/>
      <c r="R63" s="51">
        <v>28.0</v>
      </c>
      <c r="S63" s="45">
        <f t="shared" si="19"/>
        <v>0</v>
      </c>
      <c r="T63" s="47">
        <f t="shared" si="15"/>
        <v>1</v>
      </c>
      <c r="U63" s="51">
        <v>11.04</v>
      </c>
      <c r="V63" s="39">
        <v>782848.0</v>
      </c>
      <c r="W63" s="42">
        <v>1800.0</v>
      </c>
      <c r="X63" s="41"/>
      <c r="Y63" s="47">
        <f t="shared" si="16"/>
        <v>0</v>
      </c>
      <c r="Z63" s="42"/>
      <c r="AA63" s="42" t="str">
        <f t="shared" si="17"/>
        <v/>
      </c>
      <c r="AB63" s="42">
        <f t="shared" si="18"/>
        <v>0</v>
      </c>
    </row>
    <row r="64" ht="15.75" customHeight="1">
      <c r="A64" s="38" t="s">
        <v>95</v>
      </c>
      <c r="B64" s="39">
        <v>400.0</v>
      </c>
      <c r="C64" s="39">
        <v>133.0</v>
      </c>
      <c r="E64" s="41"/>
      <c r="F64" s="47">
        <f t="shared" si="13"/>
        <v>22</v>
      </c>
      <c r="G64" s="41"/>
      <c r="H64" s="47">
        <v>22.0</v>
      </c>
      <c r="I64" s="42">
        <v>0.0</v>
      </c>
      <c r="J64" s="47">
        <f t="shared" si="14"/>
        <v>1</v>
      </c>
      <c r="K64" s="42">
        <v>3431.93</v>
      </c>
      <c r="L64" s="41"/>
      <c r="M64" s="45"/>
      <c r="N64" s="45"/>
      <c r="O64" s="45"/>
      <c r="P64" s="45"/>
      <c r="Q64" s="41"/>
      <c r="R64" s="51">
        <v>22.0</v>
      </c>
      <c r="S64" s="45">
        <f t="shared" si="19"/>
        <v>0</v>
      </c>
      <c r="T64" s="47">
        <f t="shared" si="15"/>
        <v>1</v>
      </c>
      <c r="U64" s="51">
        <v>5.09</v>
      </c>
      <c r="V64" s="39">
        <v>1357344.0</v>
      </c>
      <c r="W64" s="42">
        <v>1800.0</v>
      </c>
      <c r="X64" s="41"/>
      <c r="Y64" s="47">
        <f t="shared" si="16"/>
        <v>0</v>
      </c>
      <c r="Z64" s="42"/>
      <c r="AA64" s="42" t="str">
        <f t="shared" si="17"/>
        <v/>
      </c>
      <c r="AB64" s="42">
        <f t="shared" si="18"/>
        <v>0</v>
      </c>
    </row>
    <row r="65" ht="15.75" customHeight="1">
      <c r="A65" s="38" t="s">
        <v>96</v>
      </c>
      <c r="B65" s="39">
        <v>500.0</v>
      </c>
      <c r="C65" s="39">
        <v>5.0</v>
      </c>
      <c r="E65" s="41"/>
      <c r="F65" s="47">
        <f t="shared" si="13"/>
        <v>50</v>
      </c>
      <c r="G65" s="41"/>
      <c r="H65" s="47">
        <v>58.0</v>
      </c>
      <c r="I65" s="42">
        <v>96.5517</v>
      </c>
      <c r="J65" s="47">
        <f t="shared" si="14"/>
        <v>0</v>
      </c>
      <c r="K65" s="42">
        <v>7200.11</v>
      </c>
      <c r="L65" s="41"/>
      <c r="M65" s="45"/>
      <c r="N65" s="45"/>
      <c r="O65" s="45"/>
      <c r="P65" s="45"/>
      <c r="Q65" s="41"/>
      <c r="R65" s="51">
        <v>50.0</v>
      </c>
      <c r="S65" s="45">
        <f t="shared" si="19"/>
        <v>0</v>
      </c>
      <c r="T65" s="47">
        <f t="shared" si="15"/>
        <v>1</v>
      </c>
      <c r="U65" s="51">
        <v>0.35</v>
      </c>
      <c r="V65" s="39">
        <v>127683.0</v>
      </c>
      <c r="W65" s="42">
        <v>1800.0</v>
      </c>
      <c r="X65" s="41"/>
      <c r="Y65" s="47">
        <f t="shared" si="16"/>
        <v>1</v>
      </c>
      <c r="Z65" s="42">
        <f t="shared" ref="Z65:Z84" si="20">IF(Y65,100*($R65-$H65)/$H65,)</f>
        <v>-13.79310345</v>
      </c>
      <c r="AA65" s="42" t="str">
        <f t="shared" si="17"/>
        <v/>
      </c>
      <c r="AB65" s="42">
        <f t="shared" si="18"/>
        <v>-13.79310345</v>
      </c>
    </row>
    <row r="66" ht="15.75" customHeight="1">
      <c r="A66" s="38" t="s">
        <v>97</v>
      </c>
      <c r="B66" s="39">
        <v>500.0</v>
      </c>
      <c r="C66" s="39">
        <v>10.0</v>
      </c>
      <c r="E66" s="41"/>
      <c r="F66" s="47">
        <f t="shared" si="13"/>
        <v>47</v>
      </c>
      <c r="G66" s="41"/>
      <c r="H66" s="47">
        <v>61.0</v>
      </c>
      <c r="I66" s="42">
        <v>98.3607</v>
      </c>
      <c r="J66" s="47">
        <f t="shared" si="14"/>
        <v>0</v>
      </c>
      <c r="K66" s="42">
        <v>9180.37</v>
      </c>
      <c r="L66" s="41"/>
      <c r="M66" s="45"/>
      <c r="N66" s="45"/>
      <c r="O66" s="45"/>
      <c r="P66" s="45"/>
      <c r="Q66" s="41"/>
      <c r="R66" s="51">
        <v>47.0</v>
      </c>
      <c r="S66" s="45">
        <f t="shared" si="19"/>
        <v>0</v>
      </c>
      <c r="T66" s="47">
        <f t="shared" si="15"/>
        <v>1</v>
      </c>
      <c r="U66" s="51">
        <v>0.6</v>
      </c>
      <c r="V66" s="39">
        <v>541782.0</v>
      </c>
      <c r="W66" s="42">
        <v>1800.0</v>
      </c>
      <c r="X66" s="41"/>
      <c r="Y66" s="47">
        <f t="shared" si="16"/>
        <v>1</v>
      </c>
      <c r="Z66" s="42">
        <f t="shared" si="20"/>
        <v>-22.95081967</v>
      </c>
      <c r="AA66" s="42" t="str">
        <f t="shared" si="17"/>
        <v/>
      </c>
      <c r="AB66" s="42">
        <f t="shared" si="18"/>
        <v>-22.95081967</v>
      </c>
    </row>
    <row r="67" ht="15.75" customHeight="1">
      <c r="A67" s="38" t="s">
        <v>98</v>
      </c>
      <c r="B67" s="39">
        <v>500.0</v>
      </c>
      <c r="C67" s="39">
        <v>50.0</v>
      </c>
      <c r="E67" s="41"/>
      <c r="F67" s="47">
        <f t="shared" si="13"/>
        <v>31</v>
      </c>
      <c r="G67" s="41"/>
      <c r="H67" s="47">
        <v>34.0</v>
      </c>
      <c r="I67" s="42">
        <v>70.5882</v>
      </c>
      <c r="J67" s="47">
        <f t="shared" si="14"/>
        <v>0</v>
      </c>
      <c r="K67" s="42">
        <v>7200.03</v>
      </c>
      <c r="L67" s="41"/>
      <c r="M67" s="45"/>
      <c r="N67" s="45"/>
      <c r="O67" s="45"/>
      <c r="P67" s="45"/>
      <c r="Q67" s="41"/>
      <c r="R67" s="51">
        <v>31.0</v>
      </c>
      <c r="S67" s="45">
        <f t="shared" si="19"/>
        <v>0</v>
      </c>
      <c r="T67" s="47">
        <f t="shared" si="15"/>
        <v>1</v>
      </c>
      <c r="U67" s="51">
        <v>1.73</v>
      </c>
      <c r="V67" s="39">
        <v>694861.0</v>
      </c>
      <c r="W67" s="42">
        <v>1800.0</v>
      </c>
      <c r="X67" s="41"/>
      <c r="Y67" s="47">
        <f t="shared" si="16"/>
        <v>1</v>
      </c>
      <c r="Z67" s="42">
        <f t="shared" si="20"/>
        <v>-8.823529412</v>
      </c>
      <c r="AA67" s="42" t="str">
        <f t="shared" si="17"/>
        <v/>
      </c>
      <c r="AB67" s="42">
        <f t="shared" si="18"/>
        <v>-8.823529412</v>
      </c>
    </row>
    <row r="68" ht="15.75" customHeight="1">
      <c r="A68" s="38" t="s">
        <v>99</v>
      </c>
      <c r="B68" s="39">
        <v>500.0</v>
      </c>
      <c r="C68" s="39">
        <v>100.0</v>
      </c>
      <c r="E68" s="41"/>
      <c r="F68" s="47">
        <f t="shared" si="13"/>
        <v>23</v>
      </c>
      <c r="G68" s="41"/>
      <c r="H68" s="47">
        <v>53.0</v>
      </c>
      <c r="I68" s="42">
        <v>98.1132</v>
      </c>
      <c r="J68" s="47">
        <f t="shared" si="14"/>
        <v>0</v>
      </c>
      <c r="K68" s="42">
        <v>7200.19</v>
      </c>
      <c r="L68" s="41"/>
      <c r="M68" s="45"/>
      <c r="N68" s="45"/>
      <c r="O68" s="45"/>
      <c r="P68" s="45"/>
      <c r="Q68" s="41"/>
      <c r="R68" s="51">
        <v>23.0</v>
      </c>
      <c r="S68" s="45">
        <f t="shared" si="19"/>
        <v>0</v>
      </c>
      <c r="T68" s="47">
        <f t="shared" si="15"/>
        <v>1</v>
      </c>
      <c r="U68" s="51">
        <v>14.5</v>
      </c>
      <c r="V68" s="39">
        <v>221685.0</v>
      </c>
      <c r="W68" s="42">
        <v>1800.0</v>
      </c>
      <c r="X68" s="41"/>
      <c r="Y68" s="47">
        <f t="shared" si="16"/>
        <v>1</v>
      </c>
      <c r="Z68" s="42">
        <f t="shared" si="20"/>
        <v>-56.60377358</v>
      </c>
      <c r="AA68" s="42" t="str">
        <f t="shared" si="17"/>
        <v/>
      </c>
      <c r="AB68" s="42">
        <f t="shared" si="18"/>
        <v>-56.60377358</v>
      </c>
    </row>
    <row r="69" ht="15.75" customHeight="1">
      <c r="A69" s="38" t="s">
        <v>100</v>
      </c>
      <c r="B69" s="39">
        <v>500.0</v>
      </c>
      <c r="C69" s="39">
        <v>167.0</v>
      </c>
      <c r="E69" s="41"/>
      <c r="F69" s="47">
        <f t="shared" si="13"/>
        <v>18</v>
      </c>
      <c r="G69" s="41"/>
      <c r="H69" s="47">
        <v>34.0</v>
      </c>
      <c r="I69" s="42">
        <v>97.0588</v>
      </c>
      <c r="J69" s="47">
        <f t="shared" si="14"/>
        <v>0</v>
      </c>
      <c r="K69" s="42">
        <v>7200.14</v>
      </c>
      <c r="L69" s="41"/>
      <c r="M69" s="45"/>
      <c r="N69" s="45"/>
      <c r="O69" s="45"/>
      <c r="P69" s="45"/>
      <c r="Q69" s="41"/>
      <c r="R69" s="51">
        <v>18.0</v>
      </c>
      <c r="S69" s="45">
        <f t="shared" si="19"/>
        <v>0</v>
      </c>
      <c r="T69" s="47">
        <f t="shared" si="15"/>
        <v>1</v>
      </c>
      <c r="U69" s="51">
        <v>33.6</v>
      </c>
      <c r="V69" s="39">
        <v>1316702.0</v>
      </c>
      <c r="W69" s="42">
        <v>1800.0</v>
      </c>
      <c r="X69" s="41"/>
      <c r="Y69" s="47">
        <f t="shared" si="16"/>
        <v>1</v>
      </c>
      <c r="Z69" s="42">
        <f t="shared" si="20"/>
        <v>-47.05882353</v>
      </c>
      <c r="AA69" s="42" t="str">
        <f t="shared" si="17"/>
        <v/>
      </c>
      <c r="AB69" s="42">
        <f t="shared" si="18"/>
        <v>-47.05882353</v>
      </c>
    </row>
    <row r="70" ht="15.75" customHeight="1">
      <c r="A70" s="38" t="s">
        <v>101</v>
      </c>
      <c r="B70" s="39">
        <v>600.0</v>
      </c>
      <c r="C70" s="39">
        <v>5.0</v>
      </c>
      <c r="E70" s="41"/>
      <c r="F70" s="47">
        <f t="shared" si="13"/>
        <v>48</v>
      </c>
      <c r="G70" s="41"/>
      <c r="H70" s="47">
        <v>59.0</v>
      </c>
      <c r="I70" s="42">
        <v>96.6102</v>
      </c>
      <c r="J70" s="47">
        <f t="shared" si="14"/>
        <v>0</v>
      </c>
      <c r="K70" s="42">
        <v>7200.17</v>
      </c>
      <c r="L70" s="41"/>
      <c r="M70" s="45"/>
      <c r="N70" s="45"/>
      <c r="O70" s="45"/>
      <c r="P70" s="45"/>
      <c r="Q70" s="41"/>
      <c r="R70" s="51">
        <v>48.0</v>
      </c>
      <c r="S70" s="45">
        <f t="shared" si="19"/>
        <v>0</v>
      </c>
      <c r="T70" s="47">
        <f t="shared" si="15"/>
        <v>1</v>
      </c>
      <c r="U70" s="51">
        <v>0.45</v>
      </c>
      <c r="V70" s="39">
        <v>154818.0</v>
      </c>
      <c r="W70" s="42">
        <v>1800.0</v>
      </c>
      <c r="X70" s="41"/>
      <c r="Y70" s="47">
        <f t="shared" si="16"/>
        <v>1</v>
      </c>
      <c r="Z70" s="42">
        <f t="shared" si="20"/>
        <v>-18.6440678</v>
      </c>
      <c r="AA70" s="42" t="str">
        <f t="shared" si="17"/>
        <v/>
      </c>
      <c r="AB70" s="42">
        <f t="shared" si="18"/>
        <v>-18.6440678</v>
      </c>
    </row>
    <row r="71" ht="15.75" customHeight="1">
      <c r="A71" s="38" t="s">
        <v>102</v>
      </c>
      <c r="B71" s="39">
        <v>600.0</v>
      </c>
      <c r="C71" s="39">
        <v>10.0</v>
      </c>
      <c r="E71" s="41"/>
      <c r="F71" s="47">
        <f t="shared" si="13"/>
        <v>38</v>
      </c>
      <c r="G71" s="41"/>
      <c r="H71" s="47">
        <v>52.0</v>
      </c>
      <c r="I71" s="42">
        <v>98.0769</v>
      </c>
      <c r="J71" s="47">
        <f t="shared" si="14"/>
        <v>0</v>
      </c>
      <c r="K71" s="42">
        <v>7200.23</v>
      </c>
      <c r="L71" s="41"/>
      <c r="M71" s="45"/>
      <c r="N71" s="45"/>
      <c r="O71" s="45"/>
      <c r="P71" s="45"/>
      <c r="Q71" s="41"/>
      <c r="R71" s="51">
        <v>38.0</v>
      </c>
      <c r="S71" s="45">
        <f t="shared" si="19"/>
        <v>0</v>
      </c>
      <c r="T71" s="47">
        <f t="shared" si="15"/>
        <v>1</v>
      </c>
      <c r="U71" s="51">
        <v>0.95</v>
      </c>
      <c r="V71" s="39">
        <v>689129.0</v>
      </c>
      <c r="W71" s="42">
        <v>1800.0</v>
      </c>
      <c r="X71" s="41"/>
      <c r="Y71" s="47">
        <f t="shared" si="16"/>
        <v>1</v>
      </c>
      <c r="Z71" s="42">
        <f t="shared" si="20"/>
        <v>-26.92307692</v>
      </c>
      <c r="AA71" s="42" t="str">
        <f t="shared" si="17"/>
        <v/>
      </c>
      <c r="AB71" s="42">
        <f t="shared" si="18"/>
        <v>-26.92307692</v>
      </c>
    </row>
    <row r="72" ht="15.75" customHeight="1">
      <c r="A72" s="38" t="s">
        <v>103</v>
      </c>
      <c r="B72" s="39">
        <v>600.0</v>
      </c>
      <c r="C72" s="39">
        <v>60.0</v>
      </c>
      <c r="E72" s="41"/>
      <c r="F72" s="47">
        <f t="shared" si="13"/>
        <v>24</v>
      </c>
      <c r="G72" s="41"/>
      <c r="H72" s="47">
        <v>34.0</v>
      </c>
      <c r="I72" s="42">
        <v>97.0588</v>
      </c>
      <c r="J72" s="47">
        <f t="shared" si="14"/>
        <v>0</v>
      </c>
      <c r="K72" s="42">
        <v>8236.53</v>
      </c>
      <c r="L72" s="41"/>
      <c r="M72" s="45"/>
      <c r="N72" s="45"/>
      <c r="O72" s="45"/>
      <c r="P72" s="45"/>
      <c r="Q72" s="41"/>
      <c r="R72" s="51">
        <v>24.0</v>
      </c>
      <c r="S72" s="45">
        <f t="shared" si="19"/>
        <v>0</v>
      </c>
      <c r="T72" s="47">
        <f t="shared" si="15"/>
        <v>1</v>
      </c>
      <c r="U72" s="51">
        <v>23.24</v>
      </c>
      <c r="V72" s="39">
        <v>180207.0</v>
      </c>
      <c r="W72" s="42">
        <v>1800.0</v>
      </c>
      <c r="X72" s="41"/>
      <c r="Y72" s="47">
        <f t="shared" si="16"/>
        <v>1</v>
      </c>
      <c r="Z72" s="42">
        <f t="shared" si="20"/>
        <v>-29.41176471</v>
      </c>
      <c r="AA72" s="42" t="str">
        <f t="shared" si="17"/>
        <v/>
      </c>
      <c r="AB72" s="42">
        <f t="shared" si="18"/>
        <v>-29.41176471</v>
      </c>
    </row>
    <row r="73" ht="15.75" customHeight="1">
      <c r="A73" s="38" t="s">
        <v>104</v>
      </c>
      <c r="B73" s="39">
        <v>600.0</v>
      </c>
      <c r="C73" s="39">
        <v>120.0</v>
      </c>
      <c r="E73" s="41"/>
      <c r="F73" s="47">
        <f t="shared" si="13"/>
        <v>19</v>
      </c>
      <c r="G73" s="41"/>
      <c r="H73" s="47">
        <v>28.0</v>
      </c>
      <c r="I73" s="42">
        <v>96.4286</v>
      </c>
      <c r="J73" s="47">
        <f t="shared" si="14"/>
        <v>0</v>
      </c>
      <c r="K73" s="42">
        <v>8065.69</v>
      </c>
      <c r="L73" s="41"/>
      <c r="M73" s="45"/>
      <c r="N73" s="45"/>
      <c r="O73" s="45"/>
      <c r="P73" s="45"/>
      <c r="Q73" s="41"/>
      <c r="R73" s="51">
        <v>19.0</v>
      </c>
      <c r="S73" s="45">
        <f t="shared" si="19"/>
        <v>0</v>
      </c>
      <c r="T73" s="47">
        <f t="shared" si="15"/>
        <v>1</v>
      </c>
      <c r="U73" s="51">
        <v>40.75</v>
      </c>
      <c r="V73" s="39">
        <v>654090.0</v>
      </c>
      <c r="W73" s="42">
        <v>1800.0</v>
      </c>
      <c r="X73" s="41"/>
      <c r="Y73" s="47">
        <f t="shared" si="16"/>
        <v>1</v>
      </c>
      <c r="Z73" s="42">
        <f t="shared" si="20"/>
        <v>-32.14285714</v>
      </c>
      <c r="AA73" s="42" t="str">
        <f t="shared" si="17"/>
        <v/>
      </c>
      <c r="AB73" s="42">
        <f t="shared" si="18"/>
        <v>-32.14285714</v>
      </c>
    </row>
    <row r="74" ht="15.75" customHeight="1">
      <c r="A74" s="38" t="s">
        <v>105</v>
      </c>
      <c r="B74" s="39">
        <v>600.0</v>
      </c>
      <c r="C74" s="39">
        <v>200.0</v>
      </c>
      <c r="E74" s="41"/>
      <c r="F74" s="47">
        <f t="shared" si="13"/>
        <v>16</v>
      </c>
      <c r="G74" s="41"/>
      <c r="H74" s="47">
        <v>72.0</v>
      </c>
      <c r="I74" s="42">
        <v>98.6111</v>
      </c>
      <c r="J74" s="47">
        <f t="shared" si="14"/>
        <v>0</v>
      </c>
      <c r="K74" s="42">
        <v>7200.08</v>
      </c>
      <c r="L74" s="41"/>
      <c r="M74" s="45"/>
      <c r="N74" s="45"/>
      <c r="O74" s="45"/>
      <c r="P74" s="45"/>
      <c r="Q74" s="41"/>
      <c r="R74" s="51">
        <v>16.0</v>
      </c>
      <c r="S74" s="45">
        <f t="shared" si="19"/>
        <v>0</v>
      </c>
      <c r="T74" s="47">
        <f t="shared" si="15"/>
        <v>1</v>
      </c>
      <c r="U74" s="51">
        <v>75.15</v>
      </c>
      <c r="V74" s="39">
        <v>664644.0</v>
      </c>
      <c r="W74" s="42">
        <v>1800.0</v>
      </c>
      <c r="X74" s="41"/>
      <c r="Y74" s="47">
        <f t="shared" si="16"/>
        <v>1</v>
      </c>
      <c r="Z74" s="42">
        <f t="shared" si="20"/>
        <v>-77.77777778</v>
      </c>
      <c r="AA74" s="42" t="str">
        <f t="shared" si="17"/>
        <v/>
      </c>
      <c r="AB74" s="42">
        <f t="shared" si="18"/>
        <v>-77.77777778</v>
      </c>
    </row>
    <row r="75" ht="15.75" customHeight="1">
      <c r="A75" s="38" t="s">
        <v>106</v>
      </c>
      <c r="B75" s="39">
        <v>700.0</v>
      </c>
      <c r="C75" s="39">
        <v>5.0</v>
      </c>
      <c r="E75" s="41"/>
      <c r="F75" s="47">
        <f t="shared" si="13"/>
        <v>37</v>
      </c>
      <c r="G75" s="41"/>
      <c r="H75" s="47">
        <v>47.0</v>
      </c>
      <c r="I75" s="42">
        <v>100.0</v>
      </c>
      <c r="J75" s="47">
        <f t="shared" si="14"/>
        <v>0</v>
      </c>
      <c r="K75" s="42">
        <v>7200.14</v>
      </c>
      <c r="L75" s="41"/>
      <c r="M75" s="45"/>
      <c r="N75" s="45"/>
      <c r="O75" s="45"/>
      <c r="P75" s="45"/>
      <c r="Q75" s="41"/>
      <c r="R75" s="51">
        <v>37.0</v>
      </c>
      <c r="S75" s="45">
        <f t="shared" si="19"/>
        <v>0</v>
      </c>
      <c r="T75" s="47">
        <f t="shared" si="15"/>
        <v>1</v>
      </c>
      <c r="U75" s="51">
        <v>1.0</v>
      </c>
      <c r="V75" s="39">
        <v>359466.0</v>
      </c>
      <c r="W75" s="42">
        <v>1800.0</v>
      </c>
      <c r="X75" s="41"/>
      <c r="Y75" s="47">
        <f t="shared" si="16"/>
        <v>1</v>
      </c>
      <c r="Z75" s="42">
        <f t="shared" si="20"/>
        <v>-21.27659574</v>
      </c>
      <c r="AA75" s="42" t="str">
        <f t="shared" si="17"/>
        <v/>
      </c>
      <c r="AB75" s="42">
        <f t="shared" si="18"/>
        <v>-21.27659574</v>
      </c>
    </row>
    <row r="76" ht="15.75" customHeight="1">
      <c r="A76" s="38" t="s">
        <v>107</v>
      </c>
      <c r="B76" s="39">
        <v>700.0</v>
      </c>
      <c r="C76" s="39">
        <v>10.0</v>
      </c>
      <c r="E76" s="41"/>
      <c r="F76" s="47">
        <f t="shared" si="13"/>
        <v>35</v>
      </c>
      <c r="G76" s="41"/>
      <c r="H76" s="47">
        <v>49.0</v>
      </c>
      <c r="I76" s="42">
        <v>97.9592</v>
      </c>
      <c r="J76" s="47">
        <f t="shared" si="14"/>
        <v>0</v>
      </c>
      <c r="K76" s="42">
        <v>7200.21</v>
      </c>
      <c r="L76" s="41"/>
      <c r="M76" s="45"/>
      <c r="N76" s="45"/>
      <c r="O76" s="45"/>
      <c r="P76" s="45"/>
      <c r="Q76" s="41"/>
      <c r="R76" s="51">
        <v>35.0</v>
      </c>
      <c r="S76" s="45">
        <f t="shared" si="19"/>
        <v>0</v>
      </c>
      <c r="T76" s="47">
        <f t="shared" si="15"/>
        <v>1</v>
      </c>
      <c r="U76" s="51">
        <v>2.7</v>
      </c>
      <c r="V76" s="39">
        <v>300178.0</v>
      </c>
      <c r="W76" s="42">
        <v>1800.0</v>
      </c>
      <c r="X76" s="41"/>
      <c r="Y76" s="47">
        <f t="shared" si="16"/>
        <v>1</v>
      </c>
      <c r="Z76" s="42">
        <f t="shared" si="20"/>
        <v>-28.57142857</v>
      </c>
      <c r="AA76" s="42" t="str">
        <f t="shared" si="17"/>
        <v/>
      </c>
      <c r="AB76" s="42">
        <f t="shared" si="18"/>
        <v>-28.57142857</v>
      </c>
    </row>
    <row r="77" ht="15.75" customHeight="1">
      <c r="A77" s="38" t="s">
        <v>108</v>
      </c>
      <c r="B77" s="39">
        <v>700.0</v>
      </c>
      <c r="C77" s="39">
        <v>70.0</v>
      </c>
      <c r="E77" s="41"/>
      <c r="F77" s="47">
        <f t="shared" si="13"/>
        <v>22</v>
      </c>
      <c r="G77" s="41"/>
      <c r="H77" s="47">
        <v>61.0</v>
      </c>
      <c r="I77" s="42">
        <v>100.0</v>
      </c>
      <c r="J77" s="47">
        <f t="shared" si="14"/>
        <v>0</v>
      </c>
      <c r="K77" s="42">
        <v>7200.27</v>
      </c>
      <c r="L77" s="41"/>
      <c r="M77" s="45"/>
      <c r="N77" s="45"/>
      <c r="O77" s="45"/>
      <c r="P77" s="45"/>
      <c r="Q77" s="41"/>
      <c r="R77" s="51">
        <v>22.0</v>
      </c>
      <c r="S77" s="45">
        <f t="shared" si="19"/>
        <v>0</v>
      </c>
      <c r="T77" s="47">
        <f t="shared" si="15"/>
        <v>1</v>
      </c>
      <c r="U77" s="51">
        <v>5.33</v>
      </c>
      <c r="V77" s="39">
        <v>232007.0</v>
      </c>
      <c r="W77" s="42">
        <v>1800.0</v>
      </c>
      <c r="X77" s="41"/>
      <c r="Y77" s="47">
        <f t="shared" si="16"/>
        <v>1</v>
      </c>
      <c r="Z77" s="42">
        <f t="shared" si="20"/>
        <v>-63.93442623</v>
      </c>
      <c r="AA77" s="42" t="str">
        <f t="shared" si="17"/>
        <v/>
      </c>
      <c r="AB77" s="42">
        <f t="shared" si="18"/>
        <v>-63.93442623</v>
      </c>
    </row>
    <row r="78" ht="15.75" customHeight="1">
      <c r="A78" s="38" t="s">
        <v>109</v>
      </c>
      <c r="B78" s="39">
        <v>700.0</v>
      </c>
      <c r="C78" s="39">
        <v>140.0</v>
      </c>
      <c r="E78" s="41"/>
      <c r="F78" s="47">
        <f t="shared" si="13"/>
        <v>17</v>
      </c>
      <c r="G78" s="41"/>
      <c r="H78" s="47">
        <v>74.0</v>
      </c>
      <c r="I78" s="42">
        <v>98.6486</v>
      </c>
      <c r="J78" s="47">
        <f t="shared" si="14"/>
        <v>0</v>
      </c>
      <c r="K78" s="42">
        <v>7200.0</v>
      </c>
      <c r="L78" s="41"/>
      <c r="M78" s="45"/>
      <c r="N78" s="45"/>
      <c r="O78" s="45"/>
      <c r="P78" s="45"/>
      <c r="Q78" s="41"/>
      <c r="R78" s="51">
        <v>17.0</v>
      </c>
      <c r="S78" s="45">
        <f t="shared" si="19"/>
        <v>0</v>
      </c>
      <c r="T78" s="47">
        <f t="shared" si="15"/>
        <v>1</v>
      </c>
      <c r="U78" s="51">
        <v>2.57</v>
      </c>
      <c r="V78" s="39">
        <v>264154.0</v>
      </c>
      <c r="W78" s="42">
        <v>1800.0</v>
      </c>
      <c r="X78" s="41"/>
      <c r="Y78" s="47">
        <f t="shared" si="16"/>
        <v>1</v>
      </c>
      <c r="Z78" s="42">
        <f t="shared" si="20"/>
        <v>-77.02702703</v>
      </c>
      <c r="AA78" s="42" t="str">
        <f t="shared" si="17"/>
        <v/>
      </c>
      <c r="AB78" s="42">
        <f t="shared" si="18"/>
        <v>-77.02702703</v>
      </c>
    </row>
    <row r="79" ht="15.75" customHeight="1">
      <c r="A79" s="38" t="s">
        <v>110</v>
      </c>
      <c r="B79" s="39">
        <v>800.0</v>
      </c>
      <c r="C79" s="39">
        <v>5.0</v>
      </c>
      <c r="E79" s="41"/>
      <c r="F79" s="47">
        <f t="shared" si="13"/>
        <v>36</v>
      </c>
      <c r="G79" s="41"/>
      <c r="H79" s="47">
        <v>45.0</v>
      </c>
      <c r="I79" s="42">
        <v>97.7778</v>
      </c>
      <c r="J79" s="47">
        <f t="shared" si="14"/>
        <v>0</v>
      </c>
      <c r="K79" s="42">
        <v>7200.14</v>
      </c>
      <c r="L79" s="41"/>
      <c r="M79" s="45"/>
      <c r="N79" s="45"/>
      <c r="O79" s="45"/>
      <c r="P79" s="45"/>
      <c r="Q79" s="41"/>
      <c r="R79" s="51">
        <v>36.0</v>
      </c>
      <c r="S79" s="45">
        <f t="shared" si="19"/>
        <v>0</v>
      </c>
      <c r="T79" s="47">
        <f t="shared" si="15"/>
        <v>1</v>
      </c>
      <c r="U79" s="51">
        <v>0.91</v>
      </c>
      <c r="V79" s="39">
        <v>362479.0</v>
      </c>
      <c r="W79" s="42">
        <v>1800.0</v>
      </c>
      <c r="X79" s="41"/>
      <c r="Y79" s="47">
        <f t="shared" si="16"/>
        <v>1</v>
      </c>
      <c r="Z79" s="42">
        <f t="shared" si="20"/>
        <v>-20</v>
      </c>
      <c r="AA79" s="42" t="str">
        <f t="shared" si="17"/>
        <v/>
      </c>
      <c r="AB79" s="42">
        <f t="shared" si="18"/>
        <v>-20</v>
      </c>
    </row>
    <row r="80" ht="15.75" customHeight="1">
      <c r="A80" s="38" t="s">
        <v>111</v>
      </c>
      <c r="B80" s="39">
        <v>800.0</v>
      </c>
      <c r="C80" s="39">
        <v>10.0</v>
      </c>
      <c r="E80" s="41"/>
      <c r="F80" s="47">
        <f t="shared" si="13"/>
        <v>33</v>
      </c>
      <c r="G80" s="41"/>
      <c r="H80" s="47">
        <v>46.0</v>
      </c>
      <c r="I80" s="42">
        <v>97.8261</v>
      </c>
      <c r="J80" s="47">
        <f t="shared" si="14"/>
        <v>0</v>
      </c>
      <c r="K80" s="42">
        <v>7200.0</v>
      </c>
      <c r="L80" s="41"/>
      <c r="M80" s="45"/>
      <c r="N80" s="45"/>
      <c r="O80" s="45"/>
      <c r="P80" s="45"/>
      <c r="Q80" s="41"/>
      <c r="R80" s="51">
        <v>33.0</v>
      </c>
      <c r="S80" s="45">
        <f t="shared" si="19"/>
        <v>0</v>
      </c>
      <c r="T80" s="47">
        <f t="shared" si="15"/>
        <v>1</v>
      </c>
      <c r="U80" s="51">
        <v>1.84</v>
      </c>
      <c r="V80" s="39">
        <v>219069.0</v>
      </c>
      <c r="W80" s="42">
        <v>1800.0</v>
      </c>
      <c r="X80" s="41"/>
      <c r="Y80" s="47">
        <f t="shared" si="16"/>
        <v>1</v>
      </c>
      <c r="Z80" s="42">
        <f t="shared" si="20"/>
        <v>-28.26086957</v>
      </c>
      <c r="AA80" s="42" t="str">
        <f t="shared" si="17"/>
        <v/>
      </c>
      <c r="AB80" s="42">
        <f t="shared" si="18"/>
        <v>-28.26086957</v>
      </c>
    </row>
    <row r="81" ht="15.75" customHeight="1">
      <c r="A81" s="38" t="s">
        <v>112</v>
      </c>
      <c r="B81" s="39">
        <v>800.0</v>
      </c>
      <c r="C81" s="39">
        <v>80.0</v>
      </c>
      <c r="E81" s="41"/>
      <c r="F81" s="47">
        <f t="shared" si="13"/>
        <v>21</v>
      </c>
      <c r="G81" s="41"/>
      <c r="H81" s="47">
        <v>37.0</v>
      </c>
      <c r="I81" s="42">
        <v>100.0</v>
      </c>
      <c r="J81" s="47">
        <f t="shared" si="14"/>
        <v>0</v>
      </c>
      <c r="K81" s="42">
        <v>7200.0</v>
      </c>
      <c r="L81" s="41"/>
      <c r="M81" s="45"/>
      <c r="N81" s="45"/>
      <c r="O81" s="45"/>
      <c r="P81" s="45"/>
      <c r="Q81" s="41"/>
      <c r="R81" s="51">
        <v>21.0</v>
      </c>
      <c r="S81" s="45">
        <f t="shared" si="19"/>
        <v>0</v>
      </c>
      <c r="T81" s="47">
        <f t="shared" si="15"/>
        <v>1</v>
      </c>
      <c r="U81" s="51">
        <v>11.28</v>
      </c>
      <c r="V81" s="39">
        <v>333322.0</v>
      </c>
      <c r="W81" s="42">
        <v>1800.0</v>
      </c>
      <c r="X81" s="41"/>
      <c r="Y81" s="47">
        <f t="shared" si="16"/>
        <v>1</v>
      </c>
      <c r="Z81" s="42">
        <f t="shared" si="20"/>
        <v>-43.24324324</v>
      </c>
      <c r="AA81" s="42" t="str">
        <f t="shared" si="17"/>
        <v/>
      </c>
      <c r="AB81" s="42">
        <f t="shared" si="18"/>
        <v>-43.24324324</v>
      </c>
    </row>
    <row r="82" ht="15.75" customHeight="1">
      <c r="A82" s="38" t="s">
        <v>113</v>
      </c>
      <c r="B82" s="39">
        <v>900.0</v>
      </c>
      <c r="C82" s="39">
        <v>5.0</v>
      </c>
      <c r="E82" s="41"/>
      <c r="F82" s="47">
        <f t="shared" si="13"/>
        <v>35</v>
      </c>
      <c r="G82" s="41"/>
      <c r="H82" s="47">
        <v>52.0</v>
      </c>
      <c r="I82" s="42">
        <v>98.0769</v>
      </c>
      <c r="J82" s="47">
        <f t="shared" si="14"/>
        <v>0</v>
      </c>
      <c r="K82" s="42">
        <v>7201.05</v>
      </c>
      <c r="L82" s="41"/>
      <c r="M82" s="45"/>
      <c r="N82" s="45"/>
      <c r="O82" s="45"/>
      <c r="P82" s="45"/>
      <c r="Q82" s="41"/>
      <c r="R82" s="51">
        <v>35.0</v>
      </c>
      <c r="S82" s="45">
        <f t="shared" si="19"/>
        <v>0</v>
      </c>
      <c r="T82" s="47">
        <f t="shared" si="15"/>
        <v>1</v>
      </c>
      <c r="U82" s="51">
        <v>1.04</v>
      </c>
      <c r="V82" s="39">
        <v>293026.0</v>
      </c>
      <c r="W82" s="42">
        <v>1800.0</v>
      </c>
      <c r="X82" s="41"/>
      <c r="Y82" s="47">
        <f t="shared" si="16"/>
        <v>1</v>
      </c>
      <c r="Z82" s="42">
        <f t="shared" si="20"/>
        <v>-32.69230769</v>
      </c>
      <c r="AA82" s="42" t="str">
        <f t="shared" si="17"/>
        <v/>
      </c>
      <c r="AB82" s="42">
        <f t="shared" si="18"/>
        <v>-32.69230769</v>
      </c>
    </row>
    <row r="83" ht="15.75" customHeight="1">
      <c r="A83" s="38" t="s">
        <v>114</v>
      </c>
      <c r="B83" s="39">
        <v>900.0</v>
      </c>
      <c r="C83" s="39">
        <v>10.0</v>
      </c>
      <c r="E83" s="41"/>
      <c r="F83" s="47">
        <f t="shared" si="13"/>
        <v>28</v>
      </c>
      <c r="G83" s="41"/>
      <c r="H83" s="47">
        <v>40.0</v>
      </c>
      <c r="I83" s="42">
        <v>97.5</v>
      </c>
      <c r="J83" s="47">
        <f t="shared" si="14"/>
        <v>0</v>
      </c>
      <c r="K83" s="42">
        <v>7208.02</v>
      </c>
      <c r="L83" s="41"/>
      <c r="M83" s="45"/>
      <c r="N83" s="45"/>
      <c r="O83" s="45"/>
      <c r="P83" s="45"/>
      <c r="Q83" s="41"/>
      <c r="R83" s="51">
        <v>28.0</v>
      </c>
      <c r="S83" s="45">
        <f t="shared" si="19"/>
        <v>0</v>
      </c>
      <c r="T83" s="47">
        <f t="shared" si="15"/>
        <v>1</v>
      </c>
      <c r="U83" s="51">
        <v>1.8</v>
      </c>
      <c r="V83" s="39">
        <v>307462.0</v>
      </c>
      <c r="W83" s="42">
        <v>1800.0</v>
      </c>
      <c r="X83" s="41"/>
      <c r="Y83" s="47">
        <f t="shared" si="16"/>
        <v>1</v>
      </c>
      <c r="Z83" s="42">
        <f t="shared" si="20"/>
        <v>-30</v>
      </c>
      <c r="AA83" s="42" t="str">
        <f t="shared" si="17"/>
        <v/>
      </c>
      <c r="AB83" s="42">
        <f t="shared" si="18"/>
        <v>-30</v>
      </c>
    </row>
    <row r="84" ht="15.75" customHeight="1">
      <c r="A84" s="38" t="s">
        <v>115</v>
      </c>
      <c r="B84" s="39">
        <v>900.0</v>
      </c>
      <c r="C84" s="39">
        <v>90.0</v>
      </c>
      <c r="E84" s="41"/>
      <c r="F84" s="47">
        <f t="shared" si="13"/>
        <v>18</v>
      </c>
      <c r="G84" s="41"/>
      <c r="H84" s="47">
        <v>33.0</v>
      </c>
      <c r="I84" s="42">
        <v>96.9697</v>
      </c>
      <c r="J84" s="47">
        <f t="shared" si="14"/>
        <v>0</v>
      </c>
      <c r="K84" s="42">
        <v>7200.17</v>
      </c>
      <c r="L84" s="41"/>
      <c r="M84" s="45"/>
      <c r="N84" s="45"/>
      <c r="O84" s="45"/>
      <c r="P84" s="45"/>
      <c r="Q84" s="41"/>
      <c r="R84" s="51">
        <v>18.0</v>
      </c>
      <c r="S84" s="45">
        <f t="shared" si="19"/>
        <v>0</v>
      </c>
      <c r="T84" s="47">
        <f t="shared" si="15"/>
        <v>1</v>
      </c>
      <c r="U84" s="51">
        <v>5.52</v>
      </c>
      <c r="V84" s="39">
        <v>118121.0</v>
      </c>
      <c r="W84" s="42">
        <v>1800.0</v>
      </c>
      <c r="X84" s="41"/>
      <c r="Y84" s="47">
        <f t="shared" si="16"/>
        <v>1</v>
      </c>
      <c r="Z84" s="42">
        <f t="shared" si="20"/>
        <v>-45.45454545</v>
      </c>
      <c r="AA84" s="42" t="str">
        <f t="shared" si="17"/>
        <v/>
      </c>
      <c r="AB84" s="42">
        <f t="shared" si="18"/>
        <v>-45.45454545</v>
      </c>
    </row>
    <row r="85" ht="15.75" customHeight="1">
      <c r="A85" s="40"/>
      <c r="B85" s="40"/>
      <c r="C85" s="40"/>
      <c r="D85" s="40"/>
      <c r="E85" s="41"/>
      <c r="F85" s="44"/>
      <c r="G85" s="41"/>
      <c r="H85" s="45">
        <f t="shared" ref="H85:K85" si="21">AVERAGE(H45:H84)</f>
        <v>60.975</v>
      </c>
      <c r="I85" s="45">
        <f t="shared" si="21"/>
        <v>52.783435</v>
      </c>
      <c r="J85" s="45">
        <f t="shared" si="21"/>
        <v>0.45</v>
      </c>
      <c r="K85" s="45">
        <f t="shared" si="21"/>
        <v>4977.89475</v>
      </c>
      <c r="L85" s="41"/>
      <c r="M85" s="45"/>
      <c r="N85" s="45"/>
      <c r="O85" s="45"/>
      <c r="P85" s="45"/>
      <c r="Q85" s="41"/>
      <c r="R85" s="45">
        <f t="shared" ref="R85:S85" si="22">AVERAGE(R45:R84)</f>
        <v>51.1</v>
      </c>
      <c r="S85" s="45">
        <f t="shared" si="22"/>
        <v>0</v>
      </c>
      <c r="T85" s="40"/>
      <c r="U85" s="45">
        <f>AVERAGE(U45:U84)</f>
        <v>7.552</v>
      </c>
      <c r="V85" s="39"/>
      <c r="W85" s="42"/>
      <c r="X85" s="41"/>
      <c r="Y85" s="47">
        <f>SUM(Y45:Y84)</f>
        <v>22</v>
      </c>
      <c r="Z85" s="42">
        <f t="shared" ref="Z85:AB85" si="23">AVERAGE(Z45:Z84)</f>
        <v>-34.25958712</v>
      </c>
      <c r="AA85" s="42" t="str">
        <f t="shared" si="23"/>
        <v>#DIV/0!</v>
      </c>
      <c r="AB85" s="42">
        <f t="shared" si="23"/>
        <v>-18.84277292</v>
      </c>
    </row>
    <row r="86" ht="15.75" customHeight="1">
      <c r="A86" s="40"/>
      <c r="B86" s="40"/>
      <c r="C86" s="40"/>
      <c r="D86" s="40"/>
      <c r="E86" s="41"/>
      <c r="F86" s="44"/>
      <c r="G86" s="41"/>
      <c r="H86" s="40"/>
      <c r="I86" s="40"/>
      <c r="J86" s="40"/>
      <c r="K86" s="40"/>
      <c r="L86" s="41"/>
      <c r="M86" s="29" t="s">
        <v>179</v>
      </c>
      <c r="Q86" s="41"/>
      <c r="R86" s="44"/>
      <c r="S86" s="40"/>
      <c r="T86" s="40"/>
      <c r="U86" s="71"/>
      <c r="V86" s="39"/>
      <c r="W86" s="42"/>
      <c r="X86" s="41"/>
      <c r="Y86" s="42"/>
      <c r="Z86" s="42"/>
      <c r="AA86" s="42"/>
      <c r="AB86" s="42"/>
    </row>
    <row r="87" ht="15.75" customHeight="1">
      <c r="A87" s="38" t="s">
        <v>180</v>
      </c>
      <c r="B87" s="39">
        <v>48.0</v>
      </c>
      <c r="C87" s="39">
        <v>10.0</v>
      </c>
      <c r="D87" s="70">
        <v>2.0</v>
      </c>
      <c r="E87" s="41"/>
      <c r="F87" s="42">
        <f t="shared" ref="F87:F163" si="24">MIN(H87,M87,R87)</f>
        <v>1592.12</v>
      </c>
      <c r="G87" s="41"/>
      <c r="H87" s="42">
        <v>1592.12</v>
      </c>
      <c r="I87" s="42">
        <v>0.0</v>
      </c>
      <c r="J87" s="47">
        <f t="shared" ref="J87:J163" si="25">IF(H87=$F87, 1, 0)</f>
        <v>1</v>
      </c>
      <c r="K87" s="42">
        <v>7.25</v>
      </c>
      <c r="L87" s="41"/>
      <c r="M87" s="45">
        <v>1592.12</v>
      </c>
      <c r="N87" s="45">
        <f t="shared" ref="N87:N163" si="26">100*(M87-$F87)/$F87</f>
        <v>0</v>
      </c>
      <c r="O87" s="47">
        <f t="shared" ref="O87:O163" si="27">IF(M87=$F87, 1, 0)</f>
        <v>1</v>
      </c>
      <c r="P87" s="45">
        <v>6.04705882352941</v>
      </c>
      <c r="Q87" s="41"/>
      <c r="R87" s="51">
        <v>1592.12</v>
      </c>
      <c r="S87" s="45">
        <f t="shared" ref="S87:S163" si="28">100*(R87-$F87)/$F87</f>
        <v>0</v>
      </c>
      <c r="T87" s="47">
        <f t="shared" ref="T87:T163" si="29">IF(R87=$F87, 1, 0)</f>
        <v>1</v>
      </c>
      <c r="U87" s="51">
        <v>0.19</v>
      </c>
      <c r="V87" s="39">
        <v>22088.0</v>
      </c>
      <c r="W87" s="42">
        <v>1800.0</v>
      </c>
      <c r="X87" s="41"/>
      <c r="Y87" s="40">
        <f t="shared" ref="Y87:Y163" si="30">IF(AND(R87&lt;M87,R87&lt;H87), 1, 0)</f>
        <v>0</v>
      </c>
      <c r="Z87" s="42"/>
      <c r="AA87" s="42" t="str">
        <f t="shared" ref="AA87:AA163" si="31">IF(S87&gt;0,100*($R87-MIN($H87, $M87))/MIN($H87, $M87),)</f>
        <v/>
      </c>
      <c r="AB87" s="42">
        <f t="shared" ref="AB87:AB163" si="32">100*(R87-MIN($H87, $M87))/MIN($H87, $M87)</f>
        <v>0</v>
      </c>
    </row>
    <row r="88" ht="15.75" customHeight="1">
      <c r="A88" s="38" t="s">
        <v>180</v>
      </c>
      <c r="B88" s="39">
        <v>48.0</v>
      </c>
      <c r="C88" s="39">
        <v>20.0</v>
      </c>
      <c r="E88" s="41"/>
      <c r="F88" s="42">
        <f t="shared" si="24"/>
        <v>1061.69</v>
      </c>
      <c r="G88" s="41"/>
      <c r="H88" s="42">
        <v>1061.69</v>
      </c>
      <c r="I88" s="42">
        <v>0.0</v>
      </c>
      <c r="J88" s="47">
        <f t="shared" si="25"/>
        <v>1</v>
      </c>
      <c r="K88" s="42">
        <v>6.0</v>
      </c>
      <c r="L88" s="41"/>
      <c r="M88" s="45">
        <v>1130.85</v>
      </c>
      <c r="N88" s="45">
        <f t="shared" si="26"/>
        <v>6.514142546</v>
      </c>
      <c r="O88" s="47">
        <f t="shared" si="27"/>
        <v>0</v>
      </c>
      <c r="P88" s="45">
        <v>1.42352941176471</v>
      </c>
      <c r="Q88" s="41"/>
      <c r="R88" s="51">
        <v>1061.69</v>
      </c>
      <c r="S88" s="45">
        <f t="shared" si="28"/>
        <v>0</v>
      </c>
      <c r="T88" s="47">
        <f t="shared" si="29"/>
        <v>1</v>
      </c>
      <c r="U88" s="51">
        <v>0.22</v>
      </c>
      <c r="V88" s="39">
        <v>557674.0</v>
      </c>
      <c r="W88" s="42">
        <v>1800.0</v>
      </c>
      <c r="X88" s="41"/>
      <c r="Y88" s="40">
        <f t="shared" si="30"/>
        <v>0</v>
      </c>
      <c r="Z88" s="42"/>
      <c r="AA88" s="42" t="str">
        <f t="shared" si="31"/>
        <v/>
      </c>
      <c r="AB88" s="42">
        <f t="shared" si="32"/>
        <v>0</v>
      </c>
    </row>
    <row r="89" ht="15.75" customHeight="1">
      <c r="A89" s="38" t="s">
        <v>180</v>
      </c>
      <c r="B89" s="39">
        <v>48.0</v>
      </c>
      <c r="C89" s="39">
        <v>30.0</v>
      </c>
      <c r="E89" s="41"/>
      <c r="F89" s="42">
        <f t="shared" si="24"/>
        <v>729.9</v>
      </c>
      <c r="G89" s="41"/>
      <c r="H89" s="42">
        <v>729.9</v>
      </c>
      <c r="I89" s="42">
        <v>0.0</v>
      </c>
      <c r="J89" s="47">
        <f t="shared" si="25"/>
        <v>1</v>
      </c>
      <c r="K89" s="42">
        <v>1.21</v>
      </c>
      <c r="L89" s="41"/>
      <c r="M89" s="45">
        <v>936.38</v>
      </c>
      <c r="N89" s="45">
        <f t="shared" si="26"/>
        <v>28.28880669</v>
      </c>
      <c r="O89" s="47">
        <f t="shared" si="27"/>
        <v>0</v>
      </c>
      <c r="P89" s="45">
        <v>0.494117647058824</v>
      </c>
      <c r="Q89" s="41"/>
      <c r="R89" s="51">
        <v>729.9</v>
      </c>
      <c r="S89" s="45">
        <f t="shared" si="28"/>
        <v>0</v>
      </c>
      <c r="T89" s="47">
        <f t="shared" si="29"/>
        <v>1</v>
      </c>
      <c r="U89" s="51">
        <v>0.09</v>
      </c>
      <c r="V89" s="39">
        <v>969999.0</v>
      </c>
      <c r="W89" s="42">
        <v>1800.0</v>
      </c>
      <c r="X89" s="41"/>
      <c r="Y89" s="40">
        <f t="shared" si="30"/>
        <v>0</v>
      </c>
      <c r="Z89" s="42"/>
      <c r="AA89" s="42" t="str">
        <f t="shared" si="31"/>
        <v/>
      </c>
      <c r="AB89" s="42">
        <f t="shared" si="32"/>
        <v>0</v>
      </c>
    </row>
    <row r="90" ht="15.75" customHeight="1">
      <c r="A90" s="38" t="s">
        <v>180</v>
      </c>
      <c r="B90" s="39">
        <v>48.0</v>
      </c>
      <c r="C90" s="39">
        <v>40.0</v>
      </c>
      <c r="E90" s="41"/>
      <c r="F90" s="42">
        <f t="shared" si="24"/>
        <v>485.06</v>
      </c>
      <c r="G90" s="41"/>
      <c r="H90" s="42">
        <v>485.06</v>
      </c>
      <c r="I90" s="42">
        <v>0.0</v>
      </c>
      <c r="J90" s="47">
        <f t="shared" si="25"/>
        <v>1</v>
      </c>
      <c r="K90" s="42">
        <v>1.04</v>
      </c>
      <c r="L90" s="41"/>
      <c r="M90" s="45">
        <v>532.08</v>
      </c>
      <c r="N90" s="45">
        <f t="shared" si="26"/>
        <v>9.693646147</v>
      </c>
      <c r="O90" s="47">
        <f t="shared" si="27"/>
        <v>0</v>
      </c>
      <c r="P90" s="45">
        <v>0.0823529411764706</v>
      </c>
      <c r="Q90" s="41"/>
      <c r="R90" s="51">
        <v>485.06</v>
      </c>
      <c r="S90" s="45">
        <f t="shared" si="28"/>
        <v>0</v>
      </c>
      <c r="T90" s="47">
        <f t="shared" si="29"/>
        <v>1</v>
      </c>
      <c r="U90" s="51">
        <v>0.05</v>
      </c>
      <c r="V90" s="39">
        <v>1169275.0</v>
      </c>
      <c r="W90" s="42">
        <v>1800.0</v>
      </c>
      <c r="X90" s="41"/>
      <c r="Y90" s="40">
        <f t="shared" si="30"/>
        <v>0</v>
      </c>
      <c r="Z90" s="42"/>
      <c r="AA90" s="42" t="str">
        <f t="shared" si="31"/>
        <v/>
      </c>
      <c r="AB90" s="42">
        <f t="shared" si="32"/>
        <v>0</v>
      </c>
    </row>
    <row r="91" ht="15.75" customHeight="1">
      <c r="A91" s="38" t="s">
        <v>181</v>
      </c>
      <c r="B91" s="39">
        <v>101.0</v>
      </c>
      <c r="C91" s="39">
        <v>10.0</v>
      </c>
      <c r="E91" s="41"/>
      <c r="F91" s="42">
        <f t="shared" si="24"/>
        <v>21.21</v>
      </c>
      <c r="G91" s="41"/>
      <c r="H91" s="42">
        <v>21.21</v>
      </c>
      <c r="I91" s="42">
        <v>0.0</v>
      </c>
      <c r="J91" s="47">
        <f t="shared" si="25"/>
        <v>1</v>
      </c>
      <c r="K91" s="42">
        <v>75.4</v>
      </c>
      <c r="L91" s="41"/>
      <c r="M91" s="45">
        <v>21.21</v>
      </c>
      <c r="N91" s="45">
        <f t="shared" si="26"/>
        <v>0</v>
      </c>
      <c r="O91" s="47">
        <f t="shared" si="27"/>
        <v>1</v>
      </c>
      <c r="P91" s="45">
        <v>80.1411764705883</v>
      </c>
      <c r="Q91" s="41"/>
      <c r="R91" s="51">
        <v>21.21</v>
      </c>
      <c r="S91" s="45">
        <f t="shared" si="28"/>
        <v>0</v>
      </c>
      <c r="T91" s="47">
        <f t="shared" si="29"/>
        <v>1</v>
      </c>
      <c r="U91" s="51">
        <v>0.04</v>
      </c>
      <c r="V91" s="39">
        <v>6968986.0</v>
      </c>
      <c r="W91" s="42">
        <v>1800.0</v>
      </c>
      <c r="X91" s="41"/>
      <c r="Y91" s="40">
        <f t="shared" si="30"/>
        <v>0</v>
      </c>
      <c r="Z91" s="42"/>
      <c r="AA91" s="42" t="str">
        <f t="shared" si="31"/>
        <v/>
      </c>
      <c r="AB91" s="42">
        <f t="shared" si="32"/>
        <v>0</v>
      </c>
    </row>
    <row r="92" ht="15.75" customHeight="1">
      <c r="A92" s="38" t="s">
        <v>181</v>
      </c>
      <c r="B92" s="39">
        <v>101.0</v>
      </c>
      <c r="C92" s="39">
        <v>20.0</v>
      </c>
      <c r="E92" s="41"/>
      <c r="F92" s="42">
        <f t="shared" si="24"/>
        <v>13.6</v>
      </c>
      <c r="G92" s="41"/>
      <c r="H92" s="42">
        <v>13.6</v>
      </c>
      <c r="I92" s="42">
        <v>0.0</v>
      </c>
      <c r="J92" s="47">
        <f t="shared" si="25"/>
        <v>1</v>
      </c>
      <c r="K92" s="42">
        <v>48.22</v>
      </c>
      <c r="L92" s="41"/>
      <c r="M92" s="45">
        <v>14.14</v>
      </c>
      <c r="N92" s="45">
        <f t="shared" si="26"/>
        <v>3.970588235</v>
      </c>
      <c r="O92" s="47">
        <f t="shared" si="27"/>
        <v>0</v>
      </c>
      <c r="P92" s="45">
        <v>33.2588235294118</v>
      </c>
      <c r="Q92" s="41"/>
      <c r="R92" s="51">
        <v>13.6</v>
      </c>
      <c r="S92" s="45">
        <f t="shared" si="28"/>
        <v>0</v>
      </c>
      <c r="T92" s="47">
        <f t="shared" si="29"/>
        <v>1</v>
      </c>
      <c r="U92" s="51">
        <v>0.05</v>
      </c>
      <c r="V92" s="39">
        <v>3354965.0</v>
      </c>
      <c r="W92" s="42">
        <v>1800.0</v>
      </c>
      <c r="X92" s="41"/>
      <c r="Y92" s="40">
        <f t="shared" si="30"/>
        <v>0</v>
      </c>
      <c r="Z92" s="42"/>
      <c r="AA92" s="42" t="str">
        <f t="shared" si="31"/>
        <v/>
      </c>
      <c r="AB92" s="42">
        <f t="shared" si="32"/>
        <v>0</v>
      </c>
    </row>
    <row r="93" ht="15.75" customHeight="1">
      <c r="A93" s="38" t="s">
        <v>181</v>
      </c>
      <c r="B93" s="39">
        <v>101.0</v>
      </c>
      <c r="C93" s="39">
        <v>30.0</v>
      </c>
      <c r="E93" s="41"/>
      <c r="F93" s="42">
        <f t="shared" si="24"/>
        <v>11.05</v>
      </c>
      <c r="G93" s="41"/>
      <c r="H93" s="42">
        <v>11.05</v>
      </c>
      <c r="I93" s="42">
        <v>0.0</v>
      </c>
      <c r="J93" s="47">
        <f t="shared" si="25"/>
        <v>1</v>
      </c>
      <c r="K93" s="42">
        <v>13.13</v>
      </c>
      <c r="L93" s="41"/>
      <c r="M93" s="45">
        <v>12.0</v>
      </c>
      <c r="N93" s="45">
        <f t="shared" si="26"/>
        <v>8.597285068</v>
      </c>
      <c r="O93" s="47">
        <f t="shared" si="27"/>
        <v>0</v>
      </c>
      <c r="P93" s="45">
        <v>12.5058823529412</v>
      </c>
      <c r="Q93" s="41"/>
      <c r="R93" s="51">
        <v>11.05</v>
      </c>
      <c r="S93" s="45">
        <f t="shared" si="28"/>
        <v>0</v>
      </c>
      <c r="T93" s="47">
        <f t="shared" si="29"/>
        <v>1</v>
      </c>
      <c r="U93" s="51">
        <v>0.06</v>
      </c>
      <c r="V93" s="39">
        <v>1.0747191E7</v>
      </c>
      <c r="W93" s="42">
        <v>1800.0</v>
      </c>
      <c r="X93" s="41"/>
      <c r="Y93" s="40">
        <f t="shared" si="30"/>
        <v>0</v>
      </c>
      <c r="Z93" s="42"/>
      <c r="AA93" s="42" t="str">
        <f t="shared" si="31"/>
        <v/>
      </c>
      <c r="AB93" s="42">
        <f t="shared" si="32"/>
        <v>0</v>
      </c>
    </row>
    <row r="94" ht="15.75" customHeight="1">
      <c r="A94" s="38" t="s">
        <v>181</v>
      </c>
      <c r="B94" s="39">
        <v>101.0</v>
      </c>
      <c r="C94" s="39">
        <v>40.0</v>
      </c>
      <c r="E94" s="41"/>
      <c r="F94" s="42">
        <f t="shared" si="24"/>
        <v>9.06</v>
      </c>
      <c r="G94" s="41"/>
      <c r="H94" s="42">
        <v>9.06</v>
      </c>
      <c r="I94" s="42">
        <v>0.0</v>
      </c>
      <c r="J94" s="47">
        <f t="shared" si="25"/>
        <v>1</v>
      </c>
      <c r="K94" s="42">
        <v>12.76</v>
      </c>
      <c r="L94" s="41"/>
      <c r="M94" s="45">
        <v>9.43</v>
      </c>
      <c r="N94" s="45">
        <f t="shared" si="26"/>
        <v>4.08388521</v>
      </c>
      <c r="O94" s="47">
        <f t="shared" si="27"/>
        <v>0</v>
      </c>
      <c r="P94" s="45">
        <v>7.28235294117647</v>
      </c>
      <c r="Q94" s="41"/>
      <c r="R94" s="51">
        <v>9.06</v>
      </c>
      <c r="S94" s="45">
        <f t="shared" si="28"/>
        <v>0</v>
      </c>
      <c r="T94" s="47">
        <f t="shared" si="29"/>
        <v>1</v>
      </c>
      <c r="U94" s="51">
        <v>64.68</v>
      </c>
      <c r="V94" s="39">
        <v>1048070.0</v>
      </c>
      <c r="W94" s="42">
        <v>1800.0</v>
      </c>
      <c r="X94" s="41"/>
      <c r="Y94" s="40">
        <f t="shared" si="30"/>
        <v>0</v>
      </c>
      <c r="Z94" s="42"/>
      <c r="AA94" s="42" t="str">
        <f t="shared" si="31"/>
        <v/>
      </c>
      <c r="AB94" s="42">
        <f t="shared" si="32"/>
        <v>0</v>
      </c>
    </row>
    <row r="95" ht="15.75" customHeight="1">
      <c r="A95" s="38" t="s">
        <v>181</v>
      </c>
      <c r="B95" s="39">
        <v>101.0</v>
      </c>
      <c r="C95" s="39">
        <v>50.0</v>
      </c>
      <c r="E95" s="41"/>
      <c r="F95" s="42">
        <f t="shared" si="24"/>
        <v>8.06</v>
      </c>
      <c r="G95" s="41"/>
      <c r="H95" s="42">
        <v>8.06</v>
      </c>
      <c r="I95" s="42">
        <v>0.0</v>
      </c>
      <c r="J95" s="47">
        <f t="shared" si="25"/>
        <v>1</v>
      </c>
      <c r="K95" s="42">
        <v>16.89</v>
      </c>
      <c r="L95" s="41"/>
      <c r="M95" s="45">
        <v>8.6</v>
      </c>
      <c r="N95" s="45">
        <f t="shared" si="26"/>
        <v>6.699751861</v>
      </c>
      <c r="O95" s="47">
        <f t="shared" si="27"/>
        <v>0</v>
      </c>
      <c r="P95" s="45">
        <v>3.75294117647059</v>
      </c>
      <c r="Q95" s="41"/>
      <c r="R95" s="51">
        <v>8.06</v>
      </c>
      <c r="S95" s="45">
        <f t="shared" si="28"/>
        <v>0</v>
      </c>
      <c r="T95" s="47">
        <f t="shared" si="29"/>
        <v>1</v>
      </c>
      <c r="U95" s="51">
        <v>0.04</v>
      </c>
      <c r="V95" s="39">
        <v>9345527.0</v>
      </c>
      <c r="W95" s="42">
        <v>1800.0</v>
      </c>
      <c r="X95" s="41"/>
      <c r="Y95" s="40">
        <f t="shared" si="30"/>
        <v>0</v>
      </c>
      <c r="Z95" s="42"/>
      <c r="AA95" s="42" t="str">
        <f t="shared" si="31"/>
        <v/>
      </c>
      <c r="AB95" s="42">
        <f t="shared" si="32"/>
        <v>0</v>
      </c>
    </row>
    <row r="96" ht="15.75" customHeight="1">
      <c r="A96" s="38" t="s">
        <v>181</v>
      </c>
      <c r="B96" s="39">
        <v>101.0</v>
      </c>
      <c r="C96" s="39">
        <v>60.0</v>
      </c>
      <c r="E96" s="41"/>
      <c r="F96" s="42">
        <f t="shared" si="24"/>
        <v>7.07</v>
      </c>
      <c r="G96" s="41"/>
      <c r="H96" s="42">
        <v>7.07</v>
      </c>
      <c r="I96" s="42">
        <v>0.0</v>
      </c>
      <c r="J96" s="47">
        <f t="shared" si="25"/>
        <v>1</v>
      </c>
      <c r="K96" s="42">
        <v>15.45</v>
      </c>
      <c r="L96" s="41"/>
      <c r="M96" s="45">
        <v>8.25</v>
      </c>
      <c r="N96" s="45">
        <f t="shared" si="26"/>
        <v>16.69024045</v>
      </c>
      <c r="O96" s="47">
        <f t="shared" si="27"/>
        <v>0</v>
      </c>
      <c r="P96" s="45">
        <v>2.28235294117647</v>
      </c>
      <c r="Q96" s="41"/>
      <c r="R96" s="51">
        <v>7.07</v>
      </c>
      <c r="S96" s="45">
        <f t="shared" si="28"/>
        <v>0</v>
      </c>
      <c r="T96" s="47">
        <f t="shared" si="29"/>
        <v>1</v>
      </c>
      <c r="U96" s="51">
        <v>0.06</v>
      </c>
      <c r="V96" s="39">
        <v>1.1561618E7</v>
      </c>
      <c r="W96" s="42">
        <v>1800.0</v>
      </c>
      <c r="X96" s="41"/>
      <c r="Y96" s="40">
        <f t="shared" si="30"/>
        <v>0</v>
      </c>
      <c r="Z96" s="42"/>
      <c r="AA96" s="42" t="str">
        <f t="shared" si="31"/>
        <v/>
      </c>
      <c r="AB96" s="42">
        <f t="shared" si="32"/>
        <v>0</v>
      </c>
    </row>
    <row r="97" ht="15.75" customHeight="1">
      <c r="A97" s="38" t="s">
        <v>181</v>
      </c>
      <c r="B97" s="39">
        <v>101.0</v>
      </c>
      <c r="C97" s="39">
        <v>70.0</v>
      </c>
      <c r="E97" s="41"/>
      <c r="F97" s="42">
        <f t="shared" si="24"/>
        <v>6.32</v>
      </c>
      <c r="G97" s="41"/>
      <c r="H97" s="42">
        <v>6.32</v>
      </c>
      <c r="I97" s="42">
        <v>0.0</v>
      </c>
      <c r="J97" s="47">
        <f t="shared" si="25"/>
        <v>1</v>
      </c>
      <c r="K97" s="42">
        <v>14.15</v>
      </c>
      <c r="L97" s="41"/>
      <c r="M97" s="45">
        <v>7.28</v>
      </c>
      <c r="N97" s="45">
        <f t="shared" si="26"/>
        <v>15.18987342</v>
      </c>
      <c r="O97" s="47">
        <f t="shared" si="27"/>
        <v>0</v>
      </c>
      <c r="P97" s="45">
        <v>1.12941176470588</v>
      </c>
      <c r="Q97" s="41"/>
      <c r="R97" s="51">
        <v>6.32</v>
      </c>
      <c r="S97" s="45">
        <f t="shared" si="28"/>
        <v>0</v>
      </c>
      <c r="T97" s="47">
        <f t="shared" si="29"/>
        <v>1</v>
      </c>
      <c r="U97" s="51">
        <v>0.12</v>
      </c>
      <c r="V97" s="39">
        <v>2306441.0</v>
      </c>
      <c r="W97" s="42">
        <v>1800.0</v>
      </c>
      <c r="X97" s="41"/>
      <c r="Y97" s="40">
        <f t="shared" si="30"/>
        <v>0</v>
      </c>
      <c r="Z97" s="42"/>
      <c r="AA97" s="42" t="str">
        <f t="shared" si="31"/>
        <v/>
      </c>
      <c r="AB97" s="42">
        <f t="shared" si="32"/>
        <v>0</v>
      </c>
    </row>
    <row r="98" ht="15.75" customHeight="1">
      <c r="A98" s="38" t="s">
        <v>181</v>
      </c>
      <c r="B98" s="39">
        <v>101.0</v>
      </c>
      <c r="C98" s="39">
        <v>80.0</v>
      </c>
      <c r="E98" s="41"/>
      <c r="F98" s="42">
        <f t="shared" si="24"/>
        <v>5.1</v>
      </c>
      <c r="G98" s="41"/>
      <c r="H98" s="42">
        <v>5.1</v>
      </c>
      <c r="I98" s="42">
        <v>0.0</v>
      </c>
      <c r="J98" s="47">
        <f t="shared" si="25"/>
        <v>1</v>
      </c>
      <c r="K98" s="42">
        <v>13.2</v>
      </c>
      <c r="L98" s="41"/>
      <c r="M98" s="45">
        <v>6.32</v>
      </c>
      <c r="N98" s="45">
        <f t="shared" si="26"/>
        <v>23.92156863</v>
      </c>
      <c r="O98" s="47">
        <f t="shared" si="27"/>
        <v>0</v>
      </c>
      <c r="P98" s="45">
        <v>0.505882352941176</v>
      </c>
      <c r="Q98" s="41"/>
      <c r="R98" s="51">
        <v>5.1</v>
      </c>
      <c r="S98" s="45">
        <f t="shared" si="28"/>
        <v>0</v>
      </c>
      <c r="T98" s="47">
        <f t="shared" si="29"/>
        <v>1</v>
      </c>
      <c r="U98" s="51">
        <v>0.19</v>
      </c>
      <c r="V98" s="39">
        <v>2.3602654E7</v>
      </c>
      <c r="W98" s="42">
        <v>1800.0</v>
      </c>
      <c r="X98" s="41"/>
      <c r="Y98" s="40">
        <f t="shared" si="30"/>
        <v>0</v>
      </c>
      <c r="Z98" s="42"/>
      <c r="AA98" s="42" t="str">
        <f t="shared" si="31"/>
        <v/>
      </c>
      <c r="AB98" s="42">
        <f t="shared" si="32"/>
        <v>0</v>
      </c>
    </row>
    <row r="99" ht="15.75" customHeight="1">
      <c r="A99" s="38" t="s">
        <v>181</v>
      </c>
      <c r="B99" s="39">
        <v>101.0</v>
      </c>
      <c r="C99" s="39">
        <v>90.0</v>
      </c>
      <c r="E99" s="41"/>
      <c r="F99" s="42">
        <f t="shared" si="24"/>
        <v>4.12</v>
      </c>
      <c r="G99" s="41"/>
      <c r="H99" s="42">
        <v>4.12</v>
      </c>
      <c r="I99" s="42">
        <v>0.0</v>
      </c>
      <c r="J99" s="47">
        <f t="shared" si="25"/>
        <v>1</v>
      </c>
      <c r="K99" s="42">
        <v>10.7</v>
      </c>
      <c r="L99" s="41"/>
      <c r="M99" s="45">
        <v>5.0</v>
      </c>
      <c r="N99" s="45">
        <f t="shared" si="26"/>
        <v>21.3592233</v>
      </c>
      <c r="O99" s="47">
        <f t="shared" si="27"/>
        <v>0</v>
      </c>
      <c r="P99" s="45">
        <v>0.129411764705882</v>
      </c>
      <c r="Q99" s="41"/>
      <c r="R99" s="51">
        <v>4.12</v>
      </c>
      <c r="S99" s="45">
        <f t="shared" si="28"/>
        <v>0</v>
      </c>
      <c r="T99" s="47">
        <f t="shared" si="29"/>
        <v>1</v>
      </c>
      <c r="U99" s="51">
        <v>0.02</v>
      </c>
      <c r="V99" s="39">
        <v>127887.0</v>
      </c>
      <c r="W99" s="42">
        <v>1800.0</v>
      </c>
      <c r="X99" s="41"/>
      <c r="Y99" s="40">
        <f t="shared" si="30"/>
        <v>0</v>
      </c>
      <c r="Z99" s="42"/>
      <c r="AA99" s="42" t="str">
        <f t="shared" si="31"/>
        <v/>
      </c>
      <c r="AB99" s="42">
        <f t="shared" si="32"/>
        <v>0</v>
      </c>
    </row>
    <row r="100" ht="15.75" customHeight="1">
      <c r="A100" s="38" t="s">
        <v>181</v>
      </c>
      <c r="B100" s="39">
        <v>101.0</v>
      </c>
      <c r="C100" s="39">
        <v>100.0</v>
      </c>
      <c r="E100" s="41"/>
      <c r="F100" s="42">
        <f t="shared" si="24"/>
        <v>2.24</v>
      </c>
      <c r="G100" s="41"/>
      <c r="H100" s="42">
        <v>2.24</v>
      </c>
      <c r="I100" s="42">
        <v>0.0</v>
      </c>
      <c r="J100" s="47">
        <f t="shared" si="25"/>
        <v>1</v>
      </c>
      <c r="K100" s="42">
        <v>5.04</v>
      </c>
      <c r="L100" s="41"/>
      <c r="M100" s="45">
        <v>2.83</v>
      </c>
      <c r="N100" s="45">
        <f t="shared" si="26"/>
        <v>26.33928571</v>
      </c>
      <c r="O100" s="47">
        <f t="shared" si="27"/>
        <v>0</v>
      </c>
      <c r="P100" s="45">
        <v>0.0588235294117647</v>
      </c>
      <c r="Q100" s="41"/>
      <c r="R100" s="51">
        <v>2.24</v>
      </c>
      <c r="S100" s="45">
        <f t="shared" si="28"/>
        <v>0</v>
      </c>
      <c r="T100" s="47">
        <f t="shared" si="29"/>
        <v>1</v>
      </c>
      <c r="U100" s="51">
        <v>0.02</v>
      </c>
      <c r="V100" s="39">
        <v>5547907.0</v>
      </c>
      <c r="W100" s="42">
        <v>1800.0</v>
      </c>
      <c r="X100" s="41"/>
      <c r="Y100" s="40">
        <f t="shared" si="30"/>
        <v>0</v>
      </c>
      <c r="Z100" s="42"/>
      <c r="AA100" s="42" t="str">
        <f t="shared" si="31"/>
        <v/>
      </c>
      <c r="AB100" s="42">
        <f t="shared" si="32"/>
        <v>0</v>
      </c>
    </row>
    <row r="101" ht="15.75" customHeight="1">
      <c r="A101" s="38" t="s">
        <v>182</v>
      </c>
      <c r="B101" s="39">
        <v>150.0</v>
      </c>
      <c r="C101" s="39">
        <v>10.0</v>
      </c>
      <c r="E101" s="41"/>
      <c r="F101" s="42">
        <f t="shared" si="24"/>
        <v>205.66</v>
      </c>
      <c r="G101" s="41"/>
      <c r="H101" s="42">
        <v>205.66</v>
      </c>
      <c r="I101" s="42">
        <v>0.0</v>
      </c>
      <c r="J101" s="47">
        <f t="shared" si="25"/>
        <v>1</v>
      </c>
      <c r="K101" s="42">
        <v>250.77</v>
      </c>
      <c r="L101" s="41"/>
      <c r="M101" s="45">
        <v>205.66</v>
      </c>
      <c r="N101" s="45">
        <f t="shared" si="26"/>
        <v>0</v>
      </c>
      <c r="O101" s="47">
        <f t="shared" si="27"/>
        <v>1</v>
      </c>
      <c r="P101" s="45">
        <v>262.541176470588</v>
      </c>
      <c r="Q101" s="41"/>
      <c r="R101" s="51">
        <v>205.66</v>
      </c>
      <c r="S101" s="45">
        <f t="shared" si="28"/>
        <v>0</v>
      </c>
      <c r="T101" s="47">
        <f t="shared" si="29"/>
        <v>1</v>
      </c>
      <c r="U101" s="51">
        <v>0.32</v>
      </c>
      <c r="V101" s="39">
        <v>2343728.0</v>
      </c>
      <c r="W101" s="42">
        <v>1800.0</v>
      </c>
      <c r="X101" s="41"/>
      <c r="Y101" s="40">
        <f t="shared" si="30"/>
        <v>0</v>
      </c>
      <c r="Z101" s="42"/>
      <c r="AA101" s="42" t="str">
        <f t="shared" si="31"/>
        <v/>
      </c>
      <c r="AB101" s="42">
        <f t="shared" si="32"/>
        <v>0</v>
      </c>
    </row>
    <row r="102" ht="15.75" customHeight="1">
      <c r="A102" s="38" t="s">
        <v>182</v>
      </c>
      <c r="B102" s="39">
        <v>150.0</v>
      </c>
      <c r="C102" s="39">
        <v>20.0</v>
      </c>
      <c r="E102" s="41"/>
      <c r="F102" s="42">
        <f t="shared" si="24"/>
        <v>138.69</v>
      </c>
      <c r="G102" s="41"/>
      <c r="H102" s="42">
        <v>138.6949200639</v>
      </c>
      <c r="I102" s="42">
        <v>0.0</v>
      </c>
      <c r="J102" s="47">
        <f t="shared" si="25"/>
        <v>0</v>
      </c>
      <c r="K102" s="42">
        <v>218.9</v>
      </c>
      <c r="L102" s="41"/>
      <c r="M102" s="45">
        <v>141.53</v>
      </c>
      <c r="N102" s="45">
        <f t="shared" si="26"/>
        <v>2.047732353</v>
      </c>
      <c r="O102" s="47">
        <f t="shared" si="27"/>
        <v>0</v>
      </c>
      <c r="P102" s="45">
        <v>111.470588235294</v>
      </c>
      <c r="Q102" s="41"/>
      <c r="R102" s="51">
        <v>138.69</v>
      </c>
      <c r="S102" s="45">
        <f t="shared" si="28"/>
        <v>0</v>
      </c>
      <c r="T102" s="47">
        <f t="shared" si="29"/>
        <v>1</v>
      </c>
      <c r="U102" s="51">
        <v>0.36</v>
      </c>
      <c r="V102" s="39">
        <v>123022.0</v>
      </c>
      <c r="W102" s="42">
        <v>1800.0</v>
      </c>
      <c r="X102" s="41"/>
      <c r="Y102" s="40">
        <f t="shared" si="30"/>
        <v>1</v>
      </c>
      <c r="Z102" s="42"/>
      <c r="AA102" s="42" t="str">
        <f t="shared" si="31"/>
        <v/>
      </c>
      <c r="AB102" s="42">
        <f t="shared" si="32"/>
        <v>-0.00354740022</v>
      </c>
    </row>
    <row r="103" ht="15.75" customHeight="1">
      <c r="A103" s="38" t="s">
        <v>182</v>
      </c>
      <c r="B103" s="39">
        <v>150.0</v>
      </c>
      <c r="C103" s="39">
        <v>30.0</v>
      </c>
      <c r="E103" s="41"/>
      <c r="F103" s="42">
        <f t="shared" si="24"/>
        <v>108.03</v>
      </c>
      <c r="G103" s="41"/>
      <c r="H103" s="42">
        <v>108.03</v>
      </c>
      <c r="I103" s="42">
        <v>0.0</v>
      </c>
      <c r="J103" s="47">
        <f t="shared" si="25"/>
        <v>1</v>
      </c>
      <c r="K103" s="42">
        <v>126.2</v>
      </c>
      <c r="L103" s="41"/>
      <c r="M103" s="45">
        <v>112.51</v>
      </c>
      <c r="N103" s="45">
        <f t="shared" si="26"/>
        <v>4.146996205</v>
      </c>
      <c r="O103" s="47">
        <f t="shared" si="27"/>
        <v>0</v>
      </c>
      <c r="P103" s="45">
        <v>65.3882352941177</v>
      </c>
      <c r="Q103" s="41"/>
      <c r="R103" s="51">
        <v>108.03</v>
      </c>
      <c r="S103" s="45">
        <f t="shared" si="28"/>
        <v>0</v>
      </c>
      <c r="T103" s="47">
        <f t="shared" si="29"/>
        <v>1</v>
      </c>
      <c r="U103" s="51">
        <v>2.29</v>
      </c>
      <c r="V103" s="39">
        <v>2642159.0</v>
      </c>
      <c r="W103" s="42">
        <v>1800.0</v>
      </c>
      <c r="X103" s="41"/>
      <c r="Y103" s="40">
        <f t="shared" si="30"/>
        <v>0</v>
      </c>
      <c r="Z103" s="42"/>
      <c r="AA103" s="42" t="str">
        <f t="shared" si="31"/>
        <v/>
      </c>
      <c r="AB103" s="42">
        <f t="shared" si="32"/>
        <v>0</v>
      </c>
    </row>
    <row r="104" ht="15.75" customHeight="1">
      <c r="A104" s="38" t="s">
        <v>182</v>
      </c>
      <c r="B104" s="39">
        <v>150.0</v>
      </c>
      <c r="C104" s="39">
        <v>40.0</v>
      </c>
      <c r="E104" s="41"/>
      <c r="F104" s="42">
        <f t="shared" si="24"/>
        <v>92.67</v>
      </c>
      <c r="G104" s="41"/>
      <c r="H104" s="42">
        <v>92.67</v>
      </c>
      <c r="I104" s="42">
        <v>0.0</v>
      </c>
      <c r="J104" s="47">
        <f t="shared" si="25"/>
        <v>1</v>
      </c>
      <c r="K104" s="42">
        <v>153.66</v>
      </c>
      <c r="L104" s="41"/>
      <c r="M104" s="45">
        <v>96.42</v>
      </c>
      <c r="N104" s="45">
        <f t="shared" si="26"/>
        <v>4.046617028</v>
      </c>
      <c r="O104" s="47">
        <f t="shared" si="27"/>
        <v>0</v>
      </c>
      <c r="P104" s="45">
        <v>37.3411764705882</v>
      </c>
      <c r="Q104" s="41"/>
      <c r="R104" s="51">
        <v>92.67</v>
      </c>
      <c r="S104" s="45">
        <f t="shared" si="28"/>
        <v>0</v>
      </c>
      <c r="T104" s="47">
        <f t="shared" si="29"/>
        <v>1</v>
      </c>
      <c r="U104" s="51">
        <v>1.95</v>
      </c>
      <c r="V104" s="39">
        <v>5453480.0</v>
      </c>
      <c r="W104" s="42">
        <v>1800.0</v>
      </c>
      <c r="X104" s="41"/>
      <c r="Y104" s="40">
        <f t="shared" si="30"/>
        <v>0</v>
      </c>
      <c r="Z104" s="42"/>
      <c r="AA104" s="42" t="str">
        <f t="shared" si="31"/>
        <v/>
      </c>
      <c r="AB104" s="42">
        <f t="shared" si="32"/>
        <v>0</v>
      </c>
    </row>
    <row r="105" ht="15.75" customHeight="1">
      <c r="A105" s="38" t="s">
        <v>182</v>
      </c>
      <c r="B105" s="39">
        <v>150.0</v>
      </c>
      <c r="C105" s="39">
        <v>50.0</v>
      </c>
      <c r="E105" s="41"/>
      <c r="F105" s="42">
        <f t="shared" si="24"/>
        <v>82.11</v>
      </c>
      <c r="G105" s="41"/>
      <c r="H105" s="42">
        <v>82.11</v>
      </c>
      <c r="I105" s="42">
        <v>0.0</v>
      </c>
      <c r="J105" s="47">
        <f t="shared" si="25"/>
        <v>1</v>
      </c>
      <c r="K105" s="42">
        <v>145.98</v>
      </c>
      <c r="L105" s="41"/>
      <c r="M105" s="45">
        <v>87.69</v>
      </c>
      <c r="N105" s="45">
        <f t="shared" si="26"/>
        <v>6.795761783</v>
      </c>
      <c r="O105" s="47">
        <f t="shared" si="27"/>
        <v>0</v>
      </c>
      <c r="P105" s="45">
        <v>21.2941176470588</v>
      </c>
      <c r="Q105" s="41"/>
      <c r="R105" s="51">
        <v>82.11</v>
      </c>
      <c r="S105" s="45">
        <f t="shared" si="28"/>
        <v>0</v>
      </c>
      <c r="T105" s="47">
        <f t="shared" si="29"/>
        <v>1</v>
      </c>
      <c r="U105" s="51">
        <v>1.88</v>
      </c>
      <c r="V105" s="39">
        <v>2831760.0</v>
      </c>
      <c r="W105" s="42">
        <v>1800.0</v>
      </c>
      <c r="X105" s="41"/>
      <c r="Y105" s="40">
        <f t="shared" si="30"/>
        <v>0</v>
      </c>
      <c r="Z105" s="42"/>
      <c r="AA105" s="42" t="str">
        <f t="shared" si="31"/>
        <v/>
      </c>
      <c r="AB105" s="42">
        <f t="shared" si="32"/>
        <v>0</v>
      </c>
    </row>
    <row r="106" ht="15.75" customHeight="1">
      <c r="A106" s="38" t="s">
        <v>182</v>
      </c>
      <c r="B106" s="39">
        <v>150.0</v>
      </c>
      <c r="C106" s="39">
        <v>60.0</v>
      </c>
      <c r="E106" s="41"/>
      <c r="F106" s="42">
        <f t="shared" si="24"/>
        <v>70.71</v>
      </c>
      <c r="G106" s="41"/>
      <c r="H106" s="42">
        <v>70.71312694661</v>
      </c>
      <c r="I106" s="42">
        <v>0.0</v>
      </c>
      <c r="J106" s="47">
        <f t="shared" si="25"/>
        <v>0</v>
      </c>
      <c r="K106" s="42">
        <v>123.4</v>
      </c>
      <c r="L106" s="41"/>
      <c r="M106" s="45">
        <v>78.42</v>
      </c>
      <c r="N106" s="45">
        <f t="shared" si="26"/>
        <v>10.90369113</v>
      </c>
      <c r="O106" s="47">
        <f t="shared" si="27"/>
        <v>0</v>
      </c>
      <c r="P106" s="45">
        <v>14.4</v>
      </c>
      <c r="Q106" s="41"/>
      <c r="R106" s="51">
        <v>70.71</v>
      </c>
      <c r="S106" s="45">
        <f t="shared" si="28"/>
        <v>0</v>
      </c>
      <c r="T106" s="47">
        <f t="shared" si="29"/>
        <v>1</v>
      </c>
      <c r="U106" s="51">
        <v>0.9</v>
      </c>
      <c r="V106" s="39">
        <v>235258.0</v>
      </c>
      <c r="W106" s="42">
        <v>1800.0</v>
      </c>
      <c r="X106" s="41"/>
      <c r="Y106" s="40">
        <f t="shared" si="30"/>
        <v>1</v>
      </c>
      <c r="Z106" s="42"/>
      <c r="AA106" s="42" t="str">
        <f t="shared" si="31"/>
        <v/>
      </c>
      <c r="AB106" s="42">
        <f t="shared" si="32"/>
        <v>-0.004422017163</v>
      </c>
    </row>
    <row r="107" ht="15.75" customHeight="1">
      <c r="A107" s="38" t="s">
        <v>182</v>
      </c>
      <c r="B107" s="39">
        <v>150.0</v>
      </c>
      <c r="C107" s="39">
        <v>70.0</v>
      </c>
      <c r="E107" s="41"/>
      <c r="F107" s="42">
        <f t="shared" si="24"/>
        <v>64.45</v>
      </c>
      <c r="G107" s="41"/>
      <c r="H107" s="42">
        <v>64.45</v>
      </c>
      <c r="I107" s="42">
        <v>0.0</v>
      </c>
      <c r="J107" s="47">
        <f t="shared" si="25"/>
        <v>1</v>
      </c>
      <c r="K107" s="42">
        <v>83.45</v>
      </c>
      <c r="L107" s="41"/>
      <c r="M107" s="45">
        <v>68.23</v>
      </c>
      <c r="N107" s="45">
        <f t="shared" si="26"/>
        <v>5.865011637</v>
      </c>
      <c r="O107" s="47">
        <f t="shared" si="27"/>
        <v>0</v>
      </c>
      <c r="P107" s="45">
        <v>9.64705882352941</v>
      </c>
      <c r="Q107" s="41"/>
      <c r="R107" s="51">
        <v>64.45</v>
      </c>
      <c r="S107" s="45">
        <f t="shared" si="28"/>
        <v>0</v>
      </c>
      <c r="T107" s="47">
        <f t="shared" si="29"/>
        <v>1</v>
      </c>
      <c r="U107" s="51">
        <v>2.09</v>
      </c>
      <c r="V107" s="39">
        <v>1265567.0</v>
      </c>
      <c r="W107" s="42">
        <v>1800.0</v>
      </c>
      <c r="X107" s="41"/>
      <c r="Y107" s="40">
        <f t="shared" si="30"/>
        <v>0</v>
      </c>
      <c r="Z107" s="42"/>
      <c r="AA107" s="42" t="str">
        <f t="shared" si="31"/>
        <v/>
      </c>
      <c r="AB107" s="42">
        <f t="shared" si="32"/>
        <v>0</v>
      </c>
    </row>
    <row r="108" ht="15.75" customHeight="1">
      <c r="A108" s="38" t="s">
        <v>182</v>
      </c>
      <c r="B108" s="39">
        <v>150.0</v>
      </c>
      <c r="C108" s="39">
        <v>80.0</v>
      </c>
      <c r="E108" s="41"/>
      <c r="F108" s="42">
        <f t="shared" si="24"/>
        <v>58.37</v>
      </c>
      <c r="G108" s="41"/>
      <c r="H108" s="42">
        <v>58.37</v>
      </c>
      <c r="I108" s="42">
        <v>0.0</v>
      </c>
      <c r="J108" s="47">
        <f t="shared" si="25"/>
        <v>1</v>
      </c>
      <c r="K108" s="42">
        <v>83.46</v>
      </c>
      <c r="L108" s="41"/>
      <c r="M108" s="45">
        <v>64.56</v>
      </c>
      <c r="N108" s="45">
        <f t="shared" si="26"/>
        <v>10.60476272</v>
      </c>
      <c r="O108" s="47">
        <f t="shared" si="27"/>
        <v>0</v>
      </c>
      <c r="P108" s="45">
        <v>6.55294117647059</v>
      </c>
      <c r="Q108" s="41"/>
      <c r="R108" s="51">
        <v>58.37</v>
      </c>
      <c r="S108" s="45">
        <f t="shared" si="28"/>
        <v>0</v>
      </c>
      <c r="T108" s="47">
        <f t="shared" si="29"/>
        <v>1</v>
      </c>
      <c r="U108" s="51">
        <v>0.33</v>
      </c>
      <c r="V108" s="39">
        <v>656029.0</v>
      </c>
      <c r="W108" s="42">
        <v>1800.0</v>
      </c>
      <c r="X108" s="41"/>
      <c r="Y108" s="40">
        <f t="shared" si="30"/>
        <v>0</v>
      </c>
      <c r="Z108" s="42"/>
      <c r="AA108" s="42" t="str">
        <f t="shared" si="31"/>
        <v/>
      </c>
      <c r="AB108" s="42">
        <f t="shared" si="32"/>
        <v>0</v>
      </c>
    </row>
    <row r="109" ht="15.75" customHeight="1">
      <c r="A109" s="38" t="s">
        <v>182</v>
      </c>
      <c r="B109" s="39">
        <v>150.0</v>
      </c>
      <c r="C109" s="39">
        <v>90.0</v>
      </c>
      <c r="E109" s="41"/>
      <c r="F109" s="42">
        <f t="shared" si="24"/>
        <v>51.5</v>
      </c>
      <c r="G109" s="41"/>
      <c r="H109" s="42">
        <v>51.50451992839</v>
      </c>
      <c r="I109" s="42">
        <v>0.0</v>
      </c>
      <c r="J109" s="47">
        <f t="shared" si="25"/>
        <v>0</v>
      </c>
      <c r="K109" s="42">
        <v>87.67</v>
      </c>
      <c r="L109" s="41"/>
      <c r="M109" s="45">
        <v>62.04</v>
      </c>
      <c r="N109" s="45">
        <f t="shared" si="26"/>
        <v>20.46601942</v>
      </c>
      <c r="O109" s="47">
        <f t="shared" si="27"/>
        <v>0</v>
      </c>
      <c r="P109" s="45">
        <v>4.27058823529412</v>
      </c>
      <c r="Q109" s="41"/>
      <c r="R109" s="51">
        <v>51.5</v>
      </c>
      <c r="S109" s="45">
        <f t="shared" si="28"/>
        <v>0</v>
      </c>
      <c r="T109" s="47">
        <f t="shared" si="29"/>
        <v>1</v>
      </c>
      <c r="U109" s="51">
        <v>0.21</v>
      </c>
      <c r="V109" s="39">
        <v>2902047.0</v>
      </c>
      <c r="W109" s="42">
        <v>1800.0</v>
      </c>
      <c r="X109" s="41"/>
      <c r="Y109" s="40">
        <f t="shared" si="30"/>
        <v>1</v>
      </c>
      <c r="Z109" s="42">
        <f>IF(Y109,100*($R109-MIN($H109, $M109))/MIN($H109, $M109),)</f>
        <v>-0.008775789768</v>
      </c>
      <c r="AA109" s="42" t="str">
        <f t="shared" si="31"/>
        <v/>
      </c>
      <c r="AB109" s="42">
        <f t="shared" si="32"/>
        <v>-0.008775789768</v>
      </c>
    </row>
    <row r="110" ht="15.75" customHeight="1">
      <c r="A110" s="38" t="s">
        <v>182</v>
      </c>
      <c r="B110" s="39">
        <v>150.0</v>
      </c>
      <c r="C110" s="39">
        <v>100.0</v>
      </c>
      <c r="E110" s="41"/>
      <c r="F110" s="42">
        <f t="shared" si="24"/>
        <v>46.49</v>
      </c>
      <c r="G110" s="41"/>
      <c r="H110" s="42">
        <v>46.49</v>
      </c>
      <c r="I110" s="42">
        <v>0.0</v>
      </c>
      <c r="J110" s="47">
        <f t="shared" si="25"/>
        <v>1</v>
      </c>
      <c r="K110" s="42">
        <v>78.23</v>
      </c>
      <c r="L110" s="41"/>
      <c r="M110" s="45">
        <v>53.21</v>
      </c>
      <c r="N110" s="45">
        <f t="shared" si="26"/>
        <v>14.45472145</v>
      </c>
      <c r="O110" s="47">
        <f t="shared" si="27"/>
        <v>0</v>
      </c>
      <c r="P110" s="45">
        <v>2.76470588235294</v>
      </c>
      <c r="Q110" s="41"/>
      <c r="R110" s="51">
        <v>46.49</v>
      </c>
      <c r="S110" s="45">
        <f t="shared" si="28"/>
        <v>0</v>
      </c>
      <c r="T110" s="47">
        <f t="shared" si="29"/>
        <v>1</v>
      </c>
      <c r="U110" s="51">
        <v>0.11</v>
      </c>
      <c r="V110" s="39">
        <v>2236613.0</v>
      </c>
      <c r="W110" s="42">
        <v>1800.0</v>
      </c>
      <c r="X110" s="41"/>
      <c r="Y110" s="40">
        <f t="shared" si="30"/>
        <v>0</v>
      </c>
      <c r="Z110" s="42"/>
      <c r="AA110" s="42" t="str">
        <f t="shared" si="31"/>
        <v/>
      </c>
      <c r="AB110" s="42">
        <f t="shared" si="32"/>
        <v>0</v>
      </c>
    </row>
    <row r="111" ht="15.75" customHeight="1">
      <c r="A111" s="38" t="s">
        <v>182</v>
      </c>
      <c r="B111" s="39">
        <v>150.0</v>
      </c>
      <c r="C111" s="39">
        <v>110.0</v>
      </c>
      <c r="E111" s="41"/>
      <c r="F111" s="42">
        <f t="shared" si="24"/>
        <v>43.77</v>
      </c>
      <c r="G111" s="41"/>
      <c r="H111" s="42">
        <v>43.77</v>
      </c>
      <c r="I111" s="42">
        <v>0.0</v>
      </c>
      <c r="J111" s="47">
        <f t="shared" si="25"/>
        <v>1</v>
      </c>
      <c r="K111" s="42">
        <v>71.87</v>
      </c>
      <c r="L111" s="41"/>
      <c r="M111" s="45">
        <v>51.65</v>
      </c>
      <c r="N111" s="45">
        <f t="shared" si="26"/>
        <v>18.00319854</v>
      </c>
      <c r="O111" s="47">
        <f t="shared" si="27"/>
        <v>0</v>
      </c>
      <c r="P111" s="45">
        <v>1.6</v>
      </c>
      <c r="Q111" s="41"/>
      <c r="R111" s="51">
        <v>43.77</v>
      </c>
      <c r="S111" s="45">
        <f t="shared" si="28"/>
        <v>0</v>
      </c>
      <c r="T111" s="47">
        <f t="shared" si="29"/>
        <v>1</v>
      </c>
      <c r="U111" s="51">
        <v>0.05</v>
      </c>
      <c r="V111" s="39">
        <v>2470981.0</v>
      </c>
      <c r="W111" s="42">
        <v>1800.0</v>
      </c>
      <c r="X111" s="41"/>
      <c r="Y111" s="40">
        <f t="shared" si="30"/>
        <v>0</v>
      </c>
      <c r="Z111" s="42"/>
      <c r="AA111" s="42" t="str">
        <f t="shared" si="31"/>
        <v/>
      </c>
      <c r="AB111" s="42">
        <f t="shared" si="32"/>
        <v>0</v>
      </c>
    </row>
    <row r="112" ht="15.75" customHeight="1">
      <c r="A112" s="38" t="s">
        <v>182</v>
      </c>
      <c r="B112" s="39">
        <v>150.0</v>
      </c>
      <c r="C112" s="39">
        <v>120.0</v>
      </c>
      <c r="E112" s="41"/>
      <c r="F112" s="42">
        <f t="shared" si="24"/>
        <v>39.32</v>
      </c>
      <c r="G112" s="41"/>
      <c r="H112" s="42">
        <v>39.32</v>
      </c>
      <c r="I112" s="42">
        <v>0.0</v>
      </c>
      <c r="J112" s="47">
        <f t="shared" si="25"/>
        <v>1</v>
      </c>
      <c r="K112" s="42">
        <v>56.92</v>
      </c>
      <c r="L112" s="41"/>
      <c r="M112" s="45">
        <v>50.3</v>
      </c>
      <c r="N112" s="45">
        <f t="shared" si="26"/>
        <v>27.92472024</v>
      </c>
      <c r="O112" s="47">
        <f t="shared" si="27"/>
        <v>0</v>
      </c>
      <c r="P112" s="45">
        <v>0.847058823529412</v>
      </c>
      <c r="Q112" s="41"/>
      <c r="R112" s="51">
        <v>39.32</v>
      </c>
      <c r="S112" s="45">
        <f t="shared" si="28"/>
        <v>0</v>
      </c>
      <c r="T112" s="47">
        <f t="shared" si="29"/>
        <v>1</v>
      </c>
      <c r="U112" s="51">
        <v>0.06</v>
      </c>
      <c r="V112" s="39">
        <v>4671402.0</v>
      </c>
      <c r="W112" s="42">
        <v>1800.0</v>
      </c>
      <c r="X112" s="41"/>
      <c r="Y112" s="40">
        <f t="shared" si="30"/>
        <v>0</v>
      </c>
      <c r="Z112" s="42"/>
      <c r="AA112" s="42" t="str">
        <f t="shared" si="31"/>
        <v/>
      </c>
      <c r="AB112" s="42">
        <f t="shared" si="32"/>
        <v>0</v>
      </c>
    </row>
    <row r="113" ht="15.75" customHeight="1">
      <c r="A113" s="38" t="s">
        <v>182</v>
      </c>
      <c r="B113" s="39">
        <v>150.0</v>
      </c>
      <c r="C113" s="39">
        <v>130.0</v>
      </c>
      <c r="E113" s="41"/>
      <c r="F113" s="42">
        <f t="shared" si="24"/>
        <v>36.02</v>
      </c>
      <c r="G113" s="41"/>
      <c r="H113" s="42">
        <v>36.02</v>
      </c>
      <c r="I113" s="42">
        <v>0.0</v>
      </c>
      <c r="J113" s="47">
        <f t="shared" si="25"/>
        <v>1</v>
      </c>
      <c r="K113" s="42">
        <v>56.51</v>
      </c>
      <c r="L113" s="41"/>
      <c r="M113" s="45">
        <v>46.63</v>
      </c>
      <c r="N113" s="45">
        <f t="shared" si="26"/>
        <v>29.45585786</v>
      </c>
      <c r="O113" s="47">
        <f t="shared" si="27"/>
        <v>0</v>
      </c>
      <c r="P113" s="45">
        <v>0.364705882352941</v>
      </c>
      <c r="Q113" s="41"/>
      <c r="R113" s="51">
        <v>36.02</v>
      </c>
      <c r="S113" s="45">
        <f t="shared" si="28"/>
        <v>0</v>
      </c>
      <c r="T113" s="47">
        <f t="shared" si="29"/>
        <v>1</v>
      </c>
      <c r="U113" s="51">
        <v>0.04</v>
      </c>
      <c r="V113" s="39">
        <v>2819974.0</v>
      </c>
      <c r="W113" s="42">
        <v>1800.0</v>
      </c>
      <c r="X113" s="41"/>
      <c r="Y113" s="40">
        <f t="shared" si="30"/>
        <v>0</v>
      </c>
      <c r="Z113" s="42"/>
      <c r="AA113" s="42" t="str">
        <f t="shared" si="31"/>
        <v/>
      </c>
      <c r="AB113" s="42">
        <f t="shared" si="32"/>
        <v>0</v>
      </c>
    </row>
    <row r="114" ht="15.75" customHeight="1">
      <c r="A114" s="38" t="s">
        <v>182</v>
      </c>
      <c r="B114" s="39">
        <v>150.0</v>
      </c>
      <c r="C114" s="39">
        <v>140.0</v>
      </c>
      <c r="E114" s="41"/>
      <c r="F114" s="42">
        <f t="shared" si="24"/>
        <v>29.69</v>
      </c>
      <c r="G114" s="41"/>
      <c r="H114" s="42">
        <v>29.69</v>
      </c>
      <c r="I114" s="42">
        <v>0.0</v>
      </c>
      <c r="J114" s="47">
        <f t="shared" si="25"/>
        <v>1</v>
      </c>
      <c r="K114" s="42">
        <v>56.44</v>
      </c>
      <c r="L114" s="41"/>
      <c r="M114" s="45">
        <v>42.3</v>
      </c>
      <c r="N114" s="45">
        <f t="shared" si="26"/>
        <v>42.47221287</v>
      </c>
      <c r="O114" s="47">
        <f t="shared" si="27"/>
        <v>0</v>
      </c>
      <c r="P114" s="45">
        <v>0.164705882352941</v>
      </c>
      <c r="Q114" s="41"/>
      <c r="R114" s="51">
        <v>29.69</v>
      </c>
      <c r="S114" s="45">
        <f t="shared" si="28"/>
        <v>0</v>
      </c>
      <c r="T114" s="47">
        <f t="shared" si="29"/>
        <v>1</v>
      </c>
      <c r="U114" s="51">
        <v>0.01</v>
      </c>
      <c r="V114" s="39">
        <v>4976106.0</v>
      </c>
      <c r="W114" s="42">
        <v>1800.0</v>
      </c>
      <c r="X114" s="41"/>
      <c r="Y114" s="40">
        <f t="shared" si="30"/>
        <v>0</v>
      </c>
      <c r="Z114" s="42"/>
      <c r="AA114" s="42" t="str">
        <f t="shared" si="31"/>
        <v/>
      </c>
      <c r="AB114" s="42">
        <f t="shared" si="32"/>
        <v>0</v>
      </c>
    </row>
    <row r="115" ht="15.75" customHeight="1">
      <c r="A115" s="38" t="s">
        <v>183</v>
      </c>
      <c r="B115" s="39">
        <v>439.0</v>
      </c>
      <c r="C115" s="39">
        <v>10.0</v>
      </c>
      <c r="E115" s="41"/>
      <c r="F115" s="42">
        <f t="shared" si="24"/>
        <v>3146.63</v>
      </c>
      <c r="G115" s="41"/>
      <c r="H115" s="42">
        <v>4939.256016851</v>
      </c>
      <c r="I115" s="42">
        <v>97.9233</v>
      </c>
      <c r="J115" s="47">
        <f t="shared" si="25"/>
        <v>0</v>
      </c>
      <c r="K115" s="42">
        <v>7200.04</v>
      </c>
      <c r="L115" s="41"/>
      <c r="M115" s="45">
        <v>3146.63</v>
      </c>
      <c r="N115" s="45">
        <f t="shared" si="26"/>
        <v>0</v>
      </c>
      <c r="O115" s="47">
        <f t="shared" si="27"/>
        <v>1</v>
      </c>
      <c r="P115" s="45">
        <v>2118.78823529412</v>
      </c>
      <c r="Q115" s="41"/>
      <c r="R115" s="51">
        <v>3146.63</v>
      </c>
      <c r="S115" s="45">
        <f t="shared" si="28"/>
        <v>0</v>
      </c>
      <c r="T115" s="47">
        <f t="shared" si="29"/>
        <v>1</v>
      </c>
      <c r="U115" s="51">
        <v>6.76</v>
      </c>
      <c r="V115" s="39">
        <v>48812.0</v>
      </c>
      <c r="W115" s="42">
        <v>1800.0</v>
      </c>
      <c r="X115" s="41"/>
      <c r="Y115" s="40">
        <f t="shared" si="30"/>
        <v>0</v>
      </c>
      <c r="Z115" s="42"/>
      <c r="AA115" s="42" t="str">
        <f t="shared" si="31"/>
        <v/>
      </c>
      <c r="AB115" s="42">
        <f t="shared" si="32"/>
        <v>0</v>
      </c>
    </row>
    <row r="116" ht="15.75" customHeight="1">
      <c r="A116" s="38" t="s">
        <v>183</v>
      </c>
      <c r="B116" s="39">
        <v>439.0</v>
      </c>
      <c r="C116" s="39">
        <v>20.0</v>
      </c>
      <c r="E116" s="41"/>
      <c r="F116" s="42">
        <f t="shared" si="24"/>
        <v>2177.44</v>
      </c>
      <c r="G116" s="41"/>
      <c r="H116" s="42">
        <v>2177.44</v>
      </c>
      <c r="I116" s="42">
        <v>0.0</v>
      </c>
      <c r="J116" s="47">
        <f t="shared" si="25"/>
        <v>1</v>
      </c>
      <c r="K116" s="42">
        <v>6953.47</v>
      </c>
      <c r="L116" s="41"/>
      <c r="M116" s="45">
        <v>2226.26</v>
      </c>
      <c r="N116" s="45">
        <f t="shared" si="26"/>
        <v>2.242082445</v>
      </c>
      <c r="O116" s="47">
        <f t="shared" si="27"/>
        <v>0</v>
      </c>
      <c r="P116" s="45">
        <v>2118.69411764706</v>
      </c>
      <c r="Q116" s="41"/>
      <c r="R116" s="51">
        <v>2177.44</v>
      </c>
      <c r="S116" s="45">
        <f t="shared" si="28"/>
        <v>0</v>
      </c>
      <c r="T116" s="47">
        <f t="shared" si="29"/>
        <v>1</v>
      </c>
      <c r="U116" s="51">
        <v>7.05</v>
      </c>
      <c r="V116" s="39">
        <v>46726.0</v>
      </c>
      <c r="W116" s="42">
        <v>1800.0</v>
      </c>
      <c r="X116" s="41"/>
      <c r="Y116" s="40">
        <f t="shared" si="30"/>
        <v>0</v>
      </c>
      <c r="Z116" s="42"/>
      <c r="AA116" s="42" t="str">
        <f t="shared" si="31"/>
        <v/>
      </c>
      <c r="AB116" s="42">
        <f t="shared" si="32"/>
        <v>0</v>
      </c>
    </row>
    <row r="117" ht="15.75" customHeight="1">
      <c r="A117" s="38" t="s">
        <v>183</v>
      </c>
      <c r="B117" s="39">
        <v>439.0</v>
      </c>
      <c r="C117" s="39">
        <v>30.0</v>
      </c>
      <c r="E117" s="41"/>
      <c r="F117" s="42">
        <f t="shared" si="24"/>
        <v>1475.85</v>
      </c>
      <c r="G117" s="41"/>
      <c r="H117" s="42">
        <v>1475.85</v>
      </c>
      <c r="I117" s="42">
        <v>0.0</v>
      </c>
      <c r="J117" s="47">
        <f t="shared" si="25"/>
        <v>1</v>
      </c>
      <c r="K117" s="42">
        <v>6198.28</v>
      </c>
      <c r="L117" s="41"/>
      <c r="M117" s="45">
        <v>1500.21</v>
      </c>
      <c r="N117" s="45">
        <f t="shared" si="26"/>
        <v>1.650574245</v>
      </c>
      <c r="O117" s="47">
        <f t="shared" si="27"/>
        <v>0</v>
      </c>
      <c r="P117" s="45">
        <v>2117.85882352941</v>
      </c>
      <c r="Q117" s="41"/>
      <c r="R117" s="51">
        <v>1475.85</v>
      </c>
      <c r="S117" s="45">
        <f t="shared" si="28"/>
        <v>0</v>
      </c>
      <c r="T117" s="47">
        <f t="shared" si="29"/>
        <v>1</v>
      </c>
      <c r="U117" s="51">
        <v>7.92</v>
      </c>
      <c r="V117" s="39">
        <v>32863.0</v>
      </c>
      <c r="W117" s="42">
        <v>1800.0</v>
      </c>
      <c r="X117" s="41"/>
      <c r="Y117" s="40">
        <f t="shared" si="30"/>
        <v>0</v>
      </c>
      <c r="Z117" s="42"/>
      <c r="AA117" s="42" t="str">
        <f t="shared" si="31"/>
        <v/>
      </c>
      <c r="AB117" s="42">
        <f t="shared" si="32"/>
        <v>0</v>
      </c>
    </row>
    <row r="118" ht="15.75" customHeight="1">
      <c r="A118" s="38" t="s">
        <v>183</v>
      </c>
      <c r="B118" s="39">
        <v>439.0</v>
      </c>
      <c r="C118" s="39">
        <v>40.0</v>
      </c>
      <c r="E118" s="41"/>
      <c r="F118" s="42">
        <f t="shared" si="24"/>
        <v>1185.59</v>
      </c>
      <c r="G118" s="41"/>
      <c r="H118" s="42">
        <v>1185.59</v>
      </c>
      <c r="I118" s="42">
        <v>3.8305</v>
      </c>
      <c r="J118" s="47">
        <f t="shared" si="25"/>
        <v>1</v>
      </c>
      <c r="K118" s="42">
        <v>7200.03</v>
      </c>
      <c r="L118" s="41"/>
      <c r="M118" s="45">
        <v>1253.99</v>
      </c>
      <c r="N118" s="45">
        <f t="shared" si="26"/>
        <v>5.76927943</v>
      </c>
      <c r="O118" s="47">
        <f t="shared" si="27"/>
        <v>0</v>
      </c>
      <c r="P118" s="45">
        <v>2117.92941176471</v>
      </c>
      <c r="Q118" s="41"/>
      <c r="R118" s="51">
        <v>1185.59</v>
      </c>
      <c r="S118" s="45">
        <f t="shared" si="28"/>
        <v>0</v>
      </c>
      <c r="T118" s="47">
        <f t="shared" si="29"/>
        <v>1</v>
      </c>
      <c r="U118" s="51">
        <v>17.65</v>
      </c>
      <c r="V118" s="39">
        <v>24381.0</v>
      </c>
      <c r="W118" s="42">
        <v>1800.0</v>
      </c>
      <c r="X118" s="41"/>
      <c r="Y118" s="40">
        <f t="shared" si="30"/>
        <v>0</v>
      </c>
      <c r="Z118" s="42"/>
      <c r="AA118" s="42" t="str">
        <f t="shared" si="31"/>
        <v/>
      </c>
      <c r="AB118" s="42">
        <f t="shared" si="32"/>
        <v>0</v>
      </c>
    </row>
    <row r="119" ht="15.75" customHeight="1">
      <c r="A119" s="38" t="s">
        <v>183</v>
      </c>
      <c r="B119" s="39">
        <v>439.0</v>
      </c>
      <c r="C119" s="39">
        <v>50.0</v>
      </c>
      <c r="E119" s="41"/>
      <c r="F119" s="42">
        <f t="shared" si="24"/>
        <v>984.89</v>
      </c>
      <c r="G119" s="41"/>
      <c r="H119" s="42">
        <v>984.89</v>
      </c>
      <c r="I119" s="42">
        <v>0.0</v>
      </c>
      <c r="J119" s="47">
        <f t="shared" si="25"/>
        <v>1</v>
      </c>
      <c r="K119" s="42">
        <v>3411.0</v>
      </c>
      <c r="L119" s="41"/>
      <c r="M119" s="45">
        <v>1068.0</v>
      </c>
      <c r="N119" s="45">
        <f t="shared" si="26"/>
        <v>8.438505823</v>
      </c>
      <c r="O119" s="47">
        <f t="shared" si="27"/>
        <v>0</v>
      </c>
      <c r="P119" s="45">
        <v>1561.91764705882</v>
      </c>
      <c r="Q119" s="41"/>
      <c r="R119" s="51">
        <v>984.89</v>
      </c>
      <c r="S119" s="45">
        <f t="shared" si="28"/>
        <v>0</v>
      </c>
      <c r="T119" s="47">
        <f t="shared" si="29"/>
        <v>1</v>
      </c>
      <c r="U119" s="51">
        <v>88.74</v>
      </c>
      <c r="V119" s="39">
        <v>35959.0</v>
      </c>
      <c r="W119" s="42">
        <v>1800.0</v>
      </c>
      <c r="X119" s="41"/>
      <c r="Y119" s="40">
        <f t="shared" si="30"/>
        <v>0</v>
      </c>
      <c r="Z119" s="42"/>
      <c r="AA119" s="42" t="str">
        <f t="shared" si="31"/>
        <v/>
      </c>
      <c r="AB119" s="42">
        <f t="shared" si="32"/>
        <v>0</v>
      </c>
    </row>
    <row r="120" ht="15.75" customHeight="1">
      <c r="A120" s="38" t="s">
        <v>183</v>
      </c>
      <c r="B120" s="39">
        <v>439.0</v>
      </c>
      <c r="C120" s="39">
        <v>60.0</v>
      </c>
      <c r="E120" s="41"/>
      <c r="F120" s="42">
        <f t="shared" si="24"/>
        <v>886.71</v>
      </c>
      <c r="G120" s="41"/>
      <c r="H120" s="42">
        <v>886.71</v>
      </c>
      <c r="I120" s="42">
        <v>14.2507</v>
      </c>
      <c r="J120" s="47">
        <f t="shared" si="25"/>
        <v>1</v>
      </c>
      <c r="K120" s="42">
        <v>7200.33</v>
      </c>
      <c r="L120" s="41"/>
      <c r="M120" s="45">
        <v>975.0</v>
      </c>
      <c r="N120" s="45">
        <f t="shared" si="26"/>
        <v>9.957032175</v>
      </c>
      <c r="O120" s="47">
        <f t="shared" si="27"/>
        <v>0</v>
      </c>
      <c r="P120" s="45">
        <v>1080.15294117647</v>
      </c>
      <c r="Q120" s="41"/>
      <c r="R120" s="51">
        <v>886.71</v>
      </c>
      <c r="S120" s="45">
        <f t="shared" si="28"/>
        <v>0</v>
      </c>
      <c r="T120" s="47">
        <f t="shared" si="29"/>
        <v>1</v>
      </c>
      <c r="U120" s="51">
        <v>9.59</v>
      </c>
      <c r="V120" s="39">
        <v>24487.0</v>
      </c>
      <c r="W120" s="42">
        <v>1800.0</v>
      </c>
      <c r="X120" s="41"/>
      <c r="Y120" s="40">
        <f t="shared" si="30"/>
        <v>0</v>
      </c>
      <c r="Z120" s="42"/>
      <c r="AA120" s="42" t="str">
        <f t="shared" si="31"/>
        <v/>
      </c>
      <c r="AB120" s="42">
        <f t="shared" si="32"/>
        <v>0</v>
      </c>
    </row>
    <row r="121" ht="15.75" customHeight="1">
      <c r="A121" s="38" t="s">
        <v>183</v>
      </c>
      <c r="B121" s="39">
        <v>439.0</v>
      </c>
      <c r="C121" s="39">
        <v>70.0</v>
      </c>
      <c r="E121" s="41"/>
      <c r="F121" s="42">
        <f t="shared" si="24"/>
        <v>726.72</v>
      </c>
      <c r="G121" s="41"/>
      <c r="H121" s="42">
        <v>726.72</v>
      </c>
      <c r="I121" s="42">
        <v>0.0</v>
      </c>
      <c r="J121" s="47">
        <f t="shared" si="25"/>
        <v>1</v>
      </c>
      <c r="K121" s="42">
        <v>4305.21</v>
      </c>
      <c r="L121" s="41"/>
      <c r="M121" s="45">
        <v>905.54</v>
      </c>
      <c r="N121" s="45">
        <f t="shared" si="26"/>
        <v>24.6064509</v>
      </c>
      <c r="O121" s="47">
        <f t="shared" si="27"/>
        <v>0</v>
      </c>
      <c r="P121" s="45">
        <v>752.352941176471</v>
      </c>
      <c r="Q121" s="41"/>
      <c r="R121" s="51">
        <v>726.72</v>
      </c>
      <c r="S121" s="45">
        <f t="shared" si="28"/>
        <v>0</v>
      </c>
      <c r="T121" s="47">
        <f t="shared" si="29"/>
        <v>1</v>
      </c>
      <c r="U121" s="51">
        <v>541.01</v>
      </c>
      <c r="V121" s="39">
        <v>29401.0</v>
      </c>
      <c r="W121" s="42">
        <v>1800.0</v>
      </c>
      <c r="X121" s="41"/>
      <c r="Y121" s="40">
        <f t="shared" si="30"/>
        <v>0</v>
      </c>
      <c r="Z121" s="42"/>
      <c r="AA121" s="42" t="str">
        <f t="shared" si="31"/>
        <v/>
      </c>
      <c r="AB121" s="42">
        <f t="shared" si="32"/>
        <v>0</v>
      </c>
    </row>
    <row r="122" ht="15.75" customHeight="1">
      <c r="A122" s="38" t="s">
        <v>183</v>
      </c>
      <c r="B122" s="39">
        <v>439.0</v>
      </c>
      <c r="C122" s="39">
        <v>80.0</v>
      </c>
      <c r="E122" s="41"/>
      <c r="F122" s="42">
        <f t="shared" si="24"/>
        <v>637.3774392</v>
      </c>
      <c r="G122" s="41"/>
      <c r="H122" s="42">
        <v>637.3774391991</v>
      </c>
      <c r="I122" s="42">
        <v>0.0</v>
      </c>
      <c r="J122" s="47">
        <f t="shared" si="25"/>
        <v>1</v>
      </c>
      <c r="K122" s="42">
        <v>5350.93</v>
      </c>
      <c r="L122" s="41"/>
      <c r="M122" s="45">
        <v>731.86</v>
      </c>
      <c r="N122" s="45">
        <f t="shared" si="26"/>
        <v>14.82364373</v>
      </c>
      <c r="O122" s="47">
        <f t="shared" si="27"/>
        <v>0</v>
      </c>
      <c r="P122" s="45">
        <v>599.847058823529</v>
      </c>
      <c r="Q122" s="41"/>
      <c r="R122" s="51">
        <v>638.85</v>
      </c>
      <c r="S122" s="45">
        <f t="shared" si="28"/>
        <v>0.2310343464</v>
      </c>
      <c r="T122" s="47">
        <f t="shared" si="29"/>
        <v>0</v>
      </c>
      <c r="U122" s="51">
        <v>305.72</v>
      </c>
      <c r="V122" s="39">
        <v>7137.0</v>
      </c>
      <c r="W122" s="42">
        <v>1800.0</v>
      </c>
      <c r="X122" s="41"/>
      <c r="Y122" s="40">
        <f t="shared" si="30"/>
        <v>0</v>
      </c>
      <c r="Z122" s="42"/>
      <c r="AA122" s="42">
        <f t="shared" si="31"/>
        <v>0.2310343464</v>
      </c>
      <c r="AB122" s="42">
        <f t="shared" si="32"/>
        <v>0.2310343464</v>
      </c>
    </row>
    <row r="123" ht="15.75" customHeight="1">
      <c r="A123" s="38" t="s">
        <v>183</v>
      </c>
      <c r="B123" s="39">
        <v>439.0</v>
      </c>
      <c r="C123" s="39">
        <v>90.0</v>
      </c>
      <c r="E123" s="41"/>
      <c r="F123" s="42">
        <f t="shared" si="24"/>
        <v>583.1</v>
      </c>
      <c r="G123" s="41"/>
      <c r="H123" s="42">
        <v>583.1</v>
      </c>
      <c r="I123" s="42">
        <v>0.0</v>
      </c>
      <c r="J123" s="47">
        <f t="shared" si="25"/>
        <v>1</v>
      </c>
      <c r="K123" s="42">
        <v>6618.35</v>
      </c>
      <c r="L123" s="41"/>
      <c r="M123" s="45">
        <v>715.89</v>
      </c>
      <c r="N123" s="45">
        <f t="shared" si="26"/>
        <v>22.77310924</v>
      </c>
      <c r="O123" s="47">
        <f t="shared" si="27"/>
        <v>0</v>
      </c>
      <c r="P123" s="45">
        <v>477.223529411765</v>
      </c>
      <c r="Q123" s="41"/>
      <c r="R123" s="51">
        <v>583.1</v>
      </c>
      <c r="S123" s="45">
        <f t="shared" si="28"/>
        <v>0</v>
      </c>
      <c r="T123" s="47">
        <f t="shared" si="29"/>
        <v>1</v>
      </c>
      <c r="U123" s="51">
        <v>24.16</v>
      </c>
      <c r="V123" s="39">
        <v>30495.0</v>
      </c>
      <c r="W123" s="42">
        <v>1800.0</v>
      </c>
      <c r="X123" s="41"/>
      <c r="Y123" s="40">
        <f t="shared" si="30"/>
        <v>0</v>
      </c>
      <c r="Z123" s="42"/>
      <c r="AA123" s="42" t="str">
        <f t="shared" si="31"/>
        <v/>
      </c>
      <c r="AB123" s="42">
        <f t="shared" si="32"/>
        <v>0</v>
      </c>
    </row>
    <row r="124" ht="15.75" customHeight="1">
      <c r="A124" s="38" t="s">
        <v>184</v>
      </c>
      <c r="B124" s="39">
        <v>575.0</v>
      </c>
      <c r="C124" s="39">
        <v>10.0</v>
      </c>
      <c r="E124" s="41"/>
      <c r="F124" s="42">
        <f t="shared" si="24"/>
        <v>116.1</v>
      </c>
      <c r="G124" s="41"/>
      <c r="H124" s="42">
        <v>341.4703501038</v>
      </c>
      <c r="I124" s="42">
        <v>99.8407</v>
      </c>
      <c r="J124" s="47">
        <f t="shared" si="25"/>
        <v>0</v>
      </c>
      <c r="K124" s="42">
        <v>7200.04</v>
      </c>
      <c r="L124" s="41"/>
      <c r="M124" s="45">
        <v>116.87</v>
      </c>
      <c r="N124" s="45">
        <f t="shared" si="26"/>
        <v>0.6632213609</v>
      </c>
      <c r="O124" s="47">
        <f t="shared" si="27"/>
        <v>0</v>
      </c>
      <c r="P124" s="45">
        <v>2086.41529411765</v>
      </c>
      <c r="Q124" s="41"/>
      <c r="R124" s="51">
        <v>116.1</v>
      </c>
      <c r="S124" s="45">
        <f t="shared" si="28"/>
        <v>0</v>
      </c>
      <c r="T124" s="47">
        <f t="shared" si="29"/>
        <v>1</v>
      </c>
      <c r="U124" s="51">
        <v>42.33</v>
      </c>
      <c r="V124" s="39">
        <v>234481.0</v>
      </c>
      <c r="W124" s="42">
        <v>1800.0</v>
      </c>
      <c r="X124" s="41"/>
      <c r="Y124" s="40">
        <f t="shared" si="30"/>
        <v>1</v>
      </c>
      <c r="Z124" s="42">
        <f t="shared" ref="Z124:Z143" si="33">IF(Y124,100*($R124-MIN($H124, $M124))/MIN($H124, $M124),)</f>
        <v>-0.6588517156</v>
      </c>
      <c r="AA124" s="42" t="str">
        <f t="shared" si="31"/>
        <v/>
      </c>
      <c r="AB124" s="42">
        <f t="shared" si="32"/>
        <v>-0.6588517156</v>
      </c>
    </row>
    <row r="125" ht="15.75" customHeight="1">
      <c r="A125" s="38" t="s">
        <v>184</v>
      </c>
      <c r="B125" s="39">
        <v>575.0</v>
      </c>
      <c r="C125" s="39">
        <v>20.0</v>
      </c>
      <c r="E125" s="41"/>
      <c r="F125" s="42">
        <f t="shared" si="24"/>
        <v>72.4</v>
      </c>
      <c r="G125" s="41"/>
      <c r="H125" s="42">
        <v>258.2130902956</v>
      </c>
      <c r="I125" s="42">
        <v>91.6332</v>
      </c>
      <c r="J125" s="47">
        <f t="shared" si="25"/>
        <v>0</v>
      </c>
      <c r="K125" s="42">
        <v>7213.12</v>
      </c>
      <c r="L125" s="41"/>
      <c r="M125" s="45">
        <v>74.25</v>
      </c>
      <c r="N125" s="45">
        <f t="shared" si="26"/>
        <v>2.555248619</v>
      </c>
      <c r="O125" s="47">
        <f t="shared" si="27"/>
        <v>0</v>
      </c>
      <c r="P125" s="45">
        <v>1162.38</v>
      </c>
      <c r="Q125" s="41"/>
      <c r="R125" s="51">
        <v>72.4</v>
      </c>
      <c r="S125" s="45">
        <f t="shared" si="28"/>
        <v>0</v>
      </c>
      <c r="T125" s="47">
        <f t="shared" si="29"/>
        <v>1</v>
      </c>
      <c r="U125" s="51">
        <v>9.32</v>
      </c>
      <c r="V125" s="39">
        <v>330929.0</v>
      </c>
      <c r="W125" s="42">
        <v>1800.0</v>
      </c>
      <c r="X125" s="41"/>
      <c r="Y125" s="40">
        <f t="shared" si="30"/>
        <v>1</v>
      </c>
      <c r="Z125" s="42">
        <f t="shared" si="33"/>
        <v>-2.491582492</v>
      </c>
      <c r="AA125" s="42" t="str">
        <f t="shared" si="31"/>
        <v/>
      </c>
      <c r="AB125" s="42">
        <f t="shared" si="32"/>
        <v>-2.491582492</v>
      </c>
    </row>
    <row r="126" ht="15.75" customHeight="1">
      <c r="A126" s="38" t="s">
        <v>184</v>
      </c>
      <c r="B126" s="39">
        <v>575.0</v>
      </c>
      <c r="C126" s="39">
        <v>30.0</v>
      </c>
      <c r="E126" s="41"/>
      <c r="F126" s="42">
        <f t="shared" si="24"/>
        <v>57.78</v>
      </c>
      <c r="G126" s="41"/>
      <c r="H126" s="42">
        <v>364.1771546926</v>
      </c>
      <c r="I126" s="42">
        <v>99.8784</v>
      </c>
      <c r="J126" s="47">
        <f t="shared" si="25"/>
        <v>0</v>
      </c>
      <c r="K126" s="42">
        <v>7200.11</v>
      </c>
      <c r="L126" s="41"/>
      <c r="M126" s="45">
        <v>60.67</v>
      </c>
      <c r="N126" s="45">
        <f t="shared" si="26"/>
        <v>5.001730703</v>
      </c>
      <c r="O126" s="47">
        <f t="shared" si="27"/>
        <v>0</v>
      </c>
      <c r="P126" s="45">
        <v>783.531764705882</v>
      </c>
      <c r="Q126" s="41"/>
      <c r="R126" s="51">
        <v>57.78</v>
      </c>
      <c r="S126" s="45">
        <f t="shared" si="28"/>
        <v>0</v>
      </c>
      <c r="T126" s="47">
        <f t="shared" si="29"/>
        <v>1</v>
      </c>
      <c r="U126" s="51">
        <v>73.14</v>
      </c>
      <c r="V126" s="39">
        <v>72205.0</v>
      </c>
      <c r="W126" s="42">
        <v>1800.0</v>
      </c>
      <c r="X126" s="41"/>
      <c r="Y126" s="40">
        <f t="shared" si="30"/>
        <v>1</v>
      </c>
      <c r="Z126" s="42">
        <f t="shared" si="33"/>
        <v>-4.763474534</v>
      </c>
      <c r="AA126" s="42" t="str">
        <f t="shared" si="31"/>
        <v/>
      </c>
      <c r="AB126" s="42">
        <f t="shared" si="32"/>
        <v>-4.763474534</v>
      </c>
    </row>
    <row r="127" ht="15.75" customHeight="1">
      <c r="A127" s="38" t="s">
        <v>184</v>
      </c>
      <c r="B127" s="39">
        <v>575.0</v>
      </c>
      <c r="C127" s="39">
        <v>40.0</v>
      </c>
      <c r="E127" s="41"/>
      <c r="F127" s="42">
        <f t="shared" si="24"/>
        <v>49.04</v>
      </c>
      <c r="G127" s="41"/>
      <c r="H127" s="42">
        <v>272.1543679605</v>
      </c>
      <c r="I127" s="42">
        <v>99.8448</v>
      </c>
      <c r="J127" s="47">
        <f t="shared" si="25"/>
        <v>0</v>
      </c>
      <c r="K127" s="42">
        <v>7200.12</v>
      </c>
      <c r="L127" s="41"/>
      <c r="M127" s="45">
        <v>51.4</v>
      </c>
      <c r="N127" s="45">
        <f t="shared" si="26"/>
        <v>4.812398042</v>
      </c>
      <c r="O127" s="47">
        <f t="shared" si="27"/>
        <v>0</v>
      </c>
      <c r="P127" s="45">
        <v>664.841176470588</v>
      </c>
      <c r="Q127" s="41"/>
      <c r="R127" s="51">
        <v>49.04</v>
      </c>
      <c r="S127" s="45">
        <f t="shared" si="28"/>
        <v>0</v>
      </c>
      <c r="T127" s="47">
        <f t="shared" si="29"/>
        <v>1</v>
      </c>
      <c r="U127" s="51">
        <v>1419.18</v>
      </c>
      <c r="V127" s="39">
        <v>123319.0</v>
      </c>
      <c r="W127" s="42">
        <v>1800.0</v>
      </c>
      <c r="X127" s="41"/>
      <c r="Y127" s="40">
        <f t="shared" si="30"/>
        <v>1</v>
      </c>
      <c r="Z127" s="42">
        <f t="shared" si="33"/>
        <v>-4.591439689</v>
      </c>
      <c r="AA127" s="42" t="str">
        <f t="shared" si="31"/>
        <v/>
      </c>
      <c r="AB127" s="42">
        <f t="shared" si="32"/>
        <v>-4.591439689</v>
      </c>
    </row>
    <row r="128" ht="15.75" customHeight="1">
      <c r="A128" s="38" t="s">
        <v>184</v>
      </c>
      <c r="B128" s="39">
        <v>575.0</v>
      </c>
      <c r="C128" s="39">
        <v>50.0</v>
      </c>
      <c r="E128" s="41"/>
      <c r="F128" s="42">
        <f t="shared" si="24"/>
        <v>43.42</v>
      </c>
      <c r="G128" s="41"/>
      <c r="H128" s="42">
        <v>390.7492802297</v>
      </c>
      <c r="I128" s="42">
        <v>99.896</v>
      </c>
      <c r="J128" s="47">
        <f t="shared" si="25"/>
        <v>0</v>
      </c>
      <c r="K128" s="42">
        <v>7200.07</v>
      </c>
      <c r="L128" s="41"/>
      <c r="M128" s="45">
        <v>46.52</v>
      </c>
      <c r="N128" s="45">
        <f t="shared" si="26"/>
        <v>7.13956702</v>
      </c>
      <c r="O128" s="47">
        <f t="shared" si="27"/>
        <v>0</v>
      </c>
      <c r="P128" s="45">
        <v>472.945882352941</v>
      </c>
      <c r="Q128" s="41"/>
      <c r="R128" s="51">
        <v>43.42</v>
      </c>
      <c r="S128" s="45">
        <f t="shared" si="28"/>
        <v>0</v>
      </c>
      <c r="T128" s="47">
        <f t="shared" si="29"/>
        <v>1</v>
      </c>
      <c r="U128" s="51">
        <v>239.16</v>
      </c>
      <c r="V128" s="39">
        <v>102966.0</v>
      </c>
      <c r="W128" s="42">
        <v>1800.0</v>
      </c>
      <c r="X128" s="41"/>
      <c r="Y128" s="40">
        <f t="shared" si="30"/>
        <v>1</v>
      </c>
      <c r="Z128" s="42">
        <f t="shared" si="33"/>
        <v>-6.663800516</v>
      </c>
      <c r="AA128" s="42" t="str">
        <f t="shared" si="31"/>
        <v/>
      </c>
      <c r="AB128" s="42">
        <f t="shared" si="32"/>
        <v>-6.663800516</v>
      </c>
    </row>
    <row r="129" ht="15.75" customHeight="1">
      <c r="A129" s="38" t="s">
        <v>184</v>
      </c>
      <c r="B129" s="39">
        <v>575.0</v>
      </c>
      <c r="C129" s="39">
        <v>60.0</v>
      </c>
      <c r="E129" s="41"/>
      <c r="F129" s="42">
        <f t="shared" si="24"/>
        <v>39.2</v>
      </c>
      <c r="G129" s="41"/>
      <c r="H129" s="42">
        <v>62.6258732474</v>
      </c>
      <c r="I129" s="42">
        <v>99.3716</v>
      </c>
      <c r="J129" s="47">
        <f t="shared" si="25"/>
        <v>0</v>
      </c>
      <c r="K129" s="42">
        <v>7200.03</v>
      </c>
      <c r="L129" s="41"/>
      <c r="M129" s="45">
        <v>41.6</v>
      </c>
      <c r="N129" s="45">
        <f t="shared" si="26"/>
        <v>6.12244898</v>
      </c>
      <c r="O129" s="47">
        <f t="shared" si="27"/>
        <v>0</v>
      </c>
      <c r="P129" s="45">
        <v>341.901176470588</v>
      </c>
      <c r="Q129" s="41"/>
      <c r="R129" s="51">
        <v>39.2</v>
      </c>
      <c r="S129" s="45">
        <f t="shared" si="28"/>
        <v>0</v>
      </c>
      <c r="T129" s="47">
        <f t="shared" si="29"/>
        <v>1</v>
      </c>
      <c r="U129" s="51">
        <v>128.25</v>
      </c>
      <c r="V129" s="39">
        <v>102571.0</v>
      </c>
      <c r="W129" s="42">
        <v>1800.0</v>
      </c>
      <c r="X129" s="41"/>
      <c r="Y129" s="40">
        <f t="shared" si="30"/>
        <v>1</v>
      </c>
      <c r="Z129" s="42">
        <f t="shared" si="33"/>
        <v>-5.769230769</v>
      </c>
      <c r="AA129" s="42" t="str">
        <f t="shared" si="31"/>
        <v/>
      </c>
      <c r="AB129" s="42">
        <f t="shared" si="32"/>
        <v>-5.769230769</v>
      </c>
    </row>
    <row r="130" ht="15.75" customHeight="1">
      <c r="A130" s="38" t="s">
        <v>184</v>
      </c>
      <c r="B130" s="39">
        <v>575.0</v>
      </c>
      <c r="C130" s="39">
        <v>70.0</v>
      </c>
      <c r="E130" s="41"/>
      <c r="F130" s="42">
        <f t="shared" si="24"/>
        <v>35.9</v>
      </c>
      <c r="G130" s="41"/>
      <c r="H130" s="42">
        <v>59.68249324551</v>
      </c>
      <c r="I130" s="42">
        <v>99.3592</v>
      </c>
      <c r="J130" s="47">
        <f t="shared" si="25"/>
        <v>0</v>
      </c>
      <c r="K130" s="42">
        <v>7200.13</v>
      </c>
      <c r="L130" s="41"/>
      <c r="M130" s="45">
        <v>37.7</v>
      </c>
      <c r="N130" s="45">
        <f t="shared" si="26"/>
        <v>5.013927577</v>
      </c>
      <c r="O130" s="47">
        <f t="shared" si="27"/>
        <v>0</v>
      </c>
      <c r="P130" s="45">
        <v>315.495294117647</v>
      </c>
      <c r="Q130" s="41"/>
      <c r="R130" s="51">
        <v>35.9</v>
      </c>
      <c r="S130" s="45">
        <f t="shared" si="28"/>
        <v>0</v>
      </c>
      <c r="T130" s="47">
        <f t="shared" si="29"/>
        <v>1</v>
      </c>
      <c r="U130" s="51">
        <v>1312.73</v>
      </c>
      <c r="V130" s="39">
        <v>91855.0</v>
      </c>
      <c r="W130" s="42">
        <v>1800.0</v>
      </c>
      <c r="X130" s="41"/>
      <c r="Y130" s="40">
        <f t="shared" si="30"/>
        <v>1</v>
      </c>
      <c r="Z130" s="42">
        <f t="shared" si="33"/>
        <v>-4.774535809</v>
      </c>
      <c r="AA130" s="42" t="str">
        <f t="shared" si="31"/>
        <v/>
      </c>
      <c r="AB130" s="42">
        <f t="shared" si="32"/>
        <v>-4.774535809</v>
      </c>
    </row>
    <row r="131" ht="15.75" customHeight="1">
      <c r="A131" s="38" t="s">
        <v>184</v>
      </c>
      <c r="B131" s="39">
        <v>575.0</v>
      </c>
      <c r="C131" s="39">
        <v>80.0</v>
      </c>
      <c r="E131" s="41"/>
      <c r="F131" s="42">
        <f t="shared" si="24"/>
        <v>33.24</v>
      </c>
      <c r="G131" s="41"/>
      <c r="H131" s="42">
        <v>60.16643582597</v>
      </c>
      <c r="I131" s="42">
        <v>99.3804</v>
      </c>
      <c r="J131" s="47">
        <f t="shared" si="25"/>
        <v>0</v>
      </c>
      <c r="K131" s="42">
        <v>7201.95</v>
      </c>
      <c r="L131" s="41"/>
      <c r="M131" s="45">
        <v>35.9</v>
      </c>
      <c r="N131" s="45">
        <f t="shared" si="26"/>
        <v>8.002406739</v>
      </c>
      <c r="O131" s="47">
        <f t="shared" si="27"/>
        <v>0</v>
      </c>
      <c r="P131" s="45">
        <v>260.297647058824</v>
      </c>
      <c r="Q131" s="41"/>
      <c r="R131" s="51">
        <v>33.24</v>
      </c>
      <c r="S131" s="45">
        <f t="shared" si="28"/>
        <v>0</v>
      </c>
      <c r="T131" s="47">
        <f t="shared" si="29"/>
        <v>1</v>
      </c>
      <c r="U131" s="51">
        <v>1563.44</v>
      </c>
      <c r="V131" s="39">
        <v>143583.0</v>
      </c>
      <c r="W131" s="42">
        <v>1800.0</v>
      </c>
      <c r="X131" s="41"/>
      <c r="Y131" s="40">
        <f t="shared" si="30"/>
        <v>1</v>
      </c>
      <c r="Z131" s="42">
        <f t="shared" si="33"/>
        <v>-7.409470752</v>
      </c>
      <c r="AA131" s="42" t="str">
        <f t="shared" si="31"/>
        <v/>
      </c>
      <c r="AB131" s="42">
        <f t="shared" si="32"/>
        <v>-7.409470752</v>
      </c>
    </row>
    <row r="132" ht="15.75" customHeight="1">
      <c r="A132" s="38" t="s">
        <v>184</v>
      </c>
      <c r="B132" s="39">
        <v>575.0</v>
      </c>
      <c r="C132" s="39">
        <v>90.0</v>
      </c>
      <c r="E132" s="41"/>
      <c r="F132" s="42">
        <f t="shared" si="24"/>
        <v>31.38</v>
      </c>
      <c r="G132" s="41"/>
      <c r="H132" s="42">
        <v>53.33854141238</v>
      </c>
      <c r="I132" s="42">
        <v>97.3808</v>
      </c>
      <c r="J132" s="47">
        <f t="shared" si="25"/>
        <v>0</v>
      </c>
      <c r="K132" s="42">
        <v>7213.89</v>
      </c>
      <c r="L132" s="41"/>
      <c r="M132" s="45">
        <v>33.6</v>
      </c>
      <c r="N132" s="45">
        <f t="shared" si="26"/>
        <v>7.07456979</v>
      </c>
      <c r="O132" s="47">
        <f t="shared" si="27"/>
        <v>0</v>
      </c>
      <c r="P132" s="45">
        <v>186.956470588235</v>
      </c>
      <c r="Q132" s="41"/>
      <c r="R132" s="51">
        <v>31.38</v>
      </c>
      <c r="S132" s="45">
        <f t="shared" si="28"/>
        <v>0</v>
      </c>
      <c r="T132" s="47">
        <f t="shared" si="29"/>
        <v>1</v>
      </c>
      <c r="U132" s="51">
        <v>1243.46</v>
      </c>
      <c r="V132" s="39">
        <v>17135.0</v>
      </c>
      <c r="W132" s="42">
        <v>1800.0</v>
      </c>
      <c r="X132" s="41"/>
      <c r="Y132" s="40">
        <f t="shared" si="30"/>
        <v>1</v>
      </c>
      <c r="Z132" s="42">
        <f t="shared" si="33"/>
        <v>-6.607142857</v>
      </c>
      <c r="AA132" s="42" t="str">
        <f t="shared" si="31"/>
        <v/>
      </c>
      <c r="AB132" s="42">
        <f t="shared" si="32"/>
        <v>-6.607142857</v>
      </c>
    </row>
    <row r="133" ht="15.75" customHeight="1">
      <c r="A133" s="38" t="s">
        <v>184</v>
      </c>
      <c r="B133" s="39">
        <v>575.0</v>
      </c>
      <c r="C133" s="39">
        <v>100.0</v>
      </c>
      <c r="E133" s="41"/>
      <c r="F133" s="42">
        <f t="shared" si="24"/>
        <v>29.21</v>
      </c>
      <c r="G133" s="41"/>
      <c r="H133" s="42">
        <v>31.82766092568</v>
      </c>
      <c r="I133" s="42">
        <v>51.0829</v>
      </c>
      <c r="J133" s="47">
        <f t="shared" si="25"/>
        <v>0</v>
      </c>
      <c r="K133" s="42">
        <v>7200.03</v>
      </c>
      <c r="L133" s="41"/>
      <c r="M133" s="45">
        <v>31.39</v>
      </c>
      <c r="N133" s="45">
        <f t="shared" si="26"/>
        <v>7.463197535</v>
      </c>
      <c r="O133" s="47">
        <f t="shared" si="27"/>
        <v>0</v>
      </c>
      <c r="P133" s="45">
        <v>144.238823529412</v>
      </c>
      <c r="Q133" s="41"/>
      <c r="R133" s="51">
        <v>29.21</v>
      </c>
      <c r="S133" s="45">
        <f t="shared" si="28"/>
        <v>0</v>
      </c>
      <c r="T133" s="47">
        <f t="shared" si="29"/>
        <v>1</v>
      </c>
      <c r="U133" s="51">
        <v>1673.42</v>
      </c>
      <c r="V133" s="39">
        <v>228324.0</v>
      </c>
      <c r="W133" s="42">
        <v>1800.0</v>
      </c>
      <c r="X133" s="41"/>
      <c r="Y133" s="40">
        <f t="shared" si="30"/>
        <v>1</v>
      </c>
      <c r="Z133" s="42">
        <f t="shared" si="33"/>
        <v>-6.944886907</v>
      </c>
      <c r="AA133" s="42" t="str">
        <f t="shared" si="31"/>
        <v/>
      </c>
      <c r="AB133" s="42">
        <f t="shared" si="32"/>
        <v>-6.944886907</v>
      </c>
    </row>
    <row r="134" ht="15.75" customHeight="1">
      <c r="A134" s="38" t="s">
        <v>185</v>
      </c>
      <c r="B134" s="39">
        <v>783.0</v>
      </c>
      <c r="C134" s="39">
        <v>10.0</v>
      </c>
      <c r="E134" s="41"/>
      <c r="F134" s="42">
        <f t="shared" si="24"/>
        <v>135.25</v>
      </c>
      <c r="G134" s="41"/>
      <c r="H134" s="42">
        <v>544.4722215136</v>
      </c>
      <c r="I134" s="42">
        <v>99.9146</v>
      </c>
      <c r="J134" s="47">
        <f t="shared" si="25"/>
        <v>0</v>
      </c>
      <c r="K134" s="42">
        <v>7200.0</v>
      </c>
      <c r="L134" s="41"/>
      <c r="M134" s="45">
        <v>138.6</v>
      </c>
      <c r="N134" s="45">
        <f t="shared" si="26"/>
        <v>2.47689464</v>
      </c>
      <c r="O134" s="47">
        <f t="shared" si="27"/>
        <v>0</v>
      </c>
      <c r="P134" s="45">
        <v>2117.69529411765</v>
      </c>
      <c r="Q134" s="41"/>
      <c r="R134" s="51">
        <v>135.25</v>
      </c>
      <c r="S134" s="45">
        <f t="shared" si="28"/>
        <v>0</v>
      </c>
      <c r="T134" s="47">
        <f t="shared" si="29"/>
        <v>1</v>
      </c>
      <c r="U134" s="51">
        <v>5.69</v>
      </c>
      <c r="V134" s="39">
        <v>64180.0</v>
      </c>
      <c r="W134" s="42">
        <v>1800.0</v>
      </c>
      <c r="X134" s="41"/>
      <c r="Y134" s="40">
        <f t="shared" si="30"/>
        <v>1</v>
      </c>
      <c r="Z134" s="42">
        <f t="shared" si="33"/>
        <v>-2.417027417</v>
      </c>
      <c r="AA134" s="42" t="str">
        <f t="shared" si="31"/>
        <v/>
      </c>
      <c r="AB134" s="42">
        <f t="shared" si="32"/>
        <v>-2.417027417</v>
      </c>
    </row>
    <row r="135" ht="15.75" customHeight="1">
      <c r="A135" s="38" t="s">
        <v>185</v>
      </c>
      <c r="B135" s="39">
        <v>783.0</v>
      </c>
      <c r="C135" s="39">
        <v>20.0</v>
      </c>
      <c r="E135" s="41"/>
      <c r="F135" s="42">
        <f t="shared" si="24"/>
        <v>83.1</v>
      </c>
      <c r="G135" s="41"/>
      <c r="H135" s="42">
        <v>608.5474509026</v>
      </c>
      <c r="I135" s="42">
        <v>99.9319</v>
      </c>
      <c r="J135" s="47">
        <f t="shared" si="25"/>
        <v>0</v>
      </c>
      <c r="K135" s="42">
        <v>7200.0</v>
      </c>
      <c r="L135" s="41"/>
      <c r="M135" s="45">
        <v>86.38</v>
      </c>
      <c r="N135" s="45">
        <f t="shared" si="26"/>
        <v>3.947051745</v>
      </c>
      <c r="O135" s="47">
        <f t="shared" si="27"/>
        <v>0</v>
      </c>
      <c r="P135" s="45">
        <v>2117.66</v>
      </c>
      <c r="Q135" s="41"/>
      <c r="R135" s="51">
        <v>83.1</v>
      </c>
      <c r="S135" s="45">
        <f t="shared" si="28"/>
        <v>0</v>
      </c>
      <c r="T135" s="47">
        <f t="shared" si="29"/>
        <v>1</v>
      </c>
      <c r="U135" s="51">
        <v>38.79</v>
      </c>
      <c r="V135" s="39">
        <v>21055.0</v>
      </c>
      <c r="W135" s="42">
        <v>1800.0</v>
      </c>
      <c r="X135" s="41"/>
      <c r="Y135" s="40">
        <f t="shared" si="30"/>
        <v>1</v>
      </c>
      <c r="Z135" s="42">
        <f t="shared" si="33"/>
        <v>-3.797175272</v>
      </c>
      <c r="AA135" s="42" t="str">
        <f t="shared" si="31"/>
        <v/>
      </c>
      <c r="AB135" s="42">
        <f t="shared" si="32"/>
        <v>-3.797175272</v>
      </c>
    </row>
    <row r="136" ht="15.75" customHeight="1">
      <c r="A136" s="38" t="s">
        <v>185</v>
      </c>
      <c r="B136" s="39">
        <v>783.0</v>
      </c>
      <c r="C136" s="39">
        <v>30.0</v>
      </c>
      <c r="E136" s="41"/>
      <c r="F136" s="42">
        <f t="shared" si="24"/>
        <v>67.12</v>
      </c>
      <c r="G136" s="41"/>
      <c r="H136" s="42">
        <v>608.5474509026</v>
      </c>
      <c r="I136" s="42">
        <v>99.936</v>
      </c>
      <c r="J136" s="47">
        <f t="shared" si="25"/>
        <v>0</v>
      </c>
      <c r="K136" s="42">
        <v>7200.0</v>
      </c>
      <c r="L136" s="41"/>
      <c r="M136" s="45">
        <v>70.84</v>
      </c>
      <c r="N136" s="45">
        <f t="shared" si="26"/>
        <v>5.542312277</v>
      </c>
      <c r="O136" s="47">
        <f t="shared" si="27"/>
        <v>0</v>
      </c>
      <c r="P136" s="45">
        <v>2020.01882352941</v>
      </c>
      <c r="Q136" s="41"/>
      <c r="R136" s="51">
        <v>67.12</v>
      </c>
      <c r="S136" s="45">
        <f t="shared" si="28"/>
        <v>0</v>
      </c>
      <c r="T136" s="47">
        <f t="shared" si="29"/>
        <v>1</v>
      </c>
      <c r="U136" s="51">
        <v>304.9</v>
      </c>
      <c r="V136" s="39">
        <v>65558.0</v>
      </c>
      <c r="W136" s="42">
        <v>1800.0</v>
      </c>
      <c r="X136" s="41"/>
      <c r="Y136" s="40">
        <f t="shared" si="30"/>
        <v>1</v>
      </c>
      <c r="Z136" s="42">
        <f t="shared" si="33"/>
        <v>-5.251270469</v>
      </c>
      <c r="AA136" s="42" t="str">
        <f t="shared" si="31"/>
        <v/>
      </c>
      <c r="AB136" s="42">
        <f t="shared" si="32"/>
        <v>-5.251270469</v>
      </c>
    </row>
    <row r="137" ht="15.75" customHeight="1">
      <c r="A137" s="38" t="s">
        <v>185</v>
      </c>
      <c r="B137" s="39">
        <v>783.0</v>
      </c>
      <c r="C137" s="39">
        <v>40.0</v>
      </c>
      <c r="E137" s="41"/>
      <c r="F137" s="42">
        <f t="shared" si="24"/>
        <v>56.61</v>
      </c>
      <c r="G137" s="41"/>
      <c r="H137" s="42">
        <v>608.5474509026</v>
      </c>
      <c r="I137" s="42">
        <v>99.9388</v>
      </c>
      <c r="J137" s="47">
        <f t="shared" si="25"/>
        <v>0</v>
      </c>
      <c r="K137" s="42">
        <v>7200.0</v>
      </c>
      <c r="L137" s="41"/>
      <c r="M137" s="45">
        <v>60.14</v>
      </c>
      <c r="N137" s="45">
        <f t="shared" si="26"/>
        <v>6.235647412</v>
      </c>
      <c r="O137" s="47">
        <f t="shared" si="27"/>
        <v>0</v>
      </c>
      <c r="P137" s="45">
        <v>1995.12705882353</v>
      </c>
      <c r="Q137" s="41"/>
      <c r="R137" s="51">
        <v>56.61</v>
      </c>
      <c r="S137" s="45">
        <f t="shared" si="28"/>
        <v>0</v>
      </c>
      <c r="T137" s="47">
        <f t="shared" si="29"/>
        <v>1</v>
      </c>
      <c r="U137" s="51">
        <v>1044.09</v>
      </c>
      <c r="V137" s="39">
        <v>35868.0</v>
      </c>
      <c r="W137" s="42">
        <v>1800.0</v>
      </c>
      <c r="X137" s="41"/>
      <c r="Y137" s="40">
        <f t="shared" si="30"/>
        <v>1</v>
      </c>
      <c r="Z137" s="42">
        <f t="shared" si="33"/>
        <v>-5.869637512</v>
      </c>
      <c r="AA137" s="42" t="str">
        <f t="shared" si="31"/>
        <v/>
      </c>
      <c r="AB137" s="42">
        <f t="shared" si="32"/>
        <v>-5.869637512</v>
      </c>
    </row>
    <row r="138" ht="15.75" customHeight="1">
      <c r="A138" s="38" t="s">
        <v>185</v>
      </c>
      <c r="B138" s="39">
        <v>783.0</v>
      </c>
      <c r="C138" s="39">
        <v>50.0</v>
      </c>
      <c r="E138" s="41"/>
      <c r="F138" s="42">
        <f t="shared" si="24"/>
        <v>51.62</v>
      </c>
      <c r="G138" s="41"/>
      <c r="H138" s="42">
        <v>628.4051241039</v>
      </c>
      <c r="I138" s="42">
        <v>99.9427</v>
      </c>
      <c r="J138" s="47">
        <f t="shared" si="25"/>
        <v>0</v>
      </c>
      <c r="K138" s="42">
        <v>8230.08</v>
      </c>
      <c r="L138" s="41"/>
      <c r="M138" s="45">
        <v>52.8</v>
      </c>
      <c r="N138" s="45">
        <f t="shared" si="26"/>
        <v>2.285935684</v>
      </c>
      <c r="O138" s="47">
        <f t="shared" si="27"/>
        <v>0</v>
      </c>
      <c r="P138" s="45">
        <v>1426.36</v>
      </c>
      <c r="Q138" s="41"/>
      <c r="R138" s="51">
        <v>51.62</v>
      </c>
      <c r="S138" s="45">
        <f t="shared" si="28"/>
        <v>0</v>
      </c>
      <c r="T138" s="47">
        <f t="shared" si="29"/>
        <v>1</v>
      </c>
      <c r="U138" s="51">
        <v>358.91</v>
      </c>
      <c r="V138" s="39">
        <v>74711.0</v>
      </c>
      <c r="W138" s="42">
        <v>1800.0</v>
      </c>
      <c r="X138" s="41"/>
      <c r="Y138" s="40">
        <f t="shared" si="30"/>
        <v>1</v>
      </c>
      <c r="Z138" s="42">
        <f t="shared" si="33"/>
        <v>-2.234848485</v>
      </c>
      <c r="AA138" s="42" t="str">
        <f t="shared" si="31"/>
        <v/>
      </c>
      <c r="AB138" s="42">
        <f t="shared" si="32"/>
        <v>-2.234848485</v>
      </c>
    </row>
    <row r="139" ht="15.75" customHeight="1">
      <c r="A139" s="38" t="s">
        <v>185</v>
      </c>
      <c r="B139" s="39">
        <v>783.0</v>
      </c>
      <c r="C139" s="39">
        <v>60.0</v>
      </c>
      <c r="E139" s="41"/>
      <c r="F139" s="42">
        <f t="shared" si="24"/>
        <v>45.62</v>
      </c>
      <c r="G139" s="41"/>
      <c r="H139" s="42">
        <v>628.4051241039</v>
      </c>
      <c r="I139" s="42">
        <v>99.9443</v>
      </c>
      <c r="J139" s="47">
        <f t="shared" si="25"/>
        <v>0</v>
      </c>
      <c r="K139" s="42">
        <v>7200.0</v>
      </c>
      <c r="L139" s="41"/>
      <c r="M139" s="45">
        <v>48.75</v>
      </c>
      <c r="N139" s="45">
        <f t="shared" si="26"/>
        <v>6.861025866</v>
      </c>
      <c r="O139" s="47">
        <f t="shared" si="27"/>
        <v>0</v>
      </c>
      <c r="P139" s="45">
        <v>1229.39882352941</v>
      </c>
      <c r="Q139" s="41"/>
      <c r="R139" s="51">
        <v>45.62</v>
      </c>
      <c r="S139" s="45">
        <f t="shared" si="28"/>
        <v>0</v>
      </c>
      <c r="T139" s="47">
        <f t="shared" si="29"/>
        <v>1</v>
      </c>
      <c r="U139" s="51">
        <v>1005.78</v>
      </c>
      <c r="V139" s="39">
        <v>41124.0</v>
      </c>
      <c r="W139" s="42">
        <v>1800.0</v>
      </c>
      <c r="X139" s="41"/>
      <c r="Y139" s="40">
        <f t="shared" si="30"/>
        <v>1</v>
      </c>
      <c r="Z139" s="42">
        <f t="shared" si="33"/>
        <v>-6.420512821</v>
      </c>
      <c r="AA139" s="42" t="str">
        <f t="shared" si="31"/>
        <v/>
      </c>
      <c r="AB139" s="42">
        <f t="shared" si="32"/>
        <v>-6.420512821</v>
      </c>
    </row>
    <row r="140" ht="15.75" customHeight="1">
      <c r="A140" s="38" t="s">
        <v>185</v>
      </c>
      <c r="B140" s="39">
        <v>783.0</v>
      </c>
      <c r="C140" s="39">
        <v>70.0</v>
      </c>
      <c r="E140" s="41"/>
      <c r="F140" s="42">
        <f t="shared" si="24"/>
        <v>42.45</v>
      </c>
      <c r="G140" s="41"/>
      <c r="H140" s="42">
        <v>628.4051241039</v>
      </c>
      <c r="I140" s="42">
        <v>99.947</v>
      </c>
      <c r="J140" s="47">
        <f t="shared" si="25"/>
        <v>0</v>
      </c>
      <c r="K140" s="42">
        <v>7200.0</v>
      </c>
      <c r="L140" s="41"/>
      <c r="M140" s="45">
        <v>44.41</v>
      </c>
      <c r="N140" s="45">
        <f t="shared" si="26"/>
        <v>4.617196702</v>
      </c>
      <c r="O140" s="47">
        <f t="shared" si="27"/>
        <v>0</v>
      </c>
      <c r="P140" s="45">
        <v>1221.46588235294</v>
      </c>
      <c r="Q140" s="41"/>
      <c r="R140" s="51">
        <v>42.45</v>
      </c>
      <c r="S140" s="45">
        <f t="shared" si="28"/>
        <v>0</v>
      </c>
      <c r="T140" s="47">
        <f t="shared" si="29"/>
        <v>1</v>
      </c>
      <c r="U140" s="51">
        <v>398.34</v>
      </c>
      <c r="V140" s="39">
        <v>35882.0</v>
      </c>
      <c r="W140" s="42">
        <v>1800.0</v>
      </c>
      <c r="X140" s="41"/>
      <c r="Y140" s="40">
        <f t="shared" si="30"/>
        <v>1</v>
      </c>
      <c r="Z140" s="42">
        <f t="shared" si="33"/>
        <v>-4.413420401</v>
      </c>
      <c r="AA140" s="42" t="str">
        <f t="shared" si="31"/>
        <v/>
      </c>
      <c r="AB140" s="42">
        <f t="shared" si="32"/>
        <v>-4.413420401</v>
      </c>
    </row>
    <row r="141" ht="15.75" customHeight="1">
      <c r="A141" s="38" t="s">
        <v>185</v>
      </c>
      <c r="B141" s="39">
        <v>783.0</v>
      </c>
      <c r="C141" s="39">
        <v>80.0</v>
      </c>
      <c r="E141" s="41"/>
      <c r="F141" s="42">
        <f t="shared" si="24"/>
        <v>39.62</v>
      </c>
      <c r="G141" s="41"/>
      <c r="H141" s="42">
        <v>628.4051241039</v>
      </c>
      <c r="I141" s="42">
        <v>99.947</v>
      </c>
      <c r="J141" s="47">
        <f t="shared" si="25"/>
        <v>0</v>
      </c>
      <c r="K141" s="42">
        <v>7200.0</v>
      </c>
      <c r="L141" s="41"/>
      <c r="M141" s="45">
        <v>42.43</v>
      </c>
      <c r="N141" s="45">
        <f t="shared" si="26"/>
        <v>7.092377587</v>
      </c>
      <c r="O141" s="47">
        <f t="shared" si="27"/>
        <v>0</v>
      </c>
      <c r="P141" s="45">
        <v>881.092941176471</v>
      </c>
      <c r="Q141" s="41"/>
      <c r="R141" s="51">
        <v>39.62</v>
      </c>
      <c r="S141" s="45">
        <f t="shared" si="28"/>
        <v>0</v>
      </c>
      <c r="T141" s="47">
        <f t="shared" si="29"/>
        <v>1</v>
      </c>
      <c r="U141" s="51">
        <v>642.17</v>
      </c>
      <c r="V141" s="39">
        <v>3106.0</v>
      </c>
      <c r="W141" s="42">
        <v>1800.0</v>
      </c>
      <c r="X141" s="41"/>
      <c r="Y141" s="40">
        <f t="shared" si="30"/>
        <v>1</v>
      </c>
      <c r="Z141" s="42">
        <f t="shared" si="33"/>
        <v>-6.622672637</v>
      </c>
      <c r="AA141" s="42" t="str">
        <f t="shared" si="31"/>
        <v/>
      </c>
      <c r="AB141" s="42">
        <f t="shared" si="32"/>
        <v>-6.622672637</v>
      </c>
    </row>
    <row r="142" ht="15.75" customHeight="1">
      <c r="A142" s="38" t="s">
        <v>185</v>
      </c>
      <c r="B142" s="39">
        <v>783.0</v>
      </c>
      <c r="C142" s="39">
        <v>90.0</v>
      </c>
      <c r="E142" s="41"/>
      <c r="F142" s="42">
        <f t="shared" si="24"/>
        <v>36.69</v>
      </c>
      <c r="G142" s="41"/>
      <c r="H142" s="42">
        <v>74.09</v>
      </c>
      <c r="I142" s="42">
        <v>100.0</v>
      </c>
      <c r="J142" s="47">
        <f t="shared" si="25"/>
        <v>0</v>
      </c>
      <c r="K142" s="42">
        <v>7200.0</v>
      </c>
      <c r="L142" s="41"/>
      <c r="M142" s="45">
        <v>39.21</v>
      </c>
      <c r="N142" s="45">
        <f t="shared" si="26"/>
        <v>6.8683565</v>
      </c>
      <c r="O142" s="47">
        <f t="shared" si="27"/>
        <v>0</v>
      </c>
      <c r="P142" s="45">
        <v>850.361176470588</v>
      </c>
      <c r="Q142" s="41"/>
      <c r="R142" s="51">
        <v>36.69</v>
      </c>
      <c r="S142" s="45">
        <f t="shared" si="28"/>
        <v>0</v>
      </c>
      <c r="T142" s="47">
        <f t="shared" si="29"/>
        <v>1</v>
      </c>
      <c r="U142" s="51">
        <v>1317.58</v>
      </c>
      <c r="V142" s="39">
        <v>3614.0</v>
      </c>
      <c r="W142" s="42">
        <v>1800.0</v>
      </c>
      <c r="X142" s="41"/>
      <c r="Y142" s="40">
        <f t="shared" si="30"/>
        <v>1</v>
      </c>
      <c r="Z142" s="42">
        <f t="shared" si="33"/>
        <v>-6.426931905</v>
      </c>
      <c r="AA142" s="42" t="str">
        <f t="shared" si="31"/>
        <v/>
      </c>
      <c r="AB142" s="42">
        <f t="shared" si="32"/>
        <v>-6.426931905</v>
      </c>
    </row>
    <row r="143" ht="15.75" customHeight="1">
      <c r="A143" s="38" t="s">
        <v>185</v>
      </c>
      <c r="B143" s="39">
        <v>783.0</v>
      </c>
      <c r="C143" s="39">
        <v>100.0</v>
      </c>
      <c r="E143" s="41"/>
      <c r="F143" s="42">
        <f t="shared" si="24"/>
        <v>34.71</v>
      </c>
      <c r="G143" s="41"/>
      <c r="H143" s="42">
        <v>628.4051241039</v>
      </c>
      <c r="I143" s="42">
        <v>99.9491</v>
      </c>
      <c r="J143" s="47">
        <f t="shared" si="25"/>
        <v>0</v>
      </c>
      <c r="K143" s="42">
        <v>7200.0</v>
      </c>
      <c r="L143" s="41"/>
      <c r="M143" s="45">
        <v>37.48</v>
      </c>
      <c r="N143" s="45">
        <f t="shared" si="26"/>
        <v>7.980409104</v>
      </c>
      <c r="O143" s="47">
        <f t="shared" si="27"/>
        <v>0</v>
      </c>
      <c r="P143" s="45">
        <v>630.855294117647</v>
      </c>
      <c r="Q143" s="41"/>
      <c r="R143" s="51">
        <v>34.71</v>
      </c>
      <c r="S143" s="45">
        <f t="shared" si="28"/>
        <v>0</v>
      </c>
      <c r="T143" s="47">
        <f t="shared" si="29"/>
        <v>1</v>
      </c>
      <c r="U143" s="51">
        <v>21.99</v>
      </c>
      <c r="V143" s="39">
        <v>17173.0</v>
      </c>
      <c r="W143" s="42">
        <v>1800.0</v>
      </c>
      <c r="X143" s="41"/>
      <c r="Y143" s="40">
        <f t="shared" si="30"/>
        <v>1</v>
      </c>
      <c r="Z143" s="42">
        <f t="shared" si="33"/>
        <v>-7.390608324</v>
      </c>
      <c r="AA143" s="42" t="str">
        <f t="shared" si="31"/>
        <v/>
      </c>
      <c r="AB143" s="42">
        <f t="shared" si="32"/>
        <v>-7.390608324</v>
      </c>
    </row>
    <row r="144" ht="15.75" customHeight="1">
      <c r="A144" s="38" t="s">
        <v>186</v>
      </c>
      <c r="B144" s="39">
        <v>1002.0</v>
      </c>
      <c r="C144" s="39">
        <v>10.0</v>
      </c>
      <c r="E144" s="41"/>
      <c r="F144" s="42">
        <f t="shared" si="24"/>
        <v>3853.89</v>
      </c>
      <c r="G144" s="41"/>
      <c r="H144" s="42">
        <v>15502.01599793</v>
      </c>
      <c r="I144" s="42">
        <v>99.9306</v>
      </c>
      <c r="J144" s="47">
        <f t="shared" si="25"/>
        <v>0</v>
      </c>
      <c r="K144" s="42">
        <v>7359.66</v>
      </c>
      <c r="L144" s="41"/>
      <c r="M144" s="45">
        <v>3853.89</v>
      </c>
      <c r="N144" s="45">
        <f t="shared" si="26"/>
        <v>0</v>
      </c>
      <c r="O144" s="47">
        <f t="shared" si="27"/>
        <v>1</v>
      </c>
      <c r="P144" s="45">
        <v>2117.70705882353</v>
      </c>
      <c r="Q144" s="41"/>
      <c r="R144" s="51">
        <v>3853.89</v>
      </c>
      <c r="S144" s="45">
        <f t="shared" si="28"/>
        <v>0</v>
      </c>
      <c r="T144" s="47">
        <f t="shared" si="29"/>
        <v>1</v>
      </c>
      <c r="U144" s="51">
        <v>23.59</v>
      </c>
      <c r="V144" s="39">
        <v>13097.0</v>
      </c>
      <c r="W144" s="42">
        <v>1800.0</v>
      </c>
      <c r="X144" s="41"/>
      <c r="Y144" s="40">
        <f t="shared" si="30"/>
        <v>0</v>
      </c>
      <c r="Z144" s="42"/>
      <c r="AA144" s="42" t="str">
        <f t="shared" si="31"/>
        <v/>
      </c>
      <c r="AB144" s="42">
        <f t="shared" si="32"/>
        <v>0</v>
      </c>
    </row>
    <row r="145" ht="15.75" customHeight="1">
      <c r="A145" s="38" t="s">
        <v>186</v>
      </c>
      <c r="B145" s="39">
        <v>1002.0</v>
      </c>
      <c r="C145" s="39">
        <v>20.0</v>
      </c>
      <c r="E145" s="41"/>
      <c r="F145" s="42">
        <f t="shared" si="24"/>
        <v>2598.56</v>
      </c>
      <c r="G145" s="41"/>
      <c r="H145" s="42">
        <v>14586.38</v>
      </c>
      <c r="I145" s="42">
        <v>99.94</v>
      </c>
      <c r="J145" s="47">
        <f t="shared" si="25"/>
        <v>0</v>
      </c>
      <c r="K145" s="42">
        <v>7200.0</v>
      </c>
      <c r="L145" s="41"/>
      <c r="M145" s="45">
        <v>2710.17</v>
      </c>
      <c r="N145" s="45">
        <f t="shared" si="26"/>
        <v>4.295071116</v>
      </c>
      <c r="O145" s="47">
        <f t="shared" si="27"/>
        <v>0</v>
      </c>
      <c r="P145" s="45">
        <v>2117.67764705882</v>
      </c>
      <c r="Q145" s="41"/>
      <c r="R145" s="51">
        <v>2598.56</v>
      </c>
      <c r="S145" s="45">
        <f t="shared" si="28"/>
        <v>0</v>
      </c>
      <c r="T145" s="47">
        <f t="shared" si="29"/>
        <v>1</v>
      </c>
      <c r="U145" s="51">
        <v>222.93</v>
      </c>
      <c r="V145" s="39">
        <v>19564.0</v>
      </c>
      <c r="W145" s="42">
        <v>1800.0</v>
      </c>
      <c r="X145" s="41"/>
      <c r="Y145" s="40">
        <f t="shared" si="30"/>
        <v>1</v>
      </c>
      <c r="Z145" s="42">
        <f t="shared" ref="Z145:Z163" si="34">IF(Y145,100*($R145-MIN($H145, $M145))/MIN($H145, $M145),)</f>
        <v>-4.118191848</v>
      </c>
      <c r="AA145" s="42" t="str">
        <f t="shared" si="31"/>
        <v/>
      </c>
      <c r="AB145" s="42">
        <f t="shared" si="32"/>
        <v>-4.118191848</v>
      </c>
    </row>
    <row r="146" ht="15.75" customHeight="1">
      <c r="A146" s="38" t="s">
        <v>186</v>
      </c>
      <c r="B146" s="39">
        <v>1002.0</v>
      </c>
      <c r="C146" s="39">
        <v>30.0</v>
      </c>
      <c r="E146" s="41"/>
      <c r="F146" s="42">
        <f t="shared" si="24"/>
        <v>2057.3</v>
      </c>
      <c r="G146" s="41"/>
      <c r="H146" s="42">
        <v>14297.73</v>
      </c>
      <c r="I146" s="42">
        <v>99.91</v>
      </c>
      <c r="J146" s="47">
        <f t="shared" si="25"/>
        <v>0</v>
      </c>
      <c r="K146" s="42">
        <v>7200.0</v>
      </c>
      <c r="L146" s="41"/>
      <c r="M146" s="45">
        <v>2150.58</v>
      </c>
      <c r="N146" s="45">
        <f t="shared" si="26"/>
        <v>4.53409809</v>
      </c>
      <c r="O146" s="47">
        <f t="shared" si="27"/>
        <v>0</v>
      </c>
      <c r="P146" s="45">
        <v>2117.66705882353</v>
      </c>
      <c r="Q146" s="41"/>
      <c r="R146" s="51">
        <v>2057.3</v>
      </c>
      <c r="S146" s="45">
        <f t="shared" si="28"/>
        <v>0</v>
      </c>
      <c r="T146" s="47">
        <f t="shared" si="29"/>
        <v>1</v>
      </c>
      <c r="U146" s="51">
        <v>313.41</v>
      </c>
      <c r="V146" s="39">
        <v>12981.0</v>
      </c>
      <c r="W146" s="42">
        <v>1800.0</v>
      </c>
      <c r="X146" s="41"/>
      <c r="Y146" s="40">
        <f t="shared" si="30"/>
        <v>1</v>
      </c>
      <c r="Z146" s="42">
        <f t="shared" si="34"/>
        <v>-4.337434553</v>
      </c>
      <c r="AA146" s="42" t="str">
        <f t="shared" si="31"/>
        <v/>
      </c>
      <c r="AB146" s="42">
        <f t="shared" si="32"/>
        <v>-4.337434553</v>
      </c>
    </row>
    <row r="147" ht="15.75" customHeight="1">
      <c r="A147" s="38" t="s">
        <v>186</v>
      </c>
      <c r="B147" s="39">
        <v>1002.0</v>
      </c>
      <c r="C147" s="39">
        <v>40.0</v>
      </c>
      <c r="E147" s="41"/>
      <c r="F147" s="42">
        <f t="shared" si="24"/>
        <v>1735.66</v>
      </c>
      <c r="G147" s="41"/>
      <c r="H147" s="42">
        <v>14297.73</v>
      </c>
      <c r="I147" s="42">
        <v>99.91</v>
      </c>
      <c r="J147" s="47">
        <f t="shared" si="25"/>
        <v>0</v>
      </c>
      <c r="K147" s="42">
        <v>7200.0</v>
      </c>
      <c r="L147" s="41"/>
      <c r="M147" s="45">
        <v>1811.77</v>
      </c>
      <c r="N147" s="45">
        <f t="shared" si="26"/>
        <v>4.385075418</v>
      </c>
      <c r="O147" s="47">
        <f t="shared" si="27"/>
        <v>0</v>
      </c>
      <c r="P147" s="45">
        <v>2117.66705882353</v>
      </c>
      <c r="Q147" s="41"/>
      <c r="R147" s="51">
        <v>1735.66</v>
      </c>
      <c r="S147" s="45">
        <f t="shared" si="28"/>
        <v>0</v>
      </c>
      <c r="T147" s="47">
        <f t="shared" si="29"/>
        <v>1</v>
      </c>
      <c r="U147" s="51">
        <v>1483.48</v>
      </c>
      <c r="V147" s="39">
        <v>11733.0</v>
      </c>
      <c r="W147" s="42">
        <v>1800.0</v>
      </c>
      <c r="X147" s="41"/>
      <c r="Y147" s="40">
        <f t="shared" si="30"/>
        <v>1</v>
      </c>
      <c r="Z147" s="42">
        <f t="shared" si="34"/>
        <v>-4.200864348</v>
      </c>
      <c r="AA147" s="42" t="str">
        <f t="shared" si="31"/>
        <v/>
      </c>
      <c r="AB147" s="42">
        <f t="shared" si="32"/>
        <v>-4.200864348</v>
      </c>
    </row>
    <row r="148" ht="15.75" customHeight="1">
      <c r="A148" s="38" t="s">
        <v>186</v>
      </c>
      <c r="B148" s="39">
        <v>1002.0</v>
      </c>
      <c r="C148" s="39">
        <v>50.0</v>
      </c>
      <c r="E148" s="41"/>
      <c r="F148" s="42">
        <f t="shared" si="24"/>
        <v>1523.15</v>
      </c>
      <c r="G148" s="41"/>
      <c r="H148" s="42">
        <v>14297.73</v>
      </c>
      <c r="I148" s="42">
        <v>99.92</v>
      </c>
      <c r="J148" s="47">
        <f t="shared" si="25"/>
        <v>0</v>
      </c>
      <c r="K148" s="42">
        <v>7200.0</v>
      </c>
      <c r="L148" s="41"/>
      <c r="M148" s="45">
        <v>1619.41</v>
      </c>
      <c r="N148" s="45">
        <f t="shared" si="26"/>
        <v>6.319797787</v>
      </c>
      <c r="O148" s="47">
        <f t="shared" si="27"/>
        <v>0</v>
      </c>
      <c r="P148" s="45">
        <v>2117.65647058824</v>
      </c>
      <c r="Q148" s="41"/>
      <c r="R148" s="51">
        <v>1523.15</v>
      </c>
      <c r="S148" s="45">
        <f t="shared" si="28"/>
        <v>0</v>
      </c>
      <c r="T148" s="47">
        <f t="shared" si="29"/>
        <v>1</v>
      </c>
      <c r="U148" s="51">
        <v>534.53</v>
      </c>
      <c r="V148" s="39">
        <v>12470.0</v>
      </c>
      <c r="W148" s="42">
        <v>1800.0</v>
      </c>
      <c r="X148" s="41"/>
      <c r="Y148" s="40">
        <f t="shared" si="30"/>
        <v>1</v>
      </c>
      <c r="Z148" s="42">
        <f t="shared" si="34"/>
        <v>-5.94414015</v>
      </c>
      <c r="AA148" s="42" t="str">
        <f t="shared" si="31"/>
        <v/>
      </c>
      <c r="AB148" s="42">
        <f t="shared" si="32"/>
        <v>-5.94414015</v>
      </c>
    </row>
    <row r="149" ht="15.75" customHeight="1">
      <c r="A149" s="38" t="s">
        <v>186</v>
      </c>
      <c r="B149" s="39">
        <v>1002.0</v>
      </c>
      <c r="C149" s="39">
        <v>60.0</v>
      </c>
      <c r="E149" s="41"/>
      <c r="F149" s="42">
        <f t="shared" si="24"/>
        <v>1353.7</v>
      </c>
      <c r="G149" s="41"/>
      <c r="H149" s="42">
        <v>17479.41646623</v>
      </c>
      <c r="I149" s="42">
        <v>99.9545</v>
      </c>
      <c r="J149" s="47">
        <f t="shared" si="25"/>
        <v>0</v>
      </c>
      <c r="K149" s="42">
        <v>7200.0</v>
      </c>
      <c r="L149" s="41"/>
      <c r="M149" s="45">
        <v>1431.78</v>
      </c>
      <c r="N149" s="45">
        <f t="shared" si="26"/>
        <v>5.767895398</v>
      </c>
      <c r="O149" s="47">
        <f t="shared" si="27"/>
        <v>0</v>
      </c>
      <c r="P149" s="45">
        <v>2117.65411764706</v>
      </c>
      <c r="Q149" s="41"/>
      <c r="R149" s="51">
        <v>1353.7</v>
      </c>
      <c r="S149" s="45">
        <f t="shared" si="28"/>
        <v>0</v>
      </c>
      <c r="T149" s="47">
        <f t="shared" si="29"/>
        <v>1</v>
      </c>
      <c r="U149" s="51">
        <v>1640.22</v>
      </c>
      <c r="V149" s="39">
        <v>10048.0</v>
      </c>
      <c r="W149" s="42">
        <v>1800.0</v>
      </c>
      <c r="X149" s="41"/>
      <c r="Y149" s="40">
        <f t="shared" si="30"/>
        <v>1</v>
      </c>
      <c r="Z149" s="42">
        <f t="shared" si="34"/>
        <v>-5.453351772</v>
      </c>
      <c r="AA149" s="42" t="str">
        <f t="shared" si="31"/>
        <v/>
      </c>
      <c r="AB149" s="42">
        <f t="shared" si="32"/>
        <v>-5.453351772</v>
      </c>
    </row>
    <row r="150" ht="15.75" customHeight="1">
      <c r="A150" s="38" t="s">
        <v>186</v>
      </c>
      <c r="B150" s="39">
        <v>1002.0</v>
      </c>
      <c r="C150" s="39">
        <v>70.0</v>
      </c>
      <c r="E150" s="41"/>
      <c r="F150" s="42">
        <f t="shared" si="24"/>
        <v>1258.97</v>
      </c>
      <c r="G150" s="41"/>
      <c r="H150" s="42">
        <v>17479.41646623</v>
      </c>
      <c r="I150" s="42">
        <v>99.9545</v>
      </c>
      <c r="J150" s="47">
        <f t="shared" si="25"/>
        <v>0</v>
      </c>
      <c r="K150" s="42">
        <v>7200.0</v>
      </c>
      <c r="L150" s="41"/>
      <c r="M150" s="45">
        <v>1346.29</v>
      </c>
      <c r="N150" s="45">
        <f t="shared" si="26"/>
        <v>6.935828495</v>
      </c>
      <c r="O150" s="47">
        <f t="shared" si="27"/>
        <v>0</v>
      </c>
      <c r="P150" s="45">
        <v>2117.65058823529</v>
      </c>
      <c r="Q150" s="41"/>
      <c r="R150" s="51">
        <v>1258.97</v>
      </c>
      <c r="S150" s="45">
        <f t="shared" si="28"/>
        <v>0</v>
      </c>
      <c r="T150" s="47">
        <f t="shared" si="29"/>
        <v>1</v>
      </c>
      <c r="U150" s="51">
        <v>430.92</v>
      </c>
      <c r="V150" s="39">
        <v>1740.0</v>
      </c>
      <c r="W150" s="42">
        <v>1800.0</v>
      </c>
      <c r="X150" s="41"/>
      <c r="Y150" s="40">
        <f t="shared" si="30"/>
        <v>1</v>
      </c>
      <c r="Z150" s="42">
        <f t="shared" si="34"/>
        <v>-6.485972562</v>
      </c>
      <c r="AA150" s="42" t="str">
        <f t="shared" si="31"/>
        <v/>
      </c>
      <c r="AB150" s="42">
        <f t="shared" si="32"/>
        <v>-6.485972562</v>
      </c>
    </row>
    <row r="151" ht="15.75" customHeight="1">
      <c r="A151" s="38" t="s">
        <v>186</v>
      </c>
      <c r="B151" s="39">
        <v>1002.0</v>
      </c>
      <c r="C151" s="39">
        <v>80.0</v>
      </c>
      <c r="E151" s="41"/>
      <c r="F151" s="42">
        <f t="shared" si="24"/>
        <v>1167.26</v>
      </c>
      <c r="G151" s="41"/>
      <c r="H151" s="42">
        <v>17479.41646623</v>
      </c>
      <c r="I151" s="42">
        <v>99.9545</v>
      </c>
      <c r="J151" s="47">
        <f t="shared" si="25"/>
        <v>0</v>
      </c>
      <c r="K151" s="42">
        <v>7200.0</v>
      </c>
      <c r="L151" s="41"/>
      <c r="M151" s="45">
        <v>1253.0</v>
      </c>
      <c r="N151" s="45">
        <f t="shared" si="26"/>
        <v>7.345407193</v>
      </c>
      <c r="O151" s="47">
        <f t="shared" si="27"/>
        <v>0</v>
      </c>
      <c r="P151" s="45">
        <v>2117.64823529412</v>
      </c>
      <c r="Q151" s="41"/>
      <c r="R151" s="51">
        <v>1167.26</v>
      </c>
      <c r="S151" s="45">
        <f t="shared" si="28"/>
        <v>0</v>
      </c>
      <c r="T151" s="47">
        <f t="shared" si="29"/>
        <v>1</v>
      </c>
      <c r="U151" s="51">
        <v>995.9</v>
      </c>
      <c r="V151" s="39">
        <v>2389.0</v>
      </c>
      <c r="W151" s="42">
        <v>1800.0</v>
      </c>
      <c r="X151" s="41"/>
      <c r="Y151" s="40">
        <f t="shared" si="30"/>
        <v>1</v>
      </c>
      <c r="Z151" s="42">
        <f t="shared" si="34"/>
        <v>-6.842777334</v>
      </c>
      <c r="AA151" s="42" t="str">
        <f t="shared" si="31"/>
        <v/>
      </c>
      <c r="AB151" s="42">
        <f t="shared" si="32"/>
        <v>-6.842777334</v>
      </c>
    </row>
    <row r="152" ht="15.75" customHeight="1">
      <c r="A152" s="38" t="s">
        <v>186</v>
      </c>
      <c r="B152" s="39">
        <v>1002.0</v>
      </c>
      <c r="C152" s="39">
        <v>90.0</v>
      </c>
      <c r="E152" s="41"/>
      <c r="F152" s="42">
        <f t="shared" si="24"/>
        <v>1077.03</v>
      </c>
      <c r="G152" s="41"/>
      <c r="H152" s="42">
        <v>17479.41646623</v>
      </c>
      <c r="I152" s="42">
        <v>99.9545</v>
      </c>
      <c r="J152" s="47">
        <f t="shared" si="25"/>
        <v>0</v>
      </c>
      <c r="K152" s="42">
        <v>7200.0</v>
      </c>
      <c r="L152" s="41"/>
      <c r="M152" s="45">
        <v>1170.477777</v>
      </c>
      <c r="N152" s="45">
        <f t="shared" si="26"/>
        <v>8.676432133</v>
      </c>
      <c r="O152" s="47">
        <f t="shared" si="27"/>
        <v>0</v>
      </c>
      <c r="P152" s="45">
        <v>1996.13647058824</v>
      </c>
      <c r="Q152" s="41"/>
      <c r="R152" s="51">
        <v>1077.03</v>
      </c>
      <c r="S152" s="45">
        <f t="shared" si="28"/>
        <v>0</v>
      </c>
      <c r="T152" s="47">
        <f t="shared" si="29"/>
        <v>1</v>
      </c>
      <c r="U152" s="51">
        <v>1002.65</v>
      </c>
      <c r="V152" s="39">
        <v>7784.0</v>
      </c>
      <c r="W152" s="42">
        <v>1800.0</v>
      </c>
      <c r="X152" s="41"/>
      <c r="Y152" s="40">
        <f t="shared" si="30"/>
        <v>1</v>
      </c>
      <c r="Z152" s="42">
        <f t="shared" si="34"/>
        <v>-7.98372928</v>
      </c>
      <c r="AA152" s="42" t="str">
        <f t="shared" si="31"/>
        <v/>
      </c>
      <c r="AB152" s="42">
        <f t="shared" si="32"/>
        <v>-7.98372928</v>
      </c>
    </row>
    <row r="153" ht="15.75" customHeight="1">
      <c r="A153" s="38" t="s">
        <v>186</v>
      </c>
      <c r="B153" s="39">
        <v>1002.0</v>
      </c>
      <c r="C153" s="39">
        <v>100.0</v>
      </c>
      <c r="E153" s="41"/>
      <c r="F153" s="42">
        <f t="shared" si="24"/>
        <v>1012.42</v>
      </c>
      <c r="G153" s="41"/>
      <c r="H153" s="42">
        <v>17479.41646623</v>
      </c>
      <c r="I153" s="42">
        <v>99.9545</v>
      </c>
      <c r="J153" s="47">
        <f t="shared" si="25"/>
        <v>0</v>
      </c>
      <c r="K153" s="42">
        <v>7200.0</v>
      </c>
      <c r="L153" s="41"/>
      <c r="M153" s="45">
        <v>1079.35</v>
      </c>
      <c r="N153" s="45">
        <f t="shared" si="26"/>
        <v>6.610892713</v>
      </c>
      <c r="O153" s="47">
        <f t="shared" si="27"/>
        <v>0</v>
      </c>
      <c r="P153" s="45">
        <v>1573.87764705882</v>
      </c>
      <c r="Q153" s="41"/>
      <c r="R153" s="51">
        <v>1012.42</v>
      </c>
      <c r="S153" s="45">
        <f t="shared" si="28"/>
        <v>0</v>
      </c>
      <c r="T153" s="47">
        <f t="shared" si="29"/>
        <v>1</v>
      </c>
      <c r="U153" s="51">
        <v>968.85</v>
      </c>
      <c r="V153" s="39">
        <v>6041.0</v>
      </c>
      <c r="W153" s="42">
        <v>1800.0</v>
      </c>
      <c r="X153" s="41"/>
      <c r="Y153" s="40">
        <f t="shared" si="30"/>
        <v>1</v>
      </c>
      <c r="Z153" s="42">
        <f t="shared" si="34"/>
        <v>-6.200954278</v>
      </c>
      <c r="AA153" s="42" t="str">
        <f t="shared" si="31"/>
        <v/>
      </c>
      <c r="AB153" s="42">
        <f t="shared" si="32"/>
        <v>-6.200954278</v>
      </c>
    </row>
    <row r="154" ht="15.75" customHeight="1">
      <c r="A154" s="38" t="s">
        <v>187</v>
      </c>
      <c r="B154" s="39">
        <v>1323.0</v>
      </c>
      <c r="C154" s="39">
        <v>10.0</v>
      </c>
      <c r="E154" s="41"/>
      <c r="F154" s="42">
        <f t="shared" si="24"/>
        <v>4554.09</v>
      </c>
      <c r="G154" s="41"/>
      <c r="H154" s="42">
        <v>14958.27703982</v>
      </c>
      <c r="I154" s="42">
        <v>100.0</v>
      </c>
      <c r="J154" s="47">
        <f t="shared" si="25"/>
        <v>0</v>
      </c>
      <c r="K154" s="42">
        <v>7200.23</v>
      </c>
      <c r="L154" s="41"/>
      <c r="M154" s="45">
        <v>4694.15479</v>
      </c>
      <c r="N154" s="45">
        <f t="shared" si="26"/>
        <v>3.075582389</v>
      </c>
      <c r="O154" s="47">
        <f t="shared" si="27"/>
        <v>0</v>
      </c>
      <c r="P154" s="45">
        <v>2117.79176470588</v>
      </c>
      <c r="Q154" s="41"/>
      <c r="R154" s="51">
        <v>4554.09</v>
      </c>
      <c r="S154" s="45">
        <f t="shared" si="28"/>
        <v>0</v>
      </c>
      <c r="T154" s="47">
        <f t="shared" si="29"/>
        <v>1</v>
      </c>
      <c r="U154" s="51">
        <v>53.76</v>
      </c>
      <c r="V154" s="39">
        <v>28541.0</v>
      </c>
      <c r="W154" s="42">
        <v>1800.0</v>
      </c>
      <c r="X154" s="41"/>
      <c r="Y154" s="40">
        <f t="shared" si="30"/>
        <v>1</v>
      </c>
      <c r="Z154" s="42">
        <f t="shared" si="34"/>
        <v>-2.983812769</v>
      </c>
      <c r="AA154" s="42" t="str">
        <f t="shared" si="31"/>
        <v/>
      </c>
      <c r="AB154" s="42">
        <f t="shared" si="32"/>
        <v>-2.983812769</v>
      </c>
    </row>
    <row r="155" ht="15.75" customHeight="1">
      <c r="A155" s="38" t="s">
        <v>187</v>
      </c>
      <c r="B155" s="39">
        <v>1323.0</v>
      </c>
      <c r="C155" s="39">
        <v>20.0</v>
      </c>
      <c r="E155" s="41"/>
      <c r="F155" s="42">
        <f t="shared" si="24"/>
        <v>3036.9</v>
      </c>
      <c r="G155" s="41"/>
      <c r="H155" s="42">
        <v>13332.43038609</v>
      </c>
      <c r="I155" s="42">
        <v>99.9296</v>
      </c>
      <c r="J155" s="47">
        <f t="shared" si="25"/>
        <v>0</v>
      </c>
      <c r="K155" s="42">
        <v>7200.15</v>
      </c>
      <c r="L155" s="41"/>
      <c r="M155" s="45">
        <v>3227.00171</v>
      </c>
      <c r="N155" s="45">
        <f t="shared" si="26"/>
        <v>6.259729</v>
      </c>
      <c r="O155" s="47">
        <f t="shared" si="27"/>
        <v>0</v>
      </c>
      <c r="P155" s="45">
        <v>2117.72</v>
      </c>
      <c r="Q155" s="41"/>
      <c r="R155" s="51">
        <v>3036.9</v>
      </c>
      <c r="S155" s="45">
        <f t="shared" si="28"/>
        <v>0</v>
      </c>
      <c r="T155" s="47">
        <f t="shared" si="29"/>
        <v>1</v>
      </c>
      <c r="U155" s="51">
        <v>493.29</v>
      </c>
      <c r="V155" s="39">
        <v>6573.0</v>
      </c>
      <c r="W155" s="42">
        <v>1800.0</v>
      </c>
      <c r="X155" s="41"/>
      <c r="Y155" s="40">
        <f t="shared" si="30"/>
        <v>1</v>
      </c>
      <c r="Z155" s="42">
        <f t="shared" si="34"/>
        <v>-5.890970228</v>
      </c>
      <c r="AA155" s="42" t="str">
        <f t="shared" si="31"/>
        <v/>
      </c>
      <c r="AB155" s="42">
        <f t="shared" si="32"/>
        <v>-5.890970228</v>
      </c>
    </row>
    <row r="156" ht="15.75" customHeight="1">
      <c r="A156" s="38" t="s">
        <v>187</v>
      </c>
      <c r="B156" s="39">
        <v>1323.0</v>
      </c>
      <c r="C156" s="39">
        <v>30.0</v>
      </c>
      <c r="E156" s="41"/>
      <c r="F156" s="42">
        <f t="shared" si="24"/>
        <v>2409.27</v>
      </c>
      <c r="G156" s="41"/>
      <c r="H156" s="42">
        <v>14417.03048481</v>
      </c>
      <c r="I156" s="42">
        <v>99.9418</v>
      </c>
      <c r="J156" s="47">
        <f t="shared" si="25"/>
        <v>0</v>
      </c>
      <c r="K156" s="42">
        <v>7200.16</v>
      </c>
      <c r="L156" s="41"/>
      <c r="M156" s="45">
        <v>2563.29785</v>
      </c>
      <c r="N156" s="45">
        <f t="shared" si="26"/>
        <v>6.393133605</v>
      </c>
      <c r="O156" s="47">
        <f t="shared" si="27"/>
        <v>0</v>
      </c>
      <c r="P156" s="45">
        <v>2117.72235294118</v>
      </c>
      <c r="Q156" s="41"/>
      <c r="R156" s="51">
        <v>2409.27</v>
      </c>
      <c r="S156" s="45">
        <f t="shared" si="28"/>
        <v>0</v>
      </c>
      <c r="T156" s="47">
        <f t="shared" si="29"/>
        <v>1</v>
      </c>
      <c r="U156" s="51">
        <v>1382.01</v>
      </c>
      <c r="V156" s="39">
        <v>4185.0</v>
      </c>
      <c r="W156" s="42">
        <v>1800.0</v>
      </c>
      <c r="X156" s="41"/>
      <c r="Y156" s="40">
        <f t="shared" si="30"/>
        <v>1</v>
      </c>
      <c r="Z156" s="42">
        <f t="shared" si="34"/>
        <v>-6.008971997</v>
      </c>
      <c r="AA156" s="42" t="str">
        <f t="shared" si="31"/>
        <v/>
      </c>
      <c r="AB156" s="42">
        <f t="shared" si="32"/>
        <v>-6.008971997</v>
      </c>
    </row>
    <row r="157" ht="15.75" customHeight="1">
      <c r="A157" s="38" t="s">
        <v>187</v>
      </c>
      <c r="B157" s="39">
        <v>1323.0</v>
      </c>
      <c r="C157" s="39">
        <v>40.0</v>
      </c>
      <c r="E157" s="41"/>
      <c r="F157" s="42">
        <f t="shared" si="24"/>
        <v>2022.15</v>
      </c>
      <c r="G157" s="41"/>
      <c r="H157" s="42">
        <v>13071.26130104</v>
      </c>
      <c r="I157" s="42">
        <v>100.0</v>
      </c>
      <c r="J157" s="47">
        <f t="shared" si="25"/>
        <v>0</v>
      </c>
      <c r="K157" s="42">
        <v>7200.25</v>
      </c>
      <c r="L157" s="41"/>
      <c r="M157" s="45">
        <v>2166.95557</v>
      </c>
      <c r="N157" s="45">
        <f t="shared" si="26"/>
        <v>7.160970749</v>
      </c>
      <c r="O157" s="47">
        <f t="shared" si="27"/>
        <v>0</v>
      </c>
      <c r="P157" s="45">
        <v>2117.69294117647</v>
      </c>
      <c r="Q157" s="41"/>
      <c r="R157" s="51">
        <v>2022.15</v>
      </c>
      <c r="S157" s="45">
        <f t="shared" si="28"/>
        <v>0</v>
      </c>
      <c r="T157" s="47">
        <f t="shared" si="29"/>
        <v>1</v>
      </c>
      <c r="U157" s="51">
        <v>402.93</v>
      </c>
      <c r="V157" s="39">
        <v>4534.0</v>
      </c>
      <c r="W157" s="42">
        <v>1800.0</v>
      </c>
      <c r="X157" s="41"/>
      <c r="Y157" s="40">
        <f t="shared" si="30"/>
        <v>1</v>
      </c>
      <c r="Z157" s="42">
        <f t="shared" si="34"/>
        <v>-6.682442963</v>
      </c>
      <c r="AA157" s="42" t="str">
        <f t="shared" si="31"/>
        <v/>
      </c>
      <c r="AB157" s="42">
        <f t="shared" si="32"/>
        <v>-6.682442963</v>
      </c>
    </row>
    <row r="158" ht="15.75" customHeight="1">
      <c r="A158" s="38" t="s">
        <v>187</v>
      </c>
      <c r="B158" s="39">
        <v>1323.0</v>
      </c>
      <c r="C158" s="39">
        <v>50.0</v>
      </c>
      <c r="E158" s="41"/>
      <c r="F158" s="42">
        <f t="shared" si="24"/>
        <v>1808.5</v>
      </c>
      <c r="G158" s="41"/>
      <c r="H158" s="42">
        <v>14417.53210504</v>
      </c>
      <c r="I158" s="42">
        <v>100.0</v>
      </c>
      <c r="J158" s="47">
        <f t="shared" si="25"/>
        <v>0</v>
      </c>
      <c r="K158" s="42">
        <v>7200.8</v>
      </c>
      <c r="L158" s="41"/>
      <c r="M158" s="45">
        <v>1907.69385</v>
      </c>
      <c r="N158" s="45">
        <f t="shared" si="26"/>
        <v>5.484868676</v>
      </c>
      <c r="O158" s="47">
        <f t="shared" si="27"/>
        <v>0</v>
      </c>
      <c r="P158" s="45">
        <v>2117.69764705882</v>
      </c>
      <c r="Q158" s="41"/>
      <c r="R158" s="51">
        <v>1808.5</v>
      </c>
      <c r="S158" s="45">
        <f t="shared" si="28"/>
        <v>0</v>
      </c>
      <c r="T158" s="47">
        <f t="shared" si="29"/>
        <v>1</v>
      </c>
      <c r="U158" s="51">
        <v>790.25</v>
      </c>
      <c r="V158" s="39">
        <v>3055.0</v>
      </c>
      <c r="W158" s="42">
        <v>1800.0</v>
      </c>
      <c r="X158" s="41"/>
      <c r="Y158" s="40">
        <f t="shared" si="30"/>
        <v>1</v>
      </c>
      <c r="Z158" s="42">
        <f t="shared" si="34"/>
        <v>-5.199673417</v>
      </c>
      <c r="AA158" s="42" t="str">
        <f t="shared" si="31"/>
        <v/>
      </c>
      <c r="AB158" s="42">
        <f t="shared" si="32"/>
        <v>-5.199673417</v>
      </c>
    </row>
    <row r="159" ht="15.75" customHeight="1">
      <c r="A159" s="38" t="s">
        <v>187</v>
      </c>
      <c r="B159" s="39">
        <v>1323.0</v>
      </c>
      <c r="C159" s="39">
        <v>60.0</v>
      </c>
      <c r="E159" s="41"/>
      <c r="F159" s="42">
        <f t="shared" si="24"/>
        <v>1646.13</v>
      </c>
      <c r="G159" s="41"/>
      <c r="H159" s="42">
        <v>12274.83930648</v>
      </c>
      <c r="I159" s="42">
        <v>99.9362</v>
      </c>
      <c r="J159" s="47">
        <f t="shared" si="25"/>
        <v>0</v>
      </c>
      <c r="K159" s="42">
        <v>7200.14</v>
      </c>
      <c r="L159" s="41"/>
      <c r="M159" s="45">
        <v>1735.39624</v>
      </c>
      <c r="N159" s="45">
        <f t="shared" si="26"/>
        <v>5.422794069</v>
      </c>
      <c r="O159" s="47">
        <f t="shared" si="27"/>
        <v>0</v>
      </c>
      <c r="P159" s="45">
        <v>2117.67529411765</v>
      </c>
      <c r="Q159" s="41"/>
      <c r="R159" s="51">
        <v>1646.13</v>
      </c>
      <c r="S159" s="45">
        <f t="shared" si="28"/>
        <v>0</v>
      </c>
      <c r="T159" s="47">
        <f t="shared" si="29"/>
        <v>1</v>
      </c>
      <c r="U159" s="51">
        <v>992.43</v>
      </c>
      <c r="V159" s="39">
        <v>2192.0</v>
      </c>
      <c r="W159" s="42">
        <v>1800.0</v>
      </c>
      <c r="X159" s="41"/>
      <c r="Y159" s="40">
        <f t="shared" si="30"/>
        <v>1</v>
      </c>
      <c r="Z159" s="42">
        <f t="shared" si="34"/>
        <v>-5.143853487</v>
      </c>
      <c r="AA159" s="42" t="str">
        <f t="shared" si="31"/>
        <v/>
      </c>
      <c r="AB159" s="42">
        <f t="shared" si="32"/>
        <v>-5.143853487</v>
      </c>
    </row>
    <row r="160" ht="15.75" customHeight="1">
      <c r="A160" s="38" t="s">
        <v>187</v>
      </c>
      <c r="B160" s="39">
        <v>1323.0</v>
      </c>
      <c r="C160" s="39">
        <v>70.0</v>
      </c>
      <c r="E160" s="41"/>
      <c r="F160" s="42">
        <f t="shared" si="24"/>
        <v>1493</v>
      </c>
      <c r="G160" s="41"/>
      <c r="H160" s="42">
        <v>19687.52092052</v>
      </c>
      <c r="I160" s="42">
        <v>99.9643</v>
      </c>
      <c r="J160" s="47">
        <f t="shared" si="25"/>
        <v>0</v>
      </c>
      <c r="K160" s="42">
        <v>7200.2</v>
      </c>
      <c r="L160" s="41"/>
      <c r="M160" s="45">
        <v>1595.19775</v>
      </c>
      <c r="N160" s="45">
        <f t="shared" si="26"/>
        <v>6.845127261</v>
      </c>
      <c r="O160" s="47">
        <f t="shared" si="27"/>
        <v>0</v>
      </c>
      <c r="P160" s="45">
        <v>2117.69647058823</v>
      </c>
      <c r="Q160" s="41"/>
      <c r="R160" s="51">
        <v>1493.0</v>
      </c>
      <c r="S160" s="45">
        <f t="shared" si="28"/>
        <v>0</v>
      </c>
      <c r="T160" s="47">
        <f t="shared" si="29"/>
        <v>1</v>
      </c>
      <c r="U160" s="51">
        <v>1625.93</v>
      </c>
      <c r="V160" s="39">
        <v>3738.0</v>
      </c>
      <c r="W160" s="42">
        <v>1800.0</v>
      </c>
      <c r="X160" s="41"/>
      <c r="Y160" s="40">
        <f t="shared" si="30"/>
        <v>1</v>
      </c>
      <c r="Z160" s="42">
        <f t="shared" si="34"/>
        <v>-6.406588149</v>
      </c>
      <c r="AA160" s="42" t="str">
        <f t="shared" si="31"/>
        <v/>
      </c>
      <c r="AB160" s="42">
        <f t="shared" si="32"/>
        <v>-6.406588149</v>
      </c>
    </row>
    <row r="161" ht="15.75" customHeight="1">
      <c r="A161" s="38" t="s">
        <v>187</v>
      </c>
      <c r="B161" s="39">
        <v>1323.0</v>
      </c>
      <c r="C161" s="39">
        <v>80.0</v>
      </c>
      <c r="E161" s="41"/>
      <c r="F161" s="42">
        <f t="shared" si="24"/>
        <v>1374.6</v>
      </c>
      <c r="G161" s="41"/>
      <c r="H161" s="42">
        <v>19687.52092052</v>
      </c>
      <c r="I161" s="42">
        <v>99.9651</v>
      </c>
      <c r="J161" s="47">
        <f t="shared" si="25"/>
        <v>0</v>
      </c>
      <c r="K161" s="42">
        <v>7200.15</v>
      </c>
      <c r="L161" s="41"/>
      <c r="M161" s="45">
        <v>1440.89417</v>
      </c>
      <c r="N161" s="45">
        <f t="shared" si="26"/>
        <v>4.822797177</v>
      </c>
      <c r="O161" s="47">
        <f t="shared" si="27"/>
        <v>0</v>
      </c>
      <c r="P161" s="45">
        <v>2117.67294117647</v>
      </c>
      <c r="Q161" s="41"/>
      <c r="R161" s="51">
        <v>1374.6</v>
      </c>
      <c r="S161" s="45">
        <f t="shared" si="28"/>
        <v>0</v>
      </c>
      <c r="T161" s="47">
        <f t="shared" si="29"/>
        <v>1</v>
      </c>
      <c r="U161" s="51">
        <v>1574.6</v>
      </c>
      <c r="V161" s="39">
        <v>3345.0</v>
      </c>
      <c r="W161" s="42">
        <v>1800.0</v>
      </c>
      <c r="X161" s="41"/>
      <c r="Y161" s="40">
        <f t="shared" si="30"/>
        <v>1</v>
      </c>
      <c r="Z161" s="42">
        <f t="shared" si="34"/>
        <v>-4.600904867</v>
      </c>
      <c r="AA161" s="42" t="str">
        <f t="shared" si="31"/>
        <v/>
      </c>
      <c r="AB161" s="42">
        <f t="shared" si="32"/>
        <v>-4.600904867</v>
      </c>
    </row>
    <row r="162" ht="15.75" customHeight="1">
      <c r="A162" s="38" t="s">
        <v>187</v>
      </c>
      <c r="B162" s="39">
        <v>1323.0</v>
      </c>
      <c r="C162" s="39">
        <v>90.0</v>
      </c>
      <c r="E162" s="41"/>
      <c r="F162" s="42">
        <f t="shared" si="24"/>
        <v>1294.08</v>
      </c>
      <c r="G162" s="41"/>
      <c r="H162" s="42">
        <v>19687.52092052</v>
      </c>
      <c r="I162" s="42">
        <v>99.9657</v>
      </c>
      <c r="J162" s="47">
        <f t="shared" si="25"/>
        <v>0</v>
      </c>
      <c r="K162" s="42">
        <v>7200.18</v>
      </c>
      <c r="L162" s="41"/>
      <c r="M162" s="45">
        <v>1374.72034</v>
      </c>
      <c r="N162" s="45">
        <f t="shared" si="26"/>
        <v>6.231480279</v>
      </c>
      <c r="O162" s="47">
        <f t="shared" si="27"/>
        <v>0</v>
      </c>
      <c r="P162" s="45">
        <v>2117.67529411765</v>
      </c>
      <c r="Q162" s="41"/>
      <c r="R162" s="51">
        <v>1294.08</v>
      </c>
      <c r="S162" s="45">
        <f t="shared" si="28"/>
        <v>0</v>
      </c>
      <c r="T162" s="47">
        <f t="shared" si="29"/>
        <v>1</v>
      </c>
      <c r="U162" s="51">
        <v>923.85</v>
      </c>
      <c r="V162" s="39">
        <v>2766.0</v>
      </c>
      <c r="W162" s="42">
        <v>1800.0</v>
      </c>
      <c r="X162" s="41"/>
      <c r="Y162" s="40">
        <f t="shared" si="30"/>
        <v>1</v>
      </c>
      <c r="Z162" s="42">
        <f t="shared" si="34"/>
        <v>-5.865945069</v>
      </c>
      <c r="AA162" s="42" t="str">
        <f t="shared" si="31"/>
        <v/>
      </c>
      <c r="AB162" s="42">
        <f t="shared" si="32"/>
        <v>-5.865945069</v>
      </c>
    </row>
    <row r="163" ht="15.75" customHeight="1">
      <c r="A163" s="38" t="s">
        <v>187</v>
      </c>
      <c r="B163" s="39">
        <v>1323.0</v>
      </c>
      <c r="C163" s="39">
        <v>100.0</v>
      </c>
      <c r="D163" s="40"/>
      <c r="E163" s="41"/>
      <c r="F163" s="42">
        <f t="shared" si="24"/>
        <v>1203.33</v>
      </c>
      <c r="G163" s="41"/>
      <c r="H163" s="42">
        <v>19687.52092052</v>
      </c>
      <c r="I163" s="42">
        <v>99.9663</v>
      </c>
      <c r="J163" s="47">
        <f t="shared" si="25"/>
        <v>0</v>
      </c>
      <c r="K163" s="42">
        <v>7200.15</v>
      </c>
      <c r="L163" s="41"/>
      <c r="M163" s="45">
        <v>1293.63367</v>
      </c>
      <c r="N163" s="45">
        <f t="shared" si="26"/>
        <v>7.504480899</v>
      </c>
      <c r="O163" s="47">
        <f t="shared" si="27"/>
        <v>0</v>
      </c>
      <c r="P163" s="45">
        <v>2117.66705882353</v>
      </c>
      <c r="Q163" s="41"/>
      <c r="R163" s="51">
        <v>1203.33</v>
      </c>
      <c r="S163" s="45">
        <f t="shared" si="28"/>
        <v>0</v>
      </c>
      <c r="T163" s="47">
        <f t="shared" si="29"/>
        <v>1</v>
      </c>
      <c r="U163" s="51">
        <v>1398.54</v>
      </c>
      <c r="V163" s="39">
        <v>2028.0</v>
      </c>
      <c r="W163" s="42">
        <v>1800.0</v>
      </c>
      <c r="X163" s="41"/>
      <c r="Y163" s="40">
        <f t="shared" si="30"/>
        <v>1</v>
      </c>
      <c r="Z163" s="42">
        <f t="shared" si="34"/>
        <v>-6.980621492</v>
      </c>
      <c r="AA163" s="42" t="str">
        <f t="shared" si="31"/>
        <v/>
      </c>
      <c r="AB163" s="42">
        <f t="shared" si="32"/>
        <v>-6.980621492</v>
      </c>
    </row>
    <row r="164" ht="15.75" customHeight="1">
      <c r="A164" s="40"/>
      <c r="B164" s="40"/>
      <c r="C164" s="40"/>
      <c r="D164" s="40"/>
      <c r="E164" s="41"/>
      <c r="F164" s="44"/>
      <c r="G164" s="41"/>
      <c r="H164" s="45">
        <f t="shared" ref="H164:I164" si="35">AVERAGE(H87:H163)</f>
        <v>4515.607586</v>
      </c>
      <c r="I164" s="45">
        <f t="shared" si="35"/>
        <v>52.62566234</v>
      </c>
      <c r="J164" s="47"/>
      <c r="K164" s="45">
        <f>AVERAGE(K87:K163)</f>
        <v>4486.924416</v>
      </c>
      <c r="L164" s="41"/>
      <c r="M164" s="45">
        <f t="shared" ref="M164:N164" si="36">AVERAGE(M87:M163)</f>
        <v>773.3457626</v>
      </c>
      <c r="N164" s="45">
        <f t="shared" si="36"/>
        <v>8.839268374</v>
      </c>
      <c r="O164" s="45"/>
      <c r="P164" s="45">
        <f>AVERAGE(P87:P163)</f>
        <v>989.998686</v>
      </c>
      <c r="Q164" s="41"/>
      <c r="R164" s="45">
        <f t="shared" ref="R164:S164" si="37">AVERAGE(R87:R163)</f>
        <v>732.6014286</v>
      </c>
      <c r="S164" s="45">
        <f t="shared" si="37"/>
        <v>0.003000446057</v>
      </c>
      <c r="T164" s="40"/>
      <c r="U164" s="45">
        <f>AVERAGE(U87:U163)</f>
        <v>404.9580519</v>
      </c>
      <c r="V164" s="40"/>
      <c r="W164" s="45"/>
      <c r="X164" s="41"/>
      <c r="Y164" s="44">
        <f>SUM(Y87:Y163)</f>
        <v>42</v>
      </c>
      <c r="Z164" s="42">
        <f t="shared" ref="Z164:AB164" si="38">AVERAGE(Z87:Z163)</f>
        <v>-5.221462441</v>
      </c>
      <c r="AA164" s="42">
        <f t="shared" si="38"/>
        <v>0.2310343464</v>
      </c>
      <c r="AB164" s="42">
        <f t="shared" si="38"/>
        <v>-2.709551074</v>
      </c>
    </row>
    <row r="165" ht="15.75" customHeight="1">
      <c r="A165" s="40"/>
      <c r="B165" s="40"/>
      <c r="C165" s="40"/>
      <c r="D165" s="40"/>
      <c r="E165" s="41"/>
      <c r="F165" s="44"/>
      <c r="G165" s="41"/>
      <c r="H165" s="45"/>
      <c r="I165" s="45"/>
      <c r="J165" s="47"/>
      <c r="K165" s="45"/>
      <c r="L165" s="41"/>
      <c r="M165" s="45"/>
      <c r="N165" s="45"/>
      <c r="O165" s="45"/>
      <c r="P165" s="45"/>
      <c r="Q165" s="41"/>
      <c r="R165" s="44"/>
      <c r="S165" s="40"/>
      <c r="T165" s="40"/>
      <c r="U165" s="45"/>
      <c r="V165" s="40"/>
      <c r="W165" s="45"/>
      <c r="X165" s="41"/>
      <c r="Y165" s="45"/>
      <c r="Z165" s="45"/>
      <c r="AA165" s="45"/>
      <c r="AB165" s="42"/>
    </row>
    <row r="166" ht="15.75" customHeight="1">
      <c r="A166" s="38" t="s">
        <v>180</v>
      </c>
      <c r="B166" s="39">
        <v>48.0</v>
      </c>
      <c r="C166" s="39">
        <v>10.0</v>
      </c>
      <c r="D166" s="70">
        <v>3.0</v>
      </c>
      <c r="E166" s="41"/>
      <c r="F166" s="47">
        <f t="shared" ref="F166:F242" si="39">MIN(H166,M166,R166)</f>
        <v>2081.57</v>
      </c>
      <c r="G166" s="41"/>
      <c r="H166" s="42">
        <v>2081.57296293</v>
      </c>
      <c r="I166" s="42">
        <v>0.0</v>
      </c>
      <c r="J166" s="47">
        <f t="shared" ref="J166:J242" si="40">IF(H166=$F166, 1, 0)</f>
        <v>0</v>
      </c>
      <c r="K166" s="42">
        <v>8.86</v>
      </c>
      <c r="L166" s="41"/>
      <c r="M166" s="45">
        <v>2186.31</v>
      </c>
      <c r="N166" s="45">
        <f t="shared" ref="N166:N242" si="41">100*(M166-$F166)/$F166</f>
        <v>5.031778898</v>
      </c>
      <c r="O166" s="47">
        <f t="shared" ref="O166:O242" si="42">IF(M166=$F166, 1, 0)</f>
        <v>0</v>
      </c>
      <c r="P166" s="45">
        <v>7.90588235294118</v>
      </c>
      <c r="Q166" s="41"/>
      <c r="R166" s="51">
        <v>2081.57</v>
      </c>
      <c r="S166" s="45">
        <f t="shared" ref="S166:S242" si="43">100*(R166-$F166)/$F166</f>
        <v>0</v>
      </c>
      <c r="T166" s="47">
        <f t="shared" ref="T166:T242" si="44">IF(R166=$F166, 1, 0)</f>
        <v>1</v>
      </c>
      <c r="U166" s="51">
        <v>0.24</v>
      </c>
      <c r="V166" s="39">
        <v>419480.0</v>
      </c>
      <c r="W166" s="42">
        <v>1800.0</v>
      </c>
      <c r="X166" s="41"/>
      <c r="Y166" s="40">
        <f t="shared" ref="Y166:Y242" si="45">IF(AND(R166&lt;M166,R166&lt;H166), 1, 0)</f>
        <v>1</v>
      </c>
      <c r="Z166" s="42"/>
      <c r="AA166" s="42" t="str">
        <f t="shared" ref="AA166:AA242" si="46">IF(S166&gt;0,100*($R166-MIN($H166, $M166))/MIN($H166, $M166),)</f>
        <v/>
      </c>
      <c r="AB166" s="42">
        <f t="shared" ref="AB166:AB242" si="47">100*(R166-MIN($H166, $M166))/MIN($H166, $M166)</f>
        <v>-0.0001423409149</v>
      </c>
    </row>
    <row r="167" ht="15.75" customHeight="1">
      <c r="A167" s="38" t="s">
        <v>180</v>
      </c>
      <c r="B167" s="39">
        <v>48.0</v>
      </c>
      <c r="C167" s="39">
        <v>20.0</v>
      </c>
      <c r="E167" s="41"/>
      <c r="F167" s="47">
        <f t="shared" si="39"/>
        <v>1283.35</v>
      </c>
      <c r="G167" s="41"/>
      <c r="H167" s="42">
        <v>1283.35</v>
      </c>
      <c r="I167" s="42">
        <v>0.0</v>
      </c>
      <c r="J167" s="47">
        <f t="shared" si="40"/>
        <v>1</v>
      </c>
      <c r="K167" s="42">
        <v>5.7</v>
      </c>
      <c r="L167" s="41"/>
      <c r="M167" s="45">
        <v>1374.48</v>
      </c>
      <c r="N167" s="45">
        <f t="shared" si="41"/>
        <v>7.100946741</v>
      </c>
      <c r="O167" s="47">
        <f t="shared" si="42"/>
        <v>0</v>
      </c>
      <c r="P167" s="45">
        <v>1.89411764705882</v>
      </c>
      <c r="Q167" s="41"/>
      <c r="R167" s="51">
        <v>1283.35</v>
      </c>
      <c r="S167" s="45">
        <f t="shared" si="43"/>
        <v>0</v>
      </c>
      <c r="T167" s="47">
        <f t="shared" si="44"/>
        <v>1</v>
      </c>
      <c r="U167" s="51">
        <v>0.12</v>
      </c>
      <c r="V167" s="39">
        <v>1144426.0</v>
      </c>
      <c r="W167" s="42">
        <v>1800.0</v>
      </c>
      <c r="X167" s="41"/>
      <c r="Y167" s="40">
        <f t="shared" si="45"/>
        <v>0</v>
      </c>
      <c r="Z167" s="42"/>
      <c r="AA167" s="42" t="str">
        <f t="shared" si="46"/>
        <v/>
      </c>
      <c r="AB167" s="42">
        <f t="shared" si="47"/>
        <v>0</v>
      </c>
    </row>
    <row r="168" ht="15.75" customHeight="1">
      <c r="A168" s="38" t="s">
        <v>180</v>
      </c>
      <c r="B168" s="39">
        <v>48.0</v>
      </c>
      <c r="C168" s="39">
        <v>30.0</v>
      </c>
      <c r="E168" s="41"/>
      <c r="F168" s="47">
        <f t="shared" si="39"/>
        <v>949.29</v>
      </c>
      <c r="G168" s="41"/>
      <c r="H168" s="42">
        <v>949.29</v>
      </c>
      <c r="I168" s="42">
        <v>0.0</v>
      </c>
      <c r="J168" s="47">
        <f t="shared" si="40"/>
        <v>1</v>
      </c>
      <c r="K168" s="42">
        <v>1.35</v>
      </c>
      <c r="L168" s="41"/>
      <c r="M168" s="45">
        <v>1011.66</v>
      </c>
      <c r="N168" s="45">
        <f t="shared" si="41"/>
        <v>6.570173498</v>
      </c>
      <c r="O168" s="47">
        <f t="shared" si="42"/>
        <v>0</v>
      </c>
      <c r="P168" s="45">
        <v>0.635294117647059</v>
      </c>
      <c r="Q168" s="41"/>
      <c r="R168" s="51">
        <v>949.29</v>
      </c>
      <c r="S168" s="45">
        <f t="shared" si="43"/>
        <v>0</v>
      </c>
      <c r="T168" s="47">
        <f t="shared" si="44"/>
        <v>1</v>
      </c>
      <c r="U168" s="51">
        <v>0.09</v>
      </c>
      <c r="V168" s="39">
        <v>357760.0</v>
      </c>
      <c r="W168" s="42">
        <v>1800.0</v>
      </c>
      <c r="X168" s="41"/>
      <c r="Y168" s="40">
        <f t="shared" si="45"/>
        <v>0</v>
      </c>
      <c r="Z168" s="42"/>
      <c r="AA168" s="42" t="str">
        <f t="shared" si="46"/>
        <v/>
      </c>
      <c r="AB168" s="42">
        <f t="shared" si="47"/>
        <v>0</v>
      </c>
    </row>
    <row r="169" ht="15.75" customHeight="1">
      <c r="A169" s="38" t="s">
        <v>180</v>
      </c>
      <c r="B169" s="39">
        <v>48.0</v>
      </c>
      <c r="C169" s="39">
        <v>40.0</v>
      </c>
      <c r="E169" s="41"/>
      <c r="F169" s="47">
        <f t="shared" si="39"/>
        <v>645.88</v>
      </c>
      <c r="G169" s="41"/>
      <c r="H169" s="42">
        <v>645.88</v>
      </c>
      <c r="I169" s="42">
        <v>0.0</v>
      </c>
      <c r="J169" s="47">
        <f t="shared" si="40"/>
        <v>1</v>
      </c>
      <c r="K169" s="42">
        <v>1.18</v>
      </c>
      <c r="L169" s="41"/>
      <c r="M169" s="45">
        <v>675.0</v>
      </c>
      <c r="N169" s="45">
        <f t="shared" si="41"/>
        <v>4.508577445</v>
      </c>
      <c r="O169" s="47">
        <f t="shared" si="42"/>
        <v>0</v>
      </c>
      <c r="P169" s="45">
        <v>0.0941176470588235</v>
      </c>
      <c r="Q169" s="41"/>
      <c r="R169" s="51">
        <v>645.88</v>
      </c>
      <c r="S169" s="45">
        <f t="shared" si="43"/>
        <v>0</v>
      </c>
      <c r="T169" s="47">
        <f t="shared" si="44"/>
        <v>1</v>
      </c>
      <c r="U169" s="51">
        <v>0.05</v>
      </c>
      <c r="V169" s="39">
        <v>1403477.0</v>
      </c>
      <c r="W169" s="42">
        <v>1800.0</v>
      </c>
      <c r="X169" s="41"/>
      <c r="Y169" s="40">
        <f t="shared" si="45"/>
        <v>0</v>
      </c>
      <c r="Z169" s="42"/>
      <c r="AA169" s="42" t="str">
        <f t="shared" si="46"/>
        <v/>
      </c>
      <c r="AB169" s="42">
        <f t="shared" si="47"/>
        <v>0</v>
      </c>
    </row>
    <row r="170" ht="15.75" customHeight="1">
      <c r="A170" s="38" t="s">
        <v>181</v>
      </c>
      <c r="B170" s="39">
        <v>101.0</v>
      </c>
      <c r="C170" s="39">
        <v>10.0</v>
      </c>
      <c r="E170" s="41"/>
      <c r="F170" s="47">
        <f t="shared" si="39"/>
        <v>29.43</v>
      </c>
      <c r="G170" s="41"/>
      <c r="H170" s="42">
        <v>29.43</v>
      </c>
      <c r="I170" s="42">
        <v>0.0</v>
      </c>
      <c r="J170" s="47">
        <f t="shared" si="40"/>
        <v>1</v>
      </c>
      <c r="K170" s="42">
        <v>88.35</v>
      </c>
      <c r="L170" s="41"/>
      <c r="M170" s="45">
        <v>29.43</v>
      </c>
      <c r="N170" s="45">
        <f t="shared" si="41"/>
        <v>0</v>
      </c>
      <c r="O170" s="47">
        <f t="shared" si="42"/>
        <v>1</v>
      </c>
      <c r="P170" s="45">
        <v>108.752941176471</v>
      </c>
      <c r="Q170" s="41"/>
      <c r="R170" s="51">
        <v>29.43</v>
      </c>
      <c r="S170" s="45">
        <f t="shared" si="43"/>
        <v>0</v>
      </c>
      <c r="T170" s="47">
        <f t="shared" si="44"/>
        <v>1</v>
      </c>
      <c r="U170" s="51">
        <v>0.07</v>
      </c>
      <c r="V170" s="39">
        <v>37796.0</v>
      </c>
      <c r="W170" s="42">
        <v>1800.0</v>
      </c>
      <c r="X170" s="41"/>
      <c r="Y170" s="40">
        <f t="shared" si="45"/>
        <v>0</v>
      </c>
      <c r="Z170" s="42"/>
      <c r="AA170" s="42" t="str">
        <f t="shared" si="46"/>
        <v/>
      </c>
      <c r="AB170" s="42">
        <f t="shared" si="47"/>
        <v>0</v>
      </c>
    </row>
    <row r="171" ht="15.75" customHeight="1">
      <c r="A171" s="38" t="s">
        <v>181</v>
      </c>
      <c r="B171" s="39">
        <v>101.0</v>
      </c>
      <c r="C171" s="39">
        <v>20.0</v>
      </c>
      <c r="E171" s="41"/>
      <c r="F171" s="47">
        <f t="shared" si="39"/>
        <v>17.8</v>
      </c>
      <c r="G171" s="41"/>
      <c r="H171" s="42">
        <v>17.8</v>
      </c>
      <c r="I171" s="42">
        <v>0.0</v>
      </c>
      <c r="J171" s="47">
        <f t="shared" si="40"/>
        <v>1</v>
      </c>
      <c r="K171" s="42">
        <v>134.25</v>
      </c>
      <c r="L171" s="41"/>
      <c r="M171" s="45">
        <v>18.03</v>
      </c>
      <c r="N171" s="45">
        <f t="shared" si="41"/>
        <v>1.292134831</v>
      </c>
      <c r="O171" s="47">
        <f t="shared" si="42"/>
        <v>0</v>
      </c>
      <c r="P171" s="45">
        <v>51.4470588235294</v>
      </c>
      <c r="Q171" s="41"/>
      <c r="R171" s="51">
        <v>17.8</v>
      </c>
      <c r="S171" s="45">
        <f t="shared" si="43"/>
        <v>0</v>
      </c>
      <c r="T171" s="47">
        <f t="shared" si="44"/>
        <v>1</v>
      </c>
      <c r="U171" s="51">
        <v>0.18</v>
      </c>
      <c r="V171" s="39">
        <v>61938.0</v>
      </c>
      <c r="W171" s="42">
        <v>1800.0</v>
      </c>
      <c r="X171" s="41"/>
      <c r="Y171" s="40">
        <f t="shared" si="45"/>
        <v>0</v>
      </c>
      <c r="Z171" s="42"/>
      <c r="AA171" s="42" t="str">
        <f t="shared" si="46"/>
        <v/>
      </c>
      <c r="AB171" s="42">
        <f t="shared" si="47"/>
        <v>0</v>
      </c>
    </row>
    <row r="172" ht="15.75" customHeight="1">
      <c r="A172" s="38" t="s">
        <v>181</v>
      </c>
      <c r="B172" s="39">
        <v>101.0</v>
      </c>
      <c r="C172" s="39">
        <v>30.0</v>
      </c>
      <c r="E172" s="41"/>
      <c r="F172" s="47">
        <f t="shared" si="39"/>
        <v>13.15</v>
      </c>
      <c r="G172" s="41"/>
      <c r="H172" s="42">
        <v>13.15294643797</v>
      </c>
      <c r="I172" s="42">
        <v>0.0</v>
      </c>
      <c r="J172" s="47">
        <f t="shared" si="40"/>
        <v>0</v>
      </c>
      <c r="K172" s="42">
        <v>145.8</v>
      </c>
      <c r="L172" s="41"/>
      <c r="M172" s="45">
        <v>14.14</v>
      </c>
      <c r="N172" s="45">
        <f t="shared" si="41"/>
        <v>7.52851711</v>
      </c>
      <c r="O172" s="47">
        <f t="shared" si="42"/>
        <v>0</v>
      </c>
      <c r="P172" s="45">
        <v>22.7882352941176</v>
      </c>
      <c r="Q172" s="41"/>
      <c r="R172" s="51">
        <v>13.15</v>
      </c>
      <c r="S172" s="45">
        <f t="shared" si="43"/>
        <v>0</v>
      </c>
      <c r="T172" s="47">
        <f t="shared" si="44"/>
        <v>1</v>
      </c>
      <c r="U172" s="51">
        <v>0.1</v>
      </c>
      <c r="V172" s="39">
        <v>82587.0</v>
      </c>
      <c r="W172" s="42">
        <v>1800.0</v>
      </c>
      <c r="X172" s="41"/>
      <c r="Y172" s="40">
        <f t="shared" si="45"/>
        <v>1</v>
      </c>
      <c r="Z172" s="42">
        <f>IF(Y172,100*($R172-MIN($H172, $M172))/MIN($H172, $M172),)</f>
        <v>-0.02240135306</v>
      </c>
      <c r="AA172" s="42" t="str">
        <f t="shared" si="46"/>
        <v/>
      </c>
      <c r="AB172" s="42">
        <f t="shared" si="47"/>
        <v>-0.02240135306</v>
      </c>
    </row>
    <row r="173" ht="15.75" customHeight="1">
      <c r="A173" s="38" t="s">
        <v>181</v>
      </c>
      <c r="B173" s="39">
        <v>101.0</v>
      </c>
      <c r="C173" s="39">
        <v>40.0</v>
      </c>
      <c r="E173" s="41"/>
      <c r="F173" s="47">
        <f t="shared" si="39"/>
        <v>11.18</v>
      </c>
      <c r="G173" s="41"/>
      <c r="H173" s="42">
        <v>11.18</v>
      </c>
      <c r="I173" s="42">
        <v>0.0</v>
      </c>
      <c r="J173" s="47">
        <f t="shared" si="40"/>
        <v>1</v>
      </c>
      <c r="K173" s="42">
        <v>39.37</v>
      </c>
      <c r="L173" s="41"/>
      <c r="M173" s="45">
        <v>12.04</v>
      </c>
      <c r="N173" s="45">
        <f t="shared" si="41"/>
        <v>7.692307692</v>
      </c>
      <c r="O173" s="47">
        <f t="shared" si="42"/>
        <v>0</v>
      </c>
      <c r="P173" s="45">
        <v>11.4235294117647</v>
      </c>
      <c r="Q173" s="41"/>
      <c r="R173" s="51">
        <v>11.18</v>
      </c>
      <c r="S173" s="45">
        <f t="shared" si="43"/>
        <v>0</v>
      </c>
      <c r="T173" s="47">
        <f t="shared" si="44"/>
        <v>1</v>
      </c>
      <c r="U173" s="51">
        <v>0.09</v>
      </c>
      <c r="V173" s="39">
        <v>1334594.0</v>
      </c>
      <c r="W173" s="42">
        <v>1800.0</v>
      </c>
      <c r="X173" s="41"/>
      <c r="Y173" s="40">
        <f t="shared" si="45"/>
        <v>0</v>
      </c>
      <c r="Z173" s="42"/>
      <c r="AA173" s="42" t="str">
        <f t="shared" si="46"/>
        <v/>
      </c>
      <c r="AB173" s="42">
        <f t="shared" si="47"/>
        <v>0</v>
      </c>
    </row>
    <row r="174" ht="15.75" customHeight="1">
      <c r="A174" s="38" t="s">
        <v>181</v>
      </c>
      <c r="B174" s="39">
        <v>101.0</v>
      </c>
      <c r="C174" s="39">
        <v>50.0</v>
      </c>
      <c r="E174" s="41"/>
      <c r="F174" s="47">
        <f t="shared" si="39"/>
        <v>9.43</v>
      </c>
      <c r="G174" s="41"/>
      <c r="H174" s="42">
        <v>9.43</v>
      </c>
      <c r="I174" s="42">
        <v>0.0</v>
      </c>
      <c r="J174" s="47">
        <f t="shared" si="40"/>
        <v>1</v>
      </c>
      <c r="K174" s="42">
        <v>14.69</v>
      </c>
      <c r="L174" s="41"/>
      <c r="M174" s="45">
        <v>10.63</v>
      </c>
      <c r="N174" s="45">
        <f t="shared" si="41"/>
        <v>12.72534464</v>
      </c>
      <c r="O174" s="47">
        <f t="shared" si="42"/>
        <v>0</v>
      </c>
      <c r="P174" s="45">
        <v>5.5764705882353</v>
      </c>
      <c r="Q174" s="41"/>
      <c r="R174" s="51">
        <v>9.43</v>
      </c>
      <c r="S174" s="45">
        <f t="shared" si="43"/>
        <v>0</v>
      </c>
      <c r="T174" s="47">
        <f t="shared" si="44"/>
        <v>1</v>
      </c>
      <c r="U174" s="51">
        <v>0.17</v>
      </c>
      <c r="V174" s="39">
        <v>2100314.0</v>
      </c>
      <c r="W174" s="42">
        <v>1800.0</v>
      </c>
      <c r="X174" s="41"/>
      <c r="Y174" s="40">
        <f t="shared" si="45"/>
        <v>0</v>
      </c>
      <c r="Z174" s="42"/>
      <c r="AA174" s="42" t="str">
        <f t="shared" si="46"/>
        <v/>
      </c>
      <c r="AB174" s="42">
        <f t="shared" si="47"/>
        <v>0</v>
      </c>
    </row>
    <row r="175" ht="15.75" customHeight="1">
      <c r="A175" s="38" t="s">
        <v>181</v>
      </c>
      <c r="B175" s="39">
        <v>101.0</v>
      </c>
      <c r="C175" s="39">
        <v>60.0</v>
      </c>
      <c r="E175" s="41"/>
      <c r="F175" s="47">
        <f t="shared" si="39"/>
        <v>8.06</v>
      </c>
      <c r="G175" s="41"/>
      <c r="H175" s="42">
        <v>8.06</v>
      </c>
      <c r="I175" s="42">
        <v>0.0</v>
      </c>
      <c r="J175" s="47">
        <f t="shared" si="40"/>
        <v>1</v>
      </c>
      <c r="K175" s="42">
        <v>16.1</v>
      </c>
      <c r="L175" s="41"/>
      <c r="M175" s="45">
        <v>9.06</v>
      </c>
      <c r="N175" s="45">
        <f t="shared" si="41"/>
        <v>12.40694789</v>
      </c>
      <c r="O175" s="47">
        <f t="shared" si="42"/>
        <v>0</v>
      </c>
      <c r="P175" s="45">
        <v>2.61176470588235</v>
      </c>
      <c r="Q175" s="41"/>
      <c r="R175" s="51">
        <v>8.06</v>
      </c>
      <c r="S175" s="45">
        <f t="shared" si="43"/>
        <v>0</v>
      </c>
      <c r="T175" s="47">
        <f t="shared" si="44"/>
        <v>1</v>
      </c>
      <c r="U175" s="51">
        <v>0.51</v>
      </c>
      <c r="V175" s="39">
        <v>1.1588953E7</v>
      </c>
      <c r="W175" s="42">
        <v>1800.0</v>
      </c>
      <c r="X175" s="41"/>
      <c r="Y175" s="40">
        <f t="shared" si="45"/>
        <v>0</v>
      </c>
      <c r="Z175" s="42"/>
      <c r="AA175" s="42" t="str">
        <f t="shared" si="46"/>
        <v/>
      </c>
      <c r="AB175" s="42">
        <f t="shared" si="47"/>
        <v>0</v>
      </c>
    </row>
    <row r="176" ht="15.75" customHeight="1">
      <c r="A176" s="38" t="s">
        <v>181</v>
      </c>
      <c r="B176" s="39">
        <v>101.0</v>
      </c>
      <c r="C176" s="39">
        <v>70.0</v>
      </c>
      <c r="E176" s="41"/>
      <c r="F176" s="47">
        <f t="shared" si="39"/>
        <v>7.28</v>
      </c>
      <c r="G176" s="41"/>
      <c r="H176" s="42">
        <v>7.28</v>
      </c>
      <c r="I176" s="42">
        <v>0.0</v>
      </c>
      <c r="J176" s="47">
        <f t="shared" si="40"/>
        <v>1</v>
      </c>
      <c r="K176" s="42">
        <v>18.92</v>
      </c>
      <c r="L176" s="41"/>
      <c r="M176" s="45">
        <v>8.54</v>
      </c>
      <c r="N176" s="45">
        <f t="shared" si="41"/>
        <v>17.30769231</v>
      </c>
      <c r="O176" s="47">
        <f t="shared" si="42"/>
        <v>0</v>
      </c>
      <c r="P176" s="45">
        <v>1.24705882352941</v>
      </c>
      <c r="Q176" s="41"/>
      <c r="R176" s="51">
        <v>7.28</v>
      </c>
      <c r="S176" s="45">
        <f t="shared" si="43"/>
        <v>0</v>
      </c>
      <c r="T176" s="47">
        <f t="shared" si="44"/>
        <v>1</v>
      </c>
      <c r="U176" s="51">
        <v>0.03</v>
      </c>
      <c r="V176" s="39">
        <v>825055.0</v>
      </c>
      <c r="W176" s="42">
        <v>1800.0</v>
      </c>
      <c r="X176" s="41"/>
      <c r="Y176" s="40">
        <f t="shared" si="45"/>
        <v>0</v>
      </c>
      <c r="Z176" s="42"/>
      <c r="AA176" s="42" t="str">
        <f t="shared" si="46"/>
        <v/>
      </c>
      <c r="AB176" s="42">
        <f t="shared" si="47"/>
        <v>0</v>
      </c>
    </row>
    <row r="177" ht="15.75" customHeight="1">
      <c r="A177" s="38" t="s">
        <v>181</v>
      </c>
      <c r="B177" s="39">
        <v>101.0</v>
      </c>
      <c r="C177" s="39">
        <v>80.0</v>
      </c>
      <c r="E177" s="41"/>
      <c r="F177" s="47">
        <f t="shared" si="39"/>
        <v>6.4</v>
      </c>
      <c r="G177" s="41"/>
      <c r="H177" s="42">
        <v>6.4</v>
      </c>
      <c r="I177" s="42">
        <v>0.0</v>
      </c>
      <c r="J177" s="47">
        <f t="shared" si="40"/>
        <v>1</v>
      </c>
      <c r="K177" s="42">
        <v>17.31</v>
      </c>
      <c r="L177" s="41"/>
      <c r="M177" s="45">
        <v>7.28</v>
      </c>
      <c r="N177" s="45">
        <f t="shared" si="41"/>
        <v>13.75</v>
      </c>
      <c r="O177" s="47">
        <f t="shared" si="42"/>
        <v>0</v>
      </c>
      <c r="P177" s="45">
        <v>0.517647058823529</v>
      </c>
      <c r="Q177" s="41"/>
      <c r="R177" s="51">
        <v>6.4</v>
      </c>
      <c r="S177" s="45">
        <f t="shared" si="43"/>
        <v>0</v>
      </c>
      <c r="T177" s="47">
        <f t="shared" si="44"/>
        <v>1</v>
      </c>
      <c r="U177" s="51">
        <v>0.02</v>
      </c>
      <c r="V177" s="39">
        <v>683597.0</v>
      </c>
      <c r="W177" s="42">
        <v>1800.0</v>
      </c>
      <c r="X177" s="41"/>
      <c r="Y177" s="40">
        <f t="shared" si="45"/>
        <v>0</v>
      </c>
      <c r="Z177" s="42"/>
      <c r="AA177" s="42" t="str">
        <f t="shared" si="46"/>
        <v/>
      </c>
      <c r="AB177" s="42">
        <f t="shared" si="47"/>
        <v>0</v>
      </c>
    </row>
    <row r="178" ht="15.75" customHeight="1">
      <c r="A178" s="38" t="s">
        <v>181</v>
      </c>
      <c r="B178" s="39">
        <v>101.0</v>
      </c>
      <c r="C178" s="39">
        <v>90.0</v>
      </c>
      <c r="E178" s="41"/>
      <c r="F178" s="47">
        <f t="shared" si="39"/>
        <v>5</v>
      </c>
      <c r="G178" s="41"/>
      <c r="H178" s="42">
        <v>5.0</v>
      </c>
      <c r="I178" s="42">
        <v>0.0</v>
      </c>
      <c r="J178" s="47">
        <f t="shared" si="40"/>
        <v>1</v>
      </c>
      <c r="K178" s="42">
        <v>16.98</v>
      </c>
      <c r="L178" s="41"/>
      <c r="M178" s="45">
        <v>6.08</v>
      </c>
      <c r="N178" s="45">
        <f t="shared" si="41"/>
        <v>21.6</v>
      </c>
      <c r="O178" s="47">
        <f t="shared" si="42"/>
        <v>0</v>
      </c>
      <c r="P178" s="45">
        <v>0.129411764705882</v>
      </c>
      <c r="Q178" s="41"/>
      <c r="R178" s="51">
        <v>5.0</v>
      </c>
      <c r="S178" s="45">
        <f t="shared" si="43"/>
        <v>0</v>
      </c>
      <c r="T178" s="47">
        <f t="shared" si="44"/>
        <v>1</v>
      </c>
      <c r="U178" s="51">
        <v>0.02</v>
      </c>
      <c r="V178" s="39">
        <v>103585.0</v>
      </c>
      <c r="W178" s="42">
        <v>1800.0</v>
      </c>
      <c r="X178" s="41"/>
      <c r="Y178" s="40">
        <f t="shared" si="45"/>
        <v>0</v>
      </c>
      <c r="Z178" s="42"/>
      <c r="AA178" s="42" t="str">
        <f t="shared" si="46"/>
        <v/>
      </c>
      <c r="AB178" s="42">
        <f t="shared" si="47"/>
        <v>0</v>
      </c>
    </row>
    <row r="179" ht="15.75" customHeight="1">
      <c r="A179" s="38" t="s">
        <v>181</v>
      </c>
      <c r="B179" s="39">
        <v>101.0</v>
      </c>
      <c r="C179" s="39">
        <v>100.0</v>
      </c>
      <c r="E179" s="41"/>
      <c r="F179" s="47">
        <f t="shared" si="39"/>
        <v>2.83</v>
      </c>
      <c r="G179" s="41"/>
      <c r="H179" s="42">
        <v>2.83</v>
      </c>
      <c r="I179" s="42">
        <v>0.0</v>
      </c>
      <c r="J179" s="47">
        <f t="shared" si="40"/>
        <v>1</v>
      </c>
      <c r="K179" s="42">
        <v>4.11</v>
      </c>
      <c r="L179" s="41"/>
      <c r="M179" s="45">
        <v>2.83</v>
      </c>
      <c r="N179" s="45">
        <f t="shared" si="41"/>
        <v>0</v>
      </c>
      <c r="O179" s="47">
        <f t="shared" si="42"/>
        <v>1</v>
      </c>
      <c r="P179" s="45">
        <v>0.0588235294117647</v>
      </c>
      <c r="Q179" s="41"/>
      <c r="R179" s="51">
        <v>2.83</v>
      </c>
      <c r="S179" s="45">
        <f t="shared" si="43"/>
        <v>0</v>
      </c>
      <c r="T179" s="47">
        <f t="shared" si="44"/>
        <v>1</v>
      </c>
      <c r="U179" s="51">
        <v>0.02</v>
      </c>
      <c r="V179" s="39">
        <v>1.9008854E7</v>
      </c>
      <c r="W179" s="42">
        <v>1800.0</v>
      </c>
      <c r="X179" s="41"/>
      <c r="Y179" s="40">
        <f t="shared" si="45"/>
        <v>0</v>
      </c>
      <c r="Z179" s="42"/>
      <c r="AA179" s="42" t="str">
        <f t="shared" si="46"/>
        <v/>
      </c>
      <c r="AB179" s="42">
        <f t="shared" si="47"/>
        <v>0</v>
      </c>
    </row>
    <row r="180" ht="15.75" customHeight="1">
      <c r="A180" s="38" t="s">
        <v>182</v>
      </c>
      <c r="B180" s="39">
        <v>150.0</v>
      </c>
      <c r="C180" s="39">
        <v>10.0</v>
      </c>
      <c r="E180" s="41"/>
      <c r="F180" s="47">
        <f t="shared" si="39"/>
        <v>297.96</v>
      </c>
      <c r="G180" s="41"/>
      <c r="H180" s="42">
        <v>297.96</v>
      </c>
      <c r="I180" s="42">
        <v>0.0</v>
      </c>
      <c r="J180" s="47">
        <f t="shared" si="40"/>
        <v>1</v>
      </c>
      <c r="K180" s="42">
        <v>386.4</v>
      </c>
      <c r="L180" s="41"/>
      <c r="M180" s="45">
        <v>298.56</v>
      </c>
      <c r="N180" s="45">
        <f t="shared" si="41"/>
        <v>0.2013693113</v>
      </c>
      <c r="O180" s="47">
        <f t="shared" si="42"/>
        <v>0</v>
      </c>
      <c r="P180" s="45">
        <v>468.270588235294</v>
      </c>
      <c r="Q180" s="41"/>
      <c r="R180" s="51">
        <v>297.96</v>
      </c>
      <c r="S180" s="45">
        <f t="shared" si="43"/>
        <v>0</v>
      </c>
      <c r="T180" s="47">
        <f t="shared" si="44"/>
        <v>1</v>
      </c>
      <c r="U180" s="51">
        <v>0.2</v>
      </c>
      <c r="V180" s="39">
        <v>2319615.0</v>
      </c>
      <c r="W180" s="42">
        <v>1800.0</v>
      </c>
      <c r="X180" s="41"/>
      <c r="Y180" s="40">
        <f t="shared" si="45"/>
        <v>0</v>
      </c>
      <c r="Z180" s="42"/>
      <c r="AA180" s="42" t="str">
        <f t="shared" si="46"/>
        <v/>
      </c>
      <c r="AB180" s="42">
        <f t="shared" si="47"/>
        <v>0</v>
      </c>
    </row>
    <row r="181" ht="15.75" customHeight="1">
      <c r="A181" s="38" t="s">
        <v>182</v>
      </c>
      <c r="B181" s="39">
        <v>150.0</v>
      </c>
      <c r="C181" s="39">
        <v>20.0</v>
      </c>
      <c r="E181" s="41"/>
      <c r="F181" s="47">
        <f t="shared" si="39"/>
        <v>176.47</v>
      </c>
      <c r="G181" s="41"/>
      <c r="H181" s="42">
        <v>176.47</v>
      </c>
      <c r="I181" s="42">
        <v>0.0</v>
      </c>
      <c r="J181" s="47">
        <f t="shared" si="40"/>
        <v>1</v>
      </c>
      <c r="K181" s="42">
        <v>913.48</v>
      </c>
      <c r="L181" s="41"/>
      <c r="M181" s="45">
        <v>179.71</v>
      </c>
      <c r="N181" s="45">
        <f t="shared" si="41"/>
        <v>1.83600612</v>
      </c>
      <c r="O181" s="47">
        <f t="shared" si="42"/>
        <v>0</v>
      </c>
      <c r="P181" s="45">
        <v>177.576470588235</v>
      </c>
      <c r="Q181" s="41"/>
      <c r="R181" s="51">
        <v>176.48</v>
      </c>
      <c r="S181" s="45">
        <f t="shared" si="43"/>
        <v>0.005666685556</v>
      </c>
      <c r="T181" s="47">
        <f t="shared" si="44"/>
        <v>0</v>
      </c>
      <c r="U181" s="51">
        <v>2.55</v>
      </c>
      <c r="V181" s="39">
        <v>87858.0</v>
      </c>
      <c r="W181" s="42">
        <v>1800.0</v>
      </c>
      <c r="X181" s="41"/>
      <c r="Y181" s="40">
        <f t="shared" si="45"/>
        <v>0</v>
      </c>
      <c r="Z181" s="42"/>
      <c r="AA181" s="42">
        <f t="shared" si="46"/>
        <v>0.005666685556</v>
      </c>
      <c r="AB181" s="42">
        <f t="shared" si="47"/>
        <v>0.005666685556</v>
      </c>
    </row>
    <row r="182" ht="15.75" customHeight="1">
      <c r="A182" s="38" t="s">
        <v>182</v>
      </c>
      <c r="B182" s="39">
        <v>150.0</v>
      </c>
      <c r="C182" s="39">
        <v>30.0</v>
      </c>
      <c r="E182" s="41"/>
      <c r="F182" s="47">
        <f t="shared" si="39"/>
        <v>137.46</v>
      </c>
      <c r="G182" s="41"/>
      <c r="H182" s="42">
        <v>137.46</v>
      </c>
      <c r="I182" s="42">
        <v>0.0</v>
      </c>
      <c r="J182" s="47">
        <f t="shared" si="40"/>
        <v>1</v>
      </c>
      <c r="K182" s="42">
        <v>1332.72</v>
      </c>
      <c r="L182" s="41"/>
      <c r="M182" s="45">
        <v>146.41</v>
      </c>
      <c r="N182" s="45">
        <f t="shared" si="41"/>
        <v>6.510985014</v>
      </c>
      <c r="O182" s="47">
        <f t="shared" si="42"/>
        <v>0</v>
      </c>
      <c r="P182" s="45">
        <v>91.8588235294118</v>
      </c>
      <c r="Q182" s="41"/>
      <c r="R182" s="51">
        <v>137.46</v>
      </c>
      <c r="S182" s="45">
        <f t="shared" si="43"/>
        <v>0</v>
      </c>
      <c r="T182" s="47">
        <f t="shared" si="44"/>
        <v>1</v>
      </c>
      <c r="U182" s="51">
        <v>6.52</v>
      </c>
      <c r="V182" s="39">
        <v>164257.0</v>
      </c>
      <c r="W182" s="42">
        <v>1800.0</v>
      </c>
      <c r="X182" s="41"/>
      <c r="Y182" s="40">
        <f t="shared" si="45"/>
        <v>0</v>
      </c>
      <c r="Z182" s="42"/>
      <c r="AA182" s="42" t="str">
        <f t="shared" si="46"/>
        <v/>
      </c>
      <c r="AB182" s="42">
        <f t="shared" si="47"/>
        <v>0</v>
      </c>
    </row>
    <row r="183" ht="15.75" customHeight="1">
      <c r="A183" s="38" t="s">
        <v>182</v>
      </c>
      <c r="B183" s="39">
        <v>150.0</v>
      </c>
      <c r="C183" s="39">
        <v>40.0</v>
      </c>
      <c r="E183" s="41"/>
      <c r="F183" s="47">
        <f t="shared" si="39"/>
        <v>114.47</v>
      </c>
      <c r="G183" s="41"/>
      <c r="H183" s="42">
        <v>114.47</v>
      </c>
      <c r="I183" s="42">
        <v>0.0</v>
      </c>
      <c r="J183" s="47">
        <f t="shared" si="40"/>
        <v>1</v>
      </c>
      <c r="K183" s="42">
        <v>904.84</v>
      </c>
      <c r="L183" s="41"/>
      <c r="M183" s="45">
        <v>119.22</v>
      </c>
      <c r="N183" s="45">
        <f t="shared" si="41"/>
        <v>4.149558836</v>
      </c>
      <c r="O183" s="47">
        <f t="shared" si="42"/>
        <v>0</v>
      </c>
      <c r="P183" s="45">
        <v>61.2941176470588</v>
      </c>
      <c r="Q183" s="41"/>
      <c r="R183" s="51">
        <v>114.48</v>
      </c>
      <c r="S183" s="45">
        <f t="shared" si="43"/>
        <v>0.00873591334</v>
      </c>
      <c r="T183" s="47">
        <f t="shared" si="44"/>
        <v>0</v>
      </c>
      <c r="U183" s="51">
        <v>107.55</v>
      </c>
      <c r="V183" s="39">
        <v>70174.0</v>
      </c>
      <c r="W183" s="42">
        <v>1800.0</v>
      </c>
      <c r="X183" s="41"/>
      <c r="Y183" s="40">
        <f t="shared" si="45"/>
        <v>0</v>
      </c>
      <c r="Z183" s="42"/>
      <c r="AA183" s="42">
        <f t="shared" si="46"/>
        <v>0.00873591334</v>
      </c>
      <c r="AB183" s="42">
        <f t="shared" si="47"/>
        <v>0.00873591334</v>
      </c>
    </row>
    <row r="184" ht="15.75" customHeight="1">
      <c r="A184" s="38" t="s">
        <v>182</v>
      </c>
      <c r="B184" s="39">
        <v>150.0</v>
      </c>
      <c r="C184" s="39">
        <v>50.0</v>
      </c>
      <c r="E184" s="41"/>
      <c r="F184" s="47">
        <f t="shared" si="39"/>
        <v>100.34</v>
      </c>
      <c r="G184" s="41"/>
      <c r="H184" s="42">
        <v>100.34</v>
      </c>
      <c r="I184" s="42">
        <v>0.0</v>
      </c>
      <c r="J184" s="47">
        <f t="shared" si="40"/>
        <v>1</v>
      </c>
      <c r="K184" s="42">
        <v>1556.91</v>
      </c>
      <c r="L184" s="41"/>
      <c r="M184" s="45">
        <v>108.03</v>
      </c>
      <c r="N184" s="45">
        <f t="shared" si="41"/>
        <v>7.663942595</v>
      </c>
      <c r="O184" s="47">
        <f t="shared" si="42"/>
        <v>0</v>
      </c>
      <c r="P184" s="45">
        <v>31.4117647058824</v>
      </c>
      <c r="Q184" s="41"/>
      <c r="R184" s="51">
        <v>100.34</v>
      </c>
      <c r="S184" s="45">
        <f t="shared" si="43"/>
        <v>0</v>
      </c>
      <c r="T184" s="47">
        <f t="shared" si="44"/>
        <v>1</v>
      </c>
      <c r="U184" s="51">
        <v>60.7</v>
      </c>
      <c r="V184" s="39">
        <v>731004.0</v>
      </c>
      <c r="W184" s="42">
        <v>1800.0</v>
      </c>
      <c r="X184" s="41"/>
      <c r="Y184" s="40">
        <f t="shared" si="45"/>
        <v>0</v>
      </c>
      <c r="Z184" s="42"/>
      <c r="AA184" s="42" t="str">
        <f t="shared" si="46"/>
        <v/>
      </c>
      <c r="AB184" s="42">
        <f t="shared" si="47"/>
        <v>0</v>
      </c>
    </row>
    <row r="185" ht="15.75" customHeight="1">
      <c r="A185" s="38" t="s">
        <v>182</v>
      </c>
      <c r="B185" s="39">
        <v>150.0</v>
      </c>
      <c r="C185" s="39">
        <v>60.0</v>
      </c>
      <c r="E185" s="41"/>
      <c r="F185" s="47">
        <f t="shared" si="39"/>
        <v>90.58</v>
      </c>
      <c r="G185" s="41"/>
      <c r="H185" s="42">
        <v>90.58</v>
      </c>
      <c r="I185" s="42">
        <v>0.0</v>
      </c>
      <c r="J185" s="47">
        <f t="shared" si="40"/>
        <v>1</v>
      </c>
      <c r="K185" s="42">
        <v>604.79</v>
      </c>
      <c r="L185" s="41"/>
      <c r="M185" s="45">
        <v>97.46</v>
      </c>
      <c r="N185" s="45">
        <f t="shared" si="41"/>
        <v>7.595495694</v>
      </c>
      <c r="O185" s="47">
        <f t="shared" si="42"/>
        <v>0</v>
      </c>
      <c r="P185" s="45">
        <v>20.9176470588235</v>
      </c>
      <c r="Q185" s="41"/>
      <c r="R185" s="51">
        <v>90.58</v>
      </c>
      <c r="S185" s="45">
        <f t="shared" si="43"/>
        <v>0</v>
      </c>
      <c r="T185" s="47">
        <f t="shared" si="44"/>
        <v>1</v>
      </c>
      <c r="U185" s="51">
        <v>71.95</v>
      </c>
      <c r="V185" s="39">
        <v>121128.0</v>
      </c>
      <c r="W185" s="42">
        <v>1800.0</v>
      </c>
      <c r="X185" s="41"/>
      <c r="Y185" s="40">
        <f t="shared" si="45"/>
        <v>0</v>
      </c>
      <c r="Z185" s="42"/>
      <c r="AA185" s="42" t="str">
        <f t="shared" si="46"/>
        <v/>
      </c>
      <c r="AB185" s="42">
        <f t="shared" si="47"/>
        <v>0</v>
      </c>
    </row>
    <row r="186" ht="15.75" customHeight="1">
      <c r="A186" s="38" t="s">
        <v>182</v>
      </c>
      <c r="B186" s="39">
        <v>150.0</v>
      </c>
      <c r="C186" s="39">
        <v>70.0</v>
      </c>
      <c r="E186" s="41"/>
      <c r="F186" s="47">
        <f t="shared" si="39"/>
        <v>83.19</v>
      </c>
      <c r="G186" s="41"/>
      <c r="H186" s="42">
        <v>83.19</v>
      </c>
      <c r="I186" s="42">
        <v>0.0</v>
      </c>
      <c r="J186" s="47">
        <f t="shared" si="40"/>
        <v>1</v>
      </c>
      <c r="K186" s="42">
        <v>192.81</v>
      </c>
      <c r="L186" s="41"/>
      <c r="M186" s="45">
        <v>92.82</v>
      </c>
      <c r="N186" s="45">
        <f t="shared" si="41"/>
        <v>11.57591057</v>
      </c>
      <c r="O186" s="47">
        <f t="shared" si="42"/>
        <v>0</v>
      </c>
      <c r="P186" s="45">
        <v>15.4117647058824</v>
      </c>
      <c r="Q186" s="41"/>
      <c r="R186" s="51">
        <v>83.19</v>
      </c>
      <c r="S186" s="45">
        <f t="shared" si="43"/>
        <v>0</v>
      </c>
      <c r="T186" s="47">
        <f t="shared" si="44"/>
        <v>1</v>
      </c>
      <c r="U186" s="51">
        <v>65.7</v>
      </c>
      <c r="V186" s="39">
        <v>479714.0</v>
      </c>
      <c r="W186" s="42">
        <v>1800.0</v>
      </c>
      <c r="X186" s="41"/>
      <c r="Y186" s="40">
        <f t="shared" si="45"/>
        <v>0</v>
      </c>
      <c r="Z186" s="42"/>
      <c r="AA186" s="42" t="str">
        <f t="shared" si="46"/>
        <v/>
      </c>
      <c r="AB186" s="42">
        <f t="shared" si="47"/>
        <v>0</v>
      </c>
    </row>
    <row r="187" ht="15.75" customHeight="1">
      <c r="A187" s="38" t="s">
        <v>182</v>
      </c>
      <c r="B187" s="39">
        <v>150.0</v>
      </c>
      <c r="C187" s="39">
        <v>80.0</v>
      </c>
      <c r="E187" s="41"/>
      <c r="F187" s="47">
        <f t="shared" si="39"/>
        <v>74.93</v>
      </c>
      <c r="G187" s="41"/>
      <c r="H187" s="42">
        <v>74.93</v>
      </c>
      <c r="I187" s="42">
        <v>0.0061</v>
      </c>
      <c r="J187" s="47">
        <f t="shared" si="40"/>
        <v>1</v>
      </c>
      <c r="K187" s="42">
        <v>159.37</v>
      </c>
      <c r="L187" s="41"/>
      <c r="M187" s="45">
        <v>83.38</v>
      </c>
      <c r="N187" s="45">
        <f t="shared" si="41"/>
        <v>11.27719205</v>
      </c>
      <c r="O187" s="47">
        <f t="shared" si="42"/>
        <v>0</v>
      </c>
      <c r="P187" s="45">
        <v>9.81176470588235</v>
      </c>
      <c r="Q187" s="41"/>
      <c r="R187" s="51">
        <v>74.94</v>
      </c>
      <c r="S187" s="45">
        <f t="shared" si="43"/>
        <v>0.0133457894</v>
      </c>
      <c r="T187" s="47">
        <f t="shared" si="44"/>
        <v>0</v>
      </c>
      <c r="U187" s="51">
        <v>247.78</v>
      </c>
      <c r="V187" s="39">
        <v>336368.0</v>
      </c>
      <c r="W187" s="42">
        <v>1800.0</v>
      </c>
      <c r="X187" s="41"/>
      <c r="Y187" s="40">
        <f t="shared" si="45"/>
        <v>0</v>
      </c>
      <c r="Z187" s="42"/>
      <c r="AA187" s="42">
        <f t="shared" si="46"/>
        <v>0.0133457894</v>
      </c>
      <c r="AB187" s="42">
        <f t="shared" si="47"/>
        <v>0.0133457894</v>
      </c>
    </row>
    <row r="188" ht="15.75" customHeight="1">
      <c r="A188" s="38" t="s">
        <v>182</v>
      </c>
      <c r="B188" s="39">
        <v>150.0</v>
      </c>
      <c r="C188" s="39">
        <v>90.0</v>
      </c>
      <c r="E188" s="41"/>
      <c r="F188" s="47">
        <f t="shared" si="39"/>
        <v>67.73</v>
      </c>
      <c r="G188" s="41"/>
      <c r="H188" s="42">
        <v>67.73</v>
      </c>
      <c r="I188" s="42">
        <v>0.0</v>
      </c>
      <c r="J188" s="47">
        <f t="shared" si="40"/>
        <v>1</v>
      </c>
      <c r="K188" s="42">
        <v>97.76</v>
      </c>
      <c r="L188" s="41"/>
      <c r="M188" s="45">
        <v>79.81</v>
      </c>
      <c r="N188" s="45">
        <f t="shared" si="41"/>
        <v>17.8355234</v>
      </c>
      <c r="O188" s="47">
        <f t="shared" si="42"/>
        <v>0</v>
      </c>
      <c r="P188" s="45">
        <v>5.58823529411765</v>
      </c>
      <c r="Q188" s="41"/>
      <c r="R188" s="51">
        <v>67.73</v>
      </c>
      <c r="S188" s="45">
        <f t="shared" si="43"/>
        <v>0</v>
      </c>
      <c r="T188" s="47">
        <f t="shared" si="44"/>
        <v>1</v>
      </c>
      <c r="U188" s="51">
        <v>0.72</v>
      </c>
      <c r="V188" s="39">
        <v>1417526.0</v>
      </c>
      <c r="W188" s="42">
        <v>1800.0</v>
      </c>
      <c r="X188" s="41"/>
      <c r="Y188" s="40">
        <f t="shared" si="45"/>
        <v>0</v>
      </c>
      <c r="Z188" s="42"/>
      <c r="AA188" s="42" t="str">
        <f t="shared" si="46"/>
        <v/>
      </c>
      <c r="AB188" s="42">
        <f t="shared" si="47"/>
        <v>0</v>
      </c>
    </row>
    <row r="189" ht="15.75" customHeight="1">
      <c r="A189" s="38" t="s">
        <v>182</v>
      </c>
      <c r="B189" s="39">
        <v>150.0</v>
      </c>
      <c r="C189" s="39">
        <v>100.0</v>
      </c>
      <c r="E189" s="41"/>
      <c r="F189" s="47">
        <f t="shared" si="39"/>
        <v>63.42</v>
      </c>
      <c r="G189" s="41"/>
      <c r="H189" s="42">
        <v>63.42</v>
      </c>
      <c r="I189" s="42">
        <v>0.0</v>
      </c>
      <c r="J189" s="47">
        <f t="shared" si="40"/>
        <v>1</v>
      </c>
      <c r="K189" s="42">
        <v>91.36</v>
      </c>
      <c r="L189" s="41"/>
      <c r="M189" s="45">
        <v>69.35</v>
      </c>
      <c r="N189" s="45">
        <f t="shared" si="41"/>
        <v>9.350362662</v>
      </c>
      <c r="O189" s="47">
        <f t="shared" si="42"/>
        <v>0</v>
      </c>
      <c r="P189" s="45">
        <v>3.8</v>
      </c>
      <c r="Q189" s="41"/>
      <c r="R189" s="51">
        <v>63.42</v>
      </c>
      <c r="S189" s="45">
        <f t="shared" si="43"/>
        <v>0</v>
      </c>
      <c r="T189" s="47">
        <f t="shared" si="44"/>
        <v>1</v>
      </c>
      <c r="U189" s="51">
        <v>2.33</v>
      </c>
      <c r="V189" s="39">
        <v>6994833.0</v>
      </c>
      <c r="W189" s="42">
        <v>1800.0</v>
      </c>
      <c r="X189" s="41"/>
      <c r="Y189" s="40">
        <f t="shared" si="45"/>
        <v>0</v>
      </c>
      <c r="Z189" s="42"/>
      <c r="AA189" s="42" t="str">
        <f t="shared" si="46"/>
        <v/>
      </c>
      <c r="AB189" s="42">
        <f t="shared" si="47"/>
        <v>0</v>
      </c>
    </row>
    <row r="190" ht="15.75" customHeight="1">
      <c r="A190" s="38" t="s">
        <v>182</v>
      </c>
      <c r="B190" s="39">
        <v>150.0</v>
      </c>
      <c r="C190" s="39">
        <v>110.0</v>
      </c>
      <c r="E190" s="41"/>
      <c r="F190" s="47">
        <f t="shared" si="39"/>
        <v>59.04</v>
      </c>
      <c r="G190" s="41"/>
      <c r="H190" s="42">
        <v>59.04</v>
      </c>
      <c r="I190" s="42">
        <v>0.0</v>
      </c>
      <c r="J190" s="47">
        <f t="shared" si="40"/>
        <v>1</v>
      </c>
      <c r="K190" s="42">
        <v>87.13</v>
      </c>
      <c r="L190" s="41"/>
      <c r="M190" s="45">
        <v>67.22</v>
      </c>
      <c r="N190" s="45">
        <f t="shared" si="41"/>
        <v>13.85501355</v>
      </c>
      <c r="O190" s="47">
        <f t="shared" si="42"/>
        <v>0</v>
      </c>
      <c r="P190" s="45">
        <v>2.17647058823529</v>
      </c>
      <c r="Q190" s="41"/>
      <c r="R190" s="51">
        <v>59.04</v>
      </c>
      <c r="S190" s="45">
        <f t="shared" si="43"/>
        <v>0</v>
      </c>
      <c r="T190" s="47">
        <f t="shared" si="44"/>
        <v>1</v>
      </c>
      <c r="U190" s="51">
        <v>0.04</v>
      </c>
      <c r="V190" s="39">
        <v>2230721.0</v>
      </c>
      <c r="W190" s="42">
        <v>1800.0</v>
      </c>
      <c r="X190" s="41"/>
      <c r="Y190" s="40">
        <f t="shared" si="45"/>
        <v>0</v>
      </c>
      <c r="Z190" s="42"/>
      <c r="AA190" s="42" t="str">
        <f t="shared" si="46"/>
        <v/>
      </c>
      <c r="AB190" s="42">
        <f t="shared" si="47"/>
        <v>0</v>
      </c>
    </row>
    <row r="191" ht="15.75" customHeight="1">
      <c r="A191" s="38" t="s">
        <v>182</v>
      </c>
      <c r="B191" s="39">
        <v>150.0</v>
      </c>
      <c r="C191" s="39">
        <v>120.0</v>
      </c>
      <c r="E191" s="41"/>
      <c r="F191" s="47">
        <f t="shared" si="39"/>
        <v>52.97</v>
      </c>
      <c r="G191" s="41"/>
      <c r="H191" s="42">
        <v>52.97</v>
      </c>
      <c r="I191" s="42">
        <v>0.0</v>
      </c>
      <c r="J191" s="47">
        <f t="shared" si="40"/>
        <v>1</v>
      </c>
      <c r="K191" s="42">
        <v>77.66</v>
      </c>
      <c r="L191" s="41"/>
      <c r="M191" s="45">
        <v>61.29</v>
      </c>
      <c r="N191" s="45">
        <f t="shared" si="41"/>
        <v>15.70700396</v>
      </c>
      <c r="O191" s="47">
        <f t="shared" si="42"/>
        <v>0</v>
      </c>
      <c r="P191" s="45">
        <v>1.11764705882353</v>
      </c>
      <c r="Q191" s="41"/>
      <c r="R191" s="51">
        <v>52.97</v>
      </c>
      <c r="S191" s="45">
        <f t="shared" si="43"/>
        <v>0</v>
      </c>
      <c r="T191" s="47">
        <f t="shared" si="44"/>
        <v>1</v>
      </c>
      <c r="U191" s="51">
        <v>0.11</v>
      </c>
      <c r="V191" s="39">
        <v>4411208.0</v>
      </c>
      <c r="W191" s="42">
        <v>1800.0</v>
      </c>
      <c r="X191" s="41"/>
      <c r="Y191" s="40">
        <f t="shared" si="45"/>
        <v>0</v>
      </c>
      <c r="Z191" s="42"/>
      <c r="AA191" s="42" t="str">
        <f t="shared" si="46"/>
        <v/>
      </c>
      <c r="AB191" s="42">
        <f t="shared" si="47"/>
        <v>0</v>
      </c>
    </row>
    <row r="192" ht="15.75" customHeight="1">
      <c r="A192" s="38" t="s">
        <v>182</v>
      </c>
      <c r="B192" s="39">
        <v>150.0</v>
      </c>
      <c r="C192" s="39">
        <v>130.0</v>
      </c>
      <c r="E192" s="41"/>
      <c r="F192" s="47">
        <f t="shared" si="39"/>
        <v>44.46</v>
      </c>
      <c r="G192" s="41"/>
      <c r="H192" s="42">
        <v>44.46</v>
      </c>
      <c r="I192" s="42">
        <v>0.0</v>
      </c>
      <c r="J192" s="47">
        <f t="shared" si="40"/>
        <v>1</v>
      </c>
      <c r="K192" s="42">
        <v>59.64</v>
      </c>
      <c r="L192" s="41"/>
      <c r="M192" s="45">
        <v>57.5</v>
      </c>
      <c r="N192" s="45">
        <f t="shared" si="41"/>
        <v>29.32973459</v>
      </c>
      <c r="O192" s="47">
        <f t="shared" si="42"/>
        <v>0</v>
      </c>
      <c r="P192" s="45">
        <v>0.482352941176471</v>
      </c>
      <c r="Q192" s="41"/>
      <c r="R192" s="51">
        <v>44.46</v>
      </c>
      <c r="S192" s="45">
        <f t="shared" si="43"/>
        <v>0</v>
      </c>
      <c r="T192" s="47">
        <f t="shared" si="44"/>
        <v>1</v>
      </c>
      <c r="U192" s="51">
        <v>0.05</v>
      </c>
      <c r="V192" s="39">
        <v>2976237.0</v>
      </c>
      <c r="W192" s="42">
        <v>1800.0</v>
      </c>
      <c r="X192" s="41"/>
      <c r="Y192" s="40">
        <f t="shared" si="45"/>
        <v>0</v>
      </c>
      <c r="Z192" s="42"/>
      <c r="AA192" s="42" t="str">
        <f t="shared" si="46"/>
        <v/>
      </c>
      <c r="AB192" s="42">
        <f t="shared" si="47"/>
        <v>0</v>
      </c>
    </row>
    <row r="193" ht="15.75" customHeight="1">
      <c r="A193" s="38" t="s">
        <v>182</v>
      </c>
      <c r="B193" s="39">
        <v>150.0</v>
      </c>
      <c r="C193" s="39">
        <v>140.0</v>
      </c>
      <c r="E193" s="41"/>
      <c r="F193" s="47">
        <f t="shared" si="39"/>
        <v>38.56</v>
      </c>
      <c r="G193" s="41"/>
      <c r="H193" s="42">
        <v>38.56</v>
      </c>
      <c r="I193" s="42">
        <v>0.0</v>
      </c>
      <c r="J193" s="47">
        <f t="shared" si="40"/>
        <v>1</v>
      </c>
      <c r="K193" s="42">
        <v>54.57</v>
      </c>
      <c r="L193" s="41"/>
      <c r="M193" s="45">
        <v>52.2</v>
      </c>
      <c r="N193" s="45">
        <f t="shared" si="41"/>
        <v>35.37344398</v>
      </c>
      <c r="O193" s="47">
        <f t="shared" si="42"/>
        <v>0</v>
      </c>
      <c r="P193" s="45">
        <v>0.188235294117647</v>
      </c>
      <c r="Q193" s="41"/>
      <c r="R193" s="51">
        <v>38.56</v>
      </c>
      <c r="S193" s="45">
        <f t="shared" si="43"/>
        <v>0</v>
      </c>
      <c r="T193" s="47">
        <f t="shared" si="44"/>
        <v>1</v>
      </c>
      <c r="U193" s="51">
        <v>0.03</v>
      </c>
      <c r="V193" s="39">
        <v>5868609.0</v>
      </c>
      <c r="W193" s="42">
        <v>1800.0</v>
      </c>
      <c r="X193" s="41"/>
      <c r="Y193" s="40">
        <f t="shared" si="45"/>
        <v>0</v>
      </c>
      <c r="Z193" s="42"/>
      <c r="AA193" s="42" t="str">
        <f t="shared" si="46"/>
        <v/>
      </c>
      <c r="AB193" s="42">
        <f t="shared" si="47"/>
        <v>0</v>
      </c>
    </row>
    <row r="194" ht="15.75" customHeight="1">
      <c r="A194" s="38" t="s">
        <v>183</v>
      </c>
      <c r="B194" s="39">
        <v>439.0</v>
      </c>
      <c r="C194" s="39">
        <v>10.0</v>
      </c>
      <c r="E194" s="41"/>
      <c r="F194" s="47">
        <f t="shared" si="39"/>
        <v>4050.31</v>
      </c>
      <c r="G194" s="41"/>
      <c r="H194" s="42">
        <v>7385.881802466</v>
      </c>
      <c r="I194" s="42">
        <v>99.5492</v>
      </c>
      <c r="J194" s="47">
        <f t="shared" si="40"/>
        <v>0</v>
      </c>
      <c r="K194" s="42">
        <v>7200.09</v>
      </c>
      <c r="L194" s="41"/>
      <c r="M194" s="45">
        <v>4076.23</v>
      </c>
      <c r="N194" s="45">
        <f t="shared" si="41"/>
        <v>0.6399510161</v>
      </c>
      <c r="O194" s="47">
        <f t="shared" si="42"/>
        <v>0</v>
      </c>
      <c r="P194" s="45">
        <v>2118.2</v>
      </c>
      <c r="Q194" s="41"/>
      <c r="R194" s="51">
        <v>4050.31</v>
      </c>
      <c r="S194" s="45">
        <f t="shared" si="43"/>
        <v>0</v>
      </c>
      <c r="T194" s="47">
        <f t="shared" si="44"/>
        <v>1</v>
      </c>
      <c r="U194" s="51">
        <v>8.58</v>
      </c>
      <c r="V194" s="39">
        <v>96864.0</v>
      </c>
      <c r="W194" s="42">
        <v>1800.0</v>
      </c>
      <c r="X194" s="41"/>
      <c r="Y194" s="40">
        <f t="shared" si="45"/>
        <v>1</v>
      </c>
      <c r="Z194" s="42">
        <f t="shared" ref="Z194:Z242" si="48">IF(Y194,100*($R194-MIN($H194, $M194))/MIN($H194, $M194),)</f>
        <v>-0.6358816848</v>
      </c>
      <c r="AA194" s="42" t="str">
        <f t="shared" si="46"/>
        <v/>
      </c>
      <c r="AB194" s="42">
        <f t="shared" si="47"/>
        <v>-0.6358816848</v>
      </c>
    </row>
    <row r="195" ht="15.75" customHeight="1">
      <c r="A195" s="38" t="s">
        <v>183</v>
      </c>
      <c r="B195" s="39">
        <v>439.0</v>
      </c>
      <c r="C195" s="39">
        <v>20.0</v>
      </c>
      <c r="E195" s="41"/>
      <c r="F195" s="47">
        <f t="shared" si="39"/>
        <v>2683.28</v>
      </c>
      <c r="G195" s="41"/>
      <c r="H195" s="42">
        <v>2725.458676994</v>
      </c>
      <c r="I195" s="42">
        <v>77.438</v>
      </c>
      <c r="J195" s="47">
        <f t="shared" si="40"/>
        <v>0</v>
      </c>
      <c r="K195" s="42">
        <v>7200.09</v>
      </c>
      <c r="L195" s="41"/>
      <c r="M195" s="45">
        <v>2726.03</v>
      </c>
      <c r="N195" s="45">
        <f t="shared" si="41"/>
        <v>1.593199368</v>
      </c>
      <c r="O195" s="47">
        <f t="shared" si="42"/>
        <v>0</v>
      </c>
      <c r="P195" s="45">
        <v>2117.75294117647</v>
      </c>
      <c r="Q195" s="41"/>
      <c r="R195" s="51">
        <v>2683.28</v>
      </c>
      <c r="S195" s="45">
        <f t="shared" si="43"/>
        <v>0</v>
      </c>
      <c r="T195" s="47">
        <f t="shared" si="44"/>
        <v>1</v>
      </c>
      <c r="U195" s="51">
        <v>182.96</v>
      </c>
      <c r="V195" s="39">
        <v>29935.0</v>
      </c>
      <c r="W195" s="42">
        <v>1800.0</v>
      </c>
      <c r="X195" s="41"/>
      <c r="Y195" s="40">
        <f t="shared" si="45"/>
        <v>1</v>
      </c>
      <c r="Z195" s="42">
        <f t="shared" si="48"/>
        <v>-1.547580866</v>
      </c>
      <c r="AA195" s="42" t="str">
        <f t="shared" si="46"/>
        <v/>
      </c>
      <c r="AB195" s="42">
        <f t="shared" si="47"/>
        <v>-1.547580866</v>
      </c>
    </row>
    <row r="196" ht="15.75" customHeight="1">
      <c r="A196" s="38" t="s">
        <v>183</v>
      </c>
      <c r="B196" s="39">
        <v>439.0</v>
      </c>
      <c r="C196" s="39">
        <v>30.0</v>
      </c>
      <c r="E196" s="41"/>
      <c r="F196" s="47">
        <f t="shared" si="39"/>
        <v>2065.49</v>
      </c>
      <c r="G196" s="41"/>
      <c r="H196" s="42">
        <v>4907.265022393</v>
      </c>
      <c r="I196" s="42">
        <v>99.4719</v>
      </c>
      <c r="J196" s="47">
        <f t="shared" si="40"/>
        <v>0</v>
      </c>
      <c r="K196" s="42">
        <v>7200.02</v>
      </c>
      <c r="L196" s="41"/>
      <c r="M196" s="45">
        <v>2231.73</v>
      </c>
      <c r="N196" s="45">
        <f t="shared" si="41"/>
        <v>8.048453394</v>
      </c>
      <c r="O196" s="47">
        <f t="shared" si="42"/>
        <v>0</v>
      </c>
      <c r="P196" s="45">
        <v>2118.21176470588</v>
      </c>
      <c r="Q196" s="41"/>
      <c r="R196" s="51">
        <v>2065.49</v>
      </c>
      <c r="S196" s="45">
        <f t="shared" si="43"/>
        <v>0</v>
      </c>
      <c r="T196" s="47">
        <f t="shared" si="44"/>
        <v>1</v>
      </c>
      <c r="U196" s="51">
        <v>34.29</v>
      </c>
      <c r="V196" s="39">
        <v>46361.0</v>
      </c>
      <c r="W196" s="42">
        <v>1800.0</v>
      </c>
      <c r="X196" s="41"/>
      <c r="Y196" s="40">
        <f t="shared" si="45"/>
        <v>1</v>
      </c>
      <c r="Z196" s="42">
        <f t="shared" si="48"/>
        <v>-7.448929754</v>
      </c>
      <c r="AA196" s="42" t="str">
        <f t="shared" si="46"/>
        <v/>
      </c>
      <c r="AB196" s="42">
        <f t="shared" si="47"/>
        <v>-7.448929754</v>
      </c>
    </row>
    <row r="197" ht="15.75" customHeight="1">
      <c r="A197" s="38" t="s">
        <v>183</v>
      </c>
      <c r="B197" s="39">
        <v>439.0</v>
      </c>
      <c r="C197" s="39">
        <v>40.0</v>
      </c>
      <c r="E197" s="41"/>
      <c r="F197" s="47">
        <f t="shared" si="39"/>
        <v>1600.78</v>
      </c>
      <c r="G197" s="41"/>
      <c r="H197" s="42">
        <v>1637.833935416</v>
      </c>
      <c r="I197" s="42">
        <v>73.6559</v>
      </c>
      <c r="J197" s="47">
        <f t="shared" si="40"/>
        <v>0</v>
      </c>
      <c r="K197" s="42">
        <v>7200.08</v>
      </c>
      <c r="L197" s="41"/>
      <c r="M197" s="45">
        <v>1644.88</v>
      </c>
      <c r="N197" s="45">
        <f t="shared" si="41"/>
        <v>2.754906983</v>
      </c>
      <c r="O197" s="47">
        <f t="shared" si="42"/>
        <v>0</v>
      </c>
      <c r="P197" s="45">
        <v>2118.14117647059</v>
      </c>
      <c r="Q197" s="41"/>
      <c r="R197" s="51">
        <v>1600.78</v>
      </c>
      <c r="S197" s="45">
        <f t="shared" si="43"/>
        <v>0</v>
      </c>
      <c r="T197" s="47">
        <f t="shared" si="44"/>
        <v>1</v>
      </c>
      <c r="U197" s="51">
        <v>19.62</v>
      </c>
      <c r="V197" s="39">
        <v>9204.0</v>
      </c>
      <c r="W197" s="42">
        <v>1800.0</v>
      </c>
      <c r="X197" s="41"/>
      <c r="Y197" s="40">
        <f t="shared" si="45"/>
        <v>1</v>
      </c>
      <c r="Z197" s="42">
        <f t="shared" si="48"/>
        <v>-2.262374385</v>
      </c>
      <c r="AA197" s="42" t="str">
        <f t="shared" si="46"/>
        <v/>
      </c>
      <c r="AB197" s="42">
        <f t="shared" si="47"/>
        <v>-2.262374385</v>
      </c>
    </row>
    <row r="198" ht="15.75" customHeight="1">
      <c r="A198" s="38" t="s">
        <v>183</v>
      </c>
      <c r="B198" s="39">
        <v>439.0</v>
      </c>
      <c r="C198" s="39">
        <v>50.0</v>
      </c>
      <c r="E198" s="41"/>
      <c r="F198" s="47">
        <f t="shared" si="39"/>
        <v>1350</v>
      </c>
      <c r="G198" s="41"/>
      <c r="H198" s="42">
        <v>3692.983211443</v>
      </c>
      <c r="I198" s="42">
        <v>99.014</v>
      </c>
      <c r="J198" s="47">
        <f t="shared" si="40"/>
        <v>0</v>
      </c>
      <c r="K198" s="42">
        <v>7635.19</v>
      </c>
      <c r="L198" s="41"/>
      <c r="M198" s="45">
        <v>1467.35</v>
      </c>
      <c r="N198" s="45">
        <f t="shared" si="41"/>
        <v>8.692592593</v>
      </c>
      <c r="O198" s="47">
        <f t="shared" si="42"/>
        <v>0</v>
      </c>
      <c r="P198" s="45">
        <v>2117.70588235294</v>
      </c>
      <c r="Q198" s="41"/>
      <c r="R198" s="51">
        <v>1350.0</v>
      </c>
      <c r="S198" s="45">
        <f t="shared" si="43"/>
        <v>0</v>
      </c>
      <c r="T198" s="47">
        <f t="shared" si="44"/>
        <v>1</v>
      </c>
      <c r="U198" s="51">
        <v>347.9</v>
      </c>
      <c r="V198" s="39">
        <v>34614.0</v>
      </c>
      <c r="W198" s="42">
        <v>1800.0</v>
      </c>
      <c r="X198" s="41"/>
      <c r="Y198" s="40">
        <f t="shared" si="45"/>
        <v>1</v>
      </c>
      <c r="Z198" s="42">
        <f t="shared" si="48"/>
        <v>-7.997410297</v>
      </c>
      <c r="AA198" s="42" t="str">
        <f t="shared" si="46"/>
        <v/>
      </c>
      <c r="AB198" s="42">
        <f t="shared" si="47"/>
        <v>-7.997410297</v>
      </c>
    </row>
    <row r="199" ht="15.75" customHeight="1">
      <c r="A199" s="38" t="s">
        <v>183</v>
      </c>
      <c r="B199" s="39">
        <v>439.0</v>
      </c>
      <c r="C199" s="39">
        <v>60.0</v>
      </c>
      <c r="E199" s="41"/>
      <c r="F199" s="47">
        <f t="shared" si="39"/>
        <v>1150.27</v>
      </c>
      <c r="G199" s="41"/>
      <c r="H199" s="42">
        <v>1844.756081437</v>
      </c>
      <c r="I199" s="42">
        <v>92.2416</v>
      </c>
      <c r="J199" s="47">
        <f t="shared" si="40"/>
        <v>0</v>
      </c>
      <c r="K199" s="42">
        <v>7200.02</v>
      </c>
      <c r="L199" s="41"/>
      <c r="M199" s="45">
        <v>1340.01</v>
      </c>
      <c r="N199" s="45">
        <f t="shared" si="41"/>
        <v>16.49525764</v>
      </c>
      <c r="O199" s="47">
        <f t="shared" si="42"/>
        <v>0</v>
      </c>
      <c r="P199" s="45">
        <v>2117.68235294118</v>
      </c>
      <c r="Q199" s="41"/>
      <c r="R199" s="51">
        <v>1150.27</v>
      </c>
      <c r="S199" s="45">
        <f t="shared" si="43"/>
        <v>0</v>
      </c>
      <c r="T199" s="47">
        <f t="shared" si="44"/>
        <v>1</v>
      </c>
      <c r="U199" s="51">
        <v>213.16</v>
      </c>
      <c r="V199" s="39">
        <v>18077.0</v>
      </c>
      <c r="W199" s="42">
        <v>1800.0</v>
      </c>
      <c r="X199" s="41"/>
      <c r="Y199" s="40">
        <f t="shared" si="45"/>
        <v>1</v>
      </c>
      <c r="Z199" s="42">
        <f t="shared" si="48"/>
        <v>-14.15959582</v>
      </c>
      <c r="AA199" s="42" t="str">
        <f t="shared" si="46"/>
        <v/>
      </c>
      <c r="AB199" s="42">
        <f t="shared" si="47"/>
        <v>-14.15959582</v>
      </c>
    </row>
    <row r="200" ht="15.75" customHeight="1">
      <c r="A200" s="38" t="s">
        <v>183</v>
      </c>
      <c r="B200" s="39">
        <v>439.0</v>
      </c>
      <c r="C200" s="39">
        <v>70.0</v>
      </c>
      <c r="E200" s="41"/>
      <c r="F200" s="47">
        <f t="shared" si="39"/>
        <v>1005.61</v>
      </c>
      <c r="G200" s="41"/>
      <c r="H200" s="42">
        <v>1886.796226411</v>
      </c>
      <c r="I200" s="42">
        <v>77.514</v>
      </c>
      <c r="J200" s="47">
        <f t="shared" si="40"/>
        <v>0</v>
      </c>
      <c r="K200" s="42">
        <v>7200.02</v>
      </c>
      <c r="L200" s="41"/>
      <c r="M200" s="45">
        <v>1231.11</v>
      </c>
      <c r="N200" s="45">
        <f t="shared" si="41"/>
        <v>22.42420024</v>
      </c>
      <c r="O200" s="47">
        <f t="shared" si="42"/>
        <v>0</v>
      </c>
      <c r="P200" s="45">
        <v>1548.82352941176</v>
      </c>
      <c r="Q200" s="41"/>
      <c r="R200" s="51">
        <v>1005.61</v>
      </c>
      <c r="S200" s="45">
        <f t="shared" si="43"/>
        <v>0</v>
      </c>
      <c r="T200" s="47">
        <f t="shared" si="44"/>
        <v>1</v>
      </c>
      <c r="U200" s="51">
        <v>101.09</v>
      </c>
      <c r="V200" s="39">
        <v>11958.0</v>
      </c>
      <c r="W200" s="42">
        <v>1800.0</v>
      </c>
      <c r="X200" s="41"/>
      <c r="Y200" s="40">
        <f t="shared" si="45"/>
        <v>1</v>
      </c>
      <c r="Z200" s="42">
        <f t="shared" si="48"/>
        <v>-18.31680354</v>
      </c>
      <c r="AA200" s="42" t="str">
        <f t="shared" si="46"/>
        <v/>
      </c>
      <c r="AB200" s="42">
        <f t="shared" si="47"/>
        <v>-18.31680354</v>
      </c>
    </row>
    <row r="201" ht="15.75" customHeight="1">
      <c r="A201" s="38" t="s">
        <v>183</v>
      </c>
      <c r="B201" s="39">
        <v>439.0</v>
      </c>
      <c r="C201" s="39">
        <v>80.0</v>
      </c>
      <c r="E201" s="41"/>
      <c r="F201" s="47">
        <f t="shared" si="39"/>
        <v>915.49</v>
      </c>
      <c r="G201" s="41"/>
      <c r="H201" s="42">
        <v>1631.908392037</v>
      </c>
      <c r="I201" s="42">
        <v>91.1874</v>
      </c>
      <c r="J201" s="47">
        <f t="shared" si="40"/>
        <v>0</v>
      </c>
      <c r="K201" s="42">
        <v>7200.02</v>
      </c>
      <c r="L201" s="41"/>
      <c r="M201" s="45">
        <v>1217.58</v>
      </c>
      <c r="N201" s="45">
        <f t="shared" si="41"/>
        <v>32.99762968</v>
      </c>
      <c r="O201" s="47">
        <f t="shared" si="42"/>
        <v>0</v>
      </c>
      <c r="P201" s="45">
        <v>1124.4</v>
      </c>
      <c r="Q201" s="41"/>
      <c r="R201" s="51">
        <v>915.49</v>
      </c>
      <c r="S201" s="45">
        <f t="shared" si="43"/>
        <v>0</v>
      </c>
      <c r="T201" s="47">
        <f t="shared" si="44"/>
        <v>1</v>
      </c>
      <c r="U201" s="51">
        <v>182.67</v>
      </c>
      <c r="V201" s="39">
        <v>14194.0</v>
      </c>
      <c r="W201" s="42">
        <v>1800.0</v>
      </c>
      <c r="X201" s="41"/>
      <c r="Y201" s="40">
        <f t="shared" si="45"/>
        <v>1</v>
      </c>
      <c r="Z201" s="42">
        <f t="shared" si="48"/>
        <v>-24.81069006</v>
      </c>
      <c r="AA201" s="42" t="str">
        <f t="shared" si="46"/>
        <v/>
      </c>
      <c r="AB201" s="42">
        <f t="shared" si="47"/>
        <v>-24.81069006</v>
      </c>
    </row>
    <row r="202" ht="15.75" customHeight="1">
      <c r="A202" s="38" t="s">
        <v>183</v>
      </c>
      <c r="B202" s="39">
        <v>439.0</v>
      </c>
      <c r="C202" s="39">
        <v>90.0</v>
      </c>
      <c r="E202" s="41"/>
      <c r="F202" s="47">
        <f t="shared" si="39"/>
        <v>800</v>
      </c>
      <c r="G202" s="41"/>
      <c r="H202" s="42">
        <v>1566.245510768</v>
      </c>
      <c r="I202" s="42">
        <v>91.8114</v>
      </c>
      <c r="J202" s="47">
        <f t="shared" si="40"/>
        <v>0</v>
      </c>
      <c r="K202" s="42">
        <v>7236.37</v>
      </c>
      <c r="L202" s="41"/>
      <c r="M202" s="45">
        <v>986.47</v>
      </c>
      <c r="N202" s="45">
        <f t="shared" si="41"/>
        <v>23.30875</v>
      </c>
      <c r="O202" s="47">
        <f t="shared" si="42"/>
        <v>0</v>
      </c>
      <c r="P202" s="45">
        <v>851.035294117647</v>
      </c>
      <c r="Q202" s="41"/>
      <c r="R202" s="51">
        <v>800.0</v>
      </c>
      <c r="S202" s="45">
        <f t="shared" si="43"/>
        <v>0</v>
      </c>
      <c r="T202" s="47">
        <f t="shared" si="44"/>
        <v>1</v>
      </c>
      <c r="U202" s="51">
        <v>105.72</v>
      </c>
      <c r="V202" s="39">
        <v>3607.0</v>
      </c>
      <c r="W202" s="42">
        <v>1800.0</v>
      </c>
      <c r="X202" s="41"/>
      <c r="Y202" s="40">
        <f t="shared" si="45"/>
        <v>1</v>
      </c>
      <c r="Z202" s="42">
        <f t="shared" si="48"/>
        <v>-18.90275427</v>
      </c>
      <c r="AA202" s="42" t="str">
        <f t="shared" si="46"/>
        <v/>
      </c>
      <c r="AB202" s="42">
        <f t="shared" si="47"/>
        <v>-18.90275427</v>
      </c>
    </row>
    <row r="203" ht="15.75" customHeight="1">
      <c r="A203" s="38" t="s">
        <v>184</v>
      </c>
      <c r="B203" s="39">
        <v>575.0</v>
      </c>
      <c r="C203" s="39">
        <v>10.0</v>
      </c>
      <c r="E203" s="41"/>
      <c r="F203" s="47">
        <f t="shared" si="39"/>
        <v>138.85</v>
      </c>
      <c r="G203" s="41"/>
      <c r="H203" s="42">
        <v>462.7677603291</v>
      </c>
      <c r="I203" s="42">
        <v>99.8152</v>
      </c>
      <c r="J203" s="47">
        <f t="shared" si="40"/>
        <v>0</v>
      </c>
      <c r="K203" s="42">
        <v>7233.33</v>
      </c>
      <c r="L203" s="41"/>
      <c r="M203" s="45">
        <v>140.52</v>
      </c>
      <c r="N203" s="45">
        <f t="shared" si="41"/>
        <v>1.202736766</v>
      </c>
      <c r="O203" s="47">
        <f t="shared" si="42"/>
        <v>0</v>
      </c>
      <c r="P203" s="45">
        <v>2117.65882352941</v>
      </c>
      <c r="Q203" s="41"/>
      <c r="R203" s="51">
        <v>138.85</v>
      </c>
      <c r="S203" s="45">
        <f t="shared" si="43"/>
        <v>0</v>
      </c>
      <c r="T203" s="47">
        <f t="shared" si="44"/>
        <v>1</v>
      </c>
      <c r="U203" s="51">
        <v>4.29</v>
      </c>
      <c r="V203" s="39">
        <v>153307.0</v>
      </c>
      <c r="W203" s="42">
        <v>1800.0</v>
      </c>
      <c r="X203" s="41"/>
      <c r="Y203" s="40">
        <f t="shared" si="45"/>
        <v>1</v>
      </c>
      <c r="Z203" s="42">
        <f t="shared" si="48"/>
        <v>-1.188442926</v>
      </c>
      <c r="AA203" s="42" t="str">
        <f t="shared" si="46"/>
        <v/>
      </c>
      <c r="AB203" s="42">
        <f t="shared" si="47"/>
        <v>-1.188442926</v>
      </c>
    </row>
    <row r="204" ht="15.75" customHeight="1">
      <c r="A204" s="38" t="s">
        <v>184</v>
      </c>
      <c r="B204" s="39">
        <v>575.0</v>
      </c>
      <c r="C204" s="39">
        <v>20.0</v>
      </c>
      <c r="E204" s="41"/>
      <c r="F204" s="47">
        <f t="shared" si="39"/>
        <v>93.43</v>
      </c>
      <c r="G204" s="41"/>
      <c r="H204" s="42">
        <v>212.3628969477</v>
      </c>
      <c r="I204" s="42">
        <v>99.6539</v>
      </c>
      <c r="J204" s="47">
        <f t="shared" si="40"/>
        <v>0</v>
      </c>
      <c r="K204" s="42">
        <v>7296.31</v>
      </c>
      <c r="L204" s="41"/>
      <c r="M204" s="45">
        <v>94.64</v>
      </c>
      <c r="N204" s="45">
        <f t="shared" si="41"/>
        <v>1.295087231</v>
      </c>
      <c r="O204" s="47">
        <f t="shared" si="42"/>
        <v>0</v>
      </c>
      <c r="P204" s="45">
        <v>2117.64705882353</v>
      </c>
      <c r="Q204" s="41"/>
      <c r="R204" s="51">
        <v>93.43</v>
      </c>
      <c r="S204" s="45">
        <f t="shared" si="43"/>
        <v>0</v>
      </c>
      <c r="T204" s="47">
        <f t="shared" si="44"/>
        <v>1</v>
      </c>
      <c r="U204" s="51">
        <v>809.05</v>
      </c>
      <c r="V204" s="39">
        <v>32135.0</v>
      </c>
      <c r="W204" s="42">
        <v>1800.0</v>
      </c>
      <c r="X204" s="41"/>
      <c r="Y204" s="40">
        <f t="shared" si="45"/>
        <v>1</v>
      </c>
      <c r="Z204" s="42">
        <f t="shared" si="48"/>
        <v>-1.278529163</v>
      </c>
      <c r="AA204" s="42" t="str">
        <f t="shared" si="46"/>
        <v/>
      </c>
      <c r="AB204" s="42">
        <f t="shared" si="47"/>
        <v>-1.278529163</v>
      </c>
    </row>
    <row r="205" ht="15.75" customHeight="1">
      <c r="A205" s="38" t="s">
        <v>184</v>
      </c>
      <c r="B205" s="39">
        <v>575.0</v>
      </c>
      <c r="C205" s="39">
        <v>30.0</v>
      </c>
      <c r="E205" s="41"/>
      <c r="F205" s="47">
        <f t="shared" si="39"/>
        <v>72.09</v>
      </c>
      <c r="G205" s="41"/>
      <c r="H205" s="42">
        <v>139.9035381969</v>
      </c>
      <c r="I205" s="42">
        <v>99.5183</v>
      </c>
      <c r="J205" s="47">
        <f t="shared" si="40"/>
        <v>0</v>
      </c>
      <c r="K205" s="42">
        <v>7200.03</v>
      </c>
      <c r="L205" s="41"/>
      <c r="M205" s="45">
        <v>74.52</v>
      </c>
      <c r="N205" s="45">
        <f t="shared" si="41"/>
        <v>3.370786517</v>
      </c>
      <c r="O205" s="47">
        <f t="shared" si="42"/>
        <v>0</v>
      </c>
      <c r="P205" s="45">
        <v>1295.68235294118</v>
      </c>
      <c r="Q205" s="41"/>
      <c r="R205" s="51">
        <v>72.09</v>
      </c>
      <c r="S205" s="45">
        <f t="shared" si="43"/>
        <v>0</v>
      </c>
      <c r="T205" s="47">
        <f t="shared" si="44"/>
        <v>1</v>
      </c>
      <c r="U205" s="51">
        <v>523.44</v>
      </c>
      <c r="V205" s="39">
        <v>40507.0</v>
      </c>
      <c r="W205" s="42">
        <v>1800.0</v>
      </c>
      <c r="X205" s="41"/>
      <c r="Y205" s="40">
        <f t="shared" si="45"/>
        <v>1</v>
      </c>
      <c r="Z205" s="42">
        <f t="shared" si="48"/>
        <v>-3.260869565</v>
      </c>
      <c r="AA205" s="42" t="str">
        <f t="shared" si="46"/>
        <v/>
      </c>
      <c r="AB205" s="42">
        <f t="shared" si="47"/>
        <v>-3.260869565</v>
      </c>
    </row>
    <row r="206" ht="15.75" customHeight="1">
      <c r="A206" s="38" t="s">
        <v>184</v>
      </c>
      <c r="B206" s="39">
        <v>575.0</v>
      </c>
      <c r="C206" s="39">
        <v>40.0</v>
      </c>
      <c r="E206" s="41"/>
      <c r="F206" s="47">
        <f t="shared" si="39"/>
        <v>62.61</v>
      </c>
      <c r="G206" s="41"/>
      <c r="H206" s="42">
        <v>530.5487724988</v>
      </c>
      <c r="I206" s="42">
        <v>99.8794</v>
      </c>
      <c r="J206" s="47">
        <f t="shared" si="40"/>
        <v>0</v>
      </c>
      <c r="K206" s="42">
        <v>7527.81</v>
      </c>
      <c r="L206" s="41"/>
      <c r="M206" s="45">
        <v>64.88</v>
      </c>
      <c r="N206" s="45">
        <f t="shared" si="41"/>
        <v>3.625618911</v>
      </c>
      <c r="O206" s="47">
        <f t="shared" si="42"/>
        <v>0</v>
      </c>
      <c r="P206" s="45">
        <v>1118.24705882353</v>
      </c>
      <c r="Q206" s="41"/>
      <c r="R206" s="51">
        <v>62.61</v>
      </c>
      <c r="S206" s="45">
        <f t="shared" si="43"/>
        <v>0</v>
      </c>
      <c r="T206" s="47">
        <f t="shared" si="44"/>
        <v>1</v>
      </c>
      <c r="U206" s="51">
        <v>1596.92</v>
      </c>
      <c r="V206" s="39">
        <v>9266.0</v>
      </c>
      <c r="W206" s="42">
        <v>1800.0</v>
      </c>
      <c r="X206" s="41"/>
      <c r="Y206" s="40">
        <f t="shared" si="45"/>
        <v>1</v>
      </c>
      <c r="Z206" s="42">
        <f t="shared" si="48"/>
        <v>-3.498766954</v>
      </c>
      <c r="AA206" s="42" t="str">
        <f t="shared" si="46"/>
        <v/>
      </c>
      <c r="AB206" s="42">
        <f t="shared" si="47"/>
        <v>-3.498766954</v>
      </c>
    </row>
    <row r="207" ht="15.75" customHeight="1">
      <c r="A207" s="38" t="s">
        <v>184</v>
      </c>
      <c r="B207" s="39">
        <v>575.0</v>
      </c>
      <c r="C207" s="39">
        <v>50.0</v>
      </c>
      <c r="E207" s="41"/>
      <c r="F207" s="47">
        <f t="shared" si="39"/>
        <v>54.08</v>
      </c>
      <c r="G207" s="41"/>
      <c r="H207" s="42">
        <v>411.0194642593</v>
      </c>
      <c r="I207" s="42">
        <v>99.8505</v>
      </c>
      <c r="J207" s="47">
        <f t="shared" si="40"/>
        <v>0</v>
      </c>
      <c r="K207" s="42">
        <v>7200.11</v>
      </c>
      <c r="L207" s="41"/>
      <c r="M207" s="45">
        <v>56.94</v>
      </c>
      <c r="N207" s="45">
        <f t="shared" si="41"/>
        <v>5.288461538</v>
      </c>
      <c r="O207" s="47">
        <f t="shared" si="42"/>
        <v>0</v>
      </c>
      <c r="P207" s="45">
        <v>843.988235294118</v>
      </c>
      <c r="Q207" s="41"/>
      <c r="R207" s="51">
        <v>54.08</v>
      </c>
      <c r="S207" s="45">
        <f t="shared" si="43"/>
        <v>0</v>
      </c>
      <c r="T207" s="47">
        <f t="shared" si="44"/>
        <v>1</v>
      </c>
      <c r="U207" s="51">
        <v>527.62</v>
      </c>
      <c r="V207" s="39">
        <v>115437.0</v>
      </c>
      <c r="W207" s="42">
        <v>1800.0</v>
      </c>
      <c r="X207" s="41"/>
      <c r="Y207" s="40">
        <f t="shared" si="45"/>
        <v>1</v>
      </c>
      <c r="Z207" s="42">
        <f t="shared" si="48"/>
        <v>-5.02283105</v>
      </c>
      <c r="AA207" s="42" t="str">
        <f t="shared" si="46"/>
        <v/>
      </c>
      <c r="AB207" s="42">
        <f t="shared" si="47"/>
        <v>-5.02283105</v>
      </c>
    </row>
    <row r="208" ht="15.75" customHeight="1">
      <c r="A208" s="38" t="s">
        <v>184</v>
      </c>
      <c r="B208" s="39">
        <v>575.0</v>
      </c>
      <c r="C208" s="39">
        <v>60.0</v>
      </c>
      <c r="E208" s="41"/>
      <c r="F208" s="47">
        <f t="shared" si="39"/>
        <v>48.92</v>
      </c>
      <c r="G208" s="41"/>
      <c r="H208" s="42">
        <v>396.1262425036</v>
      </c>
      <c r="I208" s="42">
        <v>99.8501</v>
      </c>
      <c r="J208" s="47">
        <f t="shared" si="40"/>
        <v>0</v>
      </c>
      <c r="K208" s="42">
        <v>7206.62</v>
      </c>
      <c r="L208" s="41"/>
      <c r="M208" s="45">
        <v>51.35</v>
      </c>
      <c r="N208" s="45">
        <f t="shared" si="41"/>
        <v>4.96729354</v>
      </c>
      <c r="O208" s="47">
        <f t="shared" si="42"/>
        <v>0</v>
      </c>
      <c r="P208" s="45">
        <v>700.117647058824</v>
      </c>
      <c r="Q208" s="41"/>
      <c r="R208" s="51">
        <v>48.92</v>
      </c>
      <c r="S208" s="45">
        <f t="shared" si="43"/>
        <v>0</v>
      </c>
      <c r="T208" s="47">
        <f t="shared" si="44"/>
        <v>1</v>
      </c>
      <c r="U208" s="51">
        <v>512.56</v>
      </c>
      <c r="V208" s="39">
        <v>123419.0</v>
      </c>
      <c r="W208" s="42">
        <v>1800.0</v>
      </c>
      <c r="X208" s="41"/>
      <c r="Y208" s="40">
        <f t="shared" si="45"/>
        <v>1</v>
      </c>
      <c r="Z208" s="42">
        <f t="shared" si="48"/>
        <v>-4.732229796</v>
      </c>
      <c r="AA208" s="42" t="str">
        <f t="shared" si="46"/>
        <v/>
      </c>
      <c r="AB208" s="42">
        <f t="shared" si="47"/>
        <v>-4.732229796</v>
      </c>
    </row>
    <row r="209" ht="15.75" customHeight="1">
      <c r="A209" s="38" t="s">
        <v>184</v>
      </c>
      <c r="B209" s="39">
        <v>575.0</v>
      </c>
      <c r="C209" s="39">
        <v>70.0</v>
      </c>
      <c r="E209" s="41"/>
      <c r="F209" s="47">
        <f t="shared" si="39"/>
        <v>45.61</v>
      </c>
      <c r="G209" s="41"/>
      <c r="H209" s="42">
        <v>400.7043798114</v>
      </c>
      <c r="I209" s="42">
        <v>99.8562</v>
      </c>
      <c r="J209" s="47">
        <f t="shared" si="40"/>
        <v>0</v>
      </c>
      <c r="K209" s="42">
        <v>7200.03</v>
      </c>
      <c r="L209" s="41"/>
      <c r="M209" s="45">
        <v>47.85</v>
      </c>
      <c r="N209" s="45">
        <f t="shared" si="41"/>
        <v>4.911203683</v>
      </c>
      <c r="O209" s="47">
        <f t="shared" si="42"/>
        <v>0</v>
      </c>
      <c r="P209" s="45">
        <v>581.376470588235</v>
      </c>
      <c r="Q209" s="41"/>
      <c r="R209" s="51">
        <v>45.61</v>
      </c>
      <c r="S209" s="45">
        <f t="shared" si="43"/>
        <v>0</v>
      </c>
      <c r="T209" s="47">
        <f t="shared" si="44"/>
        <v>1</v>
      </c>
      <c r="U209" s="51">
        <v>103.79</v>
      </c>
      <c r="V209" s="39">
        <v>64570.0</v>
      </c>
      <c r="W209" s="42">
        <v>1800.0</v>
      </c>
      <c r="X209" s="41"/>
      <c r="Y209" s="40">
        <f t="shared" si="45"/>
        <v>1</v>
      </c>
      <c r="Z209" s="42">
        <f t="shared" si="48"/>
        <v>-4.681295716</v>
      </c>
      <c r="AA209" s="42" t="str">
        <f t="shared" si="46"/>
        <v/>
      </c>
      <c r="AB209" s="42">
        <f t="shared" si="47"/>
        <v>-4.681295716</v>
      </c>
    </row>
    <row r="210" ht="15.75" customHeight="1">
      <c r="A210" s="38" t="s">
        <v>184</v>
      </c>
      <c r="B210" s="39">
        <v>575.0</v>
      </c>
      <c r="C210" s="39">
        <v>80.0</v>
      </c>
      <c r="E210" s="41"/>
      <c r="F210" s="47">
        <f t="shared" si="39"/>
        <v>41.77</v>
      </c>
      <c r="G210" s="41"/>
      <c r="H210" s="42">
        <v>417.9042952639</v>
      </c>
      <c r="I210" s="42">
        <v>99.8658</v>
      </c>
      <c r="J210" s="47">
        <f t="shared" si="40"/>
        <v>0</v>
      </c>
      <c r="K210" s="42">
        <v>7200.03</v>
      </c>
      <c r="L210" s="41"/>
      <c r="M210" s="45">
        <v>44.29</v>
      </c>
      <c r="N210" s="45">
        <f t="shared" si="41"/>
        <v>6.033038066</v>
      </c>
      <c r="O210" s="47">
        <f t="shared" si="42"/>
        <v>0</v>
      </c>
      <c r="P210" s="45">
        <v>527.329411764706</v>
      </c>
      <c r="Q210" s="41"/>
      <c r="R210" s="51">
        <v>41.77</v>
      </c>
      <c r="S210" s="45">
        <f t="shared" si="43"/>
        <v>0</v>
      </c>
      <c r="T210" s="47">
        <f t="shared" si="44"/>
        <v>1</v>
      </c>
      <c r="U210" s="51">
        <v>876.34</v>
      </c>
      <c r="V210" s="39">
        <v>97779.0</v>
      </c>
      <c r="W210" s="42">
        <v>1800.0</v>
      </c>
      <c r="X210" s="41"/>
      <c r="Y210" s="40">
        <f t="shared" si="45"/>
        <v>1</v>
      </c>
      <c r="Z210" s="42">
        <f t="shared" si="48"/>
        <v>-5.689771958</v>
      </c>
      <c r="AA210" s="42" t="str">
        <f t="shared" si="46"/>
        <v/>
      </c>
      <c r="AB210" s="42">
        <f t="shared" si="47"/>
        <v>-5.689771958</v>
      </c>
    </row>
    <row r="211" ht="15.75" customHeight="1">
      <c r="A211" s="38" t="s">
        <v>184</v>
      </c>
      <c r="B211" s="39">
        <v>575.0</v>
      </c>
      <c r="C211" s="39">
        <v>90.0</v>
      </c>
      <c r="E211" s="41"/>
      <c r="F211" s="47">
        <f t="shared" si="39"/>
        <v>39.12</v>
      </c>
      <c r="G211" s="41"/>
      <c r="H211" s="42">
        <v>62.29767250869</v>
      </c>
      <c r="I211" s="42">
        <v>99.1214</v>
      </c>
      <c r="J211" s="47">
        <f t="shared" si="40"/>
        <v>0</v>
      </c>
      <c r="K211" s="42">
        <v>7200.03</v>
      </c>
      <c r="L211" s="41"/>
      <c r="M211" s="45">
        <v>41.11</v>
      </c>
      <c r="N211" s="45">
        <f t="shared" si="41"/>
        <v>5.086912065</v>
      </c>
      <c r="O211" s="47">
        <f t="shared" si="42"/>
        <v>0</v>
      </c>
      <c r="P211" s="45">
        <v>375.447058823529</v>
      </c>
      <c r="Q211" s="41"/>
      <c r="R211" s="51">
        <v>39.12</v>
      </c>
      <c r="S211" s="45">
        <f t="shared" si="43"/>
        <v>0</v>
      </c>
      <c r="T211" s="47">
        <f t="shared" si="44"/>
        <v>1</v>
      </c>
      <c r="U211" s="51">
        <v>1569.39</v>
      </c>
      <c r="V211" s="39">
        <v>39374.0</v>
      </c>
      <c r="W211" s="42">
        <v>1800.0</v>
      </c>
      <c r="X211" s="41"/>
      <c r="Y211" s="40">
        <f t="shared" si="45"/>
        <v>1</v>
      </c>
      <c r="Z211" s="42">
        <f t="shared" si="48"/>
        <v>-4.840671369</v>
      </c>
      <c r="AA211" s="42" t="str">
        <f t="shared" si="46"/>
        <v/>
      </c>
      <c r="AB211" s="42">
        <f t="shared" si="47"/>
        <v>-4.840671369</v>
      </c>
    </row>
    <row r="212" ht="15.75" customHeight="1">
      <c r="A212" s="38" t="s">
        <v>184</v>
      </c>
      <c r="B212" s="39">
        <v>575.0</v>
      </c>
      <c r="C212" s="39">
        <v>100.0</v>
      </c>
      <c r="E212" s="41"/>
      <c r="F212" s="47">
        <f t="shared" si="39"/>
        <v>36.62</v>
      </c>
      <c r="G212" s="41"/>
      <c r="H212" s="42">
        <v>61.91122676866</v>
      </c>
      <c r="I212" s="42">
        <v>99.1361</v>
      </c>
      <c r="J212" s="47">
        <f t="shared" si="40"/>
        <v>0</v>
      </c>
      <c r="K212" s="42">
        <v>7200.03</v>
      </c>
      <c r="L212" s="41"/>
      <c r="M212" s="45">
        <v>38.63</v>
      </c>
      <c r="N212" s="45">
        <f t="shared" si="41"/>
        <v>5.488803932</v>
      </c>
      <c r="O212" s="47">
        <f t="shared" si="42"/>
        <v>0</v>
      </c>
      <c r="P212" s="45">
        <v>291.717647058824</v>
      </c>
      <c r="Q212" s="41"/>
      <c r="R212" s="51">
        <v>36.62</v>
      </c>
      <c r="S212" s="45">
        <f t="shared" si="43"/>
        <v>0</v>
      </c>
      <c r="T212" s="47">
        <f t="shared" si="44"/>
        <v>1</v>
      </c>
      <c r="U212" s="51">
        <v>1595.54</v>
      </c>
      <c r="V212" s="39">
        <v>46118.0</v>
      </c>
      <c r="W212" s="42">
        <v>1800.0</v>
      </c>
      <c r="X212" s="41"/>
      <c r="Y212" s="40">
        <f t="shared" si="45"/>
        <v>1</v>
      </c>
      <c r="Z212" s="42">
        <f t="shared" si="48"/>
        <v>-5.20320994</v>
      </c>
      <c r="AA212" s="42" t="str">
        <f t="shared" si="46"/>
        <v/>
      </c>
      <c r="AB212" s="42">
        <f t="shared" si="47"/>
        <v>-5.20320994</v>
      </c>
    </row>
    <row r="213" ht="15.75" customHeight="1">
      <c r="A213" s="38" t="s">
        <v>185</v>
      </c>
      <c r="B213" s="39">
        <v>783.0</v>
      </c>
      <c r="C213" s="39">
        <v>10.0</v>
      </c>
      <c r="E213" s="41"/>
      <c r="F213" s="47">
        <f t="shared" si="39"/>
        <v>163.68</v>
      </c>
      <c r="G213" s="41"/>
      <c r="H213" s="50">
        <v>550.7177135339</v>
      </c>
      <c r="I213" s="42">
        <v>99.8667</v>
      </c>
      <c r="J213" s="47">
        <f t="shared" si="40"/>
        <v>0</v>
      </c>
      <c r="K213" s="42">
        <v>7210.81</v>
      </c>
      <c r="L213" s="41"/>
      <c r="M213" s="45">
        <v>166.23</v>
      </c>
      <c r="N213" s="45">
        <f t="shared" si="41"/>
        <v>1.557917889</v>
      </c>
      <c r="O213" s="47">
        <f t="shared" si="42"/>
        <v>0</v>
      </c>
      <c r="P213" s="45">
        <v>2117.70588235294</v>
      </c>
      <c r="Q213" s="41"/>
      <c r="R213" s="51">
        <v>163.68</v>
      </c>
      <c r="S213" s="45">
        <f t="shared" si="43"/>
        <v>0</v>
      </c>
      <c r="T213" s="47">
        <f t="shared" si="44"/>
        <v>1</v>
      </c>
      <c r="U213" s="51">
        <v>5.01</v>
      </c>
      <c r="V213" s="39">
        <v>40842.0</v>
      </c>
      <c r="W213" s="42">
        <v>1800.0</v>
      </c>
      <c r="X213" s="41"/>
      <c r="Y213" s="40">
        <f t="shared" si="45"/>
        <v>1</v>
      </c>
      <c r="Z213" s="42">
        <f t="shared" si="48"/>
        <v>-1.53401913</v>
      </c>
      <c r="AA213" s="42" t="str">
        <f t="shared" si="46"/>
        <v/>
      </c>
      <c r="AB213" s="42">
        <f t="shared" si="47"/>
        <v>-1.53401913</v>
      </c>
    </row>
    <row r="214" ht="15.75" customHeight="1">
      <c r="A214" s="38" t="s">
        <v>185</v>
      </c>
      <c r="B214" s="39">
        <v>783.0</v>
      </c>
      <c r="C214" s="39">
        <v>20.0</v>
      </c>
      <c r="E214" s="41"/>
      <c r="F214" s="47">
        <f t="shared" si="39"/>
        <v>109.57</v>
      </c>
      <c r="G214" s="41"/>
      <c r="H214" s="50">
        <v>548.3520766807</v>
      </c>
      <c r="I214" s="42">
        <v>99.8837</v>
      </c>
      <c r="J214" s="47">
        <f t="shared" si="40"/>
        <v>0</v>
      </c>
      <c r="K214" s="42">
        <v>7200.0</v>
      </c>
      <c r="L214" s="41"/>
      <c r="M214" s="45">
        <v>112.7</v>
      </c>
      <c r="N214" s="45">
        <f t="shared" si="41"/>
        <v>2.856621338</v>
      </c>
      <c r="O214" s="47">
        <f t="shared" si="42"/>
        <v>0</v>
      </c>
      <c r="P214" s="45">
        <v>2117.68235294118</v>
      </c>
      <c r="Q214" s="41"/>
      <c r="R214" s="51">
        <v>109.57</v>
      </c>
      <c r="S214" s="45">
        <f t="shared" si="43"/>
        <v>0</v>
      </c>
      <c r="T214" s="47">
        <f t="shared" si="44"/>
        <v>1</v>
      </c>
      <c r="U214" s="51">
        <v>967.73</v>
      </c>
      <c r="V214" s="39">
        <v>35872.0</v>
      </c>
      <c r="W214" s="42">
        <v>1800.0</v>
      </c>
      <c r="X214" s="41"/>
      <c r="Y214" s="40">
        <f t="shared" si="45"/>
        <v>1</v>
      </c>
      <c r="Z214" s="42">
        <f t="shared" si="48"/>
        <v>-2.777284827</v>
      </c>
      <c r="AA214" s="42" t="str">
        <f t="shared" si="46"/>
        <v/>
      </c>
      <c r="AB214" s="42">
        <f t="shared" si="47"/>
        <v>-2.777284827</v>
      </c>
    </row>
    <row r="215" ht="15.75" customHeight="1">
      <c r="A215" s="38" t="s">
        <v>185</v>
      </c>
      <c r="B215" s="39">
        <v>783.0</v>
      </c>
      <c r="C215" s="39">
        <v>30.0</v>
      </c>
      <c r="E215" s="41"/>
      <c r="F215" s="47">
        <f t="shared" si="39"/>
        <v>83.55</v>
      </c>
      <c r="G215" s="41"/>
      <c r="H215" s="50">
        <v>608.5474509026</v>
      </c>
      <c r="I215" s="42">
        <v>99.9024</v>
      </c>
      <c r="J215" s="47">
        <f t="shared" si="40"/>
        <v>0</v>
      </c>
      <c r="K215" s="42">
        <v>7200.0</v>
      </c>
      <c r="L215" s="41"/>
      <c r="M215" s="45">
        <v>88.57</v>
      </c>
      <c r="N215" s="45">
        <f t="shared" si="41"/>
        <v>6.008378217</v>
      </c>
      <c r="O215" s="47">
        <f t="shared" si="42"/>
        <v>0</v>
      </c>
      <c r="P215" s="45">
        <v>2117.65882352941</v>
      </c>
      <c r="Q215" s="41"/>
      <c r="R215" s="51">
        <v>83.55</v>
      </c>
      <c r="S215" s="45">
        <f t="shared" si="43"/>
        <v>0</v>
      </c>
      <c r="T215" s="47">
        <f t="shared" si="44"/>
        <v>1</v>
      </c>
      <c r="U215" s="51">
        <v>1151.44</v>
      </c>
      <c r="V215" s="39">
        <v>8309.0</v>
      </c>
      <c r="W215" s="42">
        <v>1800.0</v>
      </c>
      <c r="X215" s="41"/>
      <c r="Y215" s="40">
        <f t="shared" si="45"/>
        <v>1</v>
      </c>
      <c r="Z215" s="42">
        <f t="shared" si="48"/>
        <v>-5.667833352</v>
      </c>
      <c r="AA215" s="42" t="str">
        <f t="shared" si="46"/>
        <v/>
      </c>
      <c r="AB215" s="42">
        <f t="shared" si="47"/>
        <v>-5.667833352</v>
      </c>
    </row>
    <row r="216" ht="15.75" customHeight="1">
      <c r="A216" s="38" t="s">
        <v>185</v>
      </c>
      <c r="B216" s="39">
        <v>783.0</v>
      </c>
      <c r="C216" s="39">
        <v>40.0</v>
      </c>
      <c r="E216" s="41"/>
      <c r="F216" s="47">
        <f t="shared" si="39"/>
        <v>72.45</v>
      </c>
      <c r="G216" s="41"/>
      <c r="H216" s="50">
        <v>608.5474509026</v>
      </c>
      <c r="I216" s="42">
        <v>99.907</v>
      </c>
      <c r="J216" s="47">
        <f t="shared" si="40"/>
        <v>0</v>
      </c>
      <c r="K216" s="42">
        <v>7200.0</v>
      </c>
      <c r="L216" s="41"/>
      <c r="M216" s="45">
        <v>76.03</v>
      </c>
      <c r="N216" s="45">
        <f t="shared" si="41"/>
        <v>4.941338854</v>
      </c>
      <c r="O216" s="47">
        <f t="shared" si="42"/>
        <v>0</v>
      </c>
      <c r="P216" s="45">
        <v>2117.65882352941</v>
      </c>
      <c r="Q216" s="41"/>
      <c r="R216" s="51">
        <v>72.45</v>
      </c>
      <c r="S216" s="45">
        <f t="shared" si="43"/>
        <v>0</v>
      </c>
      <c r="T216" s="47">
        <f t="shared" si="44"/>
        <v>1</v>
      </c>
      <c r="U216" s="51">
        <v>1408.33</v>
      </c>
      <c r="V216" s="39">
        <v>31064.0</v>
      </c>
      <c r="W216" s="42">
        <v>1800.0</v>
      </c>
      <c r="X216" s="41"/>
      <c r="Y216" s="40">
        <f t="shared" si="45"/>
        <v>1</v>
      </c>
      <c r="Z216" s="42">
        <f t="shared" si="48"/>
        <v>-4.708667631</v>
      </c>
      <c r="AA216" s="42" t="str">
        <f t="shared" si="46"/>
        <v/>
      </c>
      <c r="AB216" s="42">
        <f t="shared" si="47"/>
        <v>-4.708667631</v>
      </c>
    </row>
    <row r="217" ht="15.75" customHeight="1">
      <c r="A217" s="38" t="s">
        <v>185</v>
      </c>
      <c r="B217" s="39">
        <v>783.0</v>
      </c>
      <c r="C217" s="39">
        <v>50.0</v>
      </c>
      <c r="E217" s="28"/>
      <c r="F217" s="47">
        <f t="shared" si="39"/>
        <v>63.53</v>
      </c>
      <c r="G217" s="28"/>
      <c r="H217" s="50">
        <v>608.5474509026</v>
      </c>
      <c r="I217" s="42">
        <v>99.9104</v>
      </c>
      <c r="J217" s="47">
        <f t="shared" si="40"/>
        <v>0</v>
      </c>
      <c r="K217" s="42">
        <v>7200.0</v>
      </c>
      <c r="L217" s="28"/>
      <c r="M217" s="45">
        <v>66.1</v>
      </c>
      <c r="N217" s="45">
        <f t="shared" si="41"/>
        <v>4.045332914</v>
      </c>
      <c r="O217" s="47">
        <f t="shared" si="42"/>
        <v>0</v>
      </c>
      <c r="P217" s="45">
        <v>2117.64705882353</v>
      </c>
      <c r="Q217" s="28"/>
      <c r="R217" s="51">
        <v>63.53</v>
      </c>
      <c r="S217" s="45">
        <f t="shared" si="43"/>
        <v>0</v>
      </c>
      <c r="T217" s="47">
        <f t="shared" si="44"/>
        <v>1</v>
      </c>
      <c r="U217" s="51">
        <v>461.7</v>
      </c>
      <c r="V217" s="39">
        <v>30318.0</v>
      </c>
      <c r="W217" s="42">
        <v>1800.0</v>
      </c>
      <c r="X217" s="28"/>
      <c r="Y217" s="40">
        <f t="shared" si="45"/>
        <v>1</v>
      </c>
      <c r="Z217" s="42">
        <f t="shared" si="48"/>
        <v>-3.888048411</v>
      </c>
      <c r="AA217" s="42" t="str">
        <f t="shared" si="46"/>
        <v/>
      </c>
      <c r="AB217" s="42">
        <f t="shared" si="47"/>
        <v>-3.888048411</v>
      </c>
    </row>
    <row r="218" ht="15.75" customHeight="1">
      <c r="A218" s="38" t="s">
        <v>185</v>
      </c>
      <c r="B218" s="39">
        <v>783.0</v>
      </c>
      <c r="C218" s="39">
        <v>60.0</v>
      </c>
      <c r="E218" s="28"/>
      <c r="F218" s="47">
        <f t="shared" si="39"/>
        <v>56.72</v>
      </c>
      <c r="G218" s="28"/>
      <c r="H218" s="50">
        <v>628.4051241039</v>
      </c>
      <c r="I218" s="42">
        <v>100.0</v>
      </c>
      <c r="J218" s="47">
        <f t="shared" si="40"/>
        <v>0</v>
      </c>
      <c r="K218" s="42">
        <v>7200.0</v>
      </c>
      <c r="L218" s="28"/>
      <c r="M218" s="45">
        <v>60.02</v>
      </c>
      <c r="N218" s="45">
        <f t="shared" si="41"/>
        <v>5.818053597</v>
      </c>
      <c r="O218" s="47">
        <f t="shared" si="42"/>
        <v>0</v>
      </c>
      <c r="P218" s="45">
        <v>1903.0</v>
      </c>
      <c r="Q218" s="28"/>
      <c r="R218" s="51">
        <v>56.72</v>
      </c>
      <c r="S218" s="45">
        <f t="shared" si="43"/>
        <v>0</v>
      </c>
      <c r="T218" s="47">
        <f t="shared" si="44"/>
        <v>1</v>
      </c>
      <c r="U218" s="51">
        <v>1558.57</v>
      </c>
      <c r="V218" s="39">
        <v>11080.0</v>
      </c>
      <c r="W218" s="42">
        <v>1800.0</v>
      </c>
      <c r="X218" s="28"/>
      <c r="Y218" s="40">
        <f t="shared" si="45"/>
        <v>1</v>
      </c>
      <c r="Z218" s="42">
        <f t="shared" si="48"/>
        <v>-5.498167278</v>
      </c>
      <c r="AA218" s="42" t="str">
        <f t="shared" si="46"/>
        <v/>
      </c>
      <c r="AB218" s="42">
        <f t="shared" si="47"/>
        <v>-5.498167278</v>
      </c>
    </row>
    <row r="219" ht="15.75" customHeight="1">
      <c r="A219" s="38" t="s">
        <v>185</v>
      </c>
      <c r="B219" s="39">
        <v>783.0</v>
      </c>
      <c r="C219" s="39">
        <v>70.0</v>
      </c>
      <c r="E219" s="28"/>
      <c r="F219" s="47">
        <f t="shared" si="39"/>
        <v>53.16</v>
      </c>
      <c r="G219" s="28"/>
      <c r="H219" s="50">
        <v>628.4051241039</v>
      </c>
      <c r="I219" s="42">
        <v>99.9181</v>
      </c>
      <c r="J219" s="47">
        <f t="shared" si="40"/>
        <v>0</v>
      </c>
      <c r="K219" s="42">
        <v>7200.0</v>
      </c>
      <c r="L219" s="28"/>
      <c r="M219" s="45">
        <v>55.44</v>
      </c>
      <c r="N219" s="45">
        <f t="shared" si="41"/>
        <v>4.288939052</v>
      </c>
      <c r="O219" s="47">
        <f t="shared" si="42"/>
        <v>0</v>
      </c>
      <c r="P219" s="45">
        <v>1931.82352941176</v>
      </c>
      <c r="Q219" s="28"/>
      <c r="R219" s="51">
        <v>53.16</v>
      </c>
      <c r="S219" s="45">
        <f t="shared" si="43"/>
        <v>0</v>
      </c>
      <c r="T219" s="47">
        <f t="shared" si="44"/>
        <v>1</v>
      </c>
      <c r="U219" s="51">
        <v>265.23</v>
      </c>
      <c r="V219" s="39">
        <v>15047.0</v>
      </c>
      <c r="W219" s="42">
        <v>1800.0</v>
      </c>
      <c r="X219" s="28"/>
      <c r="Y219" s="40">
        <f t="shared" si="45"/>
        <v>1</v>
      </c>
      <c r="Z219" s="42">
        <f t="shared" si="48"/>
        <v>-4.112554113</v>
      </c>
      <c r="AA219" s="42" t="str">
        <f t="shared" si="46"/>
        <v/>
      </c>
      <c r="AB219" s="42">
        <f t="shared" si="47"/>
        <v>-4.112554113</v>
      </c>
    </row>
    <row r="220" ht="15.75" customHeight="1">
      <c r="A220" s="38" t="s">
        <v>185</v>
      </c>
      <c r="B220" s="39">
        <v>783.0</v>
      </c>
      <c r="C220" s="39">
        <v>80.0</v>
      </c>
      <c r="E220" s="28"/>
      <c r="F220" s="47">
        <f t="shared" si="39"/>
        <v>49.58</v>
      </c>
      <c r="G220" s="28"/>
      <c r="H220" s="50">
        <v>628.4051241039</v>
      </c>
      <c r="I220" s="42">
        <v>99.92</v>
      </c>
      <c r="J220" s="47">
        <f t="shared" si="40"/>
        <v>0</v>
      </c>
      <c r="K220" s="42">
        <v>7200.0</v>
      </c>
      <c r="L220" s="28"/>
      <c r="M220" s="45">
        <v>51.66</v>
      </c>
      <c r="N220" s="45">
        <f t="shared" si="41"/>
        <v>4.195240016</v>
      </c>
      <c r="O220" s="47">
        <f t="shared" si="42"/>
        <v>0</v>
      </c>
      <c r="P220" s="45">
        <v>1670.87058823529</v>
      </c>
      <c r="Q220" s="28"/>
      <c r="R220" s="51">
        <v>49.58</v>
      </c>
      <c r="S220" s="45">
        <f t="shared" si="43"/>
        <v>0</v>
      </c>
      <c r="T220" s="47">
        <f t="shared" si="44"/>
        <v>1</v>
      </c>
      <c r="U220" s="51">
        <v>223.17</v>
      </c>
      <c r="V220" s="39">
        <v>34304.0</v>
      </c>
      <c r="W220" s="42">
        <v>1800.0</v>
      </c>
      <c r="X220" s="28"/>
      <c r="Y220" s="40">
        <f t="shared" si="45"/>
        <v>1</v>
      </c>
      <c r="Z220" s="42">
        <f t="shared" si="48"/>
        <v>-4.026325978</v>
      </c>
      <c r="AA220" s="42" t="str">
        <f t="shared" si="46"/>
        <v/>
      </c>
      <c r="AB220" s="42">
        <f t="shared" si="47"/>
        <v>-4.026325978</v>
      </c>
    </row>
    <row r="221" ht="15.75" customHeight="1">
      <c r="A221" s="38" t="s">
        <v>185</v>
      </c>
      <c r="B221" s="39">
        <v>783.0</v>
      </c>
      <c r="C221" s="39">
        <v>90.0</v>
      </c>
      <c r="E221" s="28"/>
      <c r="F221" s="47">
        <f t="shared" si="39"/>
        <v>45.88</v>
      </c>
      <c r="G221" s="28"/>
      <c r="H221" s="50">
        <v>628.4051241039</v>
      </c>
      <c r="I221" s="42">
        <v>99.9218</v>
      </c>
      <c r="J221" s="47">
        <f t="shared" si="40"/>
        <v>0</v>
      </c>
      <c r="K221" s="42">
        <v>7200.0</v>
      </c>
      <c r="L221" s="28"/>
      <c r="M221" s="45">
        <v>48.47</v>
      </c>
      <c r="N221" s="45">
        <f t="shared" si="41"/>
        <v>5.64516129</v>
      </c>
      <c r="O221" s="47">
        <f t="shared" si="42"/>
        <v>0</v>
      </c>
      <c r="P221" s="45">
        <v>1425.35294117647</v>
      </c>
      <c r="Q221" s="28"/>
      <c r="R221" s="51">
        <v>45.88</v>
      </c>
      <c r="S221" s="45">
        <f t="shared" si="43"/>
        <v>0</v>
      </c>
      <c r="T221" s="47">
        <f t="shared" si="44"/>
        <v>1</v>
      </c>
      <c r="U221" s="51">
        <v>1175.57</v>
      </c>
      <c r="V221" s="39">
        <v>23772.0</v>
      </c>
      <c r="W221" s="42">
        <v>1800.0</v>
      </c>
      <c r="X221" s="28"/>
      <c r="Y221" s="40">
        <f t="shared" si="45"/>
        <v>1</v>
      </c>
      <c r="Z221" s="42">
        <f t="shared" si="48"/>
        <v>-5.34351145</v>
      </c>
      <c r="AA221" s="42" t="str">
        <f t="shared" si="46"/>
        <v/>
      </c>
      <c r="AB221" s="42">
        <f t="shared" si="47"/>
        <v>-5.34351145</v>
      </c>
    </row>
    <row r="222" ht="15.75" customHeight="1">
      <c r="A222" s="38" t="s">
        <v>185</v>
      </c>
      <c r="B222" s="39">
        <v>783.0</v>
      </c>
      <c r="C222" s="39">
        <v>100.0</v>
      </c>
      <c r="E222" s="28"/>
      <c r="F222" s="47">
        <f t="shared" si="39"/>
        <v>43.42</v>
      </c>
      <c r="G222" s="28"/>
      <c r="H222" s="50">
        <v>628.4051241039</v>
      </c>
      <c r="I222" s="42">
        <v>99.9233</v>
      </c>
      <c r="J222" s="47">
        <f t="shared" si="40"/>
        <v>0</v>
      </c>
      <c r="K222" s="42">
        <v>7200.0</v>
      </c>
      <c r="L222" s="28"/>
      <c r="M222" s="45">
        <v>45.88</v>
      </c>
      <c r="N222" s="45">
        <f t="shared" si="41"/>
        <v>5.665591893</v>
      </c>
      <c r="O222" s="47">
        <f t="shared" si="42"/>
        <v>0</v>
      </c>
      <c r="P222" s="45">
        <v>1199.52941176471</v>
      </c>
      <c r="Q222" s="28"/>
      <c r="R222" s="51">
        <v>43.42</v>
      </c>
      <c r="S222" s="45">
        <f t="shared" si="43"/>
        <v>0</v>
      </c>
      <c r="T222" s="47">
        <f t="shared" si="44"/>
        <v>1</v>
      </c>
      <c r="U222" s="51">
        <v>496.48</v>
      </c>
      <c r="V222" s="39">
        <v>2434.0</v>
      </c>
      <c r="W222" s="42">
        <v>1800.0</v>
      </c>
      <c r="X222" s="28"/>
      <c r="Y222" s="40">
        <f t="shared" si="45"/>
        <v>1</v>
      </c>
      <c r="Z222" s="42">
        <f t="shared" si="48"/>
        <v>-5.361813426</v>
      </c>
      <c r="AA222" s="42" t="str">
        <f t="shared" si="46"/>
        <v/>
      </c>
      <c r="AB222" s="42">
        <f t="shared" si="47"/>
        <v>-5.361813426</v>
      </c>
    </row>
    <row r="223" ht="15.75" customHeight="1">
      <c r="A223" s="38" t="s">
        <v>186</v>
      </c>
      <c r="B223" s="39">
        <v>1002.0</v>
      </c>
      <c r="C223" s="39">
        <v>10.0</v>
      </c>
      <c r="E223" s="28"/>
      <c r="F223" s="47">
        <f t="shared" si="39"/>
        <v>5202.16</v>
      </c>
      <c r="G223" s="28"/>
      <c r="H223" s="42">
        <v>15250.24589966</v>
      </c>
      <c r="I223" s="42">
        <v>99.8866</v>
      </c>
      <c r="J223" s="47">
        <f t="shared" si="40"/>
        <v>0</v>
      </c>
      <c r="K223" s="42">
        <v>7296.08</v>
      </c>
      <c r="L223" s="28"/>
      <c r="M223" s="45">
        <v>5331.28</v>
      </c>
      <c r="N223" s="45">
        <f t="shared" si="41"/>
        <v>2.482045919</v>
      </c>
      <c r="O223" s="47">
        <f t="shared" si="42"/>
        <v>0</v>
      </c>
      <c r="P223" s="45">
        <v>2117.76470588235</v>
      </c>
      <c r="Q223" s="28"/>
      <c r="R223" s="51">
        <v>5202.16</v>
      </c>
      <c r="S223" s="45">
        <f t="shared" si="43"/>
        <v>0</v>
      </c>
      <c r="T223" s="47">
        <f t="shared" si="44"/>
        <v>1</v>
      </c>
      <c r="U223" s="51">
        <v>94.97</v>
      </c>
      <c r="V223" s="39">
        <v>35485.0</v>
      </c>
      <c r="W223" s="42">
        <v>1800.0</v>
      </c>
      <c r="X223" s="28"/>
      <c r="Y223" s="40">
        <f t="shared" si="45"/>
        <v>1</v>
      </c>
      <c r="Z223" s="42">
        <f t="shared" si="48"/>
        <v>-2.421932444</v>
      </c>
      <c r="AA223" s="42" t="str">
        <f t="shared" si="46"/>
        <v/>
      </c>
      <c r="AB223" s="42">
        <f t="shared" si="47"/>
        <v>-2.421932444</v>
      </c>
    </row>
    <row r="224" ht="15.75" customHeight="1">
      <c r="A224" s="38" t="s">
        <v>186</v>
      </c>
      <c r="B224" s="39">
        <v>1002.0</v>
      </c>
      <c r="C224" s="39">
        <v>20.0</v>
      </c>
      <c r="E224" s="28"/>
      <c r="F224" s="47">
        <f t="shared" si="39"/>
        <v>3170.57</v>
      </c>
      <c r="G224" s="28"/>
      <c r="H224" s="42">
        <v>14205.01671946</v>
      </c>
      <c r="I224" s="42">
        <v>99.8972</v>
      </c>
      <c r="J224" s="47">
        <f t="shared" si="40"/>
        <v>0</v>
      </c>
      <c r="K224" s="42">
        <v>7418.43</v>
      </c>
      <c r="L224" s="28"/>
      <c r="M224" s="45">
        <v>3290.14</v>
      </c>
      <c r="N224" s="45">
        <f t="shared" si="41"/>
        <v>3.77124618</v>
      </c>
      <c r="O224" s="47">
        <f t="shared" si="42"/>
        <v>0</v>
      </c>
      <c r="P224" s="45">
        <v>2117.69411764706</v>
      </c>
      <c r="Q224" s="28"/>
      <c r="R224" s="51">
        <v>3170.57</v>
      </c>
      <c r="S224" s="45">
        <f t="shared" si="43"/>
        <v>0</v>
      </c>
      <c r="T224" s="47">
        <f t="shared" si="44"/>
        <v>1</v>
      </c>
      <c r="U224" s="51">
        <v>36.92</v>
      </c>
      <c r="V224" s="39">
        <v>22896.0</v>
      </c>
      <c r="W224" s="42">
        <v>1800.0</v>
      </c>
      <c r="X224" s="28"/>
      <c r="Y224" s="40">
        <f t="shared" si="45"/>
        <v>1</v>
      </c>
      <c r="Z224" s="42">
        <f t="shared" si="48"/>
        <v>-3.634191858</v>
      </c>
      <c r="AA224" s="42" t="str">
        <f t="shared" si="46"/>
        <v/>
      </c>
      <c r="AB224" s="42">
        <f t="shared" si="47"/>
        <v>-3.634191858</v>
      </c>
    </row>
    <row r="225" ht="15.75" customHeight="1">
      <c r="A225" s="38" t="s">
        <v>186</v>
      </c>
      <c r="B225" s="39">
        <v>1002.0</v>
      </c>
      <c r="C225" s="39">
        <v>30.0</v>
      </c>
      <c r="E225" s="28"/>
      <c r="F225" s="47">
        <f t="shared" si="39"/>
        <v>2598.56</v>
      </c>
      <c r="G225" s="28"/>
      <c r="H225" s="42">
        <v>13217.13</v>
      </c>
      <c r="I225" s="42">
        <v>99.96</v>
      </c>
      <c r="J225" s="47">
        <f t="shared" si="40"/>
        <v>0</v>
      </c>
      <c r="K225" s="42">
        <v>7200.0</v>
      </c>
      <c r="L225" s="28"/>
      <c r="M225" s="45">
        <v>2644.33</v>
      </c>
      <c r="N225" s="45">
        <f t="shared" si="41"/>
        <v>1.761360138</v>
      </c>
      <c r="O225" s="47">
        <f t="shared" si="42"/>
        <v>0</v>
      </c>
      <c r="P225" s="45">
        <v>2117.68235294118</v>
      </c>
      <c r="Q225" s="28"/>
      <c r="R225" s="51">
        <v>2598.56</v>
      </c>
      <c r="S225" s="45">
        <f t="shared" si="43"/>
        <v>0</v>
      </c>
      <c r="T225" s="47">
        <f t="shared" si="44"/>
        <v>1</v>
      </c>
      <c r="U225" s="51">
        <v>272.51</v>
      </c>
      <c r="V225" s="39">
        <v>14550.0</v>
      </c>
      <c r="W225" s="42">
        <v>1800.0</v>
      </c>
      <c r="X225" s="28"/>
      <c r="Y225" s="40">
        <f t="shared" si="45"/>
        <v>1</v>
      </c>
      <c r="Z225" s="42">
        <f t="shared" si="48"/>
        <v>-1.730873227</v>
      </c>
      <c r="AA225" s="42" t="str">
        <f t="shared" si="46"/>
        <v/>
      </c>
      <c r="AB225" s="42">
        <f t="shared" si="47"/>
        <v>-1.730873227</v>
      </c>
    </row>
    <row r="226" ht="15.75" customHeight="1">
      <c r="A226" s="38" t="s">
        <v>186</v>
      </c>
      <c r="B226" s="39">
        <v>1002.0</v>
      </c>
      <c r="C226" s="39">
        <v>40.0</v>
      </c>
      <c r="E226" s="28"/>
      <c r="F226" s="47">
        <f t="shared" si="39"/>
        <v>2191.46</v>
      </c>
      <c r="G226" s="28"/>
      <c r="H226" s="42">
        <v>14297.72709209</v>
      </c>
      <c r="I226" s="42">
        <v>99.9132</v>
      </c>
      <c r="J226" s="47">
        <f t="shared" si="40"/>
        <v>0</v>
      </c>
      <c r="K226" s="42">
        <v>7200.0</v>
      </c>
      <c r="L226" s="28"/>
      <c r="M226" s="45">
        <v>2304.89</v>
      </c>
      <c r="N226" s="45">
        <f t="shared" si="41"/>
        <v>5.176001387</v>
      </c>
      <c r="O226" s="47">
        <f t="shared" si="42"/>
        <v>0</v>
      </c>
      <c r="P226" s="45">
        <v>2117.68235294118</v>
      </c>
      <c r="Q226" s="28"/>
      <c r="R226" s="51">
        <v>2191.46</v>
      </c>
      <c r="S226" s="45">
        <f t="shared" si="43"/>
        <v>0</v>
      </c>
      <c r="T226" s="47">
        <f t="shared" si="44"/>
        <v>1</v>
      </c>
      <c r="U226" s="51">
        <v>1244.29</v>
      </c>
      <c r="V226" s="39">
        <v>7336.0</v>
      </c>
      <c r="W226" s="42">
        <v>1800.0</v>
      </c>
      <c r="X226" s="28"/>
      <c r="Y226" s="40">
        <f t="shared" si="45"/>
        <v>1</v>
      </c>
      <c r="Z226" s="42">
        <f t="shared" si="48"/>
        <v>-4.92127607</v>
      </c>
      <c r="AA226" s="42" t="str">
        <f t="shared" si="46"/>
        <v/>
      </c>
      <c r="AB226" s="42">
        <f t="shared" si="47"/>
        <v>-4.92127607</v>
      </c>
    </row>
    <row r="227" ht="15.75" customHeight="1">
      <c r="A227" s="38" t="s">
        <v>186</v>
      </c>
      <c r="B227" s="39">
        <v>1002.0</v>
      </c>
      <c r="C227" s="39">
        <v>50.0</v>
      </c>
      <c r="E227" s="28"/>
      <c r="F227" s="47">
        <f t="shared" si="39"/>
        <v>1920.94</v>
      </c>
      <c r="G227" s="28"/>
      <c r="H227" s="42">
        <v>14297.72709209</v>
      </c>
      <c r="I227" s="42">
        <v>99.9132</v>
      </c>
      <c r="J227" s="47">
        <f t="shared" si="40"/>
        <v>0</v>
      </c>
      <c r="K227" s="42">
        <v>7200.08</v>
      </c>
      <c r="L227" s="28"/>
      <c r="M227" s="45">
        <v>2013.08</v>
      </c>
      <c r="N227" s="45">
        <f t="shared" si="41"/>
        <v>4.796609993</v>
      </c>
      <c r="O227" s="47">
        <f t="shared" si="42"/>
        <v>0</v>
      </c>
      <c r="P227" s="45">
        <v>2117.67058823529</v>
      </c>
      <c r="Q227" s="28"/>
      <c r="R227" s="51">
        <v>1920.94</v>
      </c>
      <c r="S227" s="45">
        <f t="shared" si="43"/>
        <v>0</v>
      </c>
      <c r="T227" s="47">
        <f t="shared" si="44"/>
        <v>1</v>
      </c>
      <c r="U227" s="51">
        <v>1582.57</v>
      </c>
      <c r="V227" s="39">
        <v>7643.0</v>
      </c>
      <c r="W227" s="42">
        <v>1800.0</v>
      </c>
      <c r="X227" s="28"/>
      <c r="Y227" s="40">
        <f t="shared" si="45"/>
        <v>1</v>
      </c>
      <c r="Z227" s="42">
        <f t="shared" si="48"/>
        <v>-4.577065988</v>
      </c>
      <c r="AA227" s="42" t="str">
        <f t="shared" si="46"/>
        <v/>
      </c>
      <c r="AB227" s="42">
        <f t="shared" si="47"/>
        <v>-4.577065988</v>
      </c>
    </row>
    <row r="228" ht="15.75" customHeight="1">
      <c r="A228" s="38" t="s">
        <v>186</v>
      </c>
      <c r="B228" s="39">
        <v>1002.0</v>
      </c>
      <c r="C228" s="39">
        <v>60.0</v>
      </c>
      <c r="E228" s="28"/>
      <c r="F228" s="47">
        <f t="shared" si="39"/>
        <v>1749.29</v>
      </c>
      <c r="G228" s="28"/>
      <c r="H228" s="42">
        <v>17479.41646623</v>
      </c>
      <c r="I228" s="42">
        <v>99.9545</v>
      </c>
      <c r="J228" s="47">
        <f t="shared" si="40"/>
        <v>0</v>
      </c>
      <c r="K228" s="42">
        <v>7200.0</v>
      </c>
      <c r="L228" s="28"/>
      <c r="M228" s="45">
        <v>1838.48</v>
      </c>
      <c r="N228" s="45">
        <f t="shared" si="41"/>
        <v>5.09864002</v>
      </c>
      <c r="O228" s="47">
        <f t="shared" si="42"/>
        <v>0</v>
      </c>
      <c r="P228" s="45">
        <v>2117.68235294118</v>
      </c>
      <c r="Q228" s="28"/>
      <c r="R228" s="51">
        <v>1749.29</v>
      </c>
      <c r="S228" s="45">
        <f t="shared" si="43"/>
        <v>0</v>
      </c>
      <c r="T228" s="47">
        <f t="shared" si="44"/>
        <v>1</v>
      </c>
      <c r="U228" s="51">
        <v>372.35</v>
      </c>
      <c r="V228" s="39">
        <v>4004.0</v>
      </c>
      <c r="W228" s="42">
        <v>1800.0</v>
      </c>
      <c r="X228" s="28"/>
      <c r="Y228" s="40">
        <f t="shared" si="45"/>
        <v>1</v>
      </c>
      <c r="Z228" s="42">
        <f t="shared" si="48"/>
        <v>-4.851290196</v>
      </c>
      <c r="AA228" s="42" t="str">
        <f t="shared" si="46"/>
        <v/>
      </c>
      <c r="AB228" s="42">
        <f t="shared" si="47"/>
        <v>-4.851290196</v>
      </c>
    </row>
    <row r="229" ht="15.75" customHeight="1">
      <c r="A229" s="38" t="s">
        <v>186</v>
      </c>
      <c r="B229" s="39">
        <v>1002.0</v>
      </c>
      <c r="C229" s="39">
        <v>70.0</v>
      </c>
      <c r="E229" s="28"/>
      <c r="F229" s="47">
        <f t="shared" si="39"/>
        <v>1607.02</v>
      </c>
      <c r="G229" s="28"/>
      <c r="H229" s="42">
        <v>17479.41646623</v>
      </c>
      <c r="I229" s="42">
        <v>99.9545</v>
      </c>
      <c r="J229" s="47">
        <f t="shared" si="40"/>
        <v>0</v>
      </c>
      <c r="K229" s="42">
        <v>7200.0</v>
      </c>
      <c r="L229" s="28"/>
      <c r="M229" s="45">
        <v>1710.26</v>
      </c>
      <c r="N229" s="45">
        <f t="shared" si="41"/>
        <v>6.424313325</v>
      </c>
      <c r="O229" s="47">
        <f t="shared" si="42"/>
        <v>0</v>
      </c>
      <c r="P229" s="45">
        <v>2117.67058823529</v>
      </c>
      <c r="Q229" s="28"/>
      <c r="R229" s="51">
        <v>1607.02</v>
      </c>
      <c r="S229" s="45">
        <f t="shared" si="43"/>
        <v>0</v>
      </c>
      <c r="T229" s="47">
        <f t="shared" si="44"/>
        <v>1</v>
      </c>
      <c r="U229" s="51">
        <v>610.14</v>
      </c>
      <c r="V229" s="39">
        <v>3859.0</v>
      </c>
      <c r="W229" s="42">
        <v>1800.0</v>
      </c>
      <c r="X229" s="28"/>
      <c r="Y229" s="40">
        <f t="shared" si="45"/>
        <v>1</v>
      </c>
      <c r="Z229" s="42">
        <f t="shared" si="48"/>
        <v>-6.036509069</v>
      </c>
      <c r="AA229" s="42" t="str">
        <f t="shared" si="46"/>
        <v/>
      </c>
      <c r="AB229" s="42">
        <f t="shared" si="47"/>
        <v>-6.036509069</v>
      </c>
    </row>
    <row r="230" ht="15.75" customHeight="1">
      <c r="A230" s="38" t="s">
        <v>186</v>
      </c>
      <c r="B230" s="39">
        <v>1002.0</v>
      </c>
      <c r="C230" s="39">
        <v>80.0</v>
      </c>
      <c r="E230" s="28"/>
      <c r="F230" s="47">
        <f t="shared" si="39"/>
        <v>1460.31</v>
      </c>
      <c r="G230" s="28"/>
      <c r="H230" s="42">
        <v>17479.41646623</v>
      </c>
      <c r="I230" s="42">
        <v>99.9345</v>
      </c>
      <c r="J230" s="47">
        <f t="shared" si="40"/>
        <v>0</v>
      </c>
      <c r="K230" s="42">
        <v>7200.08</v>
      </c>
      <c r="L230" s="28"/>
      <c r="M230" s="45">
        <v>1518.22</v>
      </c>
      <c r="N230" s="45">
        <f t="shared" si="41"/>
        <v>3.965596346</v>
      </c>
      <c r="O230" s="47">
        <f t="shared" si="42"/>
        <v>0</v>
      </c>
      <c r="P230" s="45">
        <v>2117.65882352941</v>
      </c>
      <c r="Q230" s="28"/>
      <c r="R230" s="51">
        <v>1460.31</v>
      </c>
      <c r="S230" s="45">
        <f t="shared" si="43"/>
        <v>0</v>
      </c>
      <c r="T230" s="47">
        <f t="shared" si="44"/>
        <v>1</v>
      </c>
      <c r="U230" s="51">
        <v>484.96</v>
      </c>
      <c r="V230" s="39">
        <v>3243.0</v>
      </c>
      <c r="W230" s="42">
        <v>1800.0</v>
      </c>
      <c r="X230" s="28"/>
      <c r="Y230" s="40">
        <f t="shared" si="45"/>
        <v>1</v>
      </c>
      <c r="Z230" s="42">
        <f t="shared" si="48"/>
        <v>-3.814335208</v>
      </c>
      <c r="AA230" s="42" t="str">
        <f t="shared" si="46"/>
        <v/>
      </c>
      <c r="AB230" s="42">
        <f t="shared" si="47"/>
        <v>-3.814335208</v>
      </c>
    </row>
    <row r="231" ht="15.75" customHeight="1">
      <c r="A231" s="38" t="s">
        <v>186</v>
      </c>
      <c r="B231" s="39">
        <v>1002.0</v>
      </c>
      <c r="C231" s="39">
        <v>90.0</v>
      </c>
      <c r="E231" s="28"/>
      <c r="F231" s="47">
        <f t="shared" si="39"/>
        <v>1360.15</v>
      </c>
      <c r="G231" s="28"/>
      <c r="H231" s="42">
        <v>17479.41646623</v>
      </c>
      <c r="I231" s="42">
        <v>99.9545</v>
      </c>
      <c r="J231" s="47">
        <f t="shared" si="40"/>
        <v>0</v>
      </c>
      <c r="K231" s="42">
        <v>7200.0</v>
      </c>
      <c r="L231" s="28"/>
      <c r="M231" s="45">
        <v>1442.22</v>
      </c>
      <c r="N231" s="45">
        <f t="shared" si="41"/>
        <v>6.033893321</v>
      </c>
      <c r="O231" s="47">
        <f t="shared" si="42"/>
        <v>0</v>
      </c>
      <c r="P231" s="45">
        <v>2117.65882352941</v>
      </c>
      <c r="Q231" s="28"/>
      <c r="R231" s="51">
        <v>1360.15</v>
      </c>
      <c r="S231" s="45">
        <f t="shared" si="43"/>
        <v>0</v>
      </c>
      <c r="T231" s="47">
        <f t="shared" si="44"/>
        <v>1</v>
      </c>
      <c r="U231" s="51">
        <v>1327.29</v>
      </c>
      <c r="V231" s="39">
        <v>2818.0</v>
      </c>
      <c r="W231" s="42">
        <v>1800.0</v>
      </c>
      <c r="X231" s="28"/>
      <c r="Y231" s="40">
        <f t="shared" si="45"/>
        <v>1</v>
      </c>
      <c r="Z231" s="42">
        <f t="shared" si="48"/>
        <v>-5.690532651</v>
      </c>
      <c r="AA231" s="42" t="str">
        <f t="shared" si="46"/>
        <v/>
      </c>
      <c r="AB231" s="42">
        <f t="shared" si="47"/>
        <v>-5.690532651</v>
      </c>
    </row>
    <row r="232" ht="15.75" customHeight="1">
      <c r="A232" s="38" t="s">
        <v>186</v>
      </c>
      <c r="B232" s="39">
        <v>1002.0</v>
      </c>
      <c r="C232" s="39">
        <v>100.0</v>
      </c>
      <c r="E232" s="28"/>
      <c r="F232" s="47">
        <f t="shared" si="39"/>
        <v>1274.75</v>
      </c>
      <c r="G232" s="28"/>
      <c r="H232" s="42">
        <v>17479.41646623</v>
      </c>
      <c r="I232" s="42">
        <v>99.9545</v>
      </c>
      <c r="J232" s="47">
        <f t="shared" si="40"/>
        <v>0</v>
      </c>
      <c r="K232" s="42">
        <v>7200.0</v>
      </c>
      <c r="L232" s="28"/>
      <c r="M232" s="45">
        <v>1353.7</v>
      </c>
      <c r="N232" s="45">
        <f t="shared" si="41"/>
        <v>6.193371249</v>
      </c>
      <c r="O232" s="47">
        <f t="shared" si="42"/>
        <v>0</v>
      </c>
      <c r="P232" s="45">
        <v>2117.64705882353</v>
      </c>
      <c r="Q232" s="28"/>
      <c r="R232" s="51">
        <v>1274.75</v>
      </c>
      <c r="S232" s="45">
        <f t="shared" si="43"/>
        <v>0</v>
      </c>
      <c r="T232" s="47">
        <f t="shared" si="44"/>
        <v>1</v>
      </c>
      <c r="U232" s="51">
        <v>1121.09</v>
      </c>
      <c r="V232" s="39">
        <v>3814.0</v>
      </c>
      <c r="W232" s="42">
        <v>1800.0</v>
      </c>
      <c r="X232" s="28"/>
      <c r="Y232" s="40">
        <f t="shared" si="45"/>
        <v>1</v>
      </c>
      <c r="Z232" s="42">
        <f t="shared" si="48"/>
        <v>-5.832163699</v>
      </c>
      <c r="AA232" s="42" t="str">
        <f t="shared" si="46"/>
        <v/>
      </c>
      <c r="AB232" s="42">
        <f t="shared" si="47"/>
        <v>-5.832163699</v>
      </c>
    </row>
    <row r="233" ht="15.75" customHeight="1">
      <c r="A233" s="38" t="s">
        <v>187</v>
      </c>
      <c r="B233" s="39">
        <v>1323.0</v>
      </c>
      <c r="C233" s="39">
        <v>10.0</v>
      </c>
      <c r="E233" s="28"/>
      <c r="F233" s="47">
        <f t="shared" si="39"/>
        <v>6229.6</v>
      </c>
      <c r="G233" s="28"/>
      <c r="H233" s="42">
        <v>17207.72117394</v>
      </c>
      <c r="I233" s="42">
        <v>0.0</v>
      </c>
      <c r="J233" s="47">
        <f t="shared" si="40"/>
        <v>0</v>
      </c>
      <c r="K233" s="42">
        <v>7026.47</v>
      </c>
      <c r="L233" s="28"/>
      <c r="M233" s="45">
        <v>6313.82</v>
      </c>
      <c r="N233" s="45">
        <f t="shared" si="41"/>
        <v>1.351932708</v>
      </c>
      <c r="O233" s="47">
        <f t="shared" si="42"/>
        <v>0</v>
      </c>
      <c r="P233" s="45">
        <v>2117.91764705882</v>
      </c>
      <c r="Q233" s="28"/>
      <c r="R233" s="51">
        <v>6229.6</v>
      </c>
      <c r="S233" s="45">
        <f t="shared" si="43"/>
        <v>0</v>
      </c>
      <c r="T233" s="47">
        <f t="shared" si="44"/>
        <v>1</v>
      </c>
      <c r="U233" s="51">
        <v>56.51</v>
      </c>
      <c r="V233" s="39">
        <v>17853.0</v>
      </c>
      <c r="W233" s="42">
        <v>1800.0</v>
      </c>
      <c r="X233" s="28"/>
      <c r="Y233" s="40">
        <f t="shared" si="45"/>
        <v>1</v>
      </c>
      <c r="Z233" s="42">
        <f t="shared" si="48"/>
        <v>-1.333899288</v>
      </c>
      <c r="AA233" s="42" t="str">
        <f t="shared" si="46"/>
        <v/>
      </c>
      <c r="AB233" s="42">
        <f t="shared" si="47"/>
        <v>-1.333899288</v>
      </c>
    </row>
    <row r="234" ht="15.75" customHeight="1">
      <c r="A234" s="38" t="s">
        <v>187</v>
      </c>
      <c r="B234" s="39">
        <v>1323.0</v>
      </c>
      <c r="C234" s="39">
        <v>20.0</v>
      </c>
      <c r="E234" s="28"/>
      <c r="F234" s="47">
        <f t="shared" si="39"/>
        <v>3845.66</v>
      </c>
      <c r="G234" s="28"/>
      <c r="H234" s="42">
        <v>13688.23860108</v>
      </c>
      <c r="I234" s="42">
        <v>100.0</v>
      </c>
      <c r="J234" s="47">
        <f t="shared" si="40"/>
        <v>0</v>
      </c>
      <c r="K234" s="42">
        <v>7200.31</v>
      </c>
      <c r="L234" s="28"/>
      <c r="M234" s="45">
        <v>4032.83</v>
      </c>
      <c r="N234" s="45">
        <f t="shared" si="41"/>
        <v>4.867044929</v>
      </c>
      <c r="O234" s="47">
        <f t="shared" si="42"/>
        <v>0</v>
      </c>
      <c r="P234" s="45">
        <v>2117.75294117647</v>
      </c>
      <c r="Q234" s="28"/>
      <c r="R234" s="51">
        <v>3845.66</v>
      </c>
      <c r="S234" s="45">
        <f t="shared" si="43"/>
        <v>0</v>
      </c>
      <c r="T234" s="47">
        <f t="shared" si="44"/>
        <v>1</v>
      </c>
      <c r="U234" s="51">
        <v>348.67</v>
      </c>
      <c r="V234" s="39">
        <v>7157.0</v>
      </c>
      <c r="W234" s="42">
        <v>1800.0</v>
      </c>
      <c r="X234" s="28"/>
      <c r="Y234" s="40">
        <f t="shared" si="45"/>
        <v>1</v>
      </c>
      <c r="Z234" s="42">
        <f t="shared" si="48"/>
        <v>-4.641157698</v>
      </c>
      <c r="AA234" s="42" t="str">
        <f t="shared" si="46"/>
        <v/>
      </c>
      <c r="AB234" s="42">
        <f t="shared" si="47"/>
        <v>-4.641157698</v>
      </c>
    </row>
    <row r="235" ht="15.75" customHeight="1">
      <c r="A235" s="38" t="s">
        <v>187</v>
      </c>
      <c r="B235" s="39">
        <v>1323.0</v>
      </c>
      <c r="C235" s="39">
        <v>30.0</v>
      </c>
      <c r="E235" s="28"/>
      <c r="F235" s="47">
        <f t="shared" si="39"/>
        <v>3054.32</v>
      </c>
      <c r="G235" s="28"/>
      <c r="H235" s="42">
        <v>15039.70651309</v>
      </c>
      <c r="I235" s="42">
        <v>99.9155</v>
      </c>
      <c r="J235" s="47">
        <f t="shared" si="40"/>
        <v>0</v>
      </c>
      <c r="K235" s="42">
        <v>7200.22</v>
      </c>
      <c r="L235" s="28"/>
      <c r="M235" s="45">
        <v>3204.16</v>
      </c>
      <c r="N235" s="45">
        <f t="shared" si="41"/>
        <v>4.905838288</v>
      </c>
      <c r="O235" s="47">
        <f t="shared" si="42"/>
        <v>0</v>
      </c>
      <c r="P235" s="45">
        <v>2117.72941176471</v>
      </c>
      <c r="Q235" s="28"/>
      <c r="R235" s="51">
        <v>3054.32</v>
      </c>
      <c r="S235" s="45">
        <f t="shared" si="43"/>
        <v>0</v>
      </c>
      <c r="T235" s="47">
        <f t="shared" si="44"/>
        <v>1</v>
      </c>
      <c r="U235" s="51">
        <v>1456.46</v>
      </c>
      <c r="V235" s="39">
        <v>3225.0</v>
      </c>
      <c r="W235" s="42">
        <v>1800.0</v>
      </c>
      <c r="X235" s="28"/>
      <c r="Y235" s="40">
        <f t="shared" si="45"/>
        <v>1</v>
      </c>
      <c r="Z235" s="42">
        <f t="shared" si="48"/>
        <v>-4.676420653</v>
      </c>
      <c r="AA235" s="42" t="str">
        <f t="shared" si="46"/>
        <v/>
      </c>
      <c r="AB235" s="42">
        <f t="shared" si="47"/>
        <v>-4.676420653</v>
      </c>
    </row>
    <row r="236" ht="15.75" customHeight="1">
      <c r="A236" s="38" t="s">
        <v>187</v>
      </c>
      <c r="B236" s="39">
        <v>1323.0</v>
      </c>
      <c r="C236" s="39">
        <v>40.0</v>
      </c>
      <c r="E236" s="28"/>
      <c r="F236" s="47">
        <f t="shared" si="39"/>
        <v>2575.08</v>
      </c>
      <c r="G236" s="28"/>
      <c r="H236" s="42">
        <v>16174.18832585</v>
      </c>
      <c r="I236" s="42">
        <v>100.0</v>
      </c>
      <c r="J236" s="47">
        <f t="shared" si="40"/>
        <v>0</v>
      </c>
      <c r="K236" s="42">
        <v>7200.21</v>
      </c>
      <c r="L236" s="28"/>
      <c r="M236" s="45">
        <v>2774.72</v>
      </c>
      <c r="N236" s="45">
        <f t="shared" si="41"/>
        <v>7.752768846</v>
      </c>
      <c r="O236" s="47">
        <f t="shared" si="42"/>
        <v>0</v>
      </c>
      <c r="P236" s="45">
        <v>2117.71764705882</v>
      </c>
      <c r="Q236" s="28"/>
      <c r="R236" s="51">
        <v>2575.08</v>
      </c>
      <c r="S236" s="45">
        <f t="shared" si="43"/>
        <v>0</v>
      </c>
      <c r="T236" s="47">
        <f t="shared" si="44"/>
        <v>1</v>
      </c>
      <c r="U236" s="51">
        <v>1595.55</v>
      </c>
      <c r="V236" s="39">
        <v>3095.0</v>
      </c>
      <c r="W236" s="42">
        <v>1800.0</v>
      </c>
      <c r="X236" s="28"/>
      <c r="Y236" s="40">
        <f t="shared" si="45"/>
        <v>1</v>
      </c>
      <c r="Z236" s="42">
        <f t="shared" si="48"/>
        <v>-7.194960212</v>
      </c>
      <c r="AA236" s="42" t="str">
        <f t="shared" si="46"/>
        <v/>
      </c>
      <c r="AB236" s="42">
        <f t="shared" si="47"/>
        <v>-7.194960212</v>
      </c>
    </row>
    <row r="237" ht="15.75" customHeight="1">
      <c r="A237" s="38" t="s">
        <v>187</v>
      </c>
      <c r="B237" s="39">
        <v>1323.0</v>
      </c>
      <c r="C237" s="39">
        <v>50.0</v>
      </c>
      <c r="E237" s="28"/>
      <c r="F237" s="47">
        <f t="shared" si="39"/>
        <v>2241.23</v>
      </c>
      <c r="G237" s="28"/>
      <c r="H237" s="42">
        <v>17106.53863293</v>
      </c>
      <c r="I237" s="42">
        <v>99.934</v>
      </c>
      <c r="J237" s="47">
        <f t="shared" si="40"/>
        <v>0</v>
      </c>
      <c r="K237" s="42">
        <v>7200.14</v>
      </c>
      <c r="L237" s="28"/>
      <c r="M237" s="45">
        <v>2430.27</v>
      </c>
      <c r="N237" s="45">
        <f t="shared" si="41"/>
        <v>8.434654185</v>
      </c>
      <c r="O237" s="47">
        <f t="shared" si="42"/>
        <v>0</v>
      </c>
      <c r="P237" s="45">
        <v>2117.69411764706</v>
      </c>
      <c r="Q237" s="28"/>
      <c r="R237" s="51">
        <v>2241.23</v>
      </c>
      <c r="S237" s="45">
        <f t="shared" si="43"/>
        <v>0</v>
      </c>
      <c r="T237" s="47">
        <f t="shared" si="44"/>
        <v>1</v>
      </c>
      <c r="U237" s="51">
        <v>1062.41</v>
      </c>
      <c r="V237" s="39">
        <v>2257.0</v>
      </c>
      <c r="W237" s="42">
        <v>1800.0</v>
      </c>
      <c r="X237" s="28"/>
      <c r="Y237" s="40">
        <f t="shared" si="45"/>
        <v>1</v>
      </c>
      <c r="Z237" s="42">
        <f t="shared" si="48"/>
        <v>-7.778559584</v>
      </c>
      <c r="AA237" s="42" t="str">
        <f t="shared" si="46"/>
        <v/>
      </c>
      <c r="AB237" s="42">
        <f t="shared" si="47"/>
        <v>-7.778559584</v>
      </c>
    </row>
    <row r="238" ht="15.75" customHeight="1">
      <c r="A238" s="38" t="s">
        <v>187</v>
      </c>
      <c r="B238" s="39">
        <v>1323.0</v>
      </c>
      <c r="C238" s="39">
        <v>60.0</v>
      </c>
      <c r="E238" s="28"/>
      <c r="F238" s="47">
        <f t="shared" si="39"/>
        <v>2030.78</v>
      </c>
      <c r="G238" s="28"/>
      <c r="H238" s="42">
        <v>12963.25036401</v>
      </c>
      <c r="I238" s="42">
        <v>100.0</v>
      </c>
      <c r="J238" s="47">
        <f t="shared" si="40"/>
        <v>0</v>
      </c>
      <c r="K238" s="42">
        <v>7200.21</v>
      </c>
      <c r="L238" s="28"/>
      <c r="M238" s="45">
        <v>2149.14</v>
      </c>
      <c r="N238" s="45">
        <f t="shared" si="41"/>
        <v>5.828302426</v>
      </c>
      <c r="O238" s="47">
        <f t="shared" si="42"/>
        <v>0</v>
      </c>
      <c r="P238" s="45">
        <v>2117.69411764706</v>
      </c>
      <c r="Q238" s="28"/>
      <c r="R238" s="51">
        <v>2030.78</v>
      </c>
      <c r="S238" s="45">
        <f t="shared" si="43"/>
        <v>0</v>
      </c>
      <c r="T238" s="47">
        <f t="shared" si="44"/>
        <v>1</v>
      </c>
      <c r="U238" s="51">
        <v>1285.23</v>
      </c>
      <c r="V238" s="39">
        <v>2431.0</v>
      </c>
      <c r="W238" s="42">
        <v>1800.0</v>
      </c>
      <c r="X238" s="28"/>
      <c r="Y238" s="40">
        <f t="shared" si="45"/>
        <v>1</v>
      </c>
      <c r="Z238" s="42">
        <f t="shared" si="48"/>
        <v>-5.507319207</v>
      </c>
      <c r="AA238" s="42" t="str">
        <f t="shared" si="46"/>
        <v/>
      </c>
      <c r="AB238" s="42">
        <f t="shared" si="47"/>
        <v>-5.507319207</v>
      </c>
    </row>
    <row r="239" ht="15.75" customHeight="1">
      <c r="A239" s="38" t="s">
        <v>187</v>
      </c>
      <c r="B239" s="39">
        <v>1323.0</v>
      </c>
      <c r="C239" s="39">
        <v>70.0</v>
      </c>
      <c r="E239" s="28"/>
      <c r="F239" s="47">
        <f t="shared" si="39"/>
        <v>1873.54</v>
      </c>
      <c r="G239" s="28"/>
      <c r="H239" s="42">
        <v>20521.98547888</v>
      </c>
      <c r="I239" s="42">
        <v>99.9481</v>
      </c>
      <c r="J239" s="47">
        <f t="shared" si="40"/>
        <v>0</v>
      </c>
      <c r="K239" s="42">
        <v>7200.16</v>
      </c>
      <c r="L239" s="28"/>
      <c r="M239" s="45">
        <v>1997.22</v>
      </c>
      <c r="N239" s="45">
        <f t="shared" si="41"/>
        <v>6.601406962</v>
      </c>
      <c r="O239" s="47">
        <f t="shared" si="42"/>
        <v>0</v>
      </c>
      <c r="P239" s="45">
        <v>2117.69411764706</v>
      </c>
      <c r="Q239" s="28"/>
      <c r="R239" s="51">
        <v>1873.54</v>
      </c>
      <c r="S239" s="45">
        <f t="shared" si="43"/>
        <v>0</v>
      </c>
      <c r="T239" s="47">
        <f t="shared" si="44"/>
        <v>1</v>
      </c>
      <c r="U239" s="51">
        <v>219.66</v>
      </c>
      <c r="V239" s="39">
        <v>3250.0</v>
      </c>
      <c r="W239" s="42">
        <v>1800.0</v>
      </c>
      <c r="X239" s="28"/>
      <c r="Y239" s="40">
        <f t="shared" si="45"/>
        <v>1</v>
      </c>
      <c r="Z239" s="42">
        <f t="shared" si="48"/>
        <v>-6.192607725</v>
      </c>
      <c r="AA239" s="42" t="str">
        <f t="shared" si="46"/>
        <v/>
      </c>
      <c r="AB239" s="42">
        <f t="shared" si="47"/>
        <v>-6.192607725</v>
      </c>
    </row>
    <row r="240" ht="15.75" customHeight="1">
      <c r="A240" s="38" t="s">
        <v>187</v>
      </c>
      <c r="B240" s="39">
        <v>1323.0</v>
      </c>
      <c r="C240" s="39">
        <v>80.0</v>
      </c>
      <c r="E240" s="28"/>
      <c r="F240" s="47">
        <f t="shared" si="39"/>
        <v>1744.86</v>
      </c>
      <c r="G240" s="28"/>
      <c r="H240" s="42">
        <v>20521.98547888</v>
      </c>
      <c r="I240" s="42">
        <v>99.9493</v>
      </c>
      <c r="J240" s="47">
        <f t="shared" si="40"/>
        <v>0</v>
      </c>
      <c r="K240" s="42">
        <v>7200.16</v>
      </c>
      <c r="L240" s="28"/>
      <c r="M240" s="45">
        <v>1842.1</v>
      </c>
      <c r="N240" s="45">
        <f t="shared" si="41"/>
        <v>5.572939949</v>
      </c>
      <c r="O240" s="47">
        <f t="shared" si="42"/>
        <v>0</v>
      </c>
      <c r="P240" s="45">
        <v>2117.68235294118</v>
      </c>
      <c r="Q240" s="28"/>
      <c r="R240" s="51">
        <v>1744.86</v>
      </c>
      <c r="S240" s="45">
        <f t="shared" si="43"/>
        <v>0</v>
      </c>
      <c r="T240" s="47">
        <f t="shared" si="44"/>
        <v>1</v>
      </c>
      <c r="U240" s="51">
        <v>1600.25</v>
      </c>
      <c r="V240" s="39">
        <v>3262.0</v>
      </c>
      <c r="W240" s="42">
        <v>1800.0</v>
      </c>
      <c r="X240" s="28"/>
      <c r="Y240" s="40">
        <f t="shared" si="45"/>
        <v>1</v>
      </c>
      <c r="Z240" s="42">
        <f t="shared" si="48"/>
        <v>-5.278757939</v>
      </c>
      <c r="AA240" s="42" t="str">
        <f t="shared" si="46"/>
        <v/>
      </c>
      <c r="AB240" s="42">
        <f t="shared" si="47"/>
        <v>-5.278757939</v>
      </c>
    </row>
    <row r="241" ht="15.75" customHeight="1">
      <c r="A241" s="38" t="s">
        <v>187</v>
      </c>
      <c r="B241" s="39">
        <v>1323.0</v>
      </c>
      <c r="C241" s="39">
        <v>90.0</v>
      </c>
      <c r="E241" s="28"/>
      <c r="F241" s="47">
        <f t="shared" si="39"/>
        <v>1637.63</v>
      </c>
      <c r="G241" s="28"/>
      <c r="H241" s="42">
        <v>20521.98547888</v>
      </c>
      <c r="I241" s="42">
        <v>99.9502</v>
      </c>
      <c r="J241" s="47">
        <f t="shared" si="40"/>
        <v>0</v>
      </c>
      <c r="K241" s="42">
        <v>7200.17</v>
      </c>
      <c r="L241" s="28"/>
      <c r="M241" s="45">
        <v>1745.58</v>
      </c>
      <c r="N241" s="45">
        <f t="shared" si="41"/>
        <v>6.59184309</v>
      </c>
      <c r="O241" s="47">
        <f t="shared" si="42"/>
        <v>0</v>
      </c>
      <c r="P241" s="45">
        <v>2117.67058823529</v>
      </c>
      <c r="Q241" s="28"/>
      <c r="R241" s="51">
        <v>1637.63</v>
      </c>
      <c r="S241" s="45">
        <f t="shared" si="43"/>
        <v>0</v>
      </c>
      <c r="T241" s="47">
        <f t="shared" si="44"/>
        <v>1</v>
      </c>
      <c r="U241" s="51">
        <v>1488.66</v>
      </c>
      <c r="V241" s="39">
        <v>2385.0</v>
      </c>
      <c r="W241" s="42">
        <v>1800.0</v>
      </c>
      <c r="X241" s="28"/>
      <c r="Y241" s="40">
        <f t="shared" si="45"/>
        <v>1</v>
      </c>
      <c r="Z241" s="42">
        <f t="shared" si="48"/>
        <v>-6.184190928</v>
      </c>
      <c r="AA241" s="42" t="str">
        <f t="shared" si="46"/>
        <v/>
      </c>
      <c r="AB241" s="42">
        <f t="shared" si="47"/>
        <v>-6.184190928</v>
      </c>
    </row>
    <row r="242" ht="15.75" customHeight="1">
      <c r="A242" s="38" t="s">
        <v>187</v>
      </c>
      <c r="B242" s="39">
        <v>1323.0</v>
      </c>
      <c r="C242" s="39">
        <v>100.0</v>
      </c>
      <c r="E242" s="28"/>
      <c r="F242" s="47">
        <f t="shared" si="39"/>
        <v>1533.75</v>
      </c>
      <c r="G242" s="28"/>
      <c r="H242" s="42">
        <v>20521.98547888</v>
      </c>
      <c r="I242" s="42">
        <v>99.9511</v>
      </c>
      <c r="J242" s="47">
        <f t="shared" si="40"/>
        <v>0</v>
      </c>
      <c r="K242" s="42">
        <v>7203.75</v>
      </c>
      <c r="L242" s="28"/>
      <c r="M242" s="45">
        <v>1620.92</v>
      </c>
      <c r="N242" s="45">
        <f t="shared" si="41"/>
        <v>5.683455583</v>
      </c>
      <c r="O242" s="47">
        <f t="shared" si="42"/>
        <v>0</v>
      </c>
      <c r="P242" s="45">
        <v>2117.65882352941</v>
      </c>
      <c r="Q242" s="28"/>
      <c r="R242" s="51">
        <v>1533.75</v>
      </c>
      <c r="S242" s="45">
        <f t="shared" si="43"/>
        <v>0</v>
      </c>
      <c r="T242" s="47">
        <f t="shared" si="44"/>
        <v>1</v>
      </c>
      <c r="U242" s="51">
        <v>458.9</v>
      </c>
      <c r="V242" s="39">
        <v>1948.0</v>
      </c>
      <c r="W242" s="42">
        <v>1800.0</v>
      </c>
      <c r="X242" s="28"/>
      <c r="Y242" s="40">
        <f t="shared" si="45"/>
        <v>1</v>
      </c>
      <c r="Z242" s="42">
        <f t="shared" si="48"/>
        <v>-5.377810133</v>
      </c>
      <c r="AA242" s="42" t="str">
        <f t="shared" si="46"/>
        <v/>
      </c>
      <c r="AB242" s="42">
        <f t="shared" si="47"/>
        <v>-5.377810133</v>
      </c>
    </row>
    <row r="243" ht="15.75" customHeight="1">
      <c r="A243" s="40"/>
      <c r="B243" s="40"/>
      <c r="C243" s="40"/>
      <c r="D243" s="40"/>
      <c r="E243" s="28"/>
      <c r="F243" s="44"/>
      <c r="G243" s="28"/>
      <c r="H243" s="45">
        <f t="shared" ref="H243:I243" si="49">AVERAGE(H166:H242)</f>
        <v>4881.119006</v>
      </c>
      <c r="I243" s="45">
        <f t="shared" si="49"/>
        <v>60.99429481</v>
      </c>
      <c r="J243" s="45"/>
      <c r="K243" s="45">
        <f>AVERAGE(K166:K242)</f>
        <v>4687.34961</v>
      </c>
      <c r="L243" s="28"/>
      <c r="M243" s="45">
        <f t="shared" ref="M243:N243" si="50">AVERAGE(M166:M242)</f>
        <v>997.1824675</v>
      </c>
      <c r="N243" s="45">
        <f t="shared" si="50"/>
        <v>7.744372551</v>
      </c>
      <c r="O243" s="45"/>
      <c r="P243" s="45">
        <f>AVERAGE(P166:P242)</f>
        <v>1147.780596</v>
      </c>
      <c r="Q243" s="28"/>
      <c r="R243" s="45">
        <f t="shared" ref="R243:S243" si="51">AVERAGE(R166:R242)</f>
        <v>945.0622078</v>
      </c>
      <c r="S243" s="45">
        <f t="shared" si="51"/>
        <v>0.0003603686792</v>
      </c>
      <c r="T243" s="40"/>
      <c r="U243" s="45">
        <f>AVERAGE(U166:U242)</f>
        <v>445.6557143</v>
      </c>
      <c r="V243" s="40"/>
      <c r="W243" s="45"/>
      <c r="X243" s="28"/>
      <c r="Y243" s="44">
        <f>SUM(Y166:Y242)</f>
        <v>51</v>
      </c>
      <c r="Z243" s="45">
        <f t="shared" ref="Z243:AA243" si="52">AVERAGE(Z166:Z242)</f>
        <v>-5.521902397</v>
      </c>
      <c r="AA243" s="45">
        <f t="shared" si="52"/>
        <v>0.009249462766</v>
      </c>
      <c r="AB243" s="45">
        <f>AVERAGE(AB165:AB242)</f>
        <v>-3.585292387</v>
      </c>
    </row>
    <row r="244" ht="15.75" customHeight="1">
      <c r="A244" s="40"/>
      <c r="B244" s="40"/>
      <c r="C244" s="40"/>
      <c r="D244" s="40"/>
      <c r="E244" s="28"/>
      <c r="F244" s="44"/>
      <c r="G244" s="28"/>
      <c r="H244" s="45"/>
      <c r="I244" s="45"/>
      <c r="J244" s="45"/>
      <c r="K244" s="45"/>
      <c r="L244" s="28"/>
      <c r="M244" s="45"/>
      <c r="N244" s="45"/>
      <c r="O244" s="45"/>
      <c r="P244" s="45"/>
      <c r="Q244" s="28"/>
      <c r="R244" s="44"/>
      <c r="S244" s="40"/>
      <c r="T244" s="40"/>
      <c r="U244" s="45"/>
      <c r="V244" s="40"/>
      <c r="W244" s="45"/>
      <c r="X244" s="28"/>
      <c r="Y244" s="45"/>
      <c r="Z244" s="45"/>
      <c r="AA244" s="45"/>
      <c r="AB244" s="45"/>
    </row>
    <row r="245" ht="15.75" customHeight="1">
      <c r="A245" s="40"/>
      <c r="B245" s="40"/>
      <c r="C245" s="40"/>
      <c r="D245" s="40"/>
      <c r="E245" s="28"/>
      <c r="F245" s="44"/>
      <c r="G245" s="28"/>
      <c r="H245" s="45"/>
      <c r="I245" s="45"/>
      <c r="J245" s="45"/>
      <c r="K245" s="45"/>
      <c r="L245" s="28"/>
      <c r="M245" s="45"/>
      <c r="N245" s="45"/>
      <c r="O245" s="45"/>
      <c r="P245" s="45"/>
      <c r="Q245" s="28"/>
      <c r="R245" s="44"/>
      <c r="S245" s="40"/>
      <c r="T245" s="40"/>
      <c r="U245" s="45"/>
      <c r="V245" s="40"/>
      <c r="W245" s="45"/>
      <c r="X245" s="28"/>
      <c r="Y245" s="45"/>
      <c r="Z245" s="45"/>
      <c r="AA245" s="45"/>
      <c r="AB245" s="45"/>
    </row>
    <row r="246" ht="15.75" customHeight="1">
      <c r="A246" s="40"/>
      <c r="B246" s="40"/>
      <c r="C246" s="40"/>
      <c r="D246" s="40"/>
      <c r="E246" s="28"/>
      <c r="F246" s="44"/>
      <c r="G246" s="28"/>
      <c r="H246" s="45"/>
      <c r="I246" s="45"/>
      <c r="J246" s="45"/>
      <c r="K246" s="45"/>
      <c r="L246" s="28"/>
      <c r="M246" s="45"/>
      <c r="N246" s="45"/>
      <c r="O246" s="45"/>
      <c r="P246" s="45"/>
      <c r="Q246" s="28"/>
      <c r="R246" s="44"/>
      <c r="S246" s="40"/>
      <c r="T246" s="40"/>
      <c r="U246" s="45"/>
      <c r="V246" s="40"/>
      <c r="W246" s="45"/>
      <c r="X246" s="28"/>
      <c r="Y246" s="45"/>
      <c r="Z246" s="45"/>
      <c r="AA246" s="45"/>
      <c r="AB246" s="45"/>
    </row>
    <row r="247" ht="15.75" customHeight="1">
      <c r="A247" s="40"/>
      <c r="B247" s="40"/>
      <c r="C247" s="40"/>
      <c r="D247" s="40"/>
      <c r="E247" s="28"/>
      <c r="F247" s="44"/>
      <c r="G247" s="28"/>
      <c r="H247" s="45"/>
      <c r="I247" s="45"/>
      <c r="J247" s="45"/>
      <c r="K247" s="45"/>
      <c r="L247" s="28"/>
      <c r="M247" s="45"/>
      <c r="N247" s="45"/>
      <c r="O247" s="45"/>
      <c r="P247" s="45"/>
      <c r="Q247" s="28"/>
      <c r="R247" s="44"/>
      <c r="S247" s="40"/>
      <c r="T247" s="40"/>
      <c r="U247" s="45"/>
      <c r="V247" s="40"/>
      <c r="W247" s="45"/>
      <c r="X247" s="28"/>
      <c r="Y247" s="45"/>
      <c r="Z247" s="45"/>
      <c r="AA247" s="45"/>
      <c r="AB247" s="45"/>
    </row>
    <row r="248" ht="15.75" customHeight="1">
      <c r="A248" s="40"/>
      <c r="B248" s="40"/>
      <c r="C248" s="40"/>
      <c r="D248" s="40"/>
      <c r="E248" s="28"/>
      <c r="F248" s="44"/>
      <c r="G248" s="28"/>
      <c r="H248" s="45"/>
      <c r="I248" s="45"/>
      <c r="J248" s="45"/>
      <c r="K248" s="45"/>
      <c r="L248" s="28"/>
      <c r="M248" s="45"/>
      <c r="N248" s="45"/>
      <c r="O248" s="45"/>
      <c r="P248" s="45"/>
      <c r="Q248" s="28"/>
      <c r="R248" s="44"/>
      <c r="S248" s="40"/>
      <c r="T248" s="40"/>
      <c r="U248" s="45"/>
      <c r="V248" s="40"/>
      <c r="W248" s="45"/>
      <c r="X248" s="28"/>
      <c r="Y248" s="45"/>
      <c r="Z248" s="45"/>
      <c r="AA248" s="45"/>
      <c r="AB248" s="45"/>
    </row>
    <row r="249" ht="15.75" customHeight="1">
      <c r="A249" s="40"/>
      <c r="B249" s="40"/>
      <c r="C249" s="40"/>
      <c r="D249" s="40"/>
      <c r="E249" s="28"/>
      <c r="F249" s="44"/>
      <c r="G249" s="28"/>
      <c r="H249" s="45"/>
      <c r="I249" s="45"/>
      <c r="J249" s="45"/>
      <c r="K249" s="45"/>
      <c r="L249" s="28"/>
      <c r="M249" s="45"/>
      <c r="N249" s="45"/>
      <c r="O249" s="45"/>
      <c r="P249" s="45"/>
      <c r="Q249" s="28"/>
      <c r="R249" s="44"/>
      <c r="S249" s="40"/>
      <c r="T249" s="40"/>
      <c r="U249" s="45"/>
      <c r="V249" s="40"/>
      <c r="W249" s="45"/>
      <c r="X249" s="28"/>
      <c r="Y249" s="45"/>
      <c r="Z249" s="45"/>
      <c r="AA249" s="45"/>
      <c r="AB249" s="45"/>
    </row>
    <row r="250" ht="15.75" customHeight="1">
      <c r="A250" s="40"/>
      <c r="B250" s="40"/>
      <c r="C250" s="40"/>
      <c r="D250" s="40"/>
      <c r="E250" s="28"/>
      <c r="F250" s="44"/>
      <c r="G250" s="28"/>
      <c r="H250" s="45"/>
      <c r="I250" s="45"/>
      <c r="J250" s="45"/>
      <c r="K250" s="45"/>
      <c r="L250" s="28"/>
      <c r="M250" s="45"/>
      <c r="N250" s="45"/>
      <c r="O250" s="45"/>
      <c r="P250" s="45"/>
      <c r="Q250" s="28"/>
      <c r="R250" s="44"/>
      <c r="S250" s="40"/>
      <c r="T250" s="40"/>
      <c r="U250" s="45"/>
      <c r="V250" s="40"/>
      <c r="W250" s="45"/>
      <c r="X250" s="28"/>
      <c r="Y250" s="45"/>
      <c r="Z250" s="45"/>
      <c r="AA250" s="45"/>
      <c r="AB250" s="45"/>
    </row>
    <row r="251" ht="15.75" customHeight="1">
      <c r="A251" s="40"/>
      <c r="B251" s="40"/>
      <c r="C251" s="40"/>
      <c r="D251" s="40"/>
      <c r="E251" s="28"/>
      <c r="F251" s="44"/>
      <c r="G251" s="28"/>
      <c r="H251" s="45"/>
      <c r="I251" s="45"/>
      <c r="J251" s="45"/>
      <c r="K251" s="45"/>
      <c r="L251" s="28"/>
      <c r="M251" s="45"/>
      <c r="N251" s="45"/>
      <c r="O251" s="45"/>
      <c r="P251" s="45"/>
      <c r="Q251" s="28"/>
      <c r="R251" s="44"/>
      <c r="S251" s="40"/>
      <c r="T251" s="40"/>
      <c r="U251" s="45"/>
      <c r="V251" s="40"/>
      <c r="W251" s="45"/>
      <c r="X251" s="28"/>
      <c r="Y251" s="45"/>
      <c r="Z251" s="45"/>
      <c r="AA251" s="45"/>
      <c r="AB251" s="45"/>
    </row>
    <row r="252" ht="15.75" customHeight="1">
      <c r="A252" s="40"/>
      <c r="B252" s="40"/>
      <c r="C252" s="40"/>
      <c r="D252" s="40"/>
      <c r="E252" s="28"/>
      <c r="F252" s="44"/>
      <c r="G252" s="28"/>
      <c r="H252" s="45"/>
      <c r="I252" s="45"/>
      <c r="J252" s="45"/>
      <c r="K252" s="45"/>
      <c r="L252" s="28"/>
      <c r="M252" s="45"/>
      <c r="N252" s="45"/>
      <c r="O252" s="45"/>
      <c r="P252" s="45"/>
      <c r="Q252" s="28"/>
      <c r="R252" s="44"/>
      <c r="S252" s="40"/>
      <c r="T252" s="40"/>
      <c r="U252" s="45"/>
      <c r="V252" s="40"/>
      <c r="W252" s="45"/>
      <c r="X252" s="28"/>
      <c r="Y252" s="45"/>
      <c r="Z252" s="45"/>
      <c r="AA252" s="45"/>
      <c r="AB252" s="45"/>
    </row>
    <row r="253" ht="15.75" customHeight="1">
      <c r="A253" s="40"/>
      <c r="B253" s="40"/>
      <c r="C253" s="40"/>
      <c r="D253" s="40"/>
      <c r="E253" s="28"/>
      <c r="F253" s="44"/>
      <c r="G253" s="28"/>
      <c r="H253" s="45"/>
      <c r="I253" s="45"/>
      <c r="J253" s="45"/>
      <c r="K253" s="45"/>
      <c r="L253" s="28"/>
      <c r="M253" s="45"/>
      <c r="N253" s="45"/>
      <c r="O253" s="45"/>
      <c r="P253" s="45"/>
      <c r="Q253" s="28"/>
      <c r="R253" s="44"/>
      <c r="S253" s="40"/>
      <c r="T253" s="40"/>
      <c r="U253" s="45"/>
      <c r="V253" s="40"/>
      <c r="W253" s="45"/>
      <c r="X253" s="28"/>
      <c r="Y253" s="45"/>
      <c r="Z253" s="45"/>
      <c r="AA253" s="45"/>
      <c r="AB253" s="45"/>
    </row>
    <row r="254" ht="15.75" customHeight="1">
      <c r="A254" s="40"/>
      <c r="B254" s="40"/>
      <c r="C254" s="40"/>
      <c r="D254" s="40"/>
      <c r="E254" s="28"/>
      <c r="F254" s="44"/>
      <c r="G254" s="28"/>
      <c r="H254" s="45"/>
      <c r="I254" s="45"/>
      <c r="J254" s="45"/>
      <c r="K254" s="45"/>
      <c r="L254" s="28"/>
      <c r="M254" s="45"/>
      <c r="N254" s="45"/>
      <c r="O254" s="45"/>
      <c r="P254" s="45"/>
      <c r="Q254" s="28"/>
      <c r="R254" s="44"/>
      <c r="S254" s="40"/>
      <c r="T254" s="40"/>
      <c r="U254" s="45"/>
      <c r="V254" s="40"/>
      <c r="W254" s="45"/>
      <c r="X254" s="28"/>
      <c r="Y254" s="45"/>
      <c r="Z254" s="45"/>
      <c r="AA254" s="45"/>
      <c r="AB254" s="45"/>
    </row>
    <row r="255" ht="15.75" customHeight="1">
      <c r="A255" s="40"/>
      <c r="B255" s="40"/>
      <c r="C255" s="40"/>
      <c r="D255" s="40"/>
      <c r="E255" s="28"/>
      <c r="F255" s="44"/>
      <c r="G255" s="28"/>
      <c r="H255" s="45"/>
      <c r="I255" s="45"/>
      <c r="J255" s="45"/>
      <c r="K255" s="45"/>
      <c r="L255" s="28"/>
      <c r="M255" s="45"/>
      <c r="N255" s="45"/>
      <c r="O255" s="45"/>
      <c r="P255" s="45"/>
      <c r="Q255" s="28"/>
      <c r="R255" s="44"/>
      <c r="S255" s="40"/>
      <c r="T255" s="40"/>
      <c r="U255" s="45"/>
      <c r="V255" s="40"/>
      <c r="W255" s="45"/>
      <c r="X255" s="28"/>
      <c r="Y255" s="45"/>
      <c r="Z255" s="45"/>
      <c r="AA255" s="45"/>
      <c r="AB255" s="45"/>
    </row>
    <row r="256" ht="15.75" customHeight="1">
      <c r="A256" s="40"/>
      <c r="B256" s="40"/>
      <c r="C256" s="40"/>
      <c r="D256" s="40"/>
      <c r="E256" s="28"/>
      <c r="F256" s="44"/>
      <c r="G256" s="28"/>
      <c r="H256" s="45"/>
      <c r="I256" s="45"/>
      <c r="J256" s="45"/>
      <c r="K256" s="45"/>
      <c r="L256" s="28"/>
      <c r="M256" s="45"/>
      <c r="N256" s="45"/>
      <c r="O256" s="45"/>
      <c r="P256" s="45"/>
      <c r="Q256" s="28"/>
      <c r="R256" s="44"/>
      <c r="S256" s="40"/>
      <c r="T256" s="40"/>
      <c r="U256" s="45"/>
      <c r="V256" s="40"/>
      <c r="W256" s="45"/>
      <c r="X256" s="28"/>
      <c r="Y256" s="45"/>
      <c r="Z256" s="45"/>
      <c r="AA256" s="45"/>
      <c r="AB256" s="45"/>
    </row>
    <row r="257" ht="15.75" customHeight="1">
      <c r="A257" s="40"/>
      <c r="B257" s="40"/>
      <c r="C257" s="40"/>
      <c r="D257" s="40"/>
      <c r="E257" s="28"/>
      <c r="F257" s="44"/>
      <c r="G257" s="28"/>
      <c r="H257" s="45"/>
      <c r="I257" s="45"/>
      <c r="J257" s="45"/>
      <c r="K257" s="45"/>
      <c r="L257" s="28"/>
      <c r="M257" s="45"/>
      <c r="N257" s="45"/>
      <c r="O257" s="45"/>
      <c r="P257" s="45"/>
      <c r="Q257" s="28"/>
      <c r="R257" s="44"/>
      <c r="S257" s="40"/>
      <c r="T257" s="40"/>
      <c r="U257" s="45"/>
      <c r="V257" s="40"/>
      <c r="W257" s="45"/>
      <c r="X257" s="28"/>
      <c r="Y257" s="45"/>
      <c r="Z257" s="45"/>
      <c r="AA257" s="45"/>
      <c r="AB257" s="45"/>
    </row>
    <row r="258" ht="15.75" customHeight="1">
      <c r="A258" s="40"/>
      <c r="B258" s="40"/>
      <c r="C258" s="40"/>
      <c r="D258" s="40"/>
      <c r="E258" s="28"/>
      <c r="F258" s="44"/>
      <c r="G258" s="28"/>
      <c r="H258" s="45"/>
      <c r="I258" s="45"/>
      <c r="J258" s="45"/>
      <c r="K258" s="45"/>
      <c r="L258" s="28"/>
      <c r="M258" s="45"/>
      <c r="N258" s="45"/>
      <c r="O258" s="45"/>
      <c r="P258" s="45"/>
      <c r="Q258" s="28"/>
      <c r="R258" s="44"/>
      <c r="S258" s="40"/>
      <c r="T258" s="40"/>
      <c r="U258" s="45"/>
      <c r="V258" s="40"/>
      <c r="W258" s="45"/>
      <c r="X258" s="28"/>
      <c r="Y258" s="45"/>
      <c r="Z258" s="45"/>
      <c r="AA258" s="45"/>
      <c r="AB258" s="45"/>
    </row>
    <row r="259" ht="15.75" customHeight="1">
      <c r="A259" s="40"/>
      <c r="B259" s="40"/>
      <c r="C259" s="40"/>
      <c r="D259" s="40"/>
      <c r="E259" s="28"/>
      <c r="F259" s="44"/>
      <c r="G259" s="28"/>
      <c r="H259" s="45"/>
      <c r="I259" s="45"/>
      <c r="J259" s="45"/>
      <c r="K259" s="45"/>
      <c r="L259" s="28"/>
      <c r="M259" s="45"/>
      <c r="N259" s="45"/>
      <c r="O259" s="45"/>
      <c r="P259" s="45"/>
      <c r="Q259" s="28"/>
      <c r="R259" s="44"/>
      <c r="S259" s="40"/>
      <c r="T259" s="40"/>
      <c r="U259" s="45"/>
      <c r="V259" s="40"/>
      <c r="W259" s="45"/>
      <c r="X259" s="28"/>
      <c r="Y259" s="45"/>
      <c r="Z259" s="45"/>
      <c r="AA259" s="45"/>
      <c r="AB259" s="45"/>
    </row>
    <row r="260" ht="15.75" customHeight="1">
      <c r="A260" s="40"/>
      <c r="B260" s="40"/>
      <c r="C260" s="40"/>
      <c r="D260" s="40"/>
      <c r="E260" s="28"/>
      <c r="F260" s="44"/>
      <c r="G260" s="28"/>
      <c r="H260" s="45"/>
      <c r="I260" s="45"/>
      <c r="J260" s="45"/>
      <c r="K260" s="45"/>
      <c r="L260" s="28"/>
      <c r="M260" s="45"/>
      <c r="N260" s="45"/>
      <c r="O260" s="45"/>
      <c r="P260" s="45"/>
      <c r="Q260" s="28"/>
      <c r="R260" s="44"/>
      <c r="S260" s="40"/>
      <c r="T260" s="40"/>
      <c r="U260" s="45"/>
      <c r="V260" s="40"/>
      <c r="W260" s="45"/>
      <c r="X260" s="28"/>
      <c r="Y260" s="45"/>
      <c r="Z260" s="45"/>
      <c r="AA260" s="45"/>
      <c r="AB260" s="45"/>
    </row>
    <row r="261" ht="15.75" customHeight="1">
      <c r="A261" s="40"/>
      <c r="B261" s="40"/>
      <c r="C261" s="40"/>
      <c r="D261" s="40"/>
      <c r="E261" s="28"/>
      <c r="F261" s="44"/>
      <c r="G261" s="28"/>
      <c r="H261" s="45"/>
      <c r="I261" s="45"/>
      <c r="J261" s="45"/>
      <c r="K261" s="45"/>
      <c r="L261" s="28"/>
      <c r="M261" s="45"/>
      <c r="N261" s="45"/>
      <c r="O261" s="45"/>
      <c r="P261" s="45"/>
      <c r="Q261" s="28"/>
      <c r="R261" s="44"/>
      <c r="S261" s="40"/>
      <c r="T261" s="40"/>
      <c r="U261" s="45"/>
      <c r="V261" s="40"/>
      <c r="W261" s="45"/>
      <c r="X261" s="28"/>
      <c r="Y261" s="45"/>
      <c r="Z261" s="45"/>
      <c r="AA261" s="45"/>
      <c r="AB261" s="45"/>
    </row>
    <row r="262" ht="15.75" customHeight="1">
      <c r="A262" s="40"/>
      <c r="B262" s="40"/>
      <c r="C262" s="40"/>
      <c r="D262" s="40"/>
      <c r="E262" s="28"/>
      <c r="F262" s="44"/>
      <c r="G262" s="28"/>
      <c r="H262" s="45"/>
      <c r="I262" s="45"/>
      <c r="J262" s="45"/>
      <c r="K262" s="45"/>
      <c r="L262" s="28"/>
      <c r="M262" s="45"/>
      <c r="N262" s="45"/>
      <c r="O262" s="45"/>
      <c r="P262" s="45"/>
      <c r="Q262" s="28"/>
      <c r="R262" s="44"/>
      <c r="S262" s="40"/>
      <c r="T262" s="40"/>
      <c r="U262" s="45"/>
      <c r="V262" s="40"/>
      <c r="W262" s="45"/>
      <c r="X262" s="28"/>
      <c r="Y262" s="45"/>
      <c r="Z262" s="45"/>
      <c r="AA262" s="45"/>
      <c r="AB262" s="45"/>
    </row>
    <row r="263" ht="15.75" customHeight="1">
      <c r="A263" s="40"/>
      <c r="B263" s="40"/>
      <c r="C263" s="40"/>
      <c r="D263" s="40"/>
      <c r="E263" s="28"/>
      <c r="F263" s="44"/>
      <c r="G263" s="28"/>
      <c r="H263" s="45"/>
      <c r="I263" s="45"/>
      <c r="J263" s="45"/>
      <c r="K263" s="45"/>
      <c r="L263" s="28"/>
      <c r="M263" s="45"/>
      <c r="N263" s="45"/>
      <c r="O263" s="45"/>
      <c r="P263" s="45"/>
      <c r="Q263" s="28"/>
      <c r="R263" s="44"/>
      <c r="S263" s="40"/>
      <c r="T263" s="40"/>
      <c r="U263" s="45"/>
      <c r="V263" s="40"/>
      <c r="W263" s="45"/>
      <c r="X263" s="28"/>
      <c r="Y263" s="45"/>
      <c r="Z263" s="45"/>
      <c r="AA263" s="45"/>
      <c r="AB263" s="45"/>
    </row>
    <row r="264" ht="15.75" customHeight="1">
      <c r="A264" s="40"/>
      <c r="B264" s="40"/>
      <c r="C264" s="40"/>
      <c r="D264" s="40"/>
      <c r="E264" s="28"/>
      <c r="F264" s="44"/>
      <c r="G264" s="28"/>
      <c r="H264" s="45"/>
      <c r="I264" s="45"/>
      <c r="J264" s="45"/>
      <c r="K264" s="45"/>
      <c r="L264" s="28"/>
      <c r="M264" s="45"/>
      <c r="N264" s="45"/>
      <c r="O264" s="45"/>
      <c r="P264" s="45"/>
      <c r="Q264" s="28"/>
      <c r="R264" s="44"/>
      <c r="S264" s="40"/>
      <c r="T264" s="40"/>
      <c r="U264" s="45"/>
      <c r="V264" s="40"/>
      <c r="W264" s="45"/>
      <c r="X264" s="28"/>
      <c r="Y264" s="45"/>
      <c r="Z264" s="45"/>
      <c r="AA264" s="45"/>
      <c r="AB264" s="45"/>
    </row>
    <row r="265" ht="15.75" customHeight="1">
      <c r="A265" s="40"/>
      <c r="B265" s="40"/>
      <c r="C265" s="40"/>
      <c r="D265" s="40"/>
      <c r="E265" s="28"/>
      <c r="F265" s="44"/>
      <c r="G265" s="28"/>
      <c r="H265" s="45"/>
      <c r="I265" s="45"/>
      <c r="J265" s="45"/>
      <c r="K265" s="45"/>
      <c r="L265" s="28"/>
      <c r="M265" s="45"/>
      <c r="N265" s="45"/>
      <c r="O265" s="45"/>
      <c r="P265" s="45"/>
      <c r="Q265" s="28"/>
      <c r="R265" s="44"/>
      <c r="S265" s="40"/>
      <c r="T265" s="40"/>
      <c r="U265" s="45"/>
      <c r="V265" s="40"/>
      <c r="W265" s="45"/>
      <c r="X265" s="28"/>
      <c r="Y265" s="45"/>
      <c r="Z265" s="45"/>
      <c r="AA265" s="45"/>
      <c r="AB265" s="45"/>
    </row>
    <row r="266" ht="15.75" customHeight="1">
      <c r="A266" s="40"/>
      <c r="B266" s="40"/>
      <c r="C266" s="40"/>
      <c r="D266" s="40"/>
      <c r="E266" s="28"/>
      <c r="F266" s="44"/>
      <c r="G266" s="28"/>
      <c r="H266" s="45"/>
      <c r="I266" s="45"/>
      <c r="J266" s="45"/>
      <c r="K266" s="45"/>
      <c r="L266" s="28"/>
      <c r="M266" s="45"/>
      <c r="N266" s="45"/>
      <c r="O266" s="45"/>
      <c r="P266" s="45"/>
      <c r="Q266" s="28"/>
      <c r="R266" s="44"/>
      <c r="S266" s="40"/>
      <c r="T266" s="40"/>
      <c r="U266" s="45"/>
      <c r="V266" s="40"/>
      <c r="W266" s="45"/>
      <c r="X266" s="28"/>
      <c r="Y266" s="45"/>
      <c r="Z266" s="45"/>
      <c r="AA266" s="45"/>
      <c r="AB266" s="45"/>
    </row>
    <row r="267" ht="15.75" customHeight="1">
      <c r="A267" s="40"/>
      <c r="B267" s="40"/>
      <c r="C267" s="40"/>
      <c r="D267" s="40"/>
      <c r="E267" s="28"/>
      <c r="F267" s="44"/>
      <c r="G267" s="28"/>
      <c r="H267" s="45"/>
      <c r="I267" s="45"/>
      <c r="J267" s="45"/>
      <c r="K267" s="45"/>
      <c r="L267" s="28"/>
      <c r="M267" s="45"/>
      <c r="N267" s="45"/>
      <c r="O267" s="45"/>
      <c r="P267" s="45"/>
      <c r="Q267" s="28"/>
      <c r="R267" s="44"/>
      <c r="S267" s="40"/>
      <c r="T267" s="40"/>
      <c r="U267" s="45"/>
      <c r="V267" s="40"/>
      <c r="W267" s="45"/>
      <c r="X267" s="28"/>
      <c r="Y267" s="45"/>
      <c r="Z267" s="45"/>
      <c r="AA267" s="45"/>
      <c r="AB267" s="45"/>
    </row>
    <row r="268" ht="15.75" customHeight="1">
      <c r="A268" s="40"/>
      <c r="B268" s="40"/>
      <c r="C268" s="40"/>
      <c r="D268" s="40"/>
      <c r="E268" s="28"/>
      <c r="F268" s="44"/>
      <c r="G268" s="28"/>
      <c r="H268" s="45"/>
      <c r="I268" s="45"/>
      <c r="J268" s="45"/>
      <c r="K268" s="45"/>
      <c r="L268" s="28"/>
      <c r="M268" s="45"/>
      <c r="N268" s="45"/>
      <c r="O268" s="45"/>
      <c r="P268" s="45"/>
      <c r="Q268" s="28"/>
      <c r="R268" s="44"/>
      <c r="S268" s="40"/>
      <c r="T268" s="40"/>
      <c r="U268" s="45"/>
      <c r="V268" s="40"/>
      <c r="W268" s="45"/>
      <c r="X268" s="28"/>
      <c r="Y268" s="45"/>
      <c r="Z268" s="45"/>
      <c r="AA268" s="45"/>
      <c r="AB268" s="45"/>
    </row>
    <row r="269" ht="15.75" customHeight="1">
      <c r="A269" s="40"/>
      <c r="B269" s="40"/>
      <c r="C269" s="40"/>
      <c r="D269" s="40"/>
      <c r="E269" s="28"/>
      <c r="F269" s="44"/>
      <c r="G269" s="28"/>
      <c r="H269" s="45"/>
      <c r="I269" s="45"/>
      <c r="J269" s="45"/>
      <c r="K269" s="45"/>
      <c r="L269" s="28"/>
      <c r="M269" s="45"/>
      <c r="N269" s="45"/>
      <c r="O269" s="45"/>
      <c r="P269" s="45"/>
      <c r="Q269" s="28"/>
      <c r="R269" s="44"/>
      <c r="S269" s="40"/>
      <c r="T269" s="40"/>
      <c r="U269" s="45"/>
      <c r="V269" s="40"/>
      <c r="W269" s="45"/>
      <c r="X269" s="28"/>
      <c r="Y269" s="45"/>
      <c r="Z269" s="45"/>
      <c r="AA269" s="45"/>
      <c r="AB269" s="45"/>
    </row>
    <row r="270" ht="15.75" customHeight="1">
      <c r="A270" s="40"/>
      <c r="B270" s="40"/>
      <c r="C270" s="40"/>
      <c r="D270" s="40"/>
      <c r="E270" s="28"/>
      <c r="F270" s="44"/>
      <c r="G270" s="28"/>
      <c r="H270" s="45"/>
      <c r="I270" s="45"/>
      <c r="J270" s="45"/>
      <c r="K270" s="45"/>
      <c r="L270" s="28"/>
      <c r="M270" s="45"/>
      <c r="N270" s="45"/>
      <c r="O270" s="45"/>
      <c r="P270" s="45"/>
      <c r="Q270" s="28"/>
      <c r="R270" s="44"/>
      <c r="S270" s="40"/>
      <c r="T270" s="40"/>
      <c r="U270" s="45"/>
      <c r="V270" s="40"/>
      <c r="W270" s="45"/>
      <c r="X270" s="28"/>
      <c r="Y270" s="45"/>
      <c r="Z270" s="45"/>
      <c r="AA270" s="45"/>
      <c r="AB270" s="45"/>
    </row>
    <row r="271" ht="15.75" customHeight="1">
      <c r="A271" s="40"/>
      <c r="B271" s="40"/>
      <c r="C271" s="40"/>
      <c r="D271" s="40"/>
      <c r="E271" s="28"/>
      <c r="F271" s="44"/>
      <c r="G271" s="28"/>
      <c r="H271" s="45"/>
      <c r="I271" s="45"/>
      <c r="J271" s="45"/>
      <c r="K271" s="45"/>
      <c r="L271" s="28"/>
      <c r="M271" s="45"/>
      <c r="N271" s="45"/>
      <c r="O271" s="45"/>
      <c r="P271" s="45"/>
      <c r="Q271" s="28"/>
      <c r="R271" s="44"/>
      <c r="S271" s="40"/>
      <c r="T271" s="40"/>
      <c r="U271" s="45"/>
      <c r="V271" s="40"/>
      <c r="W271" s="45"/>
      <c r="X271" s="28"/>
      <c r="Y271" s="45"/>
      <c r="Z271" s="45"/>
      <c r="AA271" s="45"/>
      <c r="AB271" s="45"/>
    </row>
    <row r="272" ht="15.75" customHeight="1">
      <c r="A272" s="40"/>
      <c r="B272" s="40"/>
      <c r="C272" s="40"/>
      <c r="D272" s="40"/>
      <c r="E272" s="28"/>
      <c r="F272" s="44"/>
      <c r="G272" s="28"/>
      <c r="H272" s="45"/>
      <c r="I272" s="45"/>
      <c r="J272" s="45"/>
      <c r="K272" s="45"/>
      <c r="L272" s="28"/>
      <c r="M272" s="45"/>
      <c r="N272" s="45"/>
      <c r="O272" s="45"/>
      <c r="P272" s="45"/>
      <c r="Q272" s="28"/>
      <c r="R272" s="44"/>
      <c r="S272" s="40"/>
      <c r="T272" s="40"/>
      <c r="U272" s="45"/>
      <c r="V272" s="40"/>
      <c r="W272" s="45"/>
      <c r="X272" s="28"/>
      <c r="Y272" s="45"/>
      <c r="Z272" s="45"/>
      <c r="AA272" s="45"/>
      <c r="AB272" s="45"/>
    </row>
    <row r="273" ht="15.75" customHeight="1">
      <c r="A273" s="40"/>
      <c r="B273" s="40"/>
      <c r="C273" s="40"/>
      <c r="D273" s="40"/>
      <c r="E273" s="28"/>
      <c r="F273" s="44"/>
      <c r="G273" s="28"/>
      <c r="H273" s="45"/>
      <c r="I273" s="45"/>
      <c r="J273" s="45"/>
      <c r="K273" s="45"/>
      <c r="L273" s="28"/>
      <c r="M273" s="45"/>
      <c r="N273" s="45"/>
      <c r="O273" s="45"/>
      <c r="P273" s="45"/>
      <c r="Q273" s="28"/>
      <c r="R273" s="44"/>
      <c r="S273" s="40"/>
      <c r="T273" s="40"/>
      <c r="U273" s="45"/>
      <c r="V273" s="40"/>
      <c r="W273" s="45"/>
      <c r="X273" s="28"/>
      <c r="Y273" s="45"/>
      <c r="Z273" s="45"/>
      <c r="AA273" s="45"/>
      <c r="AB273" s="45"/>
    </row>
    <row r="274" ht="15.75" customHeight="1">
      <c r="A274" s="40"/>
      <c r="B274" s="40"/>
      <c r="C274" s="40"/>
      <c r="D274" s="40"/>
      <c r="E274" s="28"/>
      <c r="F274" s="44"/>
      <c r="G274" s="28"/>
      <c r="H274" s="45"/>
      <c r="I274" s="45"/>
      <c r="J274" s="45"/>
      <c r="K274" s="45"/>
      <c r="L274" s="28"/>
      <c r="M274" s="45"/>
      <c r="N274" s="45"/>
      <c r="O274" s="45"/>
      <c r="P274" s="45"/>
      <c r="Q274" s="28"/>
      <c r="R274" s="44"/>
      <c r="S274" s="40"/>
      <c r="T274" s="40"/>
      <c r="U274" s="45"/>
      <c r="V274" s="40"/>
      <c r="W274" s="45"/>
      <c r="X274" s="28"/>
      <c r="Y274" s="45"/>
      <c r="Z274" s="45"/>
      <c r="AA274" s="45"/>
      <c r="AB274" s="45"/>
    </row>
    <row r="275" ht="15.75" customHeight="1">
      <c r="A275" s="40"/>
      <c r="B275" s="40"/>
      <c r="C275" s="40"/>
      <c r="D275" s="40"/>
      <c r="E275" s="28"/>
      <c r="F275" s="44"/>
      <c r="G275" s="28"/>
      <c r="H275" s="45"/>
      <c r="I275" s="45"/>
      <c r="J275" s="45"/>
      <c r="K275" s="45"/>
      <c r="L275" s="28"/>
      <c r="M275" s="45"/>
      <c r="N275" s="45"/>
      <c r="O275" s="45"/>
      <c r="P275" s="45"/>
      <c r="Q275" s="28"/>
      <c r="R275" s="44"/>
      <c r="S275" s="40"/>
      <c r="T275" s="40"/>
      <c r="U275" s="45"/>
      <c r="V275" s="40"/>
      <c r="W275" s="45"/>
      <c r="X275" s="28"/>
      <c r="Y275" s="45"/>
      <c r="Z275" s="45"/>
      <c r="AA275" s="45"/>
      <c r="AB275" s="45"/>
    </row>
    <row r="276" ht="15.75" customHeight="1">
      <c r="A276" s="40"/>
      <c r="B276" s="40"/>
      <c r="C276" s="40"/>
      <c r="D276" s="40"/>
      <c r="E276" s="28"/>
      <c r="F276" s="44"/>
      <c r="G276" s="28"/>
      <c r="H276" s="45"/>
      <c r="I276" s="45"/>
      <c r="J276" s="45"/>
      <c r="K276" s="45"/>
      <c r="L276" s="28"/>
      <c r="M276" s="45"/>
      <c r="N276" s="45"/>
      <c r="O276" s="45"/>
      <c r="P276" s="45"/>
      <c r="Q276" s="28"/>
      <c r="R276" s="44"/>
      <c r="S276" s="40"/>
      <c r="T276" s="40"/>
      <c r="U276" s="45"/>
      <c r="V276" s="40"/>
      <c r="W276" s="45"/>
      <c r="X276" s="28"/>
      <c r="Y276" s="45"/>
      <c r="Z276" s="45"/>
      <c r="AA276" s="45"/>
      <c r="AB276" s="45"/>
    </row>
    <row r="277" ht="15.75" customHeight="1">
      <c r="A277" s="40"/>
      <c r="B277" s="40"/>
      <c r="C277" s="40"/>
      <c r="D277" s="40"/>
      <c r="E277" s="28"/>
      <c r="F277" s="44"/>
      <c r="G277" s="28"/>
      <c r="H277" s="45"/>
      <c r="I277" s="45"/>
      <c r="J277" s="45"/>
      <c r="K277" s="45"/>
      <c r="L277" s="28"/>
      <c r="M277" s="45"/>
      <c r="N277" s="45"/>
      <c r="O277" s="45"/>
      <c r="P277" s="45"/>
      <c r="Q277" s="28"/>
      <c r="R277" s="44"/>
      <c r="S277" s="40"/>
      <c r="T277" s="40"/>
      <c r="U277" s="45"/>
      <c r="V277" s="40"/>
      <c r="W277" s="45"/>
      <c r="X277" s="28"/>
      <c r="Y277" s="45"/>
      <c r="Z277" s="45"/>
      <c r="AA277" s="45"/>
      <c r="AB277" s="45"/>
    </row>
    <row r="278" ht="15.75" customHeight="1">
      <c r="A278" s="40"/>
      <c r="B278" s="40"/>
      <c r="C278" s="40"/>
      <c r="D278" s="40"/>
      <c r="E278" s="28"/>
      <c r="F278" s="44"/>
      <c r="G278" s="28"/>
      <c r="H278" s="45"/>
      <c r="I278" s="45"/>
      <c r="J278" s="45"/>
      <c r="K278" s="45"/>
      <c r="L278" s="28"/>
      <c r="M278" s="45"/>
      <c r="N278" s="45"/>
      <c r="O278" s="45"/>
      <c r="P278" s="45"/>
      <c r="Q278" s="28"/>
      <c r="R278" s="44"/>
      <c r="S278" s="40"/>
      <c r="T278" s="40"/>
      <c r="U278" s="45"/>
      <c r="V278" s="40"/>
      <c r="W278" s="45"/>
      <c r="X278" s="28"/>
      <c r="Y278" s="45"/>
      <c r="Z278" s="45"/>
      <c r="AA278" s="45"/>
      <c r="AB278" s="45"/>
    </row>
    <row r="279" ht="15.75" customHeight="1">
      <c r="A279" s="40"/>
      <c r="B279" s="40"/>
      <c r="C279" s="40"/>
      <c r="D279" s="40"/>
      <c r="E279" s="28"/>
      <c r="F279" s="44"/>
      <c r="G279" s="28"/>
      <c r="H279" s="45"/>
      <c r="I279" s="45"/>
      <c r="J279" s="45"/>
      <c r="K279" s="45"/>
      <c r="L279" s="28"/>
      <c r="M279" s="45"/>
      <c r="N279" s="45"/>
      <c r="O279" s="45"/>
      <c r="P279" s="45"/>
      <c r="Q279" s="28"/>
      <c r="R279" s="44"/>
      <c r="S279" s="40"/>
      <c r="T279" s="40"/>
      <c r="U279" s="45"/>
      <c r="V279" s="40"/>
      <c r="W279" s="45"/>
      <c r="X279" s="28"/>
      <c r="Y279" s="45"/>
      <c r="Z279" s="45"/>
      <c r="AA279" s="45"/>
      <c r="AB279" s="45"/>
    </row>
    <row r="280" ht="15.75" customHeight="1">
      <c r="A280" s="40"/>
      <c r="B280" s="40"/>
      <c r="C280" s="40"/>
      <c r="D280" s="40"/>
      <c r="E280" s="28"/>
      <c r="F280" s="44"/>
      <c r="G280" s="28"/>
      <c r="H280" s="45"/>
      <c r="I280" s="45"/>
      <c r="J280" s="45"/>
      <c r="K280" s="45"/>
      <c r="L280" s="28"/>
      <c r="M280" s="45"/>
      <c r="N280" s="45"/>
      <c r="O280" s="45"/>
      <c r="P280" s="45"/>
      <c r="Q280" s="28"/>
      <c r="R280" s="44"/>
      <c r="S280" s="40"/>
      <c r="T280" s="40"/>
      <c r="U280" s="45"/>
      <c r="V280" s="40"/>
      <c r="W280" s="45"/>
      <c r="X280" s="28"/>
      <c r="Y280" s="45"/>
      <c r="Z280" s="45"/>
      <c r="AA280" s="45"/>
      <c r="AB280" s="45"/>
    </row>
    <row r="281" ht="15.75" customHeight="1">
      <c r="A281" s="40"/>
      <c r="B281" s="40"/>
      <c r="C281" s="40"/>
      <c r="D281" s="40"/>
      <c r="E281" s="28"/>
      <c r="F281" s="44"/>
      <c r="G281" s="28"/>
      <c r="H281" s="45"/>
      <c r="I281" s="45"/>
      <c r="J281" s="45"/>
      <c r="K281" s="45"/>
      <c r="L281" s="28"/>
      <c r="M281" s="45"/>
      <c r="N281" s="45"/>
      <c r="O281" s="45"/>
      <c r="P281" s="45"/>
      <c r="Q281" s="28"/>
      <c r="R281" s="44"/>
      <c r="S281" s="40"/>
      <c r="T281" s="40"/>
      <c r="U281" s="45"/>
      <c r="V281" s="40"/>
      <c r="W281" s="45"/>
      <c r="X281" s="28"/>
      <c r="Y281" s="45"/>
      <c r="Z281" s="45"/>
      <c r="AA281" s="45"/>
      <c r="AB281" s="45"/>
    </row>
    <row r="282" ht="15.75" customHeight="1">
      <c r="A282" s="40"/>
      <c r="B282" s="40"/>
      <c r="C282" s="40"/>
      <c r="D282" s="40"/>
      <c r="E282" s="28"/>
      <c r="F282" s="44"/>
      <c r="G282" s="28"/>
      <c r="H282" s="45"/>
      <c r="I282" s="45"/>
      <c r="J282" s="45"/>
      <c r="K282" s="45"/>
      <c r="L282" s="28"/>
      <c r="M282" s="45"/>
      <c r="N282" s="45"/>
      <c r="O282" s="45"/>
      <c r="P282" s="45"/>
      <c r="Q282" s="28"/>
      <c r="R282" s="44"/>
      <c r="S282" s="40"/>
      <c r="T282" s="40"/>
      <c r="U282" s="45"/>
      <c r="V282" s="40"/>
      <c r="W282" s="45"/>
      <c r="X282" s="28"/>
      <c r="Y282" s="45"/>
      <c r="Z282" s="45"/>
      <c r="AA282" s="45"/>
      <c r="AB282" s="45"/>
    </row>
    <row r="283" ht="15.75" customHeight="1">
      <c r="A283" s="40"/>
      <c r="B283" s="40"/>
      <c r="C283" s="40"/>
      <c r="D283" s="40"/>
      <c r="E283" s="28"/>
      <c r="F283" s="44"/>
      <c r="G283" s="28"/>
      <c r="H283" s="45"/>
      <c r="I283" s="45"/>
      <c r="J283" s="45"/>
      <c r="K283" s="45"/>
      <c r="L283" s="28"/>
      <c r="M283" s="45"/>
      <c r="N283" s="45"/>
      <c r="O283" s="45"/>
      <c r="P283" s="45"/>
      <c r="Q283" s="28"/>
      <c r="R283" s="44"/>
      <c r="S283" s="40"/>
      <c r="T283" s="40"/>
      <c r="U283" s="45"/>
      <c r="V283" s="40"/>
      <c r="W283" s="45"/>
      <c r="X283" s="28"/>
      <c r="Y283" s="45"/>
      <c r="Z283" s="45"/>
      <c r="AA283" s="45"/>
      <c r="AB283" s="45"/>
    </row>
    <row r="284" ht="15.75" customHeight="1">
      <c r="A284" s="40"/>
      <c r="B284" s="40"/>
      <c r="C284" s="40"/>
      <c r="D284" s="40"/>
      <c r="E284" s="28"/>
      <c r="F284" s="44"/>
      <c r="G284" s="28"/>
      <c r="H284" s="45"/>
      <c r="I284" s="45"/>
      <c r="J284" s="45"/>
      <c r="K284" s="45"/>
      <c r="L284" s="28"/>
      <c r="M284" s="45"/>
      <c r="N284" s="45"/>
      <c r="O284" s="45"/>
      <c r="P284" s="45"/>
      <c r="Q284" s="28"/>
      <c r="R284" s="44"/>
      <c r="S284" s="40"/>
      <c r="T284" s="40"/>
      <c r="U284" s="45"/>
      <c r="V284" s="40"/>
      <c r="W284" s="45"/>
      <c r="X284" s="28"/>
      <c r="Y284" s="45"/>
      <c r="Z284" s="45"/>
      <c r="AA284" s="45"/>
      <c r="AB284" s="45"/>
    </row>
    <row r="285" ht="15.75" customHeight="1">
      <c r="A285" s="40"/>
      <c r="B285" s="40"/>
      <c r="C285" s="40"/>
      <c r="D285" s="40"/>
      <c r="E285" s="28"/>
      <c r="F285" s="44"/>
      <c r="G285" s="28"/>
      <c r="H285" s="45"/>
      <c r="I285" s="45"/>
      <c r="J285" s="45"/>
      <c r="K285" s="45"/>
      <c r="L285" s="28"/>
      <c r="M285" s="45"/>
      <c r="N285" s="45"/>
      <c r="O285" s="45"/>
      <c r="P285" s="45"/>
      <c r="Q285" s="28"/>
      <c r="R285" s="44"/>
      <c r="S285" s="40"/>
      <c r="T285" s="40"/>
      <c r="U285" s="45"/>
      <c r="V285" s="40"/>
      <c r="W285" s="45"/>
      <c r="X285" s="28"/>
      <c r="Y285" s="45"/>
      <c r="Z285" s="45"/>
      <c r="AA285" s="45"/>
      <c r="AB285" s="45"/>
    </row>
    <row r="286" ht="15.75" customHeight="1">
      <c r="A286" s="40"/>
      <c r="B286" s="40"/>
      <c r="C286" s="40"/>
      <c r="D286" s="40"/>
      <c r="E286" s="28"/>
      <c r="F286" s="44"/>
      <c r="G286" s="28"/>
      <c r="H286" s="45"/>
      <c r="I286" s="45"/>
      <c r="J286" s="45"/>
      <c r="K286" s="45"/>
      <c r="L286" s="28"/>
      <c r="M286" s="45"/>
      <c r="N286" s="45"/>
      <c r="O286" s="45"/>
      <c r="P286" s="45"/>
      <c r="Q286" s="28"/>
      <c r="R286" s="44"/>
      <c r="S286" s="40"/>
      <c r="T286" s="40"/>
      <c r="U286" s="45"/>
      <c r="V286" s="40"/>
      <c r="W286" s="45"/>
      <c r="X286" s="28"/>
      <c r="Y286" s="45"/>
      <c r="Z286" s="45"/>
      <c r="AA286" s="45"/>
      <c r="AB286" s="45"/>
    </row>
    <row r="287" ht="15.75" customHeight="1">
      <c r="A287" s="40"/>
      <c r="B287" s="40"/>
      <c r="C287" s="40"/>
      <c r="D287" s="40"/>
      <c r="E287" s="28"/>
      <c r="F287" s="44"/>
      <c r="G287" s="28"/>
      <c r="H287" s="45"/>
      <c r="I287" s="45"/>
      <c r="J287" s="45"/>
      <c r="K287" s="45"/>
      <c r="L287" s="28"/>
      <c r="M287" s="45"/>
      <c r="N287" s="45"/>
      <c r="O287" s="45"/>
      <c r="P287" s="45"/>
      <c r="Q287" s="28"/>
      <c r="R287" s="44"/>
      <c r="S287" s="40"/>
      <c r="T287" s="40"/>
      <c r="U287" s="45"/>
      <c r="V287" s="40"/>
      <c r="W287" s="45"/>
      <c r="X287" s="28"/>
      <c r="Y287" s="45"/>
      <c r="Z287" s="45"/>
      <c r="AA287" s="45"/>
      <c r="AB287" s="45"/>
    </row>
    <row r="288" ht="15.75" customHeight="1">
      <c r="A288" s="40"/>
      <c r="B288" s="40"/>
      <c r="C288" s="40"/>
      <c r="D288" s="40"/>
      <c r="E288" s="28"/>
      <c r="F288" s="44"/>
      <c r="G288" s="28"/>
      <c r="H288" s="45"/>
      <c r="I288" s="45"/>
      <c r="J288" s="45"/>
      <c r="K288" s="45"/>
      <c r="L288" s="28"/>
      <c r="M288" s="45"/>
      <c r="N288" s="45"/>
      <c r="O288" s="45"/>
      <c r="P288" s="45"/>
      <c r="Q288" s="28"/>
      <c r="R288" s="44"/>
      <c r="S288" s="40"/>
      <c r="T288" s="40"/>
      <c r="U288" s="45"/>
      <c r="V288" s="40"/>
      <c r="W288" s="45"/>
      <c r="X288" s="28"/>
      <c r="Y288" s="45"/>
      <c r="Z288" s="45"/>
      <c r="AA288" s="45"/>
      <c r="AB288" s="45"/>
    </row>
    <row r="289" ht="15.75" customHeight="1">
      <c r="A289" s="40"/>
      <c r="B289" s="40"/>
      <c r="C289" s="40"/>
      <c r="D289" s="40"/>
      <c r="E289" s="28"/>
      <c r="F289" s="44"/>
      <c r="G289" s="28"/>
      <c r="H289" s="45"/>
      <c r="I289" s="45"/>
      <c r="J289" s="45"/>
      <c r="K289" s="45"/>
      <c r="L289" s="28"/>
      <c r="M289" s="45"/>
      <c r="N289" s="45"/>
      <c r="O289" s="45"/>
      <c r="P289" s="45"/>
      <c r="Q289" s="28"/>
      <c r="R289" s="44"/>
      <c r="S289" s="40"/>
      <c r="T289" s="40"/>
      <c r="U289" s="45"/>
      <c r="V289" s="40"/>
      <c r="W289" s="45"/>
      <c r="X289" s="28"/>
      <c r="Y289" s="45"/>
      <c r="Z289" s="45"/>
      <c r="AA289" s="45"/>
      <c r="AB289" s="45"/>
    </row>
    <row r="290" ht="15.75" customHeight="1">
      <c r="A290" s="40"/>
      <c r="B290" s="40"/>
      <c r="C290" s="40"/>
      <c r="D290" s="40"/>
      <c r="E290" s="28"/>
      <c r="F290" s="44"/>
      <c r="G290" s="28"/>
      <c r="H290" s="45"/>
      <c r="I290" s="45"/>
      <c r="J290" s="45"/>
      <c r="K290" s="45"/>
      <c r="L290" s="28"/>
      <c r="M290" s="45"/>
      <c r="N290" s="45"/>
      <c r="O290" s="45"/>
      <c r="P290" s="45"/>
      <c r="Q290" s="28"/>
      <c r="R290" s="44"/>
      <c r="S290" s="40"/>
      <c r="T290" s="40"/>
      <c r="U290" s="45"/>
      <c r="V290" s="40"/>
      <c r="W290" s="45"/>
      <c r="X290" s="28"/>
      <c r="Y290" s="45"/>
      <c r="Z290" s="45"/>
      <c r="AA290" s="45"/>
      <c r="AB290" s="45"/>
    </row>
    <row r="291" ht="15.75" customHeight="1">
      <c r="A291" s="40"/>
      <c r="B291" s="40"/>
      <c r="C291" s="40"/>
      <c r="D291" s="40"/>
      <c r="E291" s="28"/>
      <c r="F291" s="44"/>
      <c r="G291" s="28"/>
      <c r="H291" s="45"/>
      <c r="I291" s="45"/>
      <c r="J291" s="45"/>
      <c r="K291" s="45"/>
      <c r="L291" s="28"/>
      <c r="M291" s="45"/>
      <c r="N291" s="45"/>
      <c r="O291" s="45"/>
      <c r="P291" s="45"/>
      <c r="Q291" s="28"/>
      <c r="R291" s="44"/>
      <c r="S291" s="40"/>
      <c r="T291" s="40"/>
      <c r="U291" s="45"/>
      <c r="V291" s="40"/>
      <c r="W291" s="45"/>
      <c r="X291" s="28"/>
      <c r="Y291" s="45"/>
      <c r="Z291" s="45"/>
      <c r="AA291" s="45"/>
      <c r="AB291" s="45"/>
    </row>
    <row r="292" ht="15.75" customHeight="1">
      <c r="A292" s="40"/>
      <c r="B292" s="40"/>
      <c r="C292" s="40"/>
      <c r="D292" s="40"/>
      <c r="E292" s="28"/>
      <c r="F292" s="44"/>
      <c r="G292" s="28"/>
      <c r="H292" s="45"/>
      <c r="I292" s="45"/>
      <c r="J292" s="45"/>
      <c r="K292" s="45"/>
      <c r="L292" s="28"/>
      <c r="M292" s="45"/>
      <c r="N292" s="45"/>
      <c r="O292" s="45"/>
      <c r="P292" s="45"/>
      <c r="Q292" s="28"/>
      <c r="R292" s="44"/>
      <c r="S292" s="40"/>
      <c r="T292" s="40"/>
      <c r="U292" s="45"/>
      <c r="V292" s="40"/>
      <c r="W292" s="45"/>
      <c r="X292" s="28"/>
      <c r="Y292" s="45"/>
      <c r="Z292" s="45"/>
      <c r="AA292" s="45"/>
      <c r="AB292" s="45"/>
    </row>
    <row r="293" ht="15.75" customHeight="1">
      <c r="A293" s="40"/>
      <c r="B293" s="40"/>
      <c r="C293" s="40"/>
      <c r="D293" s="40"/>
      <c r="E293" s="28"/>
      <c r="F293" s="44"/>
      <c r="G293" s="28"/>
      <c r="H293" s="45"/>
      <c r="I293" s="45"/>
      <c r="J293" s="45"/>
      <c r="K293" s="45"/>
      <c r="L293" s="28"/>
      <c r="M293" s="45"/>
      <c r="N293" s="45"/>
      <c r="O293" s="45"/>
      <c r="P293" s="45"/>
      <c r="Q293" s="28"/>
      <c r="R293" s="44"/>
      <c r="S293" s="40"/>
      <c r="T293" s="40"/>
      <c r="U293" s="45"/>
      <c r="V293" s="40"/>
      <c r="W293" s="45"/>
      <c r="X293" s="28"/>
      <c r="Y293" s="45"/>
      <c r="Z293" s="45"/>
      <c r="AA293" s="45"/>
      <c r="AB293" s="45"/>
    </row>
    <row r="294" ht="15.75" customHeight="1">
      <c r="A294" s="40"/>
      <c r="B294" s="40"/>
      <c r="C294" s="40"/>
      <c r="D294" s="40"/>
      <c r="E294" s="28"/>
      <c r="F294" s="44"/>
      <c r="G294" s="28"/>
      <c r="H294" s="45"/>
      <c r="I294" s="45"/>
      <c r="J294" s="45"/>
      <c r="K294" s="45"/>
      <c r="L294" s="28"/>
      <c r="M294" s="45"/>
      <c r="N294" s="45"/>
      <c r="O294" s="45"/>
      <c r="P294" s="45"/>
      <c r="Q294" s="28"/>
      <c r="R294" s="44"/>
      <c r="S294" s="40"/>
      <c r="T294" s="40"/>
      <c r="U294" s="45"/>
      <c r="V294" s="40"/>
      <c r="W294" s="45"/>
      <c r="X294" s="28"/>
      <c r="Y294" s="45"/>
      <c r="Z294" s="45"/>
      <c r="AA294" s="45"/>
      <c r="AB294" s="45"/>
    </row>
    <row r="295" ht="15.75" customHeight="1">
      <c r="A295" s="40"/>
      <c r="B295" s="40"/>
      <c r="C295" s="40"/>
      <c r="D295" s="40"/>
      <c r="E295" s="28"/>
      <c r="F295" s="44"/>
      <c r="G295" s="28"/>
      <c r="H295" s="45"/>
      <c r="I295" s="45"/>
      <c r="J295" s="45"/>
      <c r="K295" s="45"/>
      <c r="L295" s="28"/>
      <c r="M295" s="45"/>
      <c r="N295" s="45"/>
      <c r="O295" s="45"/>
      <c r="P295" s="45"/>
      <c r="Q295" s="28"/>
      <c r="R295" s="44"/>
      <c r="S295" s="40"/>
      <c r="T295" s="40"/>
      <c r="U295" s="45"/>
      <c r="V295" s="40"/>
      <c r="W295" s="45"/>
      <c r="X295" s="28"/>
      <c r="Y295" s="45"/>
      <c r="Z295" s="45"/>
      <c r="AA295" s="45"/>
      <c r="AB295" s="45"/>
    </row>
    <row r="296" ht="15.75" customHeight="1">
      <c r="A296" s="40"/>
      <c r="B296" s="40"/>
      <c r="C296" s="40"/>
      <c r="D296" s="40"/>
      <c r="E296" s="28"/>
      <c r="F296" s="44"/>
      <c r="G296" s="28"/>
      <c r="H296" s="45"/>
      <c r="I296" s="45"/>
      <c r="J296" s="45"/>
      <c r="K296" s="45"/>
      <c r="L296" s="28"/>
      <c r="M296" s="45"/>
      <c r="N296" s="45"/>
      <c r="O296" s="45"/>
      <c r="P296" s="45"/>
      <c r="Q296" s="28"/>
      <c r="R296" s="44"/>
      <c r="S296" s="40"/>
      <c r="T296" s="40"/>
      <c r="U296" s="45"/>
      <c r="V296" s="40"/>
      <c r="W296" s="45"/>
      <c r="X296" s="28"/>
      <c r="Y296" s="45"/>
      <c r="Z296" s="45"/>
      <c r="AA296" s="45"/>
      <c r="AB296" s="45"/>
    </row>
    <row r="297" ht="15.75" customHeight="1">
      <c r="A297" s="40"/>
      <c r="B297" s="40"/>
      <c r="C297" s="40"/>
      <c r="D297" s="40"/>
      <c r="E297" s="28"/>
      <c r="F297" s="44"/>
      <c r="G297" s="28"/>
      <c r="H297" s="45"/>
      <c r="I297" s="45"/>
      <c r="J297" s="45"/>
      <c r="K297" s="45"/>
      <c r="L297" s="28"/>
      <c r="M297" s="45"/>
      <c r="N297" s="45"/>
      <c r="O297" s="45"/>
      <c r="P297" s="45"/>
      <c r="Q297" s="28"/>
      <c r="R297" s="44"/>
      <c r="S297" s="40"/>
      <c r="T297" s="40"/>
      <c r="U297" s="45"/>
      <c r="V297" s="40"/>
      <c r="W297" s="45"/>
      <c r="X297" s="28"/>
      <c r="Y297" s="45"/>
      <c r="Z297" s="45"/>
      <c r="AA297" s="45"/>
      <c r="AB297" s="45"/>
    </row>
    <row r="298" ht="15.75" customHeight="1">
      <c r="A298" s="40"/>
      <c r="B298" s="40"/>
      <c r="C298" s="40"/>
      <c r="D298" s="40"/>
      <c r="E298" s="28"/>
      <c r="F298" s="44"/>
      <c r="G298" s="28"/>
      <c r="H298" s="45"/>
      <c r="I298" s="45"/>
      <c r="J298" s="45"/>
      <c r="K298" s="45"/>
      <c r="L298" s="28"/>
      <c r="M298" s="45"/>
      <c r="N298" s="45"/>
      <c r="O298" s="45"/>
      <c r="P298" s="45"/>
      <c r="Q298" s="28"/>
      <c r="R298" s="44"/>
      <c r="S298" s="40"/>
      <c r="T298" s="40"/>
      <c r="U298" s="45"/>
      <c r="V298" s="40"/>
      <c r="W298" s="45"/>
      <c r="X298" s="28"/>
      <c r="Y298" s="45"/>
      <c r="Z298" s="45"/>
      <c r="AA298" s="45"/>
      <c r="AB298" s="45"/>
    </row>
    <row r="299" ht="15.75" customHeight="1">
      <c r="A299" s="40"/>
      <c r="B299" s="40"/>
      <c r="C299" s="40"/>
      <c r="D299" s="40"/>
      <c r="E299" s="28"/>
      <c r="F299" s="44"/>
      <c r="G299" s="28"/>
      <c r="H299" s="45"/>
      <c r="I299" s="45"/>
      <c r="J299" s="45"/>
      <c r="K299" s="45"/>
      <c r="L299" s="28"/>
      <c r="M299" s="45"/>
      <c r="N299" s="45"/>
      <c r="O299" s="45"/>
      <c r="P299" s="45"/>
      <c r="Q299" s="28"/>
      <c r="R299" s="44"/>
      <c r="S299" s="40"/>
      <c r="T299" s="40"/>
      <c r="U299" s="45"/>
      <c r="V299" s="40"/>
      <c r="W299" s="45"/>
      <c r="X299" s="28"/>
      <c r="Y299" s="45"/>
      <c r="Z299" s="45"/>
      <c r="AA299" s="45"/>
      <c r="AB299" s="45"/>
    </row>
    <row r="300" ht="15.75" customHeight="1">
      <c r="A300" s="40"/>
      <c r="B300" s="40"/>
      <c r="C300" s="40"/>
      <c r="D300" s="40"/>
      <c r="E300" s="28"/>
      <c r="F300" s="44"/>
      <c r="G300" s="28"/>
      <c r="H300" s="45"/>
      <c r="I300" s="45"/>
      <c r="J300" s="45"/>
      <c r="K300" s="45"/>
      <c r="L300" s="28"/>
      <c r="M300" s="45"/>
      <c r="N300" s="45"/>
      <c r="O300" s="45"/>
      <c r="P300" s="45"/>
      <c r="Q300" s="28"/>
      <c r="R300" s="44"/>
      <c r="S300" s="40"/>
      <c r="T300" s="40"/>
      <c r="U300" s="45"/>
      <c r="V300" s="40"/>
      <c r="W300" s="45"/>
      <c r="X300" s="28"/>
      <c r="Y300" s="45"/>
      <c r="Z300" s="45"/>
      <c r="AA300" s="45"/>
      <c r="AB300" s="45"/>
    </row>
    <row r="301" ht="15.75" customHeight="1">
      <c r="A301" s="40"/>
      <c r="B301" s="40"/>
      <c r="C301" s="40"/>
      <c r="D301" s="40"/>
      <c r="E301" s="28"/>
      <c r="F301" s="44"/>
      <c r="G301" s="28"/>
      <c r="H301" s="45"/>
      <c r="I301" s="45"/>
      <c r="J301" s="45"/>
      <c r="K301" s="45"/>
      <c r="L301" s="28"/>
      <c r="M301" s="45"/>
      <c r="N301" s="45"/>
      <c r="O301" s="45"/>
      <c r="P301" s="45"/>
      <c r="Q301" s="28"/>
      <c r="R301" s="44"/>
      <c r="S301" s="40"/>
      <c r="T301" s="40"/>
      <c r="U301" s="45"/>
      <c r="V301" s="40"/>
      <c r="W301" s="45"/>
      <c r="X301" s="28"/>
      <c r="Y301" s="45"/>
      <c r="Z301" s="45"/>
      <c r="AA301" s="45"/>
      <c r="AB301" s="45"/>
    </row>
    <row r="302" ht="15.75" customHeight="1">
      <c r="A302" s="40"/>
      <c r="B302" s="40"/>
      <c r="C302" s="40"/>
      <c r="D302" s="40"/>
      <c r="E302" s="28"/>
      <c r="F302" s="44"/>
      <c r="G302" s="28"/>
      <c r="H302" s="45"/>
      <c r="I302" s="45"/>
      <c r="J302" s="45"/>
      <c r="K302" s="45"/>
      <c r="L302" s="28"/>
      <c r="M302" s="45"/>
      <c r="N302" s="45"/>
      <c r="O302" s="45"/>
      <c r="P302" s="45"/>
      <c r="Q302" s="28"/>
      <c r="R302" s="44"/>
      <c r="S302" s="40"/>
      <c r="T302" s="40"/>
      <c r="U302" s="45"/>
      <c r="V302" s="40"/>
      <c r="W302" s="45"/>
      <c r="X302" s="28"/>
      <c r="Y302" s="45"/>
      <c r="Z302" s="45"/>
      <c r="AA302" s="45"/>
      <c r="AB302" s="45"/>
    </row>
    <row r="303" ht="15.75" customHeight="1">
      <c r="A303" s="40"/>
      <c r="B303" s="40"/>
      <c r="C303" s="40"/>
      <c r="D303" s="40"/>
      <c r="E303" s="28"/>
      <c r="F303" s="44"/>
      <c r="G303" s="28"/>
      <c r="H303" s="45"/>
      <c r="I303" s="45"/>
      <c r="J303" s="45"/>
      <c r="K303" s="45"/>
      <c r="L303" s="28"/>
      <c r="M303" s="45"/>
      <c r="N303" s="45"/>
      <c r="O303" s="45"/>
      <c r="P303" s="45"/>
      <c r="Q303" s="28"/>
      <c r="R303" s="44"/>
      <c r="S303" s="40"/>
      <c r="T303" s="40"/>
      <c r="U303" s="45"/>
      <c r="V303" s="40"/>
      <c r="W303" s="45"/>
      <c r="X303" s="28"/>
      <c r="Y303" s="45"/>
      <c r="Z303" s="45"/>
      <c r="AA303" s="45"/>
      <c r="AB303" s="45"/>
    </row>
    <row r="304" ht="15.75" customHeight="1">
      <c r="A304" s="40"/>
      <c r="B304" s="40"/>
      <c r="C304" s="40"/>
      <c r="D304" s="40"/>
      <c r="E304" s="28"/>
      <c r="F304" s="44"/>
      <c r="G304" s="28"/>
      <c r="H304" s="45"/>
      <c r="I304" s="45"/>
      <c r="J304" s="45"/>
      <c r="K304" s="45"/>
      <c r="L304" s="28"/>
      <c r="M304" s="45"/>
      <c r="N304" s="45"/>
      <c r="O304" s="45"/>
      <c r="P304" s="45"/>
      <c r="Q304" s="28"/>
      <c r="R304" s="44"/>
      <c r="S304" s="40"/>
      <c r="T304" s="40"/>
      <c r="U304" s="45"/>
      <c r="V304" s="40"/>
      <c r="W304" s="45"/>
      <c r="X304" s="28"/>
      <c r="Y304" s="45"/>
      <c r="Z304" s="45"/>
      <c r="AA304" s="45"/>
      <c r="AB304" s="45"/>
    </row>
    <row r="305" ht="15.75" customHeight="1">
      <c r="A305" s="40"/>
      <c r="B305" s="40"/>
      <c r="C305" s="40"/>
      <c r="D305" s="40"/>
      <c r="E305" s="28"/>
      <c r="F305" s="44"/>
      <c r="G305" s="28"/>
      <c r="H305" s="45"/>
      <c r="I305" s="45"/>
      <c r="J305" s="45"/>
      <c r="K305" s="45"/>
      <c r="L305" s="28"/>
      <c r="M305" s="45"/>
      <c r="N305" s="45"/>
      <c r="O305" s="45"/>
      <c r="P305" s="45"/>
      <c r="Q305" s="28"/>
      <c r="R305" s="44"/>
      <c r="S305" s="40"/>
      <c r="T305" s="40"/>
      <c r="U305" s="45"/>
      <c r="V305" s="40"/>
      <c r="W305" s="45"/>
      <c r="X305" s="28"/>
      <c r="Y305" s="45"/>
      <c r="Z305" s="45"/>
      <c r="AA305" s="45"/>
      <c r="AB305" s="45"/>
    </row>
    <row r="306" ht="15.75" customHeight="1">
      <c r="A306" s="40"/>
      <c r="B306" s="40"/>
      <c r="C306" s="40"/>
      <c r="D306" s="40"/>
      <c r="E306" s="28"/>
      <c r="F306" s="44"/>
      <c r="G306" s="28"/>
      <c r="H306" s="45"/>
      <c r="I306" s="45"/>
      <c r="J306" s="45"/>
      <c r="K306" s="45"/>
      <c r="L306" s="28"/>
      <c r="M306" s="45"/>
      <c r="N306" s="45"/>
      <c r="O306" s="45"/>
      <c r="P306" s="45"/>
      <c r="Q306" s="28"/>
      <c r="R306" s="44"/>
      <c r="S306" s="40"/>
      <c r="T306" s="40"/>
      <c r="U306" s="45"/>
      <c r="V306" s="40"/>
      <c r="W306" s="45"/>
      <c r="X306" s="28"/>
      <c r="Y306" s="45"/>
      <c r="Z306" s="45"/>
      <c r="AA306" s="45"/>
      <c r="AB306" s="45"/>
    </row>
    <row r="307" ht="15.75" customHeight="1">
      <c r="A307" s="40"/>
      <c r="B307" s="40"/>
      <c r="C307" s="40"/>
      <c r="D307" s="40"/>
      <c r="E307" s="28"/>
      <c r="F307" s="44"/>
      <c r="G307" s="28"/>
      <c r="H307" s="45"/>
      <c r="I307" s="45"/>
      <c r="J307" s="45"/>
      <c r="K307" s="45"/>
      <c r="L307" s="28"/>
      <c r="M307" s="45"/>
      <c r="N307" s="45"/>
      <c r="O307" s="45"/>
      <c r="P307" s="45"/>
      <c r="Q307" s="28"/>
      <c r="R307" s="44"/>
      <c r="S307" s="40"/>
      <c r="T307" s="40"/>
      <c r="U307" s="45"/>
      <c r="V307" s="40"/>
      <c r="W307" s="45"/>
      <c r="X307" s="28"/>
      <c r="Y307" s="45"/>
      <c r="Z307" s="45"/>
      <c r="AA307" s="45"/>
      <c r="AB307" s="45"/>
    </row>
    <row r="308" ht="15.75" customHeight="1">
      <c r="A308" s="40"/>
      <c r="B308" s="40"/>
      <c r="C308" s="40"/>
      <c r="D308" s="40"/>
      <c r="E308" s="28"/>
      <c r="F308" s="44"/>
      <c r="G308" s="28"/>
      <c r="H308" s="45"/>
      <c r="I308" s="45"/>
      <c r="J308" s="45"/>
      <c r="K308" s="45"/>
      <c r="L308" s="28"/>
      <c r="M308" s="45"/>
      <c r="N308" s="45"/>
      <c r="O308" s="45"/>
      <c r="P308" s="45"/>
      <c r="Q308" s="28"/>
      <c r="R308" s="44"/>
      <c r="S308" s="40"/>
      <c r="T308" s="40"/>
      <c r="U308" s="45"/>
      <c r="V308" s="40"/>
      <c r="W308" s="45"/>
      <c r="X308" s="28"/>
      <c r="Y308" s="45"/>
      <c r="Z308" s="45"/>
      <c r="AA308" s="45"/>
      <c r="AB308" s="45"/>
    </row>
    <row r="309" ht="15.75" customHeight="1">
      <c r="A309" s="40"/>
      <c r="B309" s="40"/>
      <c r="C309" s="40"/>
      <c r="D309" s="40"/>
      <c r="E309" s="28"/>
      <c r="F309" s="44"/>
      <c r="G309" s="28"/>
      <c r="H309" s="45"/>
      <c r="I309" s="45"/>
      <c r="J309" s="45"/>
      <c r="K309" s="45"/>
      <c r="L309" s="28"/>
      <c r="M309" s="45"/>
      <c r="N309" s="45"/>
      <c r="O309" s="45"/>
      <c r="P309" s="45"/>
      <c r="Q309" s="28"/>
      <c r="R309" s="44"/>
      <c r="S309" s="40"/>
      <c r="T309" s="40"/>
      <c r="U309" s="45"/>
      <c r="V309" s="40"/>
      <c r="W309" s="45"/>
      <c r="X309" s="28"/>
      <c r="Y309" s="45"/>
      <c r="Z309" s="45"/>
      <c r="AA309" s="45"/>
      <c r="AB309" s="45"/>
    </row>
    <row r="310" ht="15.75" customHeight="1">
      <c r="A310" s="40"/>
      <c r="B310" s="40"/>
      <c r="C310" s="40"/>
      <c r="D310" s="40"/>
      <c r="E310" s="28"/>
      <c r="F310" s="44"/>
      <c r="G310" s="28"/>
      <c r="H310" s="45"/>
      <c r="I310" s="45"/>
      <c r="J310" s="45"/>
      <c r="K310" s="45"/>
      <c r="L310" s="28"/>
      <c r="M310" s="45"/>
      <c r="N310" s="45"/>
      <c r="O310" s="45"/>
      <c r="P310" s="45"/>
      <c r="Q310" s="28"/>
      <c r="R310" s="44"/>
      <c r="S310" s="40"/>
      <c r="T310" s="40"/>
      <c r="U310" s="45"/>
      <c r="V310" s="40"/>
      <c r="W310" s="45"/>
      <c r="X310" s="28"/>
      <c r="Y310" s="45"/>
      <c r="Z310" s="45"/>
      <c r="AA310" s="45"/>
      <c r="AB310" s="45"/>
    </row>
    <row r="311" ht="15.75" customHeight="1">
      <c r="A311" s="40"/>
      <c r="B311" s="40"/>
      <c r="C311" s="40"/>
      <c r="D311" s="40"/>
      <c r="E311" s="28"/>
      <c r="F311" s="44"/>
      <c r="G311" s="28"/>
      <c r="H311" s="45"/>
      <c r="I311" s="45"/>
      <c r="J311" s="45"/>
      <c r="K311" s="45"/>
      <c r="L311" s="28"/>
      <c r="M311" s="45"/>
      <c r="N311" s="45"/>
      <c r="O311" s="45"/>
      <c r="P311" s="45"/>
      <c r="Q311" s="28"/>
      <c r="R311" s="44"/>
      <c r="S311" s="40"/>
      <c r="T311" s="40"/>
      <c r="U311" s="45"/>
      <c r="V311" s="40"/>
      <c r="W311" s="45"/>
      <c r="X311" s="28"/>
      <c r="Y311" s="45"/>
      <c r="Z311" s="45"/>
      <c r="AA311" s="45"/>
      <c r="AB311" s="45"/>
    </row>
    <row r="312" ht="15.75" customHeight="1">
      <c r="A312" s="40"/>
      <c r="B312" s="40"/>
      <c r="C312" s="40"/>
      <c r="D312" s="40"/>
      <c r="E312" s="28"/>
      <c r="F312" s="44"/>
      <c r="G312" s="28"/>
      <c r="H312" s="45"/>
      <c r="I312" s="45"/>
      <c r="J312" s="45"/>
      <c r="K312" s="45"/>
      <c r="L312" s="28"/>
      <c r="M312" s="45"/>
      <c r="N312" s="45"/>
      <c r="O312" s="45"/>
      <c r="P312" s="45"/>
      <c r="Q312" s="28"/>
      <c r="R312" s="44"/>
      <c r="S312" s="40"/>
      <c r="T312" s="40"/>
      <c r="U312" s="45"/>
      <c r="V312" s="40"/>
      <c r="W312" s="45"/>
      <c r="X312" s="28"/>
      <c r="Y312" s="45"/>
      <c r="Z312" s="45"/>
      <c r="AA312" s="45"/>
      <c r="AB312" s="45"/>
    </row>
    <row r="313" ht="15.75" customHeight="1">
      <c r="A313" s="40"/>
      <c r="B313" s="40"/>
      <c r="C313" s="40"/>
      <c r="D313" s="40"/>
      <c r="E313" s="28"/>
      <c r="F313" s="44"/>
      <c r="G313" s="28"/>
      <c r="H313" s="45"/>
      <c r="I313" s="45"/>
      <c r="J313" s="45"/>
      <c r="K313" s="45"/>
      <c r="L313" s="28"/>
      <c r="M313" s="45"/>
      <c r="N313" s="45"/>
      <c r="O313" s="45"/>
      <c r="P313" s="45"/>
      <c r="Q313" s="28"/>
      <c r="R313" s="44"/>
      <c r="S313" s="40"/>
      <c r="T313" s="40"/>
      <c r="U313" s="45"/>
      <c r="V313" s="40"/>
      <c r="W313" s="45"/>
      <c r="X313" s="28"/>
      <c r="Y313" s="45"/>
      <c r="Z313" s="45"/>
      <c r="AA313" s="45"/>
      <c r="AB313" s="45"/>
    </row>
    <row r="314" ht="15.75" customHeight="1">
      <c r="A314" s="40"/>
      <c r="B314" s="40"/>
      <c r="C314" s="40"/>
      <c r="D314" s="40"/>
      <c r="E314" s="28"/>
      <c r="F314" s="44"/>
      <c r="G314" s="28"/>
      <c r="H314" s="45"/>
      <c r="I314" s="45"/>
      <c r="J314" s="45"/>
      <c r="K314" s="45"/>
      <c r="L314" s="28"/>
      <c r="M314" s="45"/>
      <c r="N314" s="45"/>
      <c r="O314" s="45"/>
      <c r="P314" s="45"/>
      <c r="Q314" s="28"/>
      <c r="R314" s="44"/>
      <c r="S314" s="40"/>
      <c r="T314" s="40"/>
      <c r="U314" s="45"/>
      <c r="V314" s="40"/>
      <c r="W314" s="45"/>
      <c r="X314" s="28"/>
      <c r="Y314" s="45"/>
      <c r="Z314" s="45"/>
      <c r="AA314" s="45"/>
      <c r="AB314" s="45"/>
    </row>
    <row r="315" ht="15.75" customHeight="1">
      <c r="A315" s="40"/>
      <c r="B315" s="40"/>
      <c r="C315" s="40"/>
      <c r="D315" s="40"/>
      <c r="E315" s="28"/>
      <c r="F315" s="44"/>
      <c r="G315" s="28"/>
      <c r="H315" s="45"/>
      <c r="I315" s="45"/>
      <c r="J315" s="45"/>
      <c r="K315" s="45"/>
      <c r="L315" s="28"/>
      <c r="M315" s="45"/>
      <c r="N315" s="45"/>
      <c r="O315" s="45"/>
      <c r="P315" s="45"/>
      <c r="Q315" s="28"/>
      <c r="R315" s="44"/>
      <c r="S315" s="40"/>
      <c r="T315" s="40"/>
      <c r="U315" s="45"/>
      <c r="V315" s="40"/>
      <c r="W315" s="45"/>
      <c r="X315" s="28"/>
      <c r="Y315" s="45"/>
      <c r="Z315" s="45"/>
      <c r="AA315" s="45"/>
      <c r="AB315" s="45"/>
    </row>
    <row r="316" ht="15.75" customHeight="1">
      <c r="A316" s="40"/>
      <c r="B316" s="40"/>
      <c r="C316" s="40"/>
      <c r="D316" s="40"/>
      <c r="E316" s="28"/>
      <c r="F316" s="44"/>
      <c r="G316" s="28"/>
      <c r="H316" s="45"/>
      <c r="I316" s="45"/>
      <c r="J316" s="45"/>
      <c r="K316" s="45"/>
      <c r="L316" s="28"/>
      <c r="M316" s="45"/>
      <c r="N316" s="45"/>
      <c r="O316" s="45"/>
      <c r="P316" s="45"/>
      <c r="Q316" s="28"/>
      <c r="R316" s="44"/>
      <c r="S316" s="40"/>
      <c r="T316" s="40"/>
      <c r="U316" s="45"/>
      <c r="V316" s="40"/>
      <c r="W316" s="45"/>
      <c r="X316" s="28"/>
      <c r="Y316" s="45"/>
      <c r="Z316" s="45"/>
      <c r="AA316" s="45"/>
      <c r="AB316" s="45"/>
    </row>
    <row r="317" ht="15.75" customHeight="1">
      <c r="A317" s="40"/>
      <c r="B317" s="40"/>
      <c r="C317" s="40"/>
      <c r="D317" s="40"/>
      <c r="E317" s="28"/>
      <c r="F317" s="44"/>
      <c r="G317" s="28"/>
      <c r="H317" s="45"/>
      <c r="I317" s="45"/>
      <c r="J317" s="45"/>
      <c r="K317" s="45"/>
      <c r="L317" s="28"/>
      <c r="M317" s="45"/>
      <c r="N317" s="45"/>
      <c r="O317" s="45"/>
      <c r="P317" s="45"/>
      <c r="Q317" s="28"/>
      <c r="R317" s="44"/>
      <c r="S317" s="40"/>
      <c r="T317" s="40"/>
      <c r="U317" s="45"/>
      <c r="V317" s="40"/>
      <c r="W317" s="45"/>
      <c r="X317" s="28"/>
      <c r="Y317" s="45"/>
      <c r="Z317" s="45"/>
      <c r="AA317" s="45"/>
      <c r="AB317" s="45"/>
    </row>
    <row r="318" ht="15.75" customHeight="1">
      <c r="A318" s="40"/>
      <c r="B318" s="40"/>
      <c r="C318" s="40"/>
      <c r="D318" s="40"/>
      <c r="E318" s="28"/>
      <c r="F318" s="44"/>
      <c r="G318" s="28"/>
      <c r="H318" s="45"/>
      <c r="I318" s="45"/>
      <c r="J318" s="45"/>
      <c r="K318" s="45"/>
      <c r="L318" s="28"/>
      <c r="M318" s="45"/>
      <c r="N318" s="45"/>
      <c r="O318" s="45"/>
      <c r="P318" s="45"/>
      <c r="Q318" s="28"/>
      <c r="R318" s="44"/>
      <c r="S318" s="40"/>
      <c r="T318" s="40"/>
      <c r="U318" s="45"/>
      <c r="V318" s="40"/>
      <c r="W318" s="45"/>
      <c r="X318" s="28"/>
      <c r="Y318" s="45"/>
      <c r="Z318" s="45"/>
      <c r="AA318" s="45"/>
      <c r="AB318" s="45"/>
    </row>
    <row r="319" ht="15.75" customHeight="1">
      <c r="A319" s="40"/>
      <c r="B319" s="40"/>
      <c r="C319" s="40"/>
      <c r="D319" s="40"/>
      <c r="E319" s="28"/>
      <c r="F319" s="44"/>
      <c r="G319" s="28"/>
      <c r="H319" s="45"/>
      <c r="I319" s="45"/>
      <c r="J319" s="45"/>
      <c r="K319" s="45"/>
      <c r="L319" s="28"/>
      <c r="M319" s="45"/>
      <c r="N319" s="45"/>
      <c r="O319" s="45"/>
      <c r="P319" s="45"/>
      <c r="Q319" s="28"/>
      <c r="R319" s="44"/>
      <c r="S319" s="40"/>
      <c r="T319" s="40"/>
      <c r="U319" s="45"/>
      <c r="V319" s="40"/>
      <c r="W319" s="45"/>
      <c r="X319" s="28"/>
      <c r="Y319" s="45"/>
      <c r="Z319" s="45"/>
      <c r="AA319" s="45"/>
      <c r="AB319" s="45"/>
    </row>
    <row r="320" ht="15.75" customHeight="1">
      <c r="A320" s="40"/>
      <c r="B320" s="40"/>
      <c r="C320" s="40"/>
      <c r="D320" s="40"/>
      <c r="E320" s="28"/>
      <c r="F320" s="44"/>
      <c r="G320" s="28"/>
      <c r="H320" s="45"/>
      <c r="I320" s="45"/>
      <c r="J320" s="45"/>
      <c r="K320" s="45"/>
      <c r="L320" s="28"/>
      <c r="M320" s="45"/>
      <c r="N320" s="45"/>
      <c r="O320" s="45"/>
      <c r="P320" s="45"/>
      <c r="Q320" s="28"/>
      <c r="R320" s="44"/>
      <c r="S320" s="40"/>
      <c r="T320" s="40"/>
      <c r="U320" s="45"/>
      <c r="V320" s="40"/>
      <c r="W320" s="45"/>
      <c r="X320" s="28"/>
      <c r="Y320" s="45"/>
      <c r="Z320" s="45"/>
      <c r="AA320" s="45"/>
      <c r="AB320" s="45"/>
    </row>
    <row r="321" ht="15.75" customHeight="1">
      <c r="A321" s="40"/>
      <c r="B321" s="40"/>
      <c r="C321" s="40"/>
      <c r="D321" s="40"/>
      <c r="E321" s="28"/>
      <c r="F321" s="44"/>
      <c r="G321" s="28"/>
      <c r="H321" s="45"/>
      <c r="I321" s="45"/>
      <c r="J321" s="45"/>
      <c r="K321" s="45"/>
      <c r="L321" s="28"/>
      <c r="M321" s="45"/>
      <c r="N321" s="45"/>
      <c r="O321" s="45"/>
      <c r="P321" s="45"/>
      <c r="Q321" s="28"/>
      <c r="R321" s="44"/>
      <c r="S321" s="40"/>
      <c r="T321" s="40"/>
      <c r="U321" s="45"/>
      <c r="V321" s="40"/>
      <c r="W321" s="45"/>
      <c r="X321" s="28"/>
      <c r="Y321" s="45"/>
      <c r="Z321" s="45"/>
      <c r="AA321" s="45"/>
      <c r="AB321" s="45"/>
    </row>
    <row r="322" ht="15.75" customHeight="1">
      <c r="A322" s="40"/>
      <c r="B322" s="40"/>
      <c r="C322" s="40"/>
      <c r="D322" s="40"/>
      <c r="E322" s="28"/>
      <c r="F322" s="44"/>
      <c r="G322" s="28"/>
      <c r="H322" s="45"/>
      <c r="I322" s="45"/>
      <c r="J322" s="45"/>
      <c r="K322" s="45"/>
      <c r="L322" s="28"/>
      <c r="M322" s="45"/>
      <c r="N322" s="45"/>
      <c r="O322" s="45"/>
      <c r="P322" s="45"/>
      <c r="Q322" s="28"/>
      <c r="R322" s="44"/>
      <c r="S322" s="40"/>
      <c r="T322" s="40"/>
      <c r="U322" s="45"/>
      <c r="V322" s="40"/>
      <c r="W322" s="45"/>
      <c r="X322" s="28"/>
      <c r="Y322" s="45"/>
      <c r="Z322" s="45"/>
      <c r="AA322" s="45"/>
      <c r="AB322" s="45"/>
    </row>
    <row r="323" ht="15.75" customHeight="1">
      <c r="A323" s="40"/>
      <c r="B323" s="40"/>
      <c r="C323" s="40"/>
      <c r="D323" s="40"/>
      <c r="E323" s="28"/>
      <c r="F323" s="44"/>
      <c r="G323" s="28"/>
      <c r="H323" s="45"/>
      <c r="I323" s="45"/>
      <c r="J323" s="45"/>
      <c r="K323" s="45"/>
      <c r="L323" s="28"/>
      <c r="M323" s="45"/>
      <c r="N323" s="45"/>
      <c r="O323" s="45"/>
      <c r="P323" s="45"/>
      <c r="Q323" s="28"/>
      <c r="R323" s="44"/>
      <c r="S323" s="40"/>
      <c r="T323" s="40"/>
      <c r="U323" s="45"/>
      <c r="V323" s="40"/>
      <c r="W323" s="45"/>
      <c r="X323" s="28"/>
      <c r="Y323" s="45"/>
      <c r="Z323" s="45"/>
      <c r="AA323" s="45"/>
      <c r="AB323" s="45"/>
    </row>
    <row r="324" ht="15.75" customHeight="1">
      <c r="A324" s="40"/>
      <c r="B324" s="40"/>
      <c r="C324" s="40"/>
      <c r="D324" s="40"/>
      <c r="E324" s="28"/>
      <c r="F324" s="44"/>
      <c r="G324" s="28"/>
      <c r="H324" s="45"/>
      <c r="I324" s="45"/>
      <c r="J324" s="45"/>
      <c r="K324" s="45"/>
      <c r="L324" s="28"/>
      <c r="M324" s="45"/>
      <c r="N324" s="45"/>
      <c r="O324" s="45"/>
      <c r="P324" s="45"/>
      <c r="Q324" s="28"/>
      <c r="R324" s="44"/>
      <c r="S324" s="40"/>
      <c r="T324" s="40"/>
      <c r="U324" s="45"/>
      <c r="V324" s="40"/>
      <c r="W324" s="45"/>
      <c r="X324" s="28"/>
      <c r="Y324" s="45"/>
      <c r="Z324" s="45"/>
      <c r="AA324" s="45"/>
      <c r="AB324" s="45"/>
    </row>
    <row r="325" ht="15.75" customHeight="1">
      <c r="A325" s="40"/>
      <c r="B325" s="40"/>
      <c r="C325" s="40"/>
      <c r="D325" s="40"/>
      <c r="E325" s="28"/>
      <c r="F325" s="44"/>
      <c r="G325" s="28"/>
      <c r="H325" s="45"/>
      <c r="I325" s="45"/>
      <c r="J325" s="45"/>
      <c r="K325" s="45"/>
      <c r="L325" s="28"/>
      <c r="M325" s="45"/>
      <c r="N325" s="45"/>
      <c r="O325" s="45"/>
      <c r="P325" s="45"/>
      <c r="Q325" s="28"/>
      <c r="R325" s="44"/>
      <c r="S325" s="40"/>
      <c r="T325" s="40"/>
      <c r="U325" s="45"/>
      <c r="V325" s="40"/>
      <c r="W325" s="45"/>
      <c r="X325" s="28"/>
      <c r="Y325" s="45"/>
      <c r="Z325" s="45"/>
      <c r="AA325" s="45"/>
      <c r="AB325" s="45"/>
    </row>
    <row r="326" ht="15.75" customHeight="1">
      <c r="A326" s="40"/>
      <c r="B326" s="40"/>
      <c r="C326" s="40"/>
      <c r="D326" s="40"/>
      <c r="E326" s="28"/>
      <c r="F326" s="44"/>
      <c r="G326" s="28"/>
      <c r="H326" s="45"/>
      <c r="I326" s="45"/>
      <c r="J326" s="45"/>
      <c r="K326" s="45"/>
      <c r="L326" s="28"/>
      <c r="M326" s="45"/>
      <c r="N326" s="45"/>
      <c r="O326" s="45"/>
      <c r="P326" s="45"/>
      <c r="Q326" s="28"/>
      <c r="R326" s="44"/>
      <c r="S326" s="40"/>
      <c r="T326" s="40"/>
      <c r="U326" s="45"/>
      <c r="V326" s="40"/>
      <c r="W326" s="45"/>
      <c r="X326" s="28"/>
      <c r="Y326" s="45"/>
      <c r="Z326" s="45"/>
      <c r="AA326" s="45"/>
      <c r="AB326" s="45"/>
    </row>
    <row r="327" ht="15.75" customHeight="1">
      <c r="A327" s="40"/>
      <c r="B327" s="40"/>
      <c r="C327" s="40"/>
      <c r="D327" s="40"/>
      <c r="E327" s="28"/>
      <c r="F327" s="44"/>
      <c r="G327" s="28"/>
      <c r="H327" s="45"/>
      <c r="I327" s="45"/>
      <c r="J327" s="45"/>
      <c r="K327" s="45"/>
      <c r="L327" s="28"/>
      <c r="M327" s="45"/>
      <c r="N327" s="45"/>
      <c r="O327" s="45"/>
      <c r="P327" s="45"/>
      <c r="Q327" s="28"/>
      <c r="R327" s="44"/>
      <c r="S327" s="40"/>
      <c r="T327" s="40"/>
      <c r="U327" s="45"/>
      <c r="V327" s="40"/>
      <c r="W327" s="45"/>
      <c r="X327" s="28"/>
      <c r="Y327" s="45"/>
      <c r="Z327" s="45"/>
      <c r="AA327" s="45"/>
      <c r="AB327" s="45"/>
    </row>
    <row r="328" ht="15.75" customHeight="1">
      <c r="A328" s="40"/>
      <c r="B328" s="40"/>
      <c r="C328" s="40"/>
      <c r="D328" s="40"/>
      <c r="E328" s="28"/>
      <c r="F328" s="44"/>
      <c r="G328" s="28"/>
      <c r="H328" s="45"/>
      <c r="I328" s="45"/>
      <c r="J328" s="45"/>
      <c r="K328" s="45"/>
      <c r="L328" s="28"/>
      <c r="M328" s="45"/>
      <c r="N328" s="45"/>
      <c r="O328" s="45"/>
      <c r="P328" s="45"/>
      <c r="Q328" s="28"/>
      <c r="R328" s="44"/>
      <c r="S328" s="40"/>
      <c r="T328" s="40"/>
      <c r="U328" s="45"/>
      <c r="V328" s="40"/>
      <c r="W328" s="45"/>
      <c r="X328" s="28"/>
      <c r="Y328" s="45"/>
      <c r="Z328" s="45"/>
      <c r="AA328" s="45"/>
      <c r="AB328" s="45"/>
    </row>
    <row r="329" ht="15.75" customHeight="1">
      <c r="A329" s="40"/>
      <c r="B329" s="40"/>
      <c r="C329" s="40"/>
      <c r="D329" s="40"/>
      <c r="E329" s="28"/>
      <c r="F329" s="44"/>
      <c r="G329" s="28"/>
      <c r="H329" s="45"/>
      <c r="I329" s="45"/>
      <c r="J329" s="45"/>
      <c r="K329" s="45"/>
      <c r="L329" s="28"/>
      <c r="M329" s="45"/>
      <c r="N329" s="45"/>
      <c r="O329" s="45"/>
      <c r="P329" s="45"/>
      <c r="Q329" s="28"/>
      <c r="R329" s="44"/>
      <c r="S329" s="40"/>
      <c r="T329" s="40"/>
      <c r="U329" s="45"/>
      <c r="V329" s="40"/>
      <c r="W329" s="45"/>
      <c r="X329" s="28"/>
      <c r="Y329" s="45"/>
      <c r="Z329" s="45"/>
      <c r="AA329" s="45"/>
      <c r="AB329" s="45"/>
    </row>
    <row r="330" ht="15.75" customHeight="1">
      <c r="A330" s="40"/>
      <c r="B330" s="40"/>
      <c r="C330" s="40"/>
      <c r="D330" s="40"/>
      <c r="E330" s="28"/>
      <c r="F330" s="44"/>
      <c r="G330" s="28"/>
      <c r="H330" s="45"/>
      <c r="I330" s="45"/>
      <c r="J330" s="45"/>
      <c r="K330" s="45"/>
      <c r="L330" s="28"/>
      <c r="M330" s="45"/>
      <c r="N330" s="45"/>
      <c r="O330" s="45"/>
      <c r="P330" s="45"/>
      <c r="Q330" s="28"/>
      <c r="R330" s="44"/>
      <c r="S330" s="40"/>
      <c r="T330" s="40"/>
      <c r="U330" s="45"/>
      <c r="V330" s="40"/>
      <c r="W330" s="45"/>
      <c r="X330" s="28"/>
      <c r="Y330" s="45"/>
      <c r="Z330" s="45"/>
      <c r="AA330" s="45"/>
      <c r="AB330" s="45"/>
    </row>
    <row r="331" ht="15.75" customHeight="1">
      <c r="A331" s="40"/>
      <c r="B331" s="40"/>
      <c r="C331" s="40"/>
      <c r="D331" s="40"/>
      <c r="E331" s="28"/>
      <c r="F331" s="44"/>
      <c r="G331" s="28"/>
      <c r="H331" s="45"/>
      <c r="I331" s="45"/>
      <c r="J331" s="45"/>
      <c r="K331" s="45"/>
      <c r="L331" s="28"/>
      <c r="M331" s="45"/>
      <c r="N331" s="45"/>
      <c r="O331" s="45"/>
      <c r="P331" s="45"/>
      <c r="Q331" s="28"/>
      <c r="R331" s="44"/>
      <c r="S331" s="40"/>
      <c r="T331" s="40"/>
      <c r="U331" s="45"/>
      <c r="V331" s="40"/>
      <c r="W331" s="45"/>
      <c r="X331" s="28"/>
      <c r="Y331" s="45"/>
      <c r="Z331" s="45"/>
      <c r="AA331" s="45"/>
      <c r="AB331" s="45"/>
    </row>
    <row r="332" ht="15.75" customHeight="1">
      <c r="A332" s="40"/>
      <c r="B332" s="40"/>
      <c r="C332" s="40"/>
      <c r="D332" s="40"/>
      <c r="E332" s="28"/>
      <c r="F332" s="44"/>
      <c r="G332" s="28"/>
      <c r="H332" s="45"/>
      <c r="I332" s="45"/>
      <c r="J332" s="45"/>
      <c r="K332" s="45"/>
      <c r="L332" s="28"/>
      <c r="M332" s="45"/>
      <c r="N332" s="45"/>
      <c r="O332" s="45"/>
      <c r="P332" s="45"/>
      <c r="Q332" s="28"/>
      <c r="R332" s="44"/>
      <c r="S332" s="40"/>
      <c r="T332" s="40"/>
      <c r="U332" s="45"/>
      <c r="V332" s="40"/>
      <c r="W332" s="45"/>
      <c r="X332" s="28"/>
      <c r="Y332" s="45"/>
      <c r="Z332" s="45"/>
      <c r="AA332" s="45"/>
      <c r="AB332" s="45"/>
    </row>
    <row r="333" ht="15.75" customHeight="1">
      <c r="A333" s="40"/>
      <c r="B333" s="40"/>
      <c r="C333" s="40"/>
      <c r="D333" s="40"/>
      <c r="E333" s="28"/>
      <c r="F333" s="44"/>
      <c r="G333" s="28"/>
      <c r="H333" s="45"/>
      <c r="I333" s="45"/>
      <c r="J333" s="45"/>
      <c r="K333" s="45"/>
      <c r="L333" s="28"/>
      <c r="M333" s="45"/>
      <c r="N333" s="45"/>
      <c r="O333" s="45"/>
      <c r="P333" s="45"/>
      <c r="Q333" s="28"/>
      <c r="R333" s="44"/>
      <c r="S333" s="40"/>
      <c r="T333" s="40"/>
      <c r="U333" s="45"/>
      <c r="V333" s="40"/>
      <c r="W333" s="45"/>
      <c r="X333" s="28"/>
      <c r="Y333" s="45"/>
      <c r="Z333" s="45"/>
      <c r="AA333" s="45"/>
      <c r="AB333" s="45"/>
    </row>
    <row r="334" ht="15.75" customHeight="1">
      <c r="A334" s="40"/>
      <c r="B334" s="40"/>
      <c r="C334" s="40"/>
      <c r="D334" s="40"/>
      <c r="E334" s="28"/>
      <c r="F334" s="44"/>
      <c r="G334" s="28"/>
      <c r="H334" s="45"/>
      <c r="I334" s="45"/>
      <c r="J334" s="45"/>
      <c r="K334" s="45"/>
      <c r="L334" s="28"/>
      <c r="M334" s="45"/>
      <c r="N334" s="45"/>
      <c r="O334" s="45"/>
      <c r="P334" s="45"/>
      <c r="Q334" s="28"/>
      <c r="R334" s="44"/>
      <c r="S334" s="40"/>
      <c r="T334" s="40"/>
      <c r="U334" s="45"/>
      <c r="V334" s="40"/>
      <c r="W334" s="45"/>
      <c r="X334" s="28"/>
      <c r="Y334" s="45"/>
      <c r="Z334" s="45"/>
      <c r="AA334" s="45"/>
      <c r="AB334" s="45"/>
    </row>
    <row r="335" ht="15.75" customHeight="1">
      <c r="A335" s="40"/>
      <c r="B335" s="40"/>
      <c r="C335" s="40"/>
      <c r="D335" s="40"/>
      <c r="E335" s="28"/>
      <c r="F335" s="44"/>
      <c r="G335" s="28"/>
      <c r="H335" s="45"/>
      <c r="I335" s="45"/>
      <c r="J335" s="45"/>
      <c r="K335" s="45"/>
      <c r="L335" s="28"/>
      <c r="M335" s="45"/>
      <c r="N335" s="45"/>
      <c r="O335" s="45"/>
      <c r="P335" s="45"/>
      <c r="Q335" s="28"/>
      <c r="R335" s="44"/>
      <c r="S335" s="40"/>
      <c r="T335" s="40"/>
      <c r="U335" s="45"/>
      <c r="V335" s="40"/>
      <c r="W335" s="45"/>
      <c r="X335" s="28"/>
      <c r="Y335" s="45"/>
      <c r="Z335" s="45"/>
      <c r="AA335" s="45"/>
      <c r="AB335" s="45"/>
    </row>
    <row r="336" ht="15.75" customHeight="1">
      <c r="A336" s="40"/>
      <c r="B336" s="40"/>
      <c r="C336" s="40"/>
      <c r="D336" s="40"/>
      <c r="E336" s="28"/>
      <c r="F336" s="44"/>
      <c r="G336" s="28"/>
      <c r="H336" s="45"/>
      <c r="I336" s="45"/>
      <c r="J336" s="45"/>
      <c r="K336" s="45"/>
      <c r="L336" s="28"/>
      <c r="M336" s="45"/>
      <c r="N336" s="45"/>
      <c r="O336" s="45"/>
      <c r="P336" s="45"/>
      <c r="Q336" s="28"/>
      <c r="R336" s="44"/>
      <c r="S336" s="40"/>
      <c r="T336" s="40"/>
      <c r="U336" s="45"/>
      <c r="V336" s="40"/>
      <c r="W336" s="45"/>
      <c r="X336" s="28"/>
      <c r="Y336" s="45"/>
      <c r="Z336" s="45"/>
      <c r="AA336" s="45"/>
      <c r="AB336" s="45"/>
    </row>
    <row r="337" ht="15.75" customHeight="1">
      <c r="A337" s="40"/>
      <c r="B337" s="40"/>
      <c r="C337" s="40"/>
      <c r="D337" s="40"/>
      <c r="E337" s="28"/>
      <c r="F337" s="44"/>
      <c r="G337" s="28"/>
      <c r="H337" s="45"/>
      <c r="I337" s="45"/>
      <c r="J337" s="45"/>
      <c r="K337" s="45"/>
      <c r="L337" s="28"/>
      <c r="M337" s="45"/>
      <c r="N337" s="45"/>
      <c r="O337" s="45"/>
      <c r="P337" s="45"/>
      <c r="Q337" s="28"/>
      <c r="R337" s="44"/>
      <c r="S337" s="40"/>
      <c r="T337" s="40"/>
      <c r="U337" s="45"/>
      <c r="V337" s="40"/>
      <c r="W337" s="45"/>
      <c r="X337" s="28"/>
      <c r="Y337" s="45"/>
      <c r="Z337" s="45"/>
      <c r="AA337" s="45"/>
      <c r="AB337" s="45"/>
    </row>
    <row r="338" ht="15.75" customHeight="1">
      <c r="A338" s="40"/>
      <c r="B338" s="40"/>
      <c r="C338" s="40"/>
      <c r="D338" s="40"/>
      <c r="E338" s="28"/>
      <c r="F338" s="44"/>
      <c r="G338" s="28"/>
      <c r="H338" s="45"/>
      <c r="I338" s="45"/>
      <c r="J338" s="45"/>
      <c r="K338" s="45"/>
      <c r="L338" s="28"/>
      <c r="M338" s="45"/>
      <c r="N338" s="45"/>
      <c r="O338" s="45"/>
      <c r="P338" s="45"/>
      <c r="Q338" s="28"/>
      <c r="R338" s="44"/>
      <c r="S338" s="40"/>
      <c r="T338" s="40"/>
      <c r="U338" s="45"/>
      <c r="V338" s="40"/>
      <c r="W338" s="45"/>
      <c r="X338" s="28"/>
      <c r="Y338" s="45"/>
      <c r="Z338" s="45"/>
      <c r="AA338" s="45"/>
      <c r="AB338" s="45"/>
    </row>
    <row r="339" ht="15.75" customHeight="1">
      <c r="A339" s="40"/>
      <c r="B339" s="40"/>
      <c r="C339" s="40"/>
      <c r="D339" s="40"/>
      <c r="E339" s="28"/>
      <c r="F339" s="44"/>
      <c r="G339" s="28"/>
      <c r="H339" s="45"/>
      <c r="I339" s="45"/>
      <c r="J339" s="45"/>
      <c r="K339" s="45"/>
      <c r="L339" s="28"/>
      <c r="M339" s="45"/>
      <c r="N339" s="45"/>
      <c r="O339" s="45"/>
      <c r="P339" s="45"/>
      <c r="Q339" s="28"/>
      <c r="R339" s="44"/>
      <c r="S339" s="40"/>
      <c r="T339" s="40"/>
      <c r="U339" s="45"/>
      <c r="V339" s="40"/>
      <c r="W339" s="45"/>
      <c r="X339" s="28"/>
      <c r="Y339" s="45"/>
      <c r="Z339" s="45"/>
      <c r="AA339" s="45"/>
      <c r="AB339" s="45"/>
    </row>
    <row r="340" ht="15.75" customHeight="1">
      <c r="A340" s="40"/>
      <c r="B340" s="40"/>
      <c r="C340" s="40"/>
      <c r="D340" s="40"/>
      <c r="E340" s="28"/>
      <c r="F340" s="44"/>
      <c r="G340" s="28"/>
      <c r="H340" s="45"/>
      <c r="I340" s="45"/>
      <c r="J340" s="45"/>
      <c r="K340" s="45"/>
      <c r="L340" s="28"/>
      <c r="M340" s="45"/>
      <c r="N340" s="45"/>
      <c r="O340" s="45"/>
      <c r="P340" s="45"/>
      <c r="Q340" s="28"/>
      <c r="R340" s="44"/>
      <c r="S340" s="40"/>
      <c r="T340" s="40"/>
      <c r="U340" s="45"/>
      <c r="V340" s="40"/>
      <c r="W340" s="45"/>
      <c r="X340" s="28"/>
      <c r="Y340" s="45"/>
      <c r="Z340" s="45"/>
      <c r="AA340" s="45"/>
      <c r="AB340" s="45"/>
    </row>
    <row r="341" ht="15.75" customHeight="1">
      <c r="A341" s="40"/>
      <c r="B341" s="40"/>
      <c r="C341" s="40"/>
      <c r="D341" s="40"/>
      <c r="E341" s="28"/>
      <c r="F341" s="44"/>
      <c r="G341" s="28"/>
      <c r="H341" s="45"/>
      <c r="I341" s="45"/>
      <c r="J341" s="45"/>
      <c r="K341" s="45"/>
      <c r="L341" s="28"/>
      <c r="M341" s="45"/>
      <c r="N341" s="45"/>
      <c r="O341" s="45"/>
      <c r="P341" s="45"/>
      <c r="Q341" s="28"/>
      <c r="R341" s="44"/>
      <c r="S341" s="40"/>
      <c r="T341" s="40"/>
      <c r="U341" s="45"/>
      <c r="V341" s="40"/>
      <c r="W341" s="45"/>
      <c r="X341" s="28"/>
      <c r="Y341" s="45"/>
      <c r="Z341" s="45"/>
      <c r="AA341" s="45"/>
      <c r="AB341" s="45"/>
    </row>
    <row r="342" ht="15.75" customHeight="1">
      <c r="A342" s="40"/>
      <c r="B342" s="40"/>
      <c r="C342" s="40"/>
      <c r="D342" s="40"/>
      <c r="E342" s="28"/>
      <c r="F342" s="44"/>
      <c r="G342" s="28"/>
      <c r="H342" s="45"/>
      <c r="I342" s="45"/>
      <c r="J342" s="45"/>
      <c r="K342" s="45"/>
      <c r="L342" s="28"/>
      <c r="M342" s="45"/>
      <c r="N342" s="45"/>
      <c r="O342" s="45"/>
      <c r="P342" s="45"/>
      <c r="Q342" s="28"/>
      <c r="R342" s="44"/>
      <c r="S342" s="40"/>
      <c r="T342" s="40"/>
      <c r="U342" s="45"/>
      <c r="V342" s="40"/>
      <c r="W342" s="45"/>
      <c r="X342" s="28"/>
      <c r="Y342" s="45"/>
      <c r="Z342" s="45"/>
      <c r="AA342" s="45"/>
      <c r="AB342" s="45"/>
    </row>
    <row r="343" ht="15.75" customHeight="1">
      <c r="A343" s="40"/>
      <c r="B343" s="40"/>
      <c r="C343" s="40"/>
      <c r="D343" s="40"/>
      <c r="E343" s="28"/>
      <c r="F343" s="44"/>
      <c r="G343" s="28"/>
      <c r="H343" s="45"/>
      <c r="I343" s="45"/>
      <c r="J343" s="45"/>
      <c r="K343" s="45"/>
      <c r="L343" s="28"/>
      <c r="M343" s="45"/>
      <c r="N343" s="45"/>
      <c r="O343" s="45"/>
      <c r="P343" s="45"/>
      <c r="Q343" s="28"/>
      <c r="R343" s="44"/>
      <c r="S343" s="40"/>
      <c r="T343" s="40"/>
      <c r="U343" s="45"/>
      <c r="V343" s="40"/>
      <c r="W343" s="45"/>
      <c r="X343" s="28"/>
      <c r="Y343" s="45"/>
      <c r="Z343" s="45"/>
      <c r="AA343" s="45"/>
      <c r="AB343" s="45"/>
    </row>
    <row r="344" ht="15.75" customHeight="1">
      <c r="A344" s="40"/>
      <c r="B344" s="40"/>
      <c r="C344" s="40"/>
      <c r="D344" s="40"/>
      <c r="E344" s="28"/>
      <c r="F344" s="44"/>
      <c r="G344" s="28"/>
      <c r="H344" s="45"/>
      <c r="I344" s="45"/>
      <c r="J344" s="45"/>
      <c r="K344" s="45"/>
      <c r="L344" s="28"/>
      <c r="M344" s="45"/>
      <c r="N344" s="45"/>
      <c r="O344" s="45"/>
      <c r="P344" s="45"/>
      <c r="Q344" s="28"/>
      <c r="R344" s="44"/>
      <c r="S344" s="40"/>
      <c r="T344" s="40"/>
      <c r="U344" s="45"/>
      <c r="V344" s="40"/>
      <c r="W344" s="45"/>
      <c r="X344" s="28"/>
      <c r="Y344" s="45"/>
      <c r="Z344" s="45"/>
      <c r="AA344" s="45"/>
      <c r="AB344" s="45"/>
    </row>
    <row r="345" ht="15.75" customHeight="1">
      <c r="A345" s="40"/>
      <c r="B345" s="40"/>
      <c r="C345" s="40"/>
      <c r="D345" s="40"/>
      <c r="E345" s="28"/>
      <c r="F345" s="44"/>
      <c r="G345" s="28"/>
      <c r="H345" s="45"/>
      <c r="I345" s="45"/>
      <c r="J345" s="45"/>
      <c r="K345" s="45"/>
      <c r="L345" s="28"/>
      <c r="M345" s="45"/>
      <c r="N345" s="45"/>
      <c r="O345" s="45"/>
      <c r="P345" s="45"/>
      <c r="Q345" s="28"/>
      <c r="R345" s="44"/>
      <c r="S345" s="40"/>
      <c r="T345" s="40"/>
      <c r="U345" s="45"/>
      <c r="V345" s="40"/>
      <c r="W345" s="45"/>
      <c r="X345" s="28"/>
      <c r="Y345" s="45"/>
      <c r="Z345" s="45"/>
      <c r="AA345" s="45"/>
      <c r="AB345" s="45"/>
    </row>
    <row r="346" ht="15.75" customHeight="1">
      <c r="A346" s="40"/>
      <c r="B346" s="40"/>
      <c r="C346" s="40"/>
      <c r="D346" s="40"/>
      <c r="E346" s="28"/>
      <c r="F346" s="44"/>
      <c r="G346" s="28"/>
      <c r="H346" s="45"/>
      <c r="I346" s="45"/>
      <c r="J346" s="45"/>
      <c r="K346" s="45"/>
      <c r="L346" s="28"/>
      <c r="M346" s="45"/>
      <c r="N346" s="45"/>
      <c r="O346" s="45"/>
      <c r="P346" s="45"/>
      <c r="Q346" s="28"/>
      <c r="R346" s="44"/>
      <c r="S346" s="40"/>
      <c r="T346" s="40"/>
      <c r="U346" s="45"/>
      <c r="V346" s="40"/>
      <c r="W346" s="45"/>
      <c r="X346" s="28"/>
      <c r="Y346" s="45"/>
      <c r="Z346" s="45"/>
      <c r="AA346" s="45"/>
      <c r="AB346" s="45"/>
    </row>
    <row r="347" ht="15.75" customHeight="1">
      <c r="A347" s="40"/>
      <c r="B347" s="40"/>
      <c r="C347" s="40"/>
      <c r="D347" s="40"/>
      <c r="E347" s="28"/>
      <c r="F347" s="44"/>
      <c r="G347" s="28"/>
      <c r="H347" s="45"/>
      <c r="I347" s="45"/>
      <c r="J347" s="45"/>
      <c r="K347" s="45"/>
      <c r="L347" s="28"/>
      <c r="M347" s="45"/>
      <c r="N347" s="45"/>
      <c r="O347" s="45"/>
      <c r="P347" s="45"/>
      <c r="Q347" s="28"/>
      <c r="R347" s="44"/>
      <c r="S347" s="40"/>
      <c r="T347" s="40"/>
      <c r="U347" s="45"/>
      <c r="V347" s="40"/>
      <c r="W347" s="45"/>
      <c r="X347" s="28"/>
      <c r="Y347" s="45"/>
      <c r="Z347" s="45"/>
      <c r="AA347" s="45"/>
      <c r="AB347" s="45"/>
    </row>
    <row r="348" ht="15.75" customHeight="1">
      <c r="A348" s="40"/>
      <c r="B348" s="40"/>
      <c r="C348" s="40"/>
      <c r="D348" s="40"/>
      <c r="E348" s="28"/>
      <c r="F348" s="44"/>
      <c r="G348" s="28"/>
      <c r="H348" s="45"/>
      <c r="I348" s="45"/>
      <c r="J348" s="45"/>
      <c r="K348" s="45"/>
      <c r="L348" s="28"/>
      <c r="M348" s="45"/>
      <c r="N348" s="45"/>
      <c r="O348" s="45"/>
      <c r="P348" s="45"/>
      <c r="Q348" s="28"/>
      <c r="R348" s="44"/>
      <c r="S348" s="40"/>
      <c r="T348" s="40"/>
      <c r="U348" s="45"/>
      <c r="V348" s="40"/>
      <c r="W348" s="45"/>
      <c r="X348" s="28"/>
      <c r="Y348" s="45"/>
      <c r="Z348" s="45"/>
      <c r="AA348" s="45"/>
      <c r="AB348" s="45"/>
    </row>
    <row r="349" ht="15.75" customHeight="1">
      <c r="A349" s="40"/>
      <c r="B349" s="40"/>
      <c r="C349" s="40"/>
      <c r="D349" s="40"/>
      <c r="E349" s="28"/>
      <c r="F349" s="44"/>
      <c r="G349" s="28"/>
      <c r="H349" s="45"/>
      <c r="I349" s="45"/>
      <c r="J349" s="45"/>
      <c r="K349" s="45"/>
      <c r="L349" s="28"/>
      <c r="M349" s="45"/>
      <c r="N349" s="45"/>
      <c r="O349" s="45"/>
      <c r="P349" s="45"/>
      <c r="Q349" s="28"/>
      <c r="R349" s="44"/>
      <c r="S349" s="40"/>
      <c r="T349" s="40"/>
      <c r="U349" s="45"/>
      <c r="V349" s="40"/>
      <c r="W349" s="45"/>
      <c r="X349" s="28"/>
      <c r="Y349" s="45"/>
      <c r="Z349" s="45"/>
      <c r="AA349" s="45"/>
      <c r="AB349" s="45"/>
    </row>
    <row r="350" ht="15.75" customHeight="1">
      <c r="A350" s="40"/>
      <c r="B350" s="40"/>
      <c r="C350" s="40"/>
      <c r="D350" s="40"/>
      <c r="E350" s="28"/>
      <c r="F350" s="44"/>
      <c r="G350" s="28"/>
      <c r="H350" s="45"/>
      <c r="I350" s="45"/>
      <c r="J350" s="45"/>
      <c r="K350" s="45"/>
      <c r="L350" s="28"/>
      <c r="M350" s="45"/>
      <c r="N350" s="45"/>
      <c r="O350" s="45"/>
      <c r="P350" s="45"/>
      <c r="Q350" s="28"/>
      <c r="R350" s="44"/>
      <c r="S350" s="40"/>
      <c r="T350" s="40"/>
      <c r="U350" s="45"/>
      <c r="V350" s="40"/>
      <c r="W350" s="45"/>
      <c r="X350" s="28"/>
      <c r="Y350" s="45"/>
      <c r="Z350" s="45"/>
      <c r="AA350" s="45"/>
      <c r="AB350" s="45"/>
    </row>
    <row r="351" ht="15.75" customHeight="1">
      <c r="A351" s="40"/>
      <c r="B351" s="40"/>
      <c r="C351" s="40"/>
      <c r="D351" s="40"/>
      <c r="E351" s="28"/>
      <c r="F351" s="44"/>
      <c r="G351" s="28"/>
      <c r="H351" s="45"/>
      <c r="I351" s="45"/>
      <c r="J351" s="45"/>
      <c r="K351" s="45"/>
      <c r="L351" s="28"/>
      <c r="M351" s="45"/>
      <c r="N351" s="45"/>
      <c r="O351" s="45"/>
      <c r="P351" s="45"/>
      <c r="Q351" s="28"/>
      <c r="R351" s="44"/>
      <c r="S351" s="40"/>
      <c r="T351" s="40"/>
      <c r="U351" s="45"/>
      <c r="V351" s="40"/>
      <c r="W351" s="45"/>
      <c r="X351" s="28"/>
      <c r="Y351" s="45"/>
      <c r="Z351" s="45"/>
      <c r="AA351" s="45"/>
      <c r="AB351" s="45"/>
    </row>
    <row r="352" ht="15.75" customHeight="1">
      <c r="A352" s="40"/>
      <c r="B352" s="40"/>
      <c r="C352" s="40"/>
      <c r="D352" s="40"/>
      <c r="E352" s="28"/>
      <c r="F352" s="44"/>
      <c r="G352" s="28"/>
      <c r="H352" s="45"/>
      <c r="I352" s="45"/>
      <c r="J352" s="45"/>
      <c r="K352" s="45"/>
      <c r="L352" s="28"/>
      <c r="M352" s="45"/>
      <c r="N352" s="45"/>
      <c r="O352" s="45"/>
      <c r="P352" s="45"/>
      <c r="Q352" s="28"/>
      <c r="R352" s="44"/>
      <c r="S352" s="40"/>
      <c r="T352" s="40"/>
      <c r="U352" s="45"/>
      <c r="V352" s="40"/>
      <c r="W352" s="45"/>
      <c r="X352" s="28"/>
      <c r="Y352" s="45"/>
      <c r="Z352" s="45"/>
      <c r="AA352" s="45"/>
      <c r="AB352" s="45"/>
    </row>
    <row r="353" ht="15.75" customHeight="1">
      <c r="A353" s="40"/>
      <c r="B353" s="40"/>
      <c r="C353" s="40"/>
      <c r="D353" s="40"/>
      <c r="E353" s="28"/>
      <c r="F353" s="44"/>
      <c r="G353" s="28"/>
      <c r="H353" s="45"/>
      <c r="I353" s="45"/>
      <c r="J353" s="45"/>
      <c r="K353" s="45"/>
      <c r="L353" s="28"/>
      <c r="M353" s="45"/>
      <c r="N353" s="45"/>
      <c r="O353" s="45"/>
      <c r="P353" s="45"/>
      <c r="Q353" s="28"/>
      <c r="R353" s="44"/>
      <c r="S353" s="40"/>
      <c r="T353" s="40"/>
      <c r="U353" s="45"/>
      <c r="V353" s="40"/>
      <c r="W353" s="45"/>
      <c r="X353" s="28"/>
      <c r="Y353" s="45"/>
      <c r="Z353" s="45"/>
      <c r="AA353" s="45"/>
      <c r="AB353" s="45"/>
    </row>
    <row r="354" ht="15.75" customHeight="1">
      <c r="A354" s="40"/>
      <c r="B354" s="40"/>
      <c r="C354" s="40"/>
      <c r="D354" s="40"/>
      <c r="E354" s="28"/>
      <c r="F354" s="44"/>
      <c r="G354" s="28"/>
      <c r="H354" s="45"/>
      <c r="I354" s="45"/>
      <c r="J354" s="45"/>
      <c r="K354" s="45"/>
      <c r="L354" s="28"/>
      <c r="M354" s="45"/>
      <c r="N354" s="45"/>
      <c r="O354" s="45"/>
      <c r="P354" s="45"/>
      <c r="Q354" s="28"/>
      <c r="R354" s="44"/>
      <c r="S354" s="40"/>
      <c r="T354" s="40"/>
      <c r="U354" s="45"/>
      <c r="V354" s="40"/>
      <c r="W354" s="45"/>
      <c r="X354" s="28"/>
      <c r="Y354" s="45"/>
      <c r="Z354" s="45"/>
      <c r="AA354" s="45"/>
      <c r="AB354" s="45"/>
    </row>
    <row r="355" ht="15.75" customHeight="1">
      <c r="A355" s="40"/>
      <c r="B355" s="40"/>
      <c r="C355" s="40"/>
      <c r="D355" s="40"/>
      <c r="E355" s="28"/>
      <c r="F355" s="44"/>
      <c r="G355" s="28"/>
      <c r="H355" s="45"/>
      <c r="I355" s="45"/>
      <c r="J355" s="45"/>
      <c r="K355" s="45"/>
      <c r="L355" s="28"/>
      <c r="M355" s="45"/>
      <c r="N355" s="45"/>
      <c r="O355" s="45"/>
      <c r="P355" s="45"/>
      <c r="Q355" s="28"/>
      <c r="R355" s="44"/>
      <c r="S355" s="40"/>
      <c r="T355" s="40"/>
      <c r="U355" s="45"/>
      <c r="V355" s="40"/>
      <c r="W355" s="45"/>
      <c r="X355" s="28"/>
      <c r="Y355" s="45"/>
      <c r="Z355" s="45"/>
      <c r="AA355" s="45"/>
      <c r="AB355" s="45"/>
    </row>
    <row r="356" ht="15.75" customHeight="1">
      <c r="A356" s="40"/>
      <c r="B356" s="40"/>
      <c r="C356" s="40"/>
      <c r="D356" s="40"/>
      <c r="E356" s="28"/>
      <c r="F356" s="44"/>
      <c r="G356" s="28"/>
      <c r="H356" s="45"/>
      <c r="I356" s="45"/>
      <c r="J356" s="45"/>
      <c r="K356" s="45"/>
      <c r="L356" s="28"/>
      <c r="M356" s="45"/>
      <c r="N356" s="45"/>
      <c r="O356" s="45"/>
      <c r="P356" s="45"/>
      <c r="Q356" s="28"/>
      <c r="R356" s="44"/>
      <c r="S356" s="40"/>
      <c r="T356" s="40"/>
      <c r="U356" s="45"/>
      <c r="V356" s="40"/>
      <c r="W356" s="45"/>
      <c r="X356" s="28"/>
      <c r="Y356" s="45"/>
      <c r="Z356" s="45"/>
      <c r="AA356" s="45"/>
      <c r="AB356" s="45"/>
    </row>
    <row r="357" ht="15.75" customHeight="1">
      <c r="A357" s="40"/>
      <c r="B357" s="40"/>
      <c r="C357" s="40"/>
      <c r="D357" s="40"/>
      <c r="E357" s="28"/>
      <c r="F357" s="44"/>
      <c r="G357" s="28"/>
      <c r="H357" s="45"/>
      <c r="I357" s="45"/>
      <c r="J357" s="45"/>
      <c r="K357" s="45"/>
      <c r="L357" s="28"/>
      <c r="M357" s="45"/>
      <c r="N357" s="45"/>
      <c r="O357" s="45"/>
      <c r="P357" s="45"/>
      <c r="Q357" s="28"/>
      <c r="R357" s="44"/>
      <c r="S357" s="40"/>
      <c r="T357" s="40"/>
      <c r="U357" s="45"/>
      <c r="V357" s="40"/>
      <c r="W357" s="45"/>
      <c r="X357" s="28"/>
      <c r="Y357" s="45"/>
      <c r="Z357" s="45"/>
      <c r="AA357" s="45"/>
      <c r="AB357" s="45"/>
    </row>
    <row r="358" ht="15.75" customHeight="1">
      <c r="A358" s="40"/>
      <c r="B358" s="40"/>
      <c r="C358" s="40"/>
      <c r="D358" s="40"/>
      <c r="E358" s="28"/>
      <c r="F358" s="44"/>
      <c r="G358" s="28"/>
      <c r="H358" s="45"/>
      <c r="I358" s="45"/>
      <c r="J358" s="45"/>
      <c r="K358" s="45"/>
      <c r="L358" s="28"/>
      <c r="M358" s="45"/>
      <c r="N358" s="45"/>
      <c r="O358" s="45"/>
      <c r="P358" s="45"/>
      <c r="Q358" s="28"/>
      <c r="R358" s="44"/>
      <c r="S358" s="40"/>
      <c r="T358" s="40"/>
      <c r="U358" s="45"/>
      <c r="V358" s="40"/>
      <c r="W358" s="45"/>
      <c r="X358" s="28"/>
      <c r="Y358" s="45"/>
      <c r="Z358" s="45"/>
      <c r="AA358" s="45"/>
      <c r="AB358" s="45"/>
    </row>
    <row r="359" ht="15.75" customHeight="1">
      <c r="A359" s="40"/>
      <c r="B359" s="40"/>
      <c r="C359" s="40"/>
      <c r="D359" s="40"/>
      <c r="E359" s="28"/>
      <c r="F359" s="44"/>
      <c r="G359" s="28"/>
      <c r="H359" s="45"/>
      <c r="I359" s="45"/>
      <c r="J359" s="45"/>
      <c r="K359" s="45"/>
      <c r="L359" s="28"/>
      <c r="M359" s="45"/>
      <c r="N359" s="45"/>
      <c r="O359" s="45"/>
      <c r="P359" s="45"/>
      <c r="Q359" s="28"/>
      <c r="R359" s="44"/>
      <c r="S359" s="40"/>
      <c r="T359" s="40"/>
      <c r="U359" s="45"/>
      <c r="V359" s="40"/>
      <c r="W359" s="45"/>
      <c r="X359" s="28"/>
      <c r="Y359" s="45"/>
      <c r="Z359" s="45"/>
      <c r="AA359" s="45"/>
      <c r="AB359" s="45"/>
    </row>
    <row r="360" ht="15.75" customHeight="1">
      <c r="A360" s="40"/>
      <c r="B360" s="40"/>
      <c r="C360" s="40"/>
      <c r="D360" s="40"/>
      <c r="E360" s="28"/>
      <c r="F360" s="44"/>
      <c r="G360" s="28"/>
      <c r="H360" s="45"/>
      <c r="I360" s="45"/>
      <c r="J360" s="45"/>
      <c r="K360" s="45"/>
      <c r="L360" s="28"/>
      <c r="M360" s="45"/>
      <c r="N360" s="45"/>
      <c r="O360" s="45"/>
      <c r="P360" s="45"/>
      <c r="Q360" s="28"/>
      <c r="R360" s="44"/>
      <c r="S360" s="40"/>
      <c r="T360" s="40"/>
      <c r="U360" s="45"/>
      <c r="V360" s="40"/>
      <c r="W360" s="45"/>
      <c r="X360" s="28"/>
      <c r="Y360" s="45"/>
      <c r="Z360" s="45"/>
      <c r="AA360" s="45"/>
      <c r="AB360" s="45"/>
    </row>
    <row r="361" ht="15.75" customHeight="1">
      <c r="A361" s="40"/>
      <c r="B361" s="40"/>
      <c r="C361" s="40"/>
      <c r="D361" s="40"/>
      <c r="E361" s="28"/>
      <c r="F361" s="44"/>
      <c r="G361" s="28"/>
      <c r="H361" s="45"/>
      <c r="I361" s="45"/>
      <c r="J361" s="45"/>
      <c r="K361" s="45"/>
      <c r="L361" s="28"/>
      <c r="M361" s="45"/>
      <c r="N361" s="45"/>
      <c r="O361" s="45"/>
      <c r="P361" s="45"/>
      <c r="Q361" s="28"/>
      <c r="R361" s="44"/>
      <c r="S361" s="40"/>
      <c r="T361" s="40"/>
      <c r="U361" s="45"/>
      <c r="V361" s="40"/>
      <c r="W361" s="45"/>
      <c r="X361" s="28"/>
      <c r="Y361" s="45"/>
      <c r="Z361" s="45"/>
      <c r="AA361" s="45"/>
      <c r="AB361" s="45"/>
    </row>
    <row r="362" ht="15.75" customHeight="1">
      <c r="A362" s="40"/>
      <c r="B362" s="40"/>
      <c r="C362" s="40"/>
      <c r="D362" s="40"/>
      <c r="E362" s="28"/>
      <c r="F362" s="44"/>
      <c r="G362" s="28"/>
      <c r="H362" s="45"/>
      <c r="I362" s="45"/>
      <c r="J362" s="45"/>
      <c r="K362" s="45"/>
      <c r="L362" s="28"/>
      <c r="M362" s="45"/>
      <c r="N362" s="45"/>
      <c r="O362" s="45"/>
      <c r="P362" s="45"/>
      <c r="Q362" s="28"/>
      <c r="R362" s="44"/>
      <c r="S362" s="40"/>
      <c r="T362" s="40"/>
      <c r="U362" s="45"/>
      <c r="V362" s="40"/>
      <c r="W362" s="45"/>
      <c r="X362" s="28"/>
      <c r="Y362" s="45"/>
      <c r="Z362" s="45"/>
      <c r="AA362" s="45"/>
      <c r="AB362" s="45"/>
    </row>
    <row r="363" ht="15.75" customHeight="1">
      <c r="A363" s="40"/>
      <c r="B363" s="40"/>
      <c r="C363" s="40"/>
      <c r="D363" s="40"/>
      <c r="E363" s="28"/>
      <c r="F363" s="44"/>
      <c r="G363" s="28"/>
      <c r="H363" s="45"/>
      <c r="I363" s="45"/>
      <c r="J363" s="45"/>
      <c r="K363" s="45"/>
      <c r="L363" s="28"/>
      <c r="M363" s="45"/>
      <c r="N363" s="45"/>
      <c r="O363" s="45"/>
      <c r="P363" s="45"/>
      <c r="Q363" s="28"/>
      <c r="R363" s="44"/>
      <c r="S363" s="40"/>
      <c r="T363" s="40"/>
      <c r="U363" s="45"/>
      <c r="V363" s="40"/>
      <c r="W363" s="45"/>
      <c r="X363" s="28"/>
      <c r="Y363" s="45"/>
      <c r="Z363" s="45"/>
      <c r="AA363" s="45"/>
      <c r="AB363" s="45"/>
    </row>
    <row r="364" ht="15.75" customHeight="1">
      <c r="A364" s="40"/>
      <c r="B364" s="40"/>
      <c r="C364" s="40"/>
      <c r="D364" s="40"/>
      <c r="E364" s="28"/>
      <c r="F364" s="44"/>
      <c r="G364" s="28"/>
      <c r="H364" s="45"/>
      <c r="I364" s="45"/>
      <c r="J364" s="45"/>
      <c r="K364" s="45"/>
      <c r="L364" s="28"/>
      <c r="M364" s="45"/>
      <c r="N364" s="45"/>
      <c r="O364" s="45"/>
      <c r="P364" s="45"/>
      <c r="Q364" s="28"/>
      <c r="R364" s="44"/>
      <c r="S364" s="40"/>
      <c r="T364" s="40"/>
      <c r="U364" s="45"/>
      <c r="V364" s="40"/>
      <c r="W364" s="45"/>
      <c r="X364" s="28"/>
      <c r="Y364" s="45"/>
      <c r="Z364" s="45"/>
      <c r="AA364" s="45"/>
      <c r="AB364" s="45"/>
    </row>
    <row r="365" ht="15.75" customHeight="1">
      <c r="A365" s="40"/>
      <c r="B365" s="40"/>
      <c r="C365" s="40"/>
      <c r="D365" s="40"/>
      <c r="E365" s="28"/>
      <c r="F365" s="44"/>
      <c r="G365" s="28"/>
      <c r="H365" s="45"/>
      <c r="I365" s="45"/>
      <c r="J365" s="45"/>
      <c r="K365" s="45"/>
      <c r="L365" s="28"/>
      <c r="M365" s="45"/>
      <c r="N365" s="45"/>
      <c r="O365" s="45"/>
      <c r="P365" s="45"/>
      <c r="Q365" s="28"/>
      <c r="R365" s="44"/>
      <c r="S365" s="40"/>
      <c r="T365" s="40"/>
      <c r="U365" s="45"/>
      <c r="V365" s="40"/>
      <c r="W365" s="45"/>
      <c r="X365" s="28"/>
      <c r="Y365" s="45"/>
      <c r="Z365" s="45"/>
      <c r="AA365" s="45"/>
      <c r="AB365" s="45"/>
    </row>
    <row r="366" ht="15.75" customHeight="1">
      <c r="A366" s="40"/>
      <c r="B366" s="40"/>
      <c r="C366" s="40"/>
      <c r="D366" s="40"/>
      <c r="E366" s="28"/>
      <c r="F366" s="44"/>
      <c r="G366" s="28"/>
      <c r="H366" s="45"/>
      <c r="I366" s="45"/>
      <c r="J366" s="45"/>
      <c r="K366" s="45"/>
      <c r="L366" s="28"/>
      <c r="M366" s="45"/>
      <c r="N366" s="45"/>
      <c r="O366" s="45"/>
      <c r="P366" s="45"/>
      <c r="Q366" s="28"/>
      <c r="R366" s="44"/>
      <c r="S366" s="40"/>
      <c r="T366" s="40"/>
      <c r="U366" s="45"/>
      <c r="V366" s="40"/>
      <c r="W366" s="45"/>
      <c r="X366" s="28"/>
      <c r="Y366" s="45"/>
      <c r="Z366" s="45"/>
      <c r="AA366" s="45"/>
      <c r="AB366" s="45"/>
    </row>
    <row r="367" ht="15.75" customHeight="1">
      <c r="A367" s="40"/>
      <c r="B367" s="40"/>
      <c r="C367" s="40"/>
      <c r="D367" s="40"/>
      <c r="E367" s="28"/>
      <c r="F367" s="44"/>
      <c r="G367" s="28"/>
      <c r="H367" s="45"/>
      <c r="I367" s="45"/>
      <c r="J367" s="45"/>
      <c r="K367" s="45"/>
      <c r="L367" s="28"/>
      <c r="M367" s="45"/>
      <c r="N367" s="45"/>
      <c r="O367" s="45"/>
      <c r="P367" s="45"/>
      <c r="Q367" s="28"/>
      <c r="R367" s="44"/>
      <c r="S367" s="40"/>
      <c r="T367" s="40"/>
      <c r="U367" s="45"/>
      <c r="V367" s="40"/>
      <c r="W367" s="45"/>
      <c r="X367" s="28"/>
      <c r="Y367" s="45"/>
      <c r="Z367" s="45"/>
      <c r="AA367" s="45"/>
      <c r="AB367" s="45"/>
    </row>
    <row r="368" ht="15.75" customHeight="1">
      <c r="A368" s="40"/>
      <c r="B368" s="40"/>
      <c r="C368" s="40"/>
      <c r="D368" s="40"/>
      <c r="E368" s="28"/>
      <c r="F368" s="44"/>
      <c r="G368" s="28"/>
      <c r="H368" s="45"/>
      <c r="I368" s="45"/>
      <c r="J368" s="45"/>
      <c r="K368" s="45"/>
      <c r="L368" s="28"/>
      <c r="M368" s="45"/>
      <c r="N368" s="45"/>
      <c r="O368" s="45"/>
      <c r="P368" s="45"/>
      <c r="Q368" s="28"/>
      <c r="R368" s="44"/>
      <c r="S368" s="40"/>
      <c r="T368" s="40"/>
      <c r="U368" s="45"/>
      <c r="V368" s="40"/>
      <c r="W368" s="45"/>
      <c r="X368" s="28"/>
      <c r="Y368" s="45"/>
      <c r="Z368" s="45"/>
      <c r="AA368" s="45"/>
      <c r="AB368" s="45"/>
    </row>
    <row r="369" ht="15.75" customHeight="1">
      <c r="A369" s="40"/>
      <c r="B369" s="40"/>
      <c r="C369" s="40"/>
      <c r="D369" s="40"/>
      <c r="E369" s="28"/>
      <c r="F369" s="44"/>
      <c r="G369" s="28"/>
      <c r="H369" s="45"/>
      <c r="I369" s="45"/>
      <c r="J369" s="45"/>
      <c r="K369" s="45"/>
      <c r="L369" s="28"/>
      <c r="M369" s="45"/>
      <c r="N369" s="45"/>
      <c r="O369" s="45"/>
      <c r="P369" s="45"/>
      <c r="Q369" s="28"/>
      <c r="R369" s="44"/>
      <c r="S369" s="40"/>
      <c r="T369" s="40"/>
      <c r="U369" s="45"/>
      <c r="V369" s="40"/>
      <c r="W369" s="45"/>
      <c r="X369" s="28"/>
      <c r="Y369" s="45"/>
      <c r="Z369" s="45"/>
      <c r="AA369" s="45"/>
      <c r="AB369" s="45"/>
    </row>
    <row r="370" ht="15.75" customHeight="1">
      <c r="A370" s="40"/>
      <c r="B370" s="40"/>
      <c r="C370" s="40"/>
      <c r="D370" s="40"/>
      <c r="E370" s="28"/>
      <c r="F370" s="44"/>
      <c r="G370" s="28"/>
      <c r="H370" s="45"/>
      <c r="I370" s="45"/>
      <c r="J370" s="45"/>
      <c r="K370" s="45"/>
      <c r="L370" s="28"/>
      <c r="M370" s="45"/>
      <c r="N370" s="45"/>
      <c r="O370" s="45"/>
      <c r="P370" s="45"/>
      <c r="Q370" s="28"/>
      <c r="R370" s="44"/>
      <c r="S370" s="40"/>
      <c r="T370" s="40"/>
      <c r="U370" s="45"/>
      <c r="V370" s="40"/>
      <c r="W370" s="45"/>
      <c r="X370" s="28"/>
      <c r="Y370" s="45"/>
      <c r="Z370" s="45"/>
      <c r="AA370" s="45"/>
      <c r="AB370" s="45"/>
    </row>
    <row r="371" ht="15.75" customHeight="1">
      <c r="A371" s="40"/>
      <c r="B371" s="40"/>
      <c r="C371" s="40"/>
      <c r="D371" s="40"/>
      <c r="E371" s="28"/>
      <c r="F371" s="44"/>
      <c r="G371" s="28"/>
      <c r="H371" s="45"/>
      <c r="I371" s="45"/>
      <c r="J371" s="45"/>
      <c r="K371" s="45"/>
      <c r="L371" s="28"/>
      <c r="M371" s="45"/>
      <c r="N371" s="45"/>
      <c r="O371" s="45"/>
      <c r="P371" s="45"/>
      <c r="Q371" s="28"/>
      <c r="R371" s="44"/>
      <c r="S371" s="40"/>
      <c r="T371" s="40"/>
      <c r="U371" s="45"/>
      <c r="V371" s="40"/>
      <c r="W371" s="45"/>
      <c r="X371" s="28"/>
      <c r="Y371" s="45"/>
      <c r="Z371" s="45"/>
      <c r="AA371" s="45"/>
      <c r="AB371" s="45"/>
    </row>
    <row r="372" ht="15.75" customHeight="1">
      <c r="A372" s="40"/>
      <c r="B372" s="40"/>
      <c r="C372" s="40"/>
      <c r="D372" s="40"/>
      <c r="E372" s="28"/>
      <c r="F372" s="44"/>
      <c r="G372" s="28"/>
      <c r="H372" s="45"/>
      <c r="I372" s="45"/>
      <c r="J372" s="45"/>
      <c r="K372" s="45"/>
      <c r="L372" s="28"/>
      <c r="M372" s="45"/>
      <c r="N372" s="45"/>
      <c r="O372" s="45"/>
      <c r="P372" s="45"/>
      <c r="Q372" s="28"/>
      <c r="R372" s="44"/>
      <c r="S372" s="40"/>
      <c r="T372" s="40"/>
      <c r="U372" s="45"/>
      <c r="V372" s="40"/>
      <c r="W372" s="45"/>
      <c r="X372" s="28"/>
      <c r="Y372" s="45"/>
      <c r="Z372" s="45"/>
      <c r="AA372" s="45"/>
      <c r="AB372" s="45"/>
    </row>
    <row r="373" ht="15.75" customHeight="1">
      <c r="A373" s="40"/>
      <c r="B373" s="40"/>
      <c r="C373" s="40"/>
      <c r="D373" s="40"/>
      <c r="E373" s="28"/>
      <c r="F373" s="44"/>
      <c r="G373" s="28"/>
      <c r="H373" s="45"/>
      <c r="I373" s="45"/>
      <c r="J373" s="45"/>
      <c r="K373" s="45"/>
      <c r="L373" s="28"/>
      <c r="M373" s="45"/>
      <c r="N373" s="45"/>
      <c r="O373" s="45"/>
      <c r="P373" s="45"/>
      <c r="Q373" s="28"/>
      <c r="R373" s="44"/>
      <c r="S373" s="40"/>
      <c r="T373" s="40"/>
      <c r="U373" s="45"/>
      <c r="V373" s="40"/>
      <c r="W373" s="45"/>
      <c r="X373" s="28"/>
      <c r="Y373" s="45"/>
      <c r="Z373" s="45"/>
      <c r="AA373" s="45"/>
      <c r="AB373" s="45"/>
    </row>
    <row r="374" ht="15.75" customHeight="1">
      <c r="A374" s="40"/>
      <c r="B374" s="40"/>
      <c r="C374" s="40"/>
      <c r="D374" s="40"/>
      <c r="E374" s="28"/>
      <c r="F374" s="44"/>
      <c r="G374" s="28"/>
      <c r="H374" s="45"/>
      <c r="I374" s="45"/>
      <c r="J374" s="45"/>
      <c r="K374" s="45"/>
      <c r="L374" s="28"/>
      <c r="M374" s="45"/>
      <c r="N374" s="45"/>
      <c r="O374" s="45"/>
      <c r="P374" s="45"/>
      <c r="Q374" s="28"/>
      <c r="R374" s="44"/>
      <c r="S374" s="40"/>
      <c r="T374" s="40"/>
      <c r="U374" s="45"/>
      <c r="V374" s="40"/>
      <c r="W374" s="45"/>
      <c r="X374" s="28"/>
      <c r="Y374" s="45"/>
      <c r="Z374" s="45"/>
      <c r="AA374" s="45"/>
      <c r="AB374" s="45"/>
    </row>
    <row r="375" ht="15.75" customHeight="1">
      <c r="A375" s="40"/>
      <c r="B375" s="40"/>
      <c r="C375" s="40"/>
      <c r="D375" s="40"/>
      <c r="E375" s="28"/>
      <c r="F375" s="44"/>
      <c r="G375" s="28"/>
      <c r="H375" s="45"/>
      <c r="I375" s="45"/>
      <c r="J375" s="45"/>
      <c r="K375" s="45"/>
      <c r="L375" s="28"/>
      <c r="M375" s="45"/>
      <c r="N375" s="45"/>
      <c r="O375" s="45"/>
      <c r="P375" s="45"/>
      <c r="Q375" s="28"/>
      <c r="R375" s="44"/>
      <c r="S375" s="40"/>
      <c r="T375" s="40"/>
      <c r="U375" s="45"/>
      <c r="V375" s="40"/>
      <c r="W375" s="45"/>
      <c r="X375" s="28"/>
      <c r="Y375" s="45"/>
      <c r="Z375" s="45"/>
      <c r="AA375" s="45"/>
      <c r="AB375" s="45"/>
    </row>
    <row r="376" ht="15.75" customHeight="1">
      <c r="A376" s="40"/>
      <c r="B376" s="40"/>
      <c r="C376" s="40"/>
      <c r="D376" s="40"/>
      <c r="E376" s="28"/>
      <c r="F376" s="44"/>
      <c r="G376" s="28"/>
      <c r="H376" s="45"/>
      <c r="I376" s="45"/>
      <c r="J376" s="45"/>
      <c r="K376" s="45"/>
      <c r="L376" s="28"/>
      <c r="M376" s="45"/>
      <c r="N376" s="45"/>
      <c r="O376" s="45"/>
      <c r="P376" s="45"/>
      <c r="Q376" s="28"/>
      <c r="R376" s="44"/>
      <c r="S376" s="40"/>
      <c r="T376" s="40"/>
      <c r="U376" s="45"/>
      <c r="V376" s="40"/>
      <c r="W376" s="45"/>
      <c r="X376" s="28"/>
      <c r="Y376" s="45"/>
      <c r="Z376" s="45"/>
      <c r="AA376" s="45"/>
      <c r="AB376" s="45"/>
    </row>
    <row r="377" ht="15.75" customHeight="1">
      <c r="A377" s="40"/>
      <c r="B377" s="40"/>
      <c r="C377" s="40"/>
      <c r="D377" s="40"/>
      <c r="E377" s="28"/>
      <c r="F377" s="44"/>
      <c r="G377" s="28"/>
      <c r="H377" s="45"/>
      <c r="I377" s="45"/>
      <c r="J377" s="45"/>
      <c r="K377" s="45"/>
      <c r="L377" s="28"/>
      <c r="M377" s="45"/>
      <c r="N377" s="45"/>
      <c r="O377" s="45"/>
      <c r="P377" s="45"/>
      <c r="Q377" s="28"/>
      <c r="R377" s="44"/>
      <c r="S377" s="40"/>
      <c r="T377" s="40"/>
      <c r="U377" s="45"/>
      <c r="V377" s="40"/>
      <c r="W377" s="45"/>
      <c r="X377" s="28"/>
      <c r="Y377" s="45"/>
      <c r="Z377" s="45"/>
      <c r="AA377" s="45"/>
      <c r="AB377" s="45"/>
    </row>
    <row r="378" ht="15.75" customHeight="1">
      <c r="A378" s="40"/>
      <c r="B378" s="40"/>
      <c r="C378" s="40"/>
      <c r="D378" s="40"/>
      <c r="E378" s="28"/>
      <c r="F378" s="44"/>
      <c r="G378" s="28"/>
      <c r="H378" s="45"/>
      <c r="I378" s="45"/>
      <c r="J378" s="45"/>
      <c r="K378" s="45"/>
      <c r="L378" s="28"/>
      <c r="M378" s="45"/>
      <c r="N378" s="45"/>
      <c r="O378" s="45"/>
      <c r="P378" s="45"/>
      <c r="Q378" s="28"/>
      <c r="R378" s="44"/>
      <c r="S378" s="40"/>
      <c r="T378" s="40"/>
      <c r="U378" s="45"/>
      <c r="V378" s="40"/>
      <c r="W378" s="45"/>
      <c r="X378" s="28"/>
      <c r="Y378" s="45"/>
      <c r="Z378" s="45"/>
      <c r="AA378" s="45"/>
      <c r="AB378" s="45"/>
    </row>
    <row r="379" ht="15.75" customHeight="1">
      <c r="A379" s="40"/>
      <c r="B379" s="40"/>
      <c r="C379" s="40"/>
      <c r="D379" s="40"/>
      <c r="E379" s="28"/>
      <c r="F379" s="44"/>
      <c r="G379" s="28"/>
      <c r="H379" s="45"/>
      <c r="I379" s="45"/>
      <c r="J379" s="45"/>
      <c r="K379" s="45"/>
      <c r="L379" s="28"/>
      <c r="M379" s="45"/>
      <c r="N379" s="45"/>
      <c r="O379" s="45"/>
      <c r="P379" s="45"/>
      <c r="Q379" s="28"/>
      <c r="R379" s="44"/>
      <c r="S379" s="40"/>
      <c r="T379" s="40"/>
      <c r="U379" s="45"/>
      <c r="V379" s="40"/>
      <c r="W379" s="45"/>
      <c r="X379" s="28"/>
      <c r="Y379" s="45"/>
      <c r="Z379" s="45"/>
      <c r="AA379" s="45"/>
      <c r="AB379" s="45"/>
    </row>
    <row r="380" ht="15.75" customHeight="1">
      <c r="A380" s="40"/>
      <c r="B380" s="40"/>
      <c r="C380" s="40"/>
      <c r="D380" s="40"/>
      <c r="E380" s="28"/>
      <c r="F380" s="44"/>
      <c r="G380" s="28"/>
      <c r="H380" s="45"/>
      <c r="I380" s="45"/>
      <c r="J380" s="45"/>
      <c r="K380" s="45"/>
      <c r="L380" s="28"/>
      <c r="M380" s="45"/>
      <c r="N380" s="45"/>
      <c r="O380" s="45"/>
      <c r="P380" s="45"/>
      <c r="Q380" s="28"/>
      <c r="R380" s="44"/>
      <c r="S380" s="40"/>
      <c r="T380" s="40"/>
      <c r="U380" s="45"/>
      <c r="V380" s="40"/>
      <c r="W380" s="45"/>
      <c r="X380" s="28"/>
      <c r="Y380" s="45"/>
      <c r="Z380" s="45"/>
      <c r="AA380" s="45"/>
      <c r="AB380" s="45"/>
    </row>
    <row r="381" ht="15.75" customHeight="1">
      <c r="A381" s="40"/>
      <c r="B381" s="40"/>
      <c r="C381" s="40"/>
      <c r="D381" s="40"/>
      <c r="E381" s="28"/>
      <c r="F381" s="44"/>
      <c r="G381" s="28"/>
      <c r="H381" s="45"/>
      <c r="I381" s="45"/>
      <c r="J381" s="45"/>
      <c r="K381" s="45"/>
      <c r="L381" s="28"/>
      <c r="M381" s="45"/>
      <c r="N381" s="45"/>
      <c r="O381" s="45"/>
      <c r="P381" s="45"/>
      <c r="Q381" s="28"/>
      <c r="R381" s="44"/>
      <c r="S381" s="40"/>
      <c r="T381" s="40"/>
      <c r="U381" s="45"/>
      <c r="V381" s="40"/>
      <c r="W381" s="45"/>
      <c r="X381" s="28"/>
      <c r="Y381" s="45"/>
      <c r="Z381" s="45"/>
      <c r="AA381" s="45"/>
      <c r="AB381" s="45"/>
    </row>
    <row r="382" ht="15.75" customHeight="1">
      <c r="A382" s="40"/>
      <c r="B382" s="40"/>
      <c r="C382" s="40"/>
      <c r="D382" s="40"/>
      <c r="E382" s="28"/>
      <c r="F382" s="44"/>
      <c r="G382" s="28"/>
      <c r="H382" s="45"/>
      <c r="I382" s="45"/>
      <c r="J382" s="45"/>
      <c r="K382" s="45"/>
      <c r="L382" s="28"/>
      <c r="M382" s="45"/>
      <c r="N382" s="45"/>
      <c r="O382" s="45"/>
      <c r="P382" s="45"/>
      <c r="Q382" s="28"/>
      <c r="R382" s="44"/>
      <c r="S382" s="40"/>
      <c r="T382" s="40"/>
      <c r="U382" s="45"/>
      <c r="V382" s="40"/>
      <c r="W382" s="45"/>
      <c r="X382" s="28"/>
      <c r="Y382" s="45"/>
      <c r="Z382" s="45"/>
      <c r="AA382" s="45"/>
      <c r="AB382" s="45"/>
    </row>
    <row r="383" ht="15.75" customHeight="1">
      <c r="A383" s="40"/>
      <c r="B383" s="40"/>
      <c r="C383" s="40"/>
      <c r="D383" s="40"/>
      <c r="E383" s="28"/>
      <c r="F383" s="44"/>
      <c r="G383" s="28"/>
      <c r="H383" s="45"/>
      <c r="I383" s="45"/>
      <c r="J383" s="45"/>
      <c r="K383" s="45"/>
      <c r="L383" s="28"/>
      <c r="M383" s="45"/>
      <c r="N383" s="45"/>
      <c r="O383" s="45"/>
      <c r="P383" s="45"/>
      <c r="Q383" s="28"/>
      <c r="R383" s="44"/>
      <c r="S383" s="40"/>
      <c r="T383" s="40"/>
      <c r="U383" s="45"/>
      <c r="V383" s="40"/>
      <c r="W383" s="45"/>
      <c r="X383" s="28"/>
      <c r="Y383" s="45"/>
      <c r="Z383" s="45"/>
      <c r="AA383" s="45"/>
      <c r="AB383" s="45"/>
    </row>
    <row r="384" ht="15.75" customHeight="1">
      <c r="A384" s="40"/>
      <c r="B384" s="40"/>
      <c r="C384" s="40"/>
      <c r="D384" s="40"/>
      <c r="E384" s="28"/>
      <c r="F384" s="44"/>
      <c r="G384" s="28"/>
      <c r="H384" s="45"/>
      <c r="I384" s="45"/>
      <c r="J384" s="45"/>
      <c r="K384" s="45"/>
      <c r="L384" s="28"/>
      <c r="M384" s="45"/>
      <c r="N384" s="45"/>
      <c r="O384" s="45"/>
      <c r="P384" s="45"/>
      <c r="Q384" s="28"/>
      <c r="R384" s="44"/>
      <c r="S384" s="40"/>
      <c r="T384" s="40"/>
      <c r="U384" s="45"/>
      <c r="V384" s="40"/>
      <c r="W384" s="45"/>
      <c r="X384" s="28"/>
      <c r="Y384" s="45"/>
      <c r="Z384" s="45"/>
      <c r="AA384" s="45"/>
      <c r="AB384" s="45"/>
    </row>
    <row r="385" ht="15.75" customHeight="1">
      <c r="A385" s="40"/>
      <c r="B385" s="40"/>
      <c r="C385" s="40"/>
      <c r="D385" s="40"/>
      <c r="E385" s="28"/>
      <c r="F385" s="44"/>
      <c r="G385" s="28"/>
      <c r="H385" s="45"/>
      <c r="I385" s="45"/>
      <c r="J385" s="45"/>
      <c r="K385" s="45"/>
      <c r="L385" s="28"/>
      <c r="M385" s="45"/>
      <c r="N385" s="45"/>
      <c r="O385" s="45"/>
      <c r="P385" s="45"/>
      <c r="Q385" s="28"/>
      <c r="R385" s="44"/>
      <c r="S385" s="40"/>
      <c r="T385" s="40"/>
      <c r="U385" s="45"/>
      <c r="V385" s="40"/>
      <c r="W385" s="45"/>
      <c r="X385" s="28"/>
      <c r="Y385" s="45"/>
      <c r="Z385" s="45"/>
      <c r="AA385" s="45"/>
      <c r="AB385" s="45"/>
    </row>
    <row r="386" ht="15.75" customHeight="1">
      <c r="A386" s="40"/>
      <c r="B386" s="40"/>
      <c r="C386" s="40"/>
      <c r="D386" s="40"/>
      <c r="E386" s="28"/>
      <c r="F386" s="44"/>
      <c r="G386" s="28"/>
      <c r="H386" s="45"/>
      <c r="I386" s="45"/>
      <c r="J386" s="45"/>
      <c r="K386" s="45"/>
      <c r="L386" s="28"/>
      <c r="M386" s="45"/>
      <c r="N386" s="45"/>
      <c r="O386" s="45"/>
      <c r="P386" s="45"/>
      <c r="Q386" s="28"/>
      <c r="R386" s="44"/>
      <c r="S386" s="40"/>
      <c r="T386" s="40"/>
      <c r="U386" s="45"/>
      <c r="V386" s="40"/>
      <c r="W386" s="45"/>
      <c r="X386" s="28"/>
      <c r="Y386" s="45"/>
      <c r="Z386" s="45"/>
      <c r="AA386" s="45"/>
      <c r="AB386" s="45"/>
    </row>
    <row r="387" ht="15.75" customHeight="1">
      <c r="A387" s="40"/>
      <c r="B387" s="40"/>
      <c r="C387" s="40"/>
      <c r="D387" s="40"/>
      <c r="E387" s="28"/>
      <c r="F387" s="44"/>
      <c r="G387" s="28"/>
      <c r="H387" s="45"/>
      <c r="I387" s="45"/>
      <c r="J387" s="45"/>
      <c r="K387" s="45"/>
      <c r="L387" s="28"/>
      <c r="M387" s="45"/>
      <c r="N387" s="45"/>
      <c r="O387" s="45"/>
      <c r="P387" s="45"/>
      <c r="Q387" s="28"/>
      <c r="R387" s="44"/>
      <c r="S387" s="40"/>
      <c r="T387" s="40"/>
      <c r="U387" s="45"/>
      <c r="V387" s="40"/>
      <c r="W387" s="45"/>
      <c r="X387" s="28"/>
      <c r="Y387" s="45"/>
      <c r="Z387" s="45"/>
      <c r="AA387" s="45"/>
      <c r="AB387" s="45"/>
    </row>
    <row r="388" ht="15.75" customHeight="1">
      <c r="A388" s="40"/>
      <c r="B388" s="40"/>
      <c r="C388" s="40"/>
      <c r="D388" s="40"/>
      <c r="E388" s="28"/>
      <c r="F388" s="44"/>
      <c r="G388" s="28"/>
      <c r="H388" s="45"/>
      <c r="I388" s="45"/>
      <c r="J388" s="45"/>
      <c r="K388" s="45"/>
      <c r="L388" s="28"/>
      <c r="M388" s="45"/>
      <c r="N388" s="45"/>
      <c r="O388" s="45"/>
      <c r="P388" s="45"/>
      <c r="Q388" s="28"/>
      <c r="R388" s="44"/>
      <c r="S388" s="40"/>
      <c r="T388" s="40"/>
      <c r="U388" s="45"/>
      <c r="V388" s="40"/>
      <c r="W388" s="45"/>
      <c r="X388" s="28"/>
      <c r="Y388" s="45"/>
      <c r="Z388" s="45"/>
      <c r="AA388" s="45"/>
      <c r="AB388" s="45"/>
    </row>
    <row r="389" ht="15.75" customHeight="1">
      <c r="A389" s="40"/>
      <c r="B389" s="40"/>
      <c r="C389" s="40"/>
      <c r="D389" s="40"/>
      <c r="E389" s="28"/>
      <c r="F389" s="44"/>
      <c r="G389" s="28"/>
      <c r="H389" s="45"/>
      <c r="I389" s="45"/>
      <c r="J389" s="45"/>
      <c r="K389" s="45"/>
      <c r="L389" s="28"/>
      <c r="M389" s="45"/>
      <c r="N389" s="45"/>
      <c r="O389" s="45"/>
      <c r="P389" s="45"/>
      <c r="Q389" s="28"/>
      <c r="R389" s="44"/>
      <c r="S389" s="40"/>
      <c r="T389" s="40"/>
      <c r="U389" s="45"/>
      <c r="V389" s="40"/>
      <c r="W389" s="45"/>
      <c r="X389" s="28"/>
      <c r="Y389" s="45"/>
      <c r="Z389" s="45"/>
      <c r="AA389" s="45"/>
      <c r="AB389" s="45"/>
    </row>
    <row r="390" ht="15.75" customHeight="1">
      <c r="A390" s="40"/>
      <c r="B390" s="40"/>
      <c r="C390" s="40"/>
      <c r="D390" s="40"/>
      <c r="E390" s="28"/>
      <c r="F390" s="44"/>
      <c r="G390" s="28"/>
      <c r="H390" s="45"/>
      <c r="I390" s="45"/>
      <c r="J390" s="45"/>
      <c r="K390" s="45"/>
      <c r="L390" s="28"/>
      <c r="M390" s="45"/>
      <c r="N390" s="45"/>
      <c r="O390" s="45"/>
      <c r="P390" s="45"/>
      <c r="Q390" s="28"/>
      <c r="R390" s="44"/>
      <c r="S390" s="40"/>
      <c r="T390" s="40"/>
      <c r="U390" s="45"/>
      <c r="V390" s="40"/>
      <c r="W390" s="45"/>
      <c r="X390" s="28"/>
      <c r="Y390" s="45"/>
      <c r="Z390" s="45"/>
      <c r="AA390" s="45"/>
      <c r="AB390" s="45"/>
    </row>
    <row r="391" ht="15.75" customHeight="1">
      <c r="A391" s="40"/>
      <c r="B391" s="40"/>
      <c r="C391" s="40"/>
      <c r="D391" s="40"/>
      <c r="E391" s="28"/>
      <c r="F391" s="44"/>
      <c r="G391" s="28"/>
      <c r="H391" s="45"/>
      <c r="I391" s="45"/>
      <c r="J391" s="45"/>
      <c r="K391" s="45"/>
      <c r="L391" s="28"/>
      <c r="M391" s="45"/>
      <c r="N391" s="45"/>
      <c r="O391" s="45"/>
      <c r="P391" s="45"/>
      <c r="Q391" s="28"/>
      <c r="R391" s="44"/>
      <c r="S391" s="40"/>
      <c r="T391" s="40"/>
      <c r="U391" s="45"/>
      <c r="V391" s="40"/>
      <c r="W391" s="45"/>
      <c r="X391" s="28"/>
      <c r="Y391" s="45"/>
      <c r="Z391" s="45"/>
      <c r="AA391" s="45"/>
      <c r="AB391" s="45"/>
    </row>
    <row r="392" ht="15.75" customHeight="1">
      <c r="A392" s="40"/>
      <c r="B392" s="40"/>
      <c r="C392" s="40"/>
      <c r="D392" s="40"/>
      <c r="E392" s="28"/>
      <c r="F392" s="44"/>
      <c r="G392" s="28"/>
      <c r="H392" s="45"/>
      <c r="I392" s="45"/>
      <c r="J392" s="45"/>
      <c r="K392" s="45"/>
      <c r="L392" s="28"/>
      <c r="M392" s="45"/>
      <c r="N392" s="45"/>
      <c r="O392" s="45"/>
      <c r="P392" s="45"/>
      <c r="Q392" s="28"/>
      <c r="R392" s="44"/>
      <c r="S392" s="40"/>
      <c r="T392" s="40"/>
      <c r="U392" s="45"/>
      <c r="V392" s="40"/>
      <c r="W392" s="45"/>
      <c r="X392" s="28"/>
      <c r="Y392" s="45"/>
      <c r="Z392" s="45"/>
      <c r="AA392" s="45"/>
      <c r="AB392" s="45"/>
    </row>
    <row r="393" ht="15.75" customHeight="1">
      <c r="A393" s="40"/>
      <c r="B393" s="40"/>
      <c r="C393" s="40"/>
      <c r="D393" s="40"/>
      <c r="E393" s="28"/>
      <c r="F393" s="44"/>
      <c r="G393" s="28"/>
      <c r="H393" s="45"/>
      <c r="I393" s="45"/>
      <c r="J393" s="45"/>
      <c r="K393" s="45"/>
      <c r="L393" s="28"/>
      <c r="M393" s="45"/>
      <c r="N393" s="45"/>
      <c r="O393" s="45"/>
      <c r="P393" s="45"/>
      <c r="Q393" s="28"/>
      <c r="R393" s="44"/>
      <c r="S393" s="40"/>
      <c r="T393" s="40"/>
      <c r="U393" s="45"/>
      <c r="V393" s="40"/>
      <c r="W393" s="45"/>
      <c r="X393" s="28"/>
      <c r="Y393" s="45"/>
      <c r="Z393" s="45"/>
      <c r="AA393" s="45"/>
      <c r="AB393" s="45"/>
    </row>
    <row r="394" ht="15.75" customHeight="1">
      <c r="A394" s="40"/>
      <c r="B394" s="40"/>
      <c r="C394" s="40"/>
      <c r="D394" s="40"/>
      <c r="E394" s="28"/>
      <c r="F394" s="44"/>
      <c r="G394" s="28"/>
      <c r="H394" s="45"/>
      <c r="I394" s="45"/>
      <c r="J394" s="45"/>
      <c r="K394" s="45"/>
      <c r="L394" s="28"/>
      <c r="M394" s="45"/>
      <c r="N394" s="45"/>
      <c r="O394" s="45"/>
      <c r="P394" s="45"/>
      <c r="Q394" s="28"/>
      <c r="R394" s="44"/>
      <c r="S394" s="40"/>
      <c r="T394" s="40"/>
      <c r="U394" s="45"/>
      <c r="V394" s="40"/>
      <c r="W394" s="45"/>
      <c r="X394" s="28"/>
      <c r="Y394" s="45"/>
      <c r="Z394" s="45"/>
      <c r="AA394" s="45"/>
      <c r="AB394" s="45"/>
    </row>
    <row r="395" ht="15.75" customHeight="1">
      <c r="A395" s="40"/>
      <c r="B395" s="40"/>
      <c r="C395" s="40"/>
      <c r="D395" s="40"/>
      <c r="E395" s="28"/>
      <c r="F395" s="44"/>
      <c r="G395" s="28"/>
      <c r="H395" s="45"/>
      <c r="I395" s="45"/>
      <c r="J395" s="45"/>
      <c r="K395" s="45"/>
      <c r="L395" s="28"/>
      <c r="M395" s="45"/>
      <c r="N395" s="45"/>
      <c r="O395" s="45"/>
      <c r="P395" s="45"/>
      <c r="Q395" s="28"/>
      <c r="R395" s="44"/>
      <c r="S395" s="40"/>
      <c r="T395" s="40"/>
      <c r="U395" s="45"/>
      <c r="V395" s="40"/>
      <c r="W395" s="45"/>
      <c r="X395" s="28"/>
      <c r="Y395" s="45"/>
      <c r="Z395" s="45"/>
      <c r="AA395" s="45"/>
      <c r="AB395" s="45"/>
    </row>
    <row r="396" ht="15.75" customHeight="1">
      <c r="A396" s="40"/>
      <c r="B396" s="40"/>
      <c r="C396" s="40"/>
      <c r="D396" s="40"/>
      <c r="E396" s="28"/>
      <c r="F396" s="44"/>
      <c r="G396" s="28"/>
      <c r="H396" s="45"/>
      <c r="I396" s="45"/>
      <c r="J396" s="45"/>
      <c r="K396" s="45"/>
      <c r="L396" s="28"/>
      <c r="M396" s="45"/>
      <c r="N396" s="45"/>
      <c r="O396" s="45"/>
      <c r="P396" s="45"/>
      <c r="Q396" s="28"/>
      <c r="R396" s="44"/>
      <c r="S396" s="40"/>
      <c r="T396" s="40"/>
      <c r="U396" s="45"/>
      <c r="V396" s="40"/>
      <c r="W396" s="45"/>
      <c r="X396" s="28"/>
      <c r="Y396" s="45"/>
      <c r="Z396" s="45"/>
      <c r="AA396" s="45"/>
      <c r="AB396" s="45"/>
    </row>
    <row r="397" ht="15.75" customHeight="1">
      <c r="A397" s="40"/>
      <c r="B397" s="40"/>
      <c r="C397" s="40"/>
      <c r="D397" s="40"/>
      <c r="E397" s="28"/>
      <c r="F397" s="44"/>
      <c r="G397" s="28"/>
      <c r="H397" s="45"/>
      <c r="I397" s="45"/>
      <c r="J397" s="45"/>
      <c r="K397" s="45"/>
      <c r="L397" s="28"/>
      <c r="M397" s="45"/>
      <c r="N397" s="45"/>
      <c r="O397" s="45"/>
      <c r="P397" s="45"/>
      <c r="Q397" s="28"/>
      <c r="R397" s="44"/>
      <c r="S397" s="40"/>
      <c r="T397" s="40"/>
      <c r="U397" s="45"/>
      <c r="V397" s="40"/>
      <c r="W397" s="45"/>
      <c r="X397" s="28"/>
      <c r="Y397" s="45"/>
      <c r="Z397" s="45"/>
      <c r="AA397" s="45"/>
      <c r="AB397" s="45"/>
    </row>
    <row r="398" ht="15.75" customHeight="1">
      <c r="A398" s="40"/>
      <c r="B398" s="40"/>
      <c r="C398" s="40"/>
      <c r="D398" s="40"/>
      <c r="E398" s="28"/>
      <c r="F398" s="44"/>
      <c r="G398" s="28"/>
      <c r="H398" s="45"/>
      <c r="I398" s="45"/>
      <c r="J398" s="45"/>
      <c r="K398" s="45"/>
      <c r="L398" s="28"/>
      <c r="M398" s="45"/>
      <c r="N398" s="45"/>
      <c r="O398" s="45"/>
      <c r="P398" s="45"/>
      <c r="Q398" s="28"/>
      <c r="R398" s="44"/>
      <c r="S398" s="40"/>
      <c r="T398" s="40"/>
      <c r="U398" s="45"/>
      <c r="V398" s="40"/>
      <c r="W398" s="45"/>
      <c r="X398" s="28"/>
      <c r="Y398" s="45"/>
      <c r="Z398" s="45"/>
      <c r="AA398" s="45"/>
      <c r="AB398" s="45"/>
    </row>
    <row r="399" ht="15.75" customHeight="1">
      <c r="A399" s="40"/>
      <c r="B399" s="40"/>
      <c r="C399" s="40"/>
      <c r="D399" s="40"/>
      <c r="E399" s="28"/>
      <c r="F399" s="44"/>
      <c r="G399" s="28"/>
      <c r="H399" s="45"/>
      <c r="I399" s="45"/>
      <c r="J399" s="45"/>
      <c r="K399" s="45"/>
      <c r="L399" s="28"/>
      <c r="M399" s="45"/>
      <c r="N399" s="45"/>
      <c r="O399" s="45"/>
      <c r="P399" s="45"/>
      <c r="Q399" s="28"/>
      <c r="R399" s="44"/>
      <c r="S399" s="40"/>
      <c r="T399" s="40"/>
      <c r="U399" s="45"/>
      <c r="V399" s="40"/>
      <c r="W399" s="45"/>
      <c r="X399" s="28"/>
      <c r="Y399" s="45"/>
      <c r="Z399" s="45"/>
      <c r="AA399" s="45"/>
      <c r="AB399" s="45"/>
    </row>
    <row r="400" ht="15.75" customHeight="1">
      <c r="A400" s="40"/>
      <c r="B400" s="40"/>
      <c r="C400" s="40"/>
      <c r="D400" s="40"/>
      <c r="E400" s="28"/>
      <c r="F400" s="44"/>
      <c r="G400" s="28"/>
      <c r="H400" s="45"/>
      <c r="I400" s="45"/>
      <c r="J400" s="45"/>
      <c r="K400" s="45"/>
      <c r="L400" s="28"/>
      <c r="M400" s="45"/>
      <c r="N400" s="45"/>
      <c r="O400" s="45"/>
      <c r="P400" s="45"/>
      <c r="Q400" s="28"/>
      <c r="R400" s="44"/>
      <c r="S400" s="40"/>
      <c r="T400" s="40"/>
      <c r="U400" s="45"/>
      <c r="V400" s="40"/>
      <c r="W400" s="45"/>
      <c r="X400" s="28"/>
      <c r="Y400" s="45"/>
      <c r="Z400" s="45"/>
      <c r="AA400" s="45"/>
      <c r="AB400" s="45"/>
    </row>
    <row r="401" ht="15.75" customHeight="1">
      <c r="A401" s="40"/>
      <c r="B401" s="40"/>
      <c r="C401" s="40"/>
      <c r="D401" s="40"/>
      <c r="E401" s="28"/>
      <c r="F401" s="44"/>
      <c r="G401" s="28"/>
      <c r="H401" s="45"/>
      <c r="I401" s="45"/>
      <c r="J401" s="45"/>
      <c r="K401" s="45"/>
      <c r="L401" s="28"/>
      <c r="M401" s="45"/>
      <c r="N401" s="45"/>
      <c r="O401" s="45"/>
      <c r="P401" s="45"/>
      <c r="Q401" s="28"/>
      <c r="R401" s="44"/>
      <c r="S401" s="40"/>
      <c r="T401" s="40"/>
      <c r="U401" s="45"/>
      <c r="V401" s="40"/>
      <c r="W401" s="45"/>
      <c r="X401" s="28"/>
      <c r="Y401" s="45"/>
      <c r="Z401" s="45"/>
      <c r="AA401" s="45"/>
      <c r="AB401" s="45"/>
    </row>
    <row r="402" ht="15.75" customHeight="1">
      <c r="A402" s="40"/>
      <c r="B402" s="40"/>
      <c r="C402" s="40"/>
      <c r="D402" s="40"/>
      <c r="E402" s="28"/>
      <c r="F402" s="44"/>
      <c r="G402" s="28"/>
      <c r="H402" s="45"/>
      <c r="I402" s="45"/>
      <c r="J402" s="45"/>
      <c r="K402" s="45"/>
      <c r="L402" s="28"/>
      <c r="M402" s="45"/>
      <c r="N402" s="45"/>
      <c r="O402" s="45"/>
      <c r="P402" s="45"/>
      <c r="Q402" s="28"/>
      <c r="R402" s="44"/>
      <c r="S402" s="40"/>
      <c r="T402" s="40"/>
      <c r="U402" s="45"/>
      <c r="V402" s="40"/>
      <c r="W402" s="45"/>
      <c r="X402" s="28"/>
      <c r="Y402" s="45"/>
      <c r="Z402" s="45"/>
      <c r="AA402" s="45"/>
      <c r="AB402" s="45"/>
    </row>
    <row r="403" ht="15.75" customHeight="1">
      <c r="A403" s="40"/>
      <c r="B403" s="40"/>
      <c r="C403" s="40"/>
      <c r="D403" s="40"/>
      <c r="E403" s="28"/>
      <c r="F403" s="44"/>
      <c r="G403" s="28"/>
      <c r="H403" s="45"/>
      <c r="I403" s="45"/>
      <c r="J403" s="45"/>
      <c r="K403" s="45"/>
      <c r="L403" s="28"/>
      <c r="M403" s="45"/>
      <c r="N403" s="45"/>
      <c r="O403" s="45"/>
      <c r="P403" s="45"/>
      <c r="Q403" s="28"/>
      <c r="R403" s="44"/>
      <c r="S403" s="40"/>
      <c r="T403" s="40"/>
      <c r="U403" s="45"/>
      <c r="V403" s="40"/>
      <c r="W403" s="45"/>
      <c r="X403" s="28"/>
      <c r="Y403" s="45"/>
      <c r="Z403" s="45"/>
      <c r="AA403" s="45"/>
      <c r="AB403" s="45"/>
    </row>
    <row r="404" ht="15.75" customHeight="1">
      <c r="A404" s="40"/>
      <c r="B404" s="40"/>
      <c r="C404" s="40"/>
      <c r="D404" s="40"/>
      <c r="E404" s="28"/>
      <c r="F404" s="44"/>
      <c r="G404" s="28"/>
      <c r="H404" s="45"/>
      <c r="I404" s="45"/>
      <c r="J404" s="45"/>
      <c r="K404" s="45"/>
      <c r="L404" s="28"/>
      <c r="M404" s="45"/>
      <c r="N404" s="45"/>
      <c r="O404" s="45"/>
      <c r="P404" s="45"/>
      <c r="Q404" s="28"/>
      <c r="R404" s="44"/>
      <c r="S404" s="40"/>
      <c r="T404" s="40"/>
      <c r="U404" s="45"/>
      <c r="V404" s="40"/>
      <c r="W404" s="45"/>
      <c r="X404" s="28"/>
      <c r="Y404" s="45"/>
      <c r="Z404" s="45"/>
      <c r="AA404" s="45"/>
      <c r="AB404" s="45"/>
    </row>
    <row r="405" ht="15.75" customHeight="1">
      <c r="A405" s="40"/>
      <c r="B405" s="40"/>
      <c r="C405" s="40"/>
      <c r="D405" s="40"/>
      <c r="E405" s="28"/>
      <c r="F405" s="44"/>
      <c r="G405" s="28"/>
      <c r="H405" s="45"/>
      <c r="I405" s="45"/>
      <c r="J405" s="45"/>
      <c r="K405" s="45"/>
      <c r="L405" s="28"/>
      <c r="M405" s="45"/>
      <c r="N405" s="45"/>
      <c r="O405" s="45"/>
      <c r="P405" s="45"/>
      <c r="Q405" s="28"/>
      <c r="R405" s="44"/>
      <c r="S405" s="40"/>
      <c r="T405" s="40"/>
      <c r="U405" s="45"/>
      <c r="V405" s="40"/>
      <c r="W405" s="45"/>
      <c r="X405" s="28"/>
      <c r="Y405" s="45"/>
      <c r="Z405" s="45"/>
      <c r="AA405" s="45"/>
      <c r="AB405" s="45"/>
    </row>
    <row r="406" ht="15.75" customHeight="1">
      <c r="A406" s="40"/>
      <c r="B406" s="40"/>
      <c r="C406" s="40"/>
      <c r="D406" s="40"/>
      <c r="E406" s="28"/>
      <c r="F406" s="44"/>
      <c r="G406" s="28"/>
      <c r="H406" s="45"/>
      <c r="I406" s="45"/>
      <c r="J406" s="45"/>
      <c r="K406" s="45"/>
      <c r="L406" s="28"/>
      <c r="M406" s="45"/>
      <c r="N406" s="45"/>
      <c r="O406" s="45"/>
      <c r="P406" s="45"/>
      <c r="Q406" s="28"/>
      <c r="R406" s="44"/>
      <c r="S406" s="40"/>
      <c r="T406" s="40"/>
      <c r="U406" s="45"/>
      <c r="V406" s="40"/>
      <c r="W406" s="45"/>
      <c r="X406" s="28"/>
      <c r="Y406" s="45"/>
      <c r="Z406" s="45"/>
      <c r="AA406" s="45"/>
      <c r="AB406" s="45"/>
    </row>
    <row r="407" ht="15.75" customHeight="1">
      <c r="A407" s="40"/>
      <c r="B407" s="40"/>
      <c r="C407" s="40"/>
      <c r="D407" s="40"/>
      <c r="E407" s="28"/>
      <c r="F407" s="44"/>
      <c r="G407" s="28"/>
      <c r="H407" s="45"/>
      <c r="I407" s="45"/>
      <c r="J407" s="45"/>
      <c r="K407" s="45"/>
      <c r="L407" s="28"/>
      <c r="M407" s="45"/>
      <c r="N407" s="45"/>
      <c r="O407" s="45"/>
      <c r="P407" s="45"/>
      <c r="Q407" s="28"/>
      <c r="R407" s="44"/>
      <c r="S407" s="40"/>
      <c r="T407" s="40"/>
      <c r="U407" s="45"/>
      <c r="V407" s="40"/>
      <c r="W407" s="45"/>
      <c r="X407" s="28"/>
      <c r="Y407" s="45"/>
      <c r="Z407" s="45"/>
      <c r="AA407" s="45"/>
      <c r="AB407" s="45"/>
    </row>
    <row r="408" ht="15.75" customHeight="1">
      <c r="A408" s="40"/>
      <c r="B408" s="40"/>
      <c r="C408" s="40"/>
      <c r="D408" s="40"/>
      <c r="E408" s="28"/>
      <c r="F408" s="44"/>
      <c r="G408" s="28"/>
      <c r="H408" s="45"/>
      <c r="I408" s="45"/>
      <c r="J408" s="45"/>
      <c r="K408" s="45"/>
      <c r="L408" s="28"/>
      <c r="M408" s="45"/>
      <c r="N408" s="45"/>
      <c r="O408" s="45"/>
      <c r="P408" s="45"/>
      <c r="Q408" s="28"/>
      <c r="R408" s="44"/>
      <c r="S408" s="40"/>
      <c r="T408" s="40"/>
      <c r="U408" s="45"/>
      <c r="V408" s="40"/>
      <c r="W408" s="45"/>
      <c r="X408" s="28"/>
      <c r="Y408" s="45"/>
      <c r="Z408" s="45"/>
      <c r="AA408" s="45"/>
      <c r="AB408" s="45"/>
    </row>
    <row r="409" ht="15.75" customHeight="1">
      <c r="A409" s="40"/>
      <c r="B409" s="40"/>
      <c r="C409" s="40"/>
      <c r="D409" s="40"/>
      <c r="E409" s="28"/>
      <c r="F409" s="44"/>
      <c r="G409" s="28"/>
      <c r="H409" s="45"/>
      <c r="I409" s="45"/>
      <c r="J409" s="45"/>
      <c r="K409" s="45"/>
      <c r="L409" s="28"/>
      <c r="M409" s="45"/>
      <c r="N409" s="45"/>
      <c r="O409" s="45"/>
      <c r="P409" s="45"/>
      <c r="Q409" s="28"/>
      <c r="R409" s="44"/>
      <c r="S409" s="40"/>
      <c r="T409" s="40"/>
      <c r="U409" s="45"/>
      <c r="V409" s="40"/>
      <c r="W409" s="45"/>
      <c r="X409" s="28"/>
      <c r="Y409" s="45"/>
      <c r="Z409" s="45"/>
      <c r="AA409" s="45"/>
      <c r="AB409" s="45"/>
    </row>
    <row r="410" ht="15.75" customHeight="1">
      <c r="A410" s="40"/>
      <c r="B410" s="40"/>
      <c r="C410" s="40"/>
      <c r="D410" s="40"/>
      <c r="E410" s="28"/>
      <c r="F410" s="44"/>
      <c r="G410" s="28"/>
      <c r="H410" s="45"/>
      <c r="I410" s="45"/>
      <c r="J410" s="45"/>
      <c r="K410" s="45"/>
      <c r="L410" s="28"/>
      <c r="M410" s="45"/>
      <c r="N410" s="45"/>
      <c r="O410" s="45"/>
      <c r="P410" s="45"/>
      <c r="Q410" s="28"/>
      <c r="R410" s="44"/>
      <c r="S410" s="40"/>
      <c r="T410" s="40"/>
      <c r="U410" s="45"/>
      <c r="V410" s="40"/>
      <c r="W410" s="45"/>
      <c r="X410" s="28"/>
      <c r="Y410" s="45"/>
      <c r="Z410" s="45"/>
      <c r="AA410" s="45"/>
      <c r="AB410" s="45"/>
    </row>
    <row r="411" ht="15.75" customHeight="1">
      <c r="A411" s="40"/>
      <c r="B411" s="40"/>
      <c r="C411" s="40"/>
      <c r="D411" s="40"/>
      <c r="E411" s="28"/>
      <c r="F411" s="44"/>
      <c r="G411" s="28"/>
      <c r="H411" s="45"/>
      <c r="I411" s="45"/>
      <c r="J411" s="45"/>
      <c r="K411" s="45"/>
      <c r="L411" s="28"/>
      <c r="M411" s="45"/>
      <c r="N411" s="45"/>
      <c r="O411" s="45"/>
      <c r="P411" s="45"/>
      <c r="Q411" s="28"/>
      <c r="R411" s="44"/>
      <c r="S411" s="40"/>
      <c r="T411" s="40"/>
      <c r="U411" s="45"/>
      <c r="V411" s="40"/>
      <c r="W411" s="45"/>
      <c r="X411" s="28"/>
      <c r="Y411" s="45"/>
      <c r="Z411" s="45"/>
      <c r="AA411" s="45"/>
      <c r="AB411" s="45"/>
    </row>
    <row r="412" ht="15.75" customHeight="1">
      <c r="A412" s="40"/>
      <c r="B412" s="40"/>
      <c r="C412" s="40"/>
      <c r="D412" s="40"/>
      <c r="E412" s="28"/>
      <c r="F412" s="44"/>
      <c r="G412" s="28"/>
      <c r="H412" s="45"/>
      <c r="I412" s="45"/>
      <c r="J412" s="45"/>
      <c r="K412" s="45"/>
      <c r="L412" s="28"/>
      <c r="M412" s="45"/>
      <c r="N412" s="45"/>
      <c r="O412" s="45"/>
      <c r="P412" s="45"/>
      <c r="Q412" s="28"/>
      <c r="R412" s="44"/>
      <c r="S412" s="40"/>
      <c r="T412" s="40"/>
      <c r="U412" s="45"/>
      <c r="V412" s="40"/>
      <c r="W412" s="45"/>
      <c r="X412" s="28"/>
      <c r="Y412" s="45"/>
      <c r="Z412" s="45"/>
      <c r="AA412" s="45"/>
      <c r="AB412" s="45"/>
    </row>
    <row r="413" ht="15.75" customHeight="1">
      <c r="A413" s="40"/>
      <c r="B413" s="40"/>
      <c r="C413" s="40"/>
      <c r="D413" s="40"/>
      <c r="E413" s="28"/>
      <c r="F413" s="44"/>
      <c r="G413" s="28"/>
      <c r="H413" s="45"/>
      <c r="I413" s="45"/>
      <c r="J413" s="45"/>
      <c r="K413" s="45"/>
      <c r="L413" s="28"/>
      <c r="M413" s="45"/>
      <c r="N413" s="45"/>
      <c r="O413" s="45"/>
      <c r="P413" s="45"/>
      <c r="Q413" s="28"/>
      <c r="R413" s="44"/>
      <c r="S413" s="40"/>
      <c r="T413" s="40"/>
      <c r="U413" s="45"/>
      <c r="V413" s="40"/>
      <c r="W413" s="45"/>
      <c r="X413" s="28"/>
      <c r="Y413" s="45"/>
      <c r="Z413" s="45"/>
      <c r="AA413" s="45"/>
      <c r="AB413" s="45"/>
    </row>
    <row r="414" ht="15.75" customHeight="1">
      <c r="A414" s="40"/>
      <c r="B414" s="40"/>
      <c r="C414" s="40"/>
      <c r="D414" s="40"/>
      <c r="E414" s="28"/>
      <c r="F414" s="44"/>
      <c r="G414" s="28"/>
      <c r="H414" s="45"/>
      <c r="I414" s="45"/>
      <c r="J414" s="45"/>
      <c r="K414" s="45"/>
      <c r="L414" s="28"/>
      <c r="M414" s="45"/>
      <c r="N414" s="45"/>
      <c r="O414" s="45"/>
      <c r="P414" s="45"/>
      <c r="Q414" s="28"/>
      <c r="R414" s="44"/>
      <c r="S414" s="40"/>
      <c r="T414" s="40"/>
      <c r="U414" s="45"/>
      <c r="V414" s="40"/>
      <c r="W414" s="45"/>
      <c r="X414" s="28"/>
      <c r="Y414" s="45"/>
      <c r="Z414" s="45"/>
      <c r="AA414" s="45"/>
      <c r="AB414" s="45"/>
    </row>
    <row r="415" ht="15.75" customHeight="1">
      <c r="A415" s="40"/>
      <c r="B415" s="40"/>
      <c r="C415" s="40"/>
      <c r="D415" s="40"/>
      <c r="E415" s="28"/>
      <c r="F415" s="44"/>
      <c r="G415" s="28"/>
      <c r="H415" s="45"/>
      <c r="I415" s="45"/>
      <c r="J415" s="45"/>
      <c r="K415" s="45"/>
      <c r="L415" s="28"/>
      <c r="M415" s="45"/>
      <c r="N415" s="45"/>
      <c r="O415" s="45"/>
      <c r="P415" s="45"/>
      <c r="Q415" s="28"/>
      <c r="R415" s="44"/>
      <c r="S415" s="40"/>
      <c r="T415" s="40"/>
      <c r="U415" s="45"/>
      <c r="V415" s="40"/>
      <c r="W415" s="45"/>
      <c r="X415" s="28"/>
      <c r="Y415" s="45"/>
      <c r="Z415" s="45"/>
      <c r="AA415" s="45"/>
      <c r="AB415" s="45"/>
    </row>
    <row r="416" ht="15.75" customHeight="1">
      <c r="A416" s="40"/>
      <c r="B416" s="40"/>
      <c r="C416" s="40"/>
      <c r="D416" s="40"/>
      <c r="E416" s="28"/>
      <c r="F416" s="44"/>
      <c r="G416" s="28"/>
      <c r="H416" s="45"/>
      <c r="I416" s="45"/>
      <c r="J416" s="45"/>
      <c r="K416" s="45"/>
      <c r="L416" s="28"/>
      <c r="M416" s="45"/>
      <c r="N416" s="45"/>
      <c r="O416" s="45"/>
      <c r="P416" s="45"/>
      <c r="Q416" s="28"/>
      <c r="R416" s="44"/>
      <c r="S416" s="40"/>
      <c r="T416" s="40"/>
      <c r="U416" s="45"/>
      <c r="V416" s="40"/>
      <c r="W416" s="45"/>
      <c r="X416" s="28"/>
      <c r="Y416" s="45"/>
      <c r="Z416" s="45"/>
      <c r="AA416" s="45"/>
      <c r="AB416" s="45"/>
    </row>
    <row r="417" ht="15.75" customHeight="1">
      <c r="A417" s="40"/>
      <c r="B417" s="40"/>
      <c r="C417" s="40"/>
      <c r="D417" s="40"/>
      <c r="E417" s="28"/>
      <c r="F417" s="44"/>
      <c r="G417" s="28"/>
      <c r="H417" s="45"/>
      <c r="I417" s="45"/>
      <c r="J417" s="45"/>
      <c r="K417" s="45"/>
      <c r="L417" s="28"/>
      <c r="M417" s="45"/>
      <c r="N417" s="45"/>
      <c r="O417" s="45"/>
      <c r="P417" s="45"/>
      <c r="Q417" s="28"/>
      <c r="R417" s="44"/>
      <c r="S417" s="40"/>
      <c r="T417" s="40"/>
      <c r="U417" s="45"/>
      <c r="V417" s="40"/>
      <c r="W417" s="45"/>
      <c r="X417" s="28"/>
      <c r="Y417" s="45"/>
      <c r="Z417" s="45"/>
      <c r="AA417" s="45"/>
      <c r="AB417" s="45"/>
    </row>
    <row r="418" ht="15.75" customHeight="1">
      <c r="A418" s="40"/>
      <c r="B418" s="40"/>
      <c r="C418" s="40"/>
      <c r="D418" s="40"/>
      <c r="E418" s="28"/>
      <c r="F418" s="44"/>
      <c r="G418" s="28"/>
      <c r="H418" s="45"/>
      <c r="I418" s="45"/>
      <c r="J418" s="45"/>
      <c r="K418" s="45"/>
      <c r="L418" s="28"/>
      <c r="M418" s="45"/>
      <c r="N418" s="45"/>
      <c r="O418" s="45"/>
      <c r="P418" s="45"/>
      <c r="Q418" s="28"/>
      <c r="R418" s="44"/>
      <c r="S418" s="40"/>
      <c r="T418" s="40"/>
      <c r="U418" s="45"/>
      <c r="V418" s="40"/>
      <c r="W418" s="45"/>
      <c r="X418" s="28"/>
      <c r="Y418" s="45"/>
      <c r="Z418" s="45"/>
      <c r="AA418" s="45"/>
      <c r="AB418" s="45"/>
    </row>
    <row r="419" ht="15.75" customHeight="1">
      <c r="A419" s="40"/>
      <c r="B419" s="40"/>
      <c r="C419" s="40"/>
      <c r="D419" s="40"/>
      <c r="E419" s="28"/>
      <c r="F419" s="44"/>
      <c r="G419" s="28"/>
      <c r="H419" s="45"/>
      <c r="I419" s="45"/>
      <c r="J419" s="45"/>
      <c r="K419" s="45"/>
      <c r="L419" s="28"/>
      <c r="M419" s="45"/>
      <c r="N419" s="45"/>
      <c r="O419" s="45"/>
      <c r="P419" s="45"/>
      <c r="Q419" s="28"/>
      <c r="R419" s="44"/>
      <c r="S419" s="40"/>
      <c r="T419" s="40"/>
      <c r="U419" s="45"/>
      <c r="V419" s="40"/>
      <c r="W419" s="45"/>
      <c r="X419" s="28"/>
      <c r="Y419" s="45"/>
      <c r="Z419" s="45"/>
      <c r="AA419" s="45"/>
      <c r="AB419" s="45"/>
    </row>
    <row r="420" ht="15.75" customHeight="1">
      <c r="A420" s="40"/>
      <c r="B420" s="40"/>
      <c r="C420" s="40"/>
      <c r="D420" s="40"/>
      <c r="E420" s="28"/>
      <c r="F420" s="44"/>
      <c r="G420" s="28"/>
      <c r="H420" s="45"/>
      <c r="I420" s="45"/>
      <c r="J420" s="45"/>
      <c r="K420" s="45"/>
      <c r="L420" s="28"/>
      <c r="M420" s="45"/>
      <c r="N420" s="45"/>
      <c r="O420" s="45"/>
      <c r="P420" s="45"/>
      <c r="Q420" s="28"/>
      <c r="R420" s="44"/>
      <c r="S420" s="40"/>
      <c r="T420" s="40"/>
      <c r="U420" s="45"/>
      <c r="V420" s="40"/>
      <c r="W420" s="45"/>
      <c r="X420" s="28"/>
      <c r="Y420" s="45"/>
      <c r="Z420" s="45"/>
      <c r="AA420" s="45"/>
      <c r="AB420" s="45"/>
    </row>
    <row r="421" ht="15.75" customHeight="1">
      <c r="A421" s="40"/>
      <c r="B421" s="40"/>
      <c r="C421" s="40"/>
      <c r="D421" s="40"/>
      <c r="E421" s="28"/>
      <c r="F421" s="44"/>
      <c r="G421" s="28"/>
      <c r="H421" s="45"/>
      <c r="I421" s="45"/>
      <c r="J421" s="45"/>
      <c r="K421" s="45"/>
      <c r="L421" s="28"/>
      <c r="M421" s="45"/>
      <c r="N421" s="45"/>
      <c r="O421" s="45"/>
      <c r="P421" s="45"/>
      <c r="Q421" s="28"/>
      <c r="R421" s="44"/>
      <c r="S421" s="40"/>
      <c r="T421" s="40"/>
      <c r="U421" s="45"/>
      <c r="V421" s="40"/>
      <c r="W421" s="45"/>
      <c r="X421" s="28"/>
      <c r="Y421" s="45"/>
      <c r="Z421" s="45"/>
      <c r="AA421" s="45"/>
      <c r="AB421" s="45"/>
    </row>
    <row r="422" ht="15.75" customHeight="1">
      <c r="A422" s="40"/>
      <c r="B422" s="40"/>
      <c r="C422" s="40"/>
      <c r="D422" s="40"/>
      <c r="E422" s="28"/>
      <c r="F422" s="44"/>
      <c r="G422" s="28"/>
      <c r="H422" s="45"/>
      <c r="I422" s="45"/>
      <c r="J422" s="45"/>
      <c r="K422" s="45"/>
      <c r="L422" s="28"/>
      <c r="M422" s="45"/>
      <c r="N422" s="45"/>
      <c r="O422" s="45"/>
      <c r="P422" s="45"/>
      <c r="Q422" s="28"/>
      <c r="R422" s="44"/>
      <c r="S422" s="40"/>
      <c r="T422" s="40"/>
      <c r="U422" s="45"/>
      <c r="V422" s="40"/>
      <c r="W422" s="45"/>
      <c r="X422" s="28"/>
      <c r="Y422" s="45"/>
      <c r="Z422" s="45"/>
      <c r="AA422" s="45"/>
      <c r="AB422" s="45"/>
    </row>
    <row r="423" ht="15.75" customHeight="1">
      <c r="A423" s="40"/>
      <c r="B423" s="40"/>
      <c r="C423" s="40"/>
      <c r="D423" s="40"/>
      <c r="E423" s="28"/>
      <c r="F423" s="44"/>
      <c r="G423" s="28"/>
      <c r="H423" s="45"/>
      <c r="I423" s="45"/>
      <c r="J423" s="45"/>
      <c r="K423" s="45"/>
      <c r="L423" s="28"/>
      <c r="M423" s="45"/>
      <c r="N423" s="45"/>
      <c r="O423" s="45"/>
      <c r="P423" s="45"/>
      <c r="Q423" s="28"/>
      <c r="R423" s="44"/>
      <c r="S423" s="40"/>
      <c r="T423" s="40"/>
      <c r="U423" s="45"/>
      <c r="V423" s="40"/>
      <c r="W423" s="45"/>
      <c r="X423" s="28"/>
      <c r="Y423" s="45"/>
      <c r="Z423" s="45"/>
      <c r="AA423" s="45"/>
      <c r="AB423" s="45"/>
    </row>
    <row r="424" ht="15.75" customHeight="1">
      <c r="A424" s="40"/>
      <c r="B424" s="40"/>
      <c r="C424" s="40"/>
      <c r="D424" s="40"/>
      <c r="E424" s="28"/>
      <c r="F424" s="44"/>
      <c r="G424" s="28"/>
      <c r="H424" s="45"/>
      <c r="I424" s="45"/>
      <c r="J424" s="45"/>
      <c r="K424" s="45"/>
      <c r="L424" s="28"/>
      <c r="M424" s="45"/>
      <c r="N424" s="45"/>
      <c r="O424" s="45"/>
      <c r="P424" s="45"/>
      <c r="Q424" s="28"/>
      <c r="R424" s="44"/>
      <c r="S424" s="40"/>
      <c r="T424" s="40"/>
      <c r="U424" s="45"/>
      <c r="V424" s="40"/>
      <c r="W424" s="45"/>
      <c r="X424" s="28"/>
      <c r="Y424" s="45"/>
      <c r="Z424" s="45"/>
      <c r="AA424" s="45"/>
      <c r="AB424" s="45"/>
    </row>
    <row r="425" ht="15.75" customHeight="1">
      <c r="A425" s="40"/>
      <c r="B425" s="40"/>
      <c r="C425" s="40"/>
      <c r="D425" s="40"/>
      <c r="E425" s="28"/>
      <c r="F425" s="44"/>
      <c r="G425" s="28"/>
      <c r="H425" s="45"/>
      <c r="I425" s="45"/>
      <c r="J425" s="45"/>
      <c r="K425" s="45"/>
      <c r="L425" s="28"/>
      <c r="M425" s="45"/>
      <c r="N425" s="45"/>
      <c r="O425" s="45"/>
      <c r="P425" s="45"/>
      <c r="Q425" s="28"/>
      <c r="R425" s="44"/>
      <c r="S425" s="40"/>
      <c r="T425" s="40"/>
      <c r="U425" s="45"/>
      <c r="V425" s="40"/>
      <c r="W425" s="45"/>
      <c r="X425" s="28"/>
      <c r="Y425" s="45"/>
      <c r="Z425" s="45"/>
      <c r="AA425" s="45"/>
      <c r="AB425" s="45"/>
    </row>
    <row r="426" ht="15.75" customHeight="1">
      <c r="A426" s="40"/>
      <c r="B426" s="40"/>
      <c r="C426" s="40"/>
      <c r="D426" s="40"/>
      <c r="E426" s="28"/>
      <c r="F426" s="44"/>
      <c r="G426" s="28"/>
      <c r="H426" s="45"/>
      <c r="I426" s="45"/>
      <c r="J426" s="45"/>
      <c r="K426" s="45"/>
      <c r="L426" s="28"/>
      <c r="M426" s="45"/>
      <c r="N426" s="45"/>
      <c r="O426" s="45"/>
      <c r="P426" s="45"/>
      <c r="Q426" s="28"/>
      <c r="R426" s="44"/>
      <c r="S426" s="40"/>
      <c r="T426" s="40"/>
      <c r="U426" s="45"/>
      <c r="V426" s="40"/>
      <c r="W426" s="45"/>
      <c r="X426" s="28"/>
      <c r="Y426" s="45"/>
      <c r="Z426" s="45"/>
      <c r="AA426" s="45"/>
      <c r="AB426" s="45"/>
    </row>
    <row r="427" ht="15.75" customHeight="1">
      <c r="A427" s="40"/>
      <c r="B427" s="40"/>
      <c r="C427" s="40"/>
      <c r="D427" s="40"/>
      <c r="E427" s="28"/>
      <c r="F427" s="44"/>
      <c r="G427" s="28"/>
      <c r="H427" s="45"/>
      <c r="I427" s="45"/>
      <c r="J427" s="45"/>
      <c r="K427" s="45"/>
      <c r="L427" s="28"/>
      <c r="M427" s="45"/>
      <c r="N427" s="45"/>
      <c r="O427" s="45"/>
      <c r="P427" s="45"/>
      <c r="Q427" s="28"/>
      <c r="R427" s="44"/>
      <c r="S427" s="40"/>
      <c r="T427" s="40"/>
      <c r="U427" s="45"/>
      <c r="V427" s="40"/>
      <c r="W427" s="45"/>
      <c r="X427" s="28"/>
      <c r="Y427" s="45"/>
      <c r="Z427" s="45"/>
      <c r="AA427" s="45"/>
      <c r="AB427" s="45"/>
    </row>
    <row r="428" ht="15.75" customHeight="1">
      <c r="A428" s="40"/>
      <c r="B428" s="40"/>
      <c r="C428" s="40"/>
      <c r="D428" s="40"/>
      <c r="E428" s="28"/>
      <c r="F428" s="44"/>
      <c r="G428" s="28"/>
      <c r="H428" s="45"/>
      <c r="I428" s="45"/>
      <c r="J428" s="45"/>
      <c r="K428" s="45"/>
      <c r="L428" s="28"/>
      <c r="M428" s="45"/>
      <c r="N428" s="45"/>
      <c r="O428" s="45"/>
      <c r="P428" s="45"/>
      <c r="Q428" s="28"/>
      <c r="R428" s="44"/>
      <c r="S428" s="40"/>
      <c r="T428" s="40"/>
      <c r="U428" s="45"/>
      <c r="V428" s="40"/>
      <c r="W428" s="45"/>
      <c r="X428" s="28"/>
      <c r="Y428" s="45"/>
      <c r="Z428" s="45"/>
      <c r="AA428" s="45"/>
      <c r="AB428" s="45"/>
    </row>
    <row r="429" ht="15.75" customHeight="1">
      <c r="A429" s="40"/>
      <c r="B429" s="40"/>
      <c r="C429" s="40"/>
      <c r="D429" s="40"/>
      <c r="E429" s="28"/>
      <c r="F429" s="44"/>
      <c r="G429" s="28"/>
      <c r="H429" s="45"/>
      <c r="I429" s="45"/>
      <c r="J429" s="45"/>
      <c r="K429" s="45"/>
      <c r="L429" s="28"/>
      <c r="M429" s="45"/>
      <c r="N429" s="45"/>
      <c r="O429" s="45"/>
      <c r="P429" s="45"/>
      <c r="Q429" s="28"/>
      <c r="R429" s="44"/>
      <c r="S429" s="40"/>
      <c r="T429" s="40"/>
      <c r="U429" s="45"/>
      <c r="V429" s="40"/>
      <c r="W429" s="45"/>
      <c r="X429" s="28"/>
      <c r="Y429" s="45"/>
      <c r="Z429" s="45"/>
      <c r="AA429" s="45"/>
      <c r="AB429" s="45"/>
    </row>
    <row r="430" ht="15.75" customHeight="1">
      <c r="A430" s="40"/>
      <c r="B430" s="40"/>
      <c r="C430" s="40"/>
      <c r="D430" s="40"/>
      <c r="E430" s="28"/>
      <c r="F430" s="44"/>
      <c r="G430" s="28"/>
      <c r="H430" s="45"/>
      <c r="I430" s="45"/>
      <c r="J430" s="45"/>
      <c r="K430" s="45"/>
      <c r="L430" s="28"/>
      <c r="M430" s="45"/>
      <c r="N430" s="45"/>
      <c r="O430" s="45"/>
      <c r="P430" s="45"/>
      <c r="Q430" s="28"/>
      <c r="R430" s="44"/>
      <c r="S430" s="40"/>
      <c r="T430" s="40"/>
      <c r="U430" s="45"/>
      <c r="V430" s="40"/>
      <c r="W430" s="45"/>
      <c r="X430" s="28"/>
      <c r="Y430" s="45"/>
      <c r="Z430" s="45"/>
      <c r="AA430" s="45"/>
      <c r="AB430" s="45"/>
    </row>
    <row r="431" ht="15.75" customHeight="1">
      <c r="A431" s="40"/>
      <c r="B431" s="40"/>
      <c r="C431" s="40"/>
      <c r="D431" s="40"/>
      <c r="E431" s="28"/>
      <c r="F431" s="44"/>
      <c r="G431" s="28"/>
      <c r="H431" s="45"/>
      <c r="I431" s="45"/>
      <c r="J431" s="45"/>
      <c r="K431" s="45"/>
      <c r="L431" s="28"/>
      <c r="M431" s="45"/>
      <c r="N431" s="45"/>
      <c r="O431" s="45"/>
      <c r="P431" s="45"/>
      <c r="Q431" s="28"/>
      <c r="R431" s="44"/>
      <c r="S431" s="40"/>
      <c r="T431" s="40"/>
      <c r="U431" s="45"/>
      <c r="V431" s="40"/>
      <c r="W431" s="45"/>
      <c r="X431" s="28"/>
      <c r="Y431" s="45"/>
      <c r="Z431" s="45"/>
      <c r="AA431" s="45"/>
      <c r="AB431" s="45"/>
    </row>
    <row r="432" ht="15.75" customHeight="1">
      <c r="A432" s="40"/>
      <c r="B432" s="40"/>
      <c r="C432" s="40"/>
      <c r="D432" s="40"/>
      <c r="E432" s="28"/>
      <c r="F432" s="44"/>
      <c r="G432" s="28"/>
      <c r="H432" s="45"/>
      <c r="I432" s="45"/>
      <c r="J432" s="45"/>
      <c r="K432" s="45"/>
      <c r="L432" s="28"/>
      <c r="M432" s="45"/>
      <c r="N432" s="45"/>
      <c r="O432" s="45"/>
      <c r="P432" s="45"/>
      <c r="Q432" s="28"/>
      <c r="R432" s="44"/>
      <c r="S432" s="40"/>
      <c r="T432" s="40"/>
      <c r="U432" s="45"/>
      <c r="V432" s="40"/>
      <c r="W432" s="45"/>
      <c r="X432" s="28"/>
      <c r="Y432" s="45"/>
      <c r="Z432" s="45"/>
      <c r="AA432" s="45"/>
      <c r="AB432" s="45"/>
    </row>
    <row r="433" ht="15.75" customHeight="1">
      <c r="A433" s="40"/>
      <c r="B433" s="40"/>
      <c r="C433" s="40"/>
      <c r="D433" s="40"/>
      <c r="E433" s="28"/>
      <c r="F433" s="44"/>
      <c r="G433" s="28"/>
      <c r="H433" s="45"/>
      <c r="I433" s="45"/>
      <c r="J433" s="45"/>
      <c r="K433" s="45"/>
      <c r="L433" s="28"/>
      <c r="M433" s="45"/>
      <c r="N433" s="45"/>
      <c r="O433" s="45"/>
      <c r="P433" s="45"/>
      <c r="Q433" s="28"/>
      <c r="R433" s="44"/>
      <c r="S433" s="40"/>
      <c r="T433" s="40"/>
      <c r="U433" s="45"/>
      <c r="V433" s="40"/>
      <c r="W433" s="45"/>
      <c r="X433" s="28"/>
      <c r="Y433" s="45"/>
      <c r="Z433" s="45"/>
      <c r="AA433" s="45"/>
      <c r="AB433" s="45"/>
    </row>
    <row r="434" ht="15.75" customHeight="1">
      <c r="A434" s="40"/>
      <c r="B434" s="40"/>
      <c r="C434" s="40"/>
      <c r="D434" s="40"/>
      <c r="E434" s="28"/>
      <c r="F434" s="44"/>
      <c r="G434" s="28"/>
      <c r="H434" s="45"/>
      <c r="I434" s="45"/>
      <c r="J434" s="45"/>
      <c r="K434" s="45"/>
      <c r="L434" s="28"/>
      <c r="M434" s="45"/>
      <c r="N434" s="45"/>
      <c r="O434" s="45"/>
      <c r="P434" s="45"/>
      <c r="Q434" s="28"/>
      <c r="R434" s="44"/>
      <c r="S434" s="40"/>
      <c r="T434" s="40"/>
      <c r="U434" s="45"/>
      <c r="V434" s="40"/>
      <c r="W434" s="45"/>
      <c r="X434" s="28"/>
      <c r="Y434" s="45"/>
      <c r="Z434" s="45"/>
      <c r="AA434" s="45"/>
      <c r="AB434" s="45"/>
    </row>
    <row r="435" ht="15.75" customHeight="1">
      <c r="A435" s="40"/>
      <c r="B435" s="40"/>
      <c r="C435" s="40"/>
      <c r="D435" s="40"/>
      <c r="E435" s="28"/>
      <c r="F435" s="44"/>
      <c r="G435" s="28"/>
      <c r="H435" s="45"/>
      <c r="I435" s="45"/>
      <c r="J435" s="45"/>
      <c r="K435" s="45"/>
      <c r="L435" s="28"/>
      <c r="M435" s="45"/>
      <c r="N435" s="45"/>
      <c r="O435" s="45"/>
      <c r="P435" s="45"/>
      <c r="Q435" s="28"/>
      <c r="R435" s="44"/>
      <c r="S435" s="40"/>
      <c r="T435" s="40"/>
      <c r="U435" s="45"/>
      <c r="V435" s="40"/>
      <c r="W435" s="45"/>
      <c r="X435" s="28"/>
      <c r="Y435" s="45"/>
      <c r="Z435" s="45"/>
      <c r="AA435" s="45"/>
      <c r="AB435" s="45"/>
    </row>
    <row r="436" ht="15.75" customHeight="1">
      <c r="A436" s="40"/>
      <c r="B436" s="40"/>
      <c r="C436" s="40"/>
      <c r="D436" s="40"/>
      <c r="E436" s="28"/>
      <c r="F436" s="44"/>
      <c r="G436" s="28"/>
      <c r="H436" s="45"/>
      <c r="I436" s="45"/>
      <c r="J436" s="45"/>
      <c r="K436" s="45"/>
      <c r="L436" s="28"/>
      <c r="M436" s="45"/>
      <c r="N436" s="45"/>
      <c r="O436" s="45"/>
      <c r="P436" s="45"/>
      <c r="Q436" s="28"/>
      <c r="R436" s="44"/>
      <c r="S436" s="40"/>
      <c r="T436" s="40"/>
      <c r="U436" s="45"/>
      <c r="V436" s="40"/>
      <c r="W436" s="45"/>
      <c r="X436" s="28"/>
      <c r="Y436" s="45"/>
      <c r="Z436" s="45"/>
      <c r="AA436" s="45"/>
      <c r="AB436" s="45"/>
    </row>
    <row r="437" ht="15.75" customHeight="1">
      <c r="A437" s="40"/>
      <c r="B437" s="40"/>
      <c r="C437" s="40"/>
      <c r="D437" s="40"/>
      <c r="E437" s="28"/>
      <c r="F437" s="44"/>
      <c r="G437" s="28"/>
      <c r="H437" s="45"/>
      <c r="I437" s="45"/>
      <c r="J437" s="45"/>
      <c r="K437" s="45"/>
      <c r="L437" s="28"/>
      <c r="M437" s="45"/>
      <c r="N437" s="45"/>
      <c r="O437" s="45"/>
      <c r="P437" s="45"/>
      <c r="Q437" s="28"/>
      <c r="R437" s="44"/>
      <c r="S437" s="40"/>
      <c r="T437" s="40"/>
      <c r="U437" s="45"/>
      <c r="V437" s="40"/>
      <c r="W437" s="45"/>
      <c r="X437" s="28"/>
      <c r="Y437" s="45"/>
      <c r="Z437" s="45"/>
      <c r="AA437" s="45"/>
      <c r="AB437" s="45"/>
    </row>
    <row r="438" ht="15.75" customHeight="1">
      <c r="A438" s="40"/>
      <c r="B438" s="40"/>
      <c r="C438" s="40"/>
      <c r="D438" s="40"/>
      <c r="E438" s="28"/>
      <c r="F438" s="44"/>
      <c r="G438" s="28"/>
      <c r="H438" s="45"/>
      <c r="I438" s="45"/>
      <c r="J438" s="45"/>
      <c r="K438" s="45"/>
      <c r="L438" s="28"/>
      <c r="M438" s="45"/>
      <c r="N438" s="45"/>
      <c r="O438" s="45"/>
      <c r="P438" s="45"/>
      <c r="Q438" s="28"/>
      <c r="R438" s="44"/>
      <c r="S438" s="40"/>
      <c r="T438" s="40"/>
      <c r="U438" s="45"/>
      <c r="V438" s="40"/>
      <c r="W438" s="45"/>
      <c r="X438" s="28"/>
      <c r="Y438" s="45"/>
      <c r="Z438" s="45"/>
      <c r="AA438" s="45"/>
      <c r="AB438" s="45"/>
    </row>
    <row r="439" ht="15.75" customHeight="1">
      <c r="A439" s="40"/>
      <c r="B439" s="40"/>
      <c r="C439" s="40"/>
      <c r="D439" s="40"/>
      <c r="E439" s="28"/>
      <c r="F439" s="44"/>
      <c r="G439" s="28"/>
      <c r="H439" s="45"/>
      <c r="I439" s="45"/>
      <c r="J439" s="45"/>
      <c r="K439" s="45"/>
      <c r="L439" s="28"/>
      <c r="M439" s="45"/>
      <c r="N439" s="45"/>
      <c r="O439" s="45"/>
      <c r="P439" s="45"/>
      <c r="Q439" s="28"/>
      <c r="R439" s="44"/>
      <c r="S439" s="40"/>
      <c r="T439" s="40"/>
      <c r="U439" s="45"/>
      <c r="V439" s="40"/>
      <c r="W439" s="45"/>
      <c r="X439" s="28"/>
      <c r="Y439" s="45"/>
      <c r="Z439" s="45"/>
      <c r="AA439" s="45"/>
      <c r="AB439" s="45"/>
    </row>
    <row r="440" ht="15.75" customHeight="1">
      <c r="A440" s="40"/>
      <c r="B440" s="40"/>
      <c r="C440" s="40"/>
      <c r="D440" s="40"/>
      <c r="E440" s="28"/>
      <c r="F440" s="44"/>
      <c r="G440" s="28"/>
      <c r="H440" s="45"/>
      <c r="I440" s="45"/>
      <c r="J440" s="45"/>
      <c r="K440" s="45"/>
      <c r="L440" s="28"/>
      <c r="M440" s="45"/>
      <c r="N440" s="45"/>
      <c r="O440" s="45"/>
      <c r="P440" s="45"/>
      <c r="Q440" s="28"/>
      <c r="R440" s="44"/>
      <c r="S440" s="40"/>
      <c r="T440" s="40"/>
      <c r="U440" s="45"/>
      <c r="V440" s="40"/>
      <c r="W440" s="45"/>
      <c r="X440" s="28"/>
      <c r="Y440" s="45"/>
      <c r="Z440" s="45"/>
      <c r="AA440" s="45"/>
      <c r="AB440" s="45"/>
    </row>
    <row r="441" ht="15.75" customHeight="1">
      <c r="A441" s="40"/>
      <c r="B441" s="40"/>
      <c r="C441" s="40"/>
      <c r="D441" s="40"/>
      <c r="E441" s="28"/>
      <c r="F441" s="44"/>
      <c r="G441" s="28"/>
      <c r="H441" s="45"/>
      <c r="I441" s="45"/>
      <c r="J441" s="45"/>
      <c r="K441" s="45"/>
      <c r="L441" s="28"/>
      <c r="M441" s="45"/>
      <c r="N441" s="45"/>
      <c r="O441" s="45"/>
      <c r="P441" s="45"/>
      <c r="Q441" s="28"/>
      <c r="R441" s="44"/>
      <c r="S441" s="40"/>
      <c r="T441" s="40"/>
      <c r="U441" s="45"/>
      <c r="V441" s="40"/>
      <c r="W441" s="45"/>
      <c r="X441" s="28"/>
      <c r="Y441" s="45"/>
      <c r="Z441" s="45"/>
      <c r="AA441" s="45"/>
      <c r="AB441" s="45"/>
    </row>
    <row r="442" ht="15.75" customHeight="1">
      <c r="A442" s="40"/>
      <c r="B442" s="40"/>
      <c r="C442" s="40"/>
      <c r="D442" s="40"/>
      <c r="E442" s="28"/>
      <c r="F442" s="44"/>
      <c r="G442" s="28"/>
      <c r="H442" s="45"/>
      <c r="I442" s="45"/>
      <c r="J442" s="45"/>
      <c r="K442" s="45"/>
      <c r="L442" s="28"/>
      <c r="M442" s="45"/>
      <c r="N442" s="45"/>
      <c r="O442" s="45"/>
      <c r="P442" s="45"/>
      <c r="Q442" s="28"/>
      <c r="R442" s="44"/>
      <c r="S442" s="40"/>
      <c r="T442" s="40"/>
      <c r="U442" s="45"/>
      <c r="V442" s="40"/>
      <c r="W442" s="45"/>
      <c r="X442" s="28"/>
      <c r="Y442" s="45"/>
      <c r="Z442" s="45"/>
      <c r="AA442" s="45"/>
      <c r="AB442" s="45"/>
    </row>
    <row r="443" ht="15.75" customHeight="1">
      <c r="A443" s="40"/>
      <c r="B443" s="40"/>
      <c r="C443" s="40"/>
      <c r="D443" s="40"/>
      <c r="E443" s="28"/>
      <c r="F443" s="44"/>
      <c r="G443" s="28"/>
      <c r="H443" s="45"/>
      <c r="I443" s="45"/>
      <c r="J443" s="45"/>
      <c r="K443" s="45"/>
      <c r="L443" s="28"/>
      <c r="M443" s="45"/>
      <c r="N443" s="45"/>
      <c r="O443" s="45"/>
      <c r="P443" s="45"/>
      <c r="Q443" s="28"/>
      <c r="R443" s="44"/>
      <c r="S443" s="40"/>
      <c r="T443" s="40"/>
      <c r="U443" s="45"/>
      <c r="V443" s="40"/>
      <c r="W443" s="45"/>
      <c r="X443" s="28"/>
      <c r="Y443" s="45"/>
      <c r="Z443" s="45"/>
      <c r="AA443" s="45"/>
      <c r="AB443" s="45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</sheetData>
  <mergeCells count="8">
    <mergeCell ref="H1:K1"/>
    <mergeCell ref="M1:P1"/>
    <mergeCell ref="R1:W1"/>
    <mergeCell ref="D3:D42"/>
    <mergeCell ref="D45:D84"/>
    <mergeCell ref="M86:P86"/>
    <mergeCell ref="D87:D162"/>
    <mergeCell ref="D166:D242"/>
  </mergeCells>
  <conditionalFormatting sqref="I2:J2 N2:N42 N87:N163 N166:N242 O2 S2:S42 S45:S84 S87:S163 S166:S242 T2">
    <cfRule type="cellIs" dxfId="0" priority="1" operator="greaterThan">
      <formula>0</formula>
    </cfRule>
  </conditionalFormatting>
  <conditionalFormatting sqref="I2:J2 N2:N42 N87:N163 N166:N242 O2 S2:S42 S45:S84 S87:S163 S166:S242 T2">
    <cfRule type="cellIs" dxfId="1" priority="2" operator="lessThan">
      <formula>0</formula>
    </cfRule>
  </conditionalFormatting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3.88"/>
  </cols>
  <sheetData>
    <row r="2">
      <c r="B2" s="24" t="s">
        <v>8</v>
      </c>
      <c r="C2" s="24" t="s">
        <v>9</v>
      </c>
      <c r="D2" s="25" t="s">
        <v>10</v>
      </c>
      <c r="E2" s="25" t="s">
        <v>11</v>
      </c>
      <c r="F2" s="25" t="s">
        <v>12</v>
      </c>
      <c r="G2" s="25" t="s">
        <v>13</v>
      </c>
      <c r="H2" s="25" t="s">
        <v>14</v>
      </c>
      <c r="I2" s="25" t="s">
        <v>15</v>
      </c>
      <c r="J2" s="25" t="s">
        <v>16</v>
      </c>
      <c r="K2" s="25" t="s">
        <v>17</v>
      </c>
    </row>
    <row r="3">
      <c r="B3" s="24" t="s">
        <v>18</v>
      </c>
      <c r="C3" s="24" t="s">
        <v>19</v>
      </c>
      <c r="D3" s="25">
        <v>1597.0</v>
      </c>
      <c r="E3" s="25">
        <v>1000.0</v>
      </c>
      <c r="F3" s="25"/>
      <c r="G3" s="25"/>
      <c r="H3" s="25"/>
      <c r="I3" s="25"/>
      <c r="J3" s="25">
        <v>100.0</v>
      </c>
      <c r="K3" s="25"/>
    </row>
    <row r="4">
      <c r="B4" s="24" t="s">
        <v>20</v>
      </c>
      <c r="C4" s="24" t="s">
        <v>21</v>
      </c>
      <c r="D4" s="26">
        <v>0.1</v>
      </c>
      <c r="E4" s="25"/>
      <c r="F4" s="25"/>
      <c r="G4" s="25"/>
      <c r="H4" s="25"/>
      <c r="I4" s="25"/>
      <c r="J4" s="25"/>
      <c r="K4" s="25"/>
    </row>
    <row r="5">
      <c r="B5" s="24" t="s">
        <v>22</v>
      </c>
      <c r="C5" s="24" t="s">
        <v>23</v>
      </c>
      <c r="D5" s="26">
        <v>0.2</v>
      </c>
      <c r="E5" s="25"/>
      <c r="F5" s="25"/>
      <c r="G5" s="25"/>
      <c r="H5" s="25"/>
      <c r="I5" s="25"/>
      <c r="J5" s="25"/>
      <c r="K5" s="25"/>
    </row>
    <row r="6">
      <c r="B6" s="24" t="s">
        <v>24</v>
      </c>
      <c r="C6" s="24" t="s">
        <v>25</v>
      </c>
      <c r="D6" s="26">
        <v>0.7</v>
      </c>
      <c r="E6" s="25"/>
      <c r="F6" s="25"/>
      <c r="G6" s="25"/>
      <c r="H6" s="25"/>
      <c r="I6" s="25"/>
      <c r="J6" s="25"/>
      <c r="K6" s="25"/>
    </row>
    <row r="7">
      <c r="B7" s="24" t="s">
        <v>26</v>
      </c>
      <c r="C7" s="24" t="s">
        <v>27</v>
      </c>
      <c r="D7" s="25"/>
      <c r="E7" s="25">
        <v>0.85</v>
      </c>
      <c r="F7" s="25"/>
      <c r="G7" s="25"/>
      <c r="H7" s="25"/>
      <c r="I7" s="25"/>
      <c r="J7" s="25"/>
      <c r="K7" s="25"/>
    </row>
    <row r="8">
      <c r="B8" s="24" t="s">
        <v>28</v>
      </c>
      <c r="C8" s="24" t="s">
        <v>29</v>
      </c>
      <c r="D8" s="25"/>
      <c r="E8" s="25">
        <v>0.03</v>
      </c>
      <c r="F8" s="25"/>
      <c r="G8" s="25"/>
      <c r="H8" s="25"/>
      <c r="I8" s="25"/>
      <c r="J8" s="25"/>
      <c r="K8" s="25"/>
    </row>
    <row r="9">
      <c r="B9" s="24" t="s">
        <v>30</v>
      </c>
      <c r="C9" s="24" t="s">
        <v>31</v>
      </c>
      <c r="D9" s="25"/>
      <c r="E9" s="25"/>
      <c r="F9" s="25">
        <v>10000.0</v>
      </c>
      <c r="G9" s="25"/>
      <c r="H9" s="25"/>
      <c r="I9" s="25"/>
      <c r="J9" s="25"/>
      <c r="K9" s="25">
        <v>1000.0</v>
      </c>
    </row>
    <row r="10">
      <c r="B10" s="24" t="s">
        <v>32</v>
      </c>
      <c r="C10" s="24" t="s">
        <v>33</v>
      </c>
      <c r="D10" s="25"/>
      <c r="E10" s="25"/>
      <c r="F10" s="25">
        <v>100.0</v>
      </c>
      <c r="G10" s="25"/>
      <c r="H10" s="25"/>
      <c r="I10" s="25"/>
      <c r="J10" s="25"/>
      <c r="K10" s="25"/>
    </row>
    <row r="11">
      <c r="B11" s="24" t="s">
        <v>34</v>
      </c>
      <c r="C11" s="24" t="s">
        <v>35</v>
      </c>
      <c r="D11" s="25"/>
      <c r="E11" s="25"/>
      <c r="F11" s="25">
        <v>0.99</v>
      </c>
      <c r="G11" s="25"/>
      <c r="H11" s="25"/>
      <c r="I11" s="25"/>
      <c r="J11" s="25"/>
      <c r="K11" s="26">
        <v>0.9</v>
      </c>
    </row>
    <row r="12">
      <c r="B12" s="24" t="s">
        <v>36</v>
      </c>
      <c r="C12" s="24" t="s">
        <v>37</v>
      </c>
      <c r="D12" s="25"/>
      <c r="E12" s="25"/>
      <c r="F12" s="26">
        <v>0.1</v>
      </c>
      <c r="G12" s="25">
        <v>0.15</v>
      </c>
      <c r="H12" s="25">
        <v>0.05</v>
      </c>
      <c r="I12" s="25"/>
      <c r="J12" s="25"/>
      <c r="K12" s="26">
        <v>0.1</v>
      </c>
    </row>
    <row r="13">
      <c r="B13" s="24" t="s">
        <v>38</v>
      </c>
      <c r="C13" s="24" t="s">
        <v>39</v>
      </c>
      <c r="D13" s="25"/>
      <c r="E13" s="25"/>
      <c r="F13" s="26">
        <v>0.2</v>
      </c>
      <c r="G13" s="26">
        <v>0.4</v>
      </c>
      <c r="H13" s="25"/>
      <c r="I13" s="25"/>
      <c r="J13" s="25"/>
      <c r="K13" s="26">
        <v>0.3</v>
      </c>
    </row>
    <row r="14">
      <c r="B14" s="24" t="s">
        <v>40</v>
      </c>
      <c r="C14" s="24" t="s">
        <v>41</v>
      </c>
      <c r="D14" s="25"/>
      <c r="E14" s="25"/>
      <c r="F14" s="25"/>
      <c r="G14" s="25"/>
      <c r="H14" s="25">
        <v>6.0</v>
      </c>
      <c r="I14" s="25"/>
      <c r="J14" s="25"/>
      <c r="K14" s="25"/>
    </row>
    <row r="15">
      <c r="B15" s="24" t="s">
        <v>42</v>
      </c>
      <c r="C15" s="24" t="s">
        <v>43</v>
      </c>
      <c r="D15" s="25"/>
      <c r="E15" s="25"/>
      <c r="F15" s="25"/>
      <c r="G15" s="25"/>
      <c r="H15" s="25"/>
      <c r="I15" s="25">
        <v>0.125</v>
      </c>
      <c r="J15" s="25"/>
      <c r="K15" s="25"/>
    </row>
    <row r="16">
      <c r="B16" s="24" t="s">
        <v>44</v>
      </c>
      <c r="C16" s="24" t="s">
        <v>45</v>
      </c>
      <c r="D16" s="25"/>
      <c r="E16" s="25"/>
      <c r="F16" s="25"/>
      <c r="G16" s="25"/>
      <c r="H16" s="25"/>
      <c r="I16" s="25">
        <v>1.2E-4</v>
      </c>
      <c r="J16" s="25"/>
      <c r="K16" s="25"/>
    </row>
    <row r="17">
      <c r="B17" s="24" t="s">
        <v>46</v>
      </c>
      <c r="C17" s="24" t="s">
        <v>47</v>
      </c>
      <c r="D17" s="25"/>
      <c r="E17" s="25"/>
      <c r="F17" s="25"/>
      <c r="G17" s="25"/>
      <c r="H17" s="25"/>
      <c r="I17" s="25"/>
      <c r="J17" s="25">
        <v>2.05</v>
      </c>
      <c r="K17" s="25"/>
    </row>
    <row r="18">
      <c r="B18" s="24" t="s">
        <v>48</v>
      </c>
      <c r="C18" s="24" t="s">
        <v>49</v>
      </c>
      <c r="D18" s="25"/>
      <c r="E18" s="25"/>
      <c r="F18" s="25"/>
      <c r="G18" s="25"/>
      <c r="H18" s="25"/>
      <c r="I18" s="25"/>
      <c r="J18" s="25">
        <v>2.05</v>
      </c>
      <c r="K18" s="25"/>
    </row>
    <row r="19">
      <c r="B19" s="24" t="s">
        <v>50</v>
      </c>
      <c r="C19" s="24" t="s">
        <v>51</v>
      </c>
      <c r="D19" s="25"/>
      <c r="E19" s="25"/>
      <c r="F19" s="25"/>
      <c r="G19" s="25"/>
      <c r="H19" s="25"/>
      <c r="I19" s="25"/>
      <c r="J19" s="25">
        <v>0.73</v>
      </c>
      <c r="K19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3" width="3.75"/>
    <col customWidth="1" min="4" max="4" width="5.13"/>
    <col customWidth="1" min="5" max="5" width="2.13"/>
    <col customWidth="1" min="6" max="6" width="8.75"/>
    <col customWidth="1" min="7" max="7" width="2.13"/>
    <col customWidth="1" min="8" max="8" width="8.75"/>
    <col customWidth="1" min="9" max="9" width="6.38"/>
    <col customWidth="1" min="10" max="10" width="10.13"/>
    <col customWidth="1" min="11" max="11" width="2.88"/>
    <col customWidth="1" min="12" max="12" width="9.5"/>
    <col customWidth="1" min="13" max="13" width="6.38"/>
    <col customWidth="1" min="14" max="14" width="7.25"/>
    <col customWidth="1" min="15" max="15" width="5.25"/>
    <col customWidth="1" min="16" max="16" width="8.75"/>
    <col customWidth="1" min="17" max="17" width="6.38"/>
    <col customWidth="1" min="18" max="18" width="13.0"/>
    <col customWidth="1" min="19" max="19" width="8.88"/>
    <col customWidth="1" min="20" max="20" width="10.13"/>
    <col customWidth="1" min="21" max="21" width="5.25"/>
    <col customWidth="1" min="22" max="22" width="8.75"/>
    <col customWidth="1" min="23" max="23" width="6.38"/>
    <col customWidth="1" min="24" max="24" width="7.63"/>
    <col customWidth="1" min="25" max="25" width="13.0"/>
    <col customWidth="1" min="26" max="26" width="5.25"/>
    <col customWidth="1" min="27" max="27" width="8.75"/>
    <col customWidth="1" min="28" max="28" width="6.38"/>
    <col customWidth="1" min="29" max="29" width="7.63"/>
    <col customWidth="1" min="30" max="30" width="13.0"/>
    <col customWidth="1" min="31" max="31" width="5.25"/>
    <col customWidth="1" min="32" max="32" width="8.75"/>
    <col customWidth="1" min="33" max="33" width="6.38"/>
    <col customWidth="1" min="34" max="34" width="7.63"/>
    <col customWidth="1" min="35" max="35" width="13.0"/>
    <col customWidth="1" min="36" max="36" width="5.25"/>
    <col customWidth="1" min="37" max="37" width="8.75"/>
    <col customWidth="1" min="38" max="38" width="6.38"/>
    <col customWidth="1" min="39" max="39" width="7.63"/>
    <col customWidth="1" min="40" max="40" width="13.0"/>
    <col customWidth="1" min="41" max="41" width="5.25"/>
    <col customWidth="1" min="42" max="42" width="8.75"/>
    <col customWidth="1" min="43" max="43" width="6.38"/>
    <col customWidth="1" min="44" max="44" width="7.63"/>
    <col customWidth="1" min="45" max="45" width="13.0"/>
    <col customWidth="1" min="46" max="46" width="5.25"/>
    <col customWidth="1" min="47" max="47" width="8.75"/>
    <col customWidth="1" min="48" max="48" width="6.38"/>
    <col customWidth="1" min="49" max="49" width="7.63"/>
    <col customWidth="1" min="50" max="50" width="13.0"/>
    <col customWidth="1" min="51" max="51" width="5.25"/>
    <col customWidth="1" min="52" max="52" width="8.75"/>
    <col customWidth="1" min="53" max="53" width="6.38"/>
    <col customWidth="1" min="54" max="54" width="7.63"/>
    <col customWidth="1" min="55" max="55" width="13.0"/>
    <col customWidth="1" min="56" max="56" width="5.25"/>
    <col customWidth="1" min="57" max="57" width="8.75"/>
    <col customWidth="1" min="58" max="58" width="6.38"/>
    <col customWidth="1" min="59" max="59" width="7.63"/>
    <col customWidth="1" min="60" max="60" width="13.0"/>
    <col customWidth="1" min="61" max="61" width="5.25"/>
    <col customWidth="1" min="62" max="62" width="8.75"/>
    <col customWidth="1" min="63" max="63" width="6.38"/>
    <col customWidth="1" min="64" max="64" width="7.63"/>
    <col customWidth="1" min="65" max="65" width="13.0"/>
    <col customWidth="1" min="66" max="66" width="5.25"/>
    <col customWidth="1" min="67" max="67" width="8.75"/>
    <col customWidth="1" min="68" max="68" width="6.38"/>
    <col customWidth="1" min="69" max="69" width="7.63"/>
    <col customWidth="1" min="70" max="70" width="13.0"/>
    <col customWidth="1" min="71" max="71" width="5.25"/>
    <col customWidth="1" min="72" max="72" width="8.75"/>
    <col customWidth="1" min="73" max="73" width="6.38"/>
    <col customWidth="1" min="74" max="74" width="7.63"/>
    <col customWidth="1" min="75" max="75" width="13.0"/>
    <col customWidth="1" min="76" max="79" width="5.25"/>
  </cols>
  <sheetData>
    <row r="1" ht="15.75" customHeight="1">
      <c r="A1" s="27"/>
      <c r="B1" s="27"/>
      <c r="C1" s="27"/>
      <c r="D1" s="27"/>
      <c r="E1" s="28"/>
      <c r="F1" s="27"/>
      <c r="G1" s="28"/>
      <c r="H1" s="29" t="s">
        <v>52</v>
      </c>
      <c r="K1" s="30"/>
      <c r="L1" s="31" t="s">
        <v>53</v>
      </c>
      <c r="M1" s="32"/>
      <c r="N1" s="32"/>
      <c r="O1" s="30"/>
      <c r="P1" s="27" t="s">
        <v>14</v>
      </c>
      <c r="U1" s="30"/>
      <c r="V1" s="27" t="s">
        <v>54</v>
      </c>
      <c r="Z1" s="30"/>
      <c r="AA1" s="27" t="s">
        <v>55</v>
      </c>
      <c r="AE1" s="30"/>
      <c r="AF1" s="27" t="s">
        <v>56</v>
      </c>
      <c r="AJ1" s="30"/>
      <c r="AK1" s="27" t="s">
        <v>57</v>
      </c>
      <c r="AO1" s="30"/>
      <c r="AP1" s="27" t="s">
        <v>58</v>
      </c>
      <c r="AT1" s="30"/>
      <c r="AU1" s="27" t="s">
        <v>59</v>
      </c>
      <c r="AY1" s="30"/>
      <c r="AZ1" s="27" t="s">
        <v>60</v>
      </c>
      <c r="BD1" s="30"/>
      <c r="BE1" s="27" t="s">
        <v>61</v>
      </c>
      <c r="BI1" s="30"/>
      <c r="BJ1" s="27" t="s">
        <v>62</v>
      </c>
      <c r="BN1" s="30"/>
      <c r="BO1" s="27" t="s">
        <v>63</v>
      </c>
      <c r="BS1" s="30"/>
      <c r="BT1" s="27" t="s">
        <v>64</v>
      </c>
      <c r="BX1" s="30"/>
      <c r="BY1" s="33"/>
      <c r="BZ1" s="34"/>
      <c r="CA1" s="34"/>
    </row>
    <row r="2" ht="15.75" customHeight="1">
      <c r="A2" s="31" t="s">
        <v>65</v>
      </c>
      <c r="B2" s="31" t="s">
        <v>66</v>
      </c>
      <c r="C2" s="31" t="s">
        <v>67</v>
      </c>
      <c r="D2" s="31" t="s">
        <v>68</v>
      </c>
      <c r="E2" s="28"/>
      <c r="F2" s="35" t="s">
        <v>69</v>
      </c>
      <c r="G2" s="28"/>
      <c r="H2" s="35" t="s">
        <v>70</v>
      </c>
      <c r="I2" s="35" t="s">
        <v>71</v>
      </c>
      <c r="J2" s="35" t="s">
        <v>72</v>
      </c>
      <c r="K2" s="30"/>
      <c r="L2" s="35" t="s">
        <v>73</v>
      </c>
      <c r="M2" s="36" t="s">
        <v>71</v>
      </c>
      <c r="N2" s="35" t="s">
        <v>74</v>
      </c>
      <c r="O2" s="30" t="s">
        <v>6</v>
      </c>
      <c r="P2" s="35" t="s">
        <v>70</v>
      </c>
      <c r="Q2" s="35" t="s">
        <v>71</v>
      </c>
      <c r="R2" s="35" t="s">
        <v>5</v>
      </c>
      <c r="S2" s="37" t="s">
        <v>75</v>
      </c>
      <c r="T2" s="35" t="s">
        <v>72</v>
      </c>
      <c r="U2" s="30" t="s">
        <v>6</v>
      </c>
      <c r="V2" s="35" t="s">
        <v>70</v>
      </c>
      <c r="W2" s="35" t="s">
        <v>71</v>
      </c>
      <c r="X2" s="37" t="s">
        <v>4</v>
      </c>
      <c r="Y2" s="35" t="s">
        <v>5</v>
      </c>
      <c r="Z2" s="30" t="s">
        <v>6</v>
      </c>
      <c r="AA2" s="35" t="s">
        <v>70</v>
      </c>
      <c r="AB2" s="35" t="s">
        <v>71</v>
      </c>
      <c r="AC2" s="37" t="s">
        <v>4</v>
      </c>
      <c r="AD2" s="35" t="s">
        <v>5</v>
      </c>
      <c r="AE2" s="30" t="s">
        <v>6</v>
      </c>
      <c r="AF2" s="35" t="s">
        <v>70</v>
      </c>
      <c r="AG2" s="35" t="s">
        <v>71</v>
      </c>
      <c r="AH2" s="37" t="s">
        <v>4</v>
      </c>
      <c r="AI2" s="35" t="s">
        <v>5</v>
      </c>
      <c r="AJ2" s="30" t="s">
        <v>6</v>
      </c>
      <c r="AK2" s="35" t="s">
        <v>70</v>
      </c>
      <c r="AL2" s="35" t="s">
        <v>71</v>
      </c>
      <c r="AM2" s="37" t="s">
        <v>4</v>
      </c>
      <c r="AN2" s="35" t="s">
        <v>5</v>
      </c>
      <c r="AO2" s="30" t="s">
        <v>6</v>
      </c>
      <c r="AP2" s="35" t="s">
        <v>70</v>
      </c>
      <c r="AQ2" s="35" t="s">
        <v>71</v>
      </c>
      <c r="AR2" s="37" t="s">
        <v>4</v>
      </c>
      <c r="AS2" s="35" t="s">
        <v>5</v>
      </c>
      <c r="AT2" s="30" t="s">
        <v>6</v>
      </c>
      <c r="AU2" s="35" t="s">
        <v>70</v>
      </c>
      <c r="AV2" s="35" t="s">
        <v>71</v>
      </c>
      <c r="AW2" s="37" t="s">
        <v>4</v>
      </c>
      <c r="AX2" s="35" t="s">
        <v>5</v>
      </c>
      <c r="AY2" s="30" t="s">
        <v>6</v>
      </c>
      <c r="AZ2" s="35" t="s">
        <v>70</v>
      </c>
      <c r="BA2" s="35" t="s">
        <v>71</v>
      </c>
      <c r="BB2" s="37" t="s">
        <v>4</v>
      </c>
      <c r="BC2" s="35" t="s">
        <v>5</v>
      </c>
      <c r="BD2" s="30" t="s">
        <v>6</v>
      </c>
      <c r="BE2" s="35" t="s">
        <v>70</v>
      </c>
      <c r="BF2" s="35" t="s">
        <v>71</v>
      </c>
      <c r="BG2" s="37" t="s">
        <v>4</v>
      </c>
      <c r="BH2" s="35" t="s">
        <v>5</v>
      </c>
      <c r="BI2" s="30" t="s">
        <v>6</v>
      </c>
      <c r="BJ2" s="35" t="s">
        <v>70</v>
      </c>
      <c r="BK2" s="35" t="s">
        <v>71</v>
      </c>
      <c r="BL2" s="37" t="s">
        <v>4</v>
      </c>
      <c r="BM2" s="35" t="s">
        <v>5</v>
      </c>
      <c r="BN2" s="30" t="s">
        <v>6</v>
      </c>
      <c r="BO2" s="35" t="s">
        <v>70</v>
      </c>
      <c r="BP2" s="35" t="s">
        <v>71</v>
      </c>
      <c r="BQ2" s="37" t="s">
        <v>4</v>
      </c>
      <c r="BR2" s="35" t="s">
        <v>5</v>
      </c>
      <c r="BS2" s="30" t="s">
        <v>6</v>
      </c>
      <c r="BT2" s="35" t="s">
        <v>70</v>
      </c>
      <c r="BU2" s="35" t="s">
        <v>71</v>
      </c>
      <c r="BV2" s="37" t="s">
        <v>4</v>
      </c>
      <c r="BW2" s="35" t="s">
        <v>5</v>
      </c>
      <c r="BX2" s="30" t="s">
        <v>6</v>
      </c>
      <c r="BY2" s="33"/>
      <c r="BZ2" s="34"/>
      <c r="CA2" s="34"/>
    </row>
    <row r="3" ht="15.75" customHeight="1">
      <c r="A3" s="38" t="s">
        <v>76</v>
      </c>
      <c r="B3" s="39">
        <v>100.0</v>
      </c>
      <c r="C3" s="40">
        <v>10.0</v>
      </c>
      <c r="D3" s="40">
        <v>5.0</v>
      </c>
      <c r="E3" s="41"/>
      <c r="F3" s="39">
        <f t="shared" ref="F3:F82" si="1">MIN(H3,L3)</f>
        <v>40592</v>
      </c>
      <c r="G3" s="41"/>
      <c r="H3" s="39">
        <v>40592.0</v>
      </c>
      <c r="I3" s="42">
        <v>0.0</v>
      </c>
      <c r="J3" s="42">
        <v>0.407809</v>
      </c>
      <c r="K3" s="43">
        <f t="shared" ref="K3:K82" si="2">if(I3&gt;0,1,0)</f>
        <v>0</v>
      </c>
      <c r="L3" s="44">
        <v>41462.0</v>
      </c>
      <c r="M3" s="42">
        <f t="shared" ref="M3:M82" si="3">100*(L3-$H3)/$H3</f>
        <v>2.143279464</v>
      </c>
      <c r="N3" s="45">
        <v>0.0916666666666667</v>
      </c>
      <c r="O3" s="43">
        <f t="shared" ref="O3:O82" si="4">if(M3&gt;0,1,0)</f>
        <v>1</v>
      </c>
      <c r="P3" s="39">
        <v>40592.0</v>
      </c>
      <c r="Q3" s="42">
        <f>100*(P3-$F3)/$F3</f>
        <v>0</v>
      </c>
      <c r="R3" s="46">
        <v>0.01</v>
      </c>
      <c r="S3" s="47">
        <v>2416639.0</v>
      </c>
      <c r="T3" s="42">
        <v>1800.0</v>
      </c>
      <c r="U3" s="43">
        <f t="shared" ref="U3:U82" si="5">if(Q3&gt;0,1,0)</f>
        <v>0</v>
      </c>
      <c r="V3" s="39">
        <f>RKO!J3</f>
        <v>40592</v>
      </c>
      <c r="W3" s="42">
        <f t="shared" ref="W3:W82" si="6">100*(V3-$F3)/$F3</f>
        <v>0</v>
      </c>
      <c r="X3" s="46">
        <f>RKO!S3</f>
        <v>0</v>
      </c>
      <c r="Y3" s="42">
        <f>RKO!L3</f>
        <v>0.3</v>
      </c>
      <c r="Z3" s="43">
        <f t="shared" ref="Z3:Z82" si="7">if(W3&gt;0,1,0)</f>
        <v>0</v>
      </c>
      <c r="AA3" s="39">
        <f>'RKO-BRKGA'!J2</f>
        <v>40592</v>
      </c>
      <c r="AB3" s="42">
        <f>100*(AA3-$F3)/$F3</f>
        <v>0</v>
      </c>
      <c r="AC3" s="46">
        <f>'RKO-BRKGA'!S2</f>
        <v>0.01773748522</v>
      </c>
      <c r="AD3" s="42">
        <f>'RKO-BRKGA'!L2</f>
        <v>1.086</v>
      </c>
      <c r="AE3" s="43">
        <f t="shared" ref="AE3:AE82" si="8">if(AB3&gt;0,1,0)</f>
        <v>0</v>
      </c>
      <c r="AF3" s="39">
        <f>'RKO-SA'!J2</f>
        <v>40592</v>
      </c>
      <c r="AG3" s="42">
        <f>100*(AF3-$F3)/$F3</f>
        <v>0</v>
      </c>
      <c r="AH3" s="46">
        <f>'RKO-SA'!S2</f>
        <v>0</v>
      </c>
      <c r="AI3" s="42">
        <f>'RKO-SA'!L2</f>
        <v>1.175</v>
      </c>
      <c r="AJ3" s="43">
        <f t="shared" ref="AJ3:AJ82" si="9">if(AG3&gt;0,1,0)</f>
        <v>0</v>
      </c>
      <c r="AK3" s="39">
        <f>'RKO-GRASP'!J2</f>
        <v>40592</v>
      </c>
      <c r="AL3" s="42">
        <f>100*(AK3-$F3)/$F3</f>
        <v>0</v>
      </c>
      <c r="AM3" s="46">
        <f>'RKO-GRASP'!S2</f>
        <v>0.01773748522</v>
      </c>
      <c r="AN3" s="42">
        <f>'RKO-GRASP'!L2</f>
        <v>1.517</v>
      </c>
      <c r="AO3" s="43">
        <f t="shared" ref="AO3:AO82" si="10">if(AL3&gt;0,1,0)</f>
        <v>0</v>
      </c>
      <c r="AP3" s="39">
        <f>'RKO-ILS'!J2</f>
        <v>40592</v>
      </c>
      <c r="AQ3" s="42">
        <f>100*(AP3-$F3)/$F3</f>
        <v>0</v>
      </c>
      <c r="AR3" s="46">
        <f>'RKO-ILS'!S2</f>
        <v>0</v>
      </c>
      <c r="AS3" s="42">
        <f>'RKO-ILS'!L2</f>
        <v>2.488</v>
      </c>
      <c r="AT3" s="43">
        <f t="shared" ref="AT3:AT82" si="11">if(AQ3&gt;0,1,0)</f>
        <v>0</v>
      </c>
      <c r="AU3" s="39">
        <f>'RKO-VNS'!J2</f>
        <v>40592</v>
      </c>
      <c r="AV3" s="42">
        <f>100*(AU3-$F3)/$F3</f>
        <v>0</v>
      </c>
      <c r="AW3" s="46">
        <f>'RKO-VNS'!S2</f>
        <v>0.01773748522</v>
      </c>
      <c r="AX3" s="42">
        <f>'RKO-VNS'!L2</f>
        <v>1.975</v>
      </c>
      <c r="AY3" s="43">
        <f t="shared" ref="AY3:AY82" si="12">if(AV3&gt;0,1,0)</f>
        <v>0</v>
      </c>
      <c r="AZ3" s="39">
        <f>'RKO-PSO'!J2</f>
        <v>40628</v>
      </c>
      <c r="BA3" s="42">
        <f>100*(AZ3-$F3)/$F3</f>
        <v>0.08868742609</v>
      </c>
      <c r="BB3" s="46">
        <f>'RKO-PSO'!S2</f>
        <v>0.1207134411</v>
      </c>
      <c r="BC3" s="47">
        <f>'RKO-PSO'!L2</f>
        <v>4.333</v>
      </c>
      <c r="BD3" s="43">
        <f t="shared" ref="BD3:BD82" si="13">if(BA3&gt;0,1,0)</f>
        <v>1</v>
      </c>
      <c r="BE3" s="39">
        <f>'RKO-GA'!J2</f>
        <v>40592</v>
      </c>
      <c r="BF3" s="42">
        <f>100*(BE3-$F3)/$F3</f>
        <v>0</v>
      </c>
      <c r="BG3" s="46">
        <f>'RKO-GA'!S2</f>
        <v>0</v>
      </c>
      <c r="BH3" s="47">
        <f>'RKO-GA'!L2</f>
        <v>1.729</v>
      </c>
      <c r="BI3" s="43">
        <f t="shared" ref="BI3:BI82" si="14">if(BF3&gt;0,1,0)</f>
        <v>0</v>
      </c>
      <c r="BJ3" s="39">
        <f>'RKO-BRKGA-CS'!J2</f>
        <v>40592</v>
      </c>
      <c r="BK3" s="42">
        <f>100*(BJ3-$F3)/$F3</f>
        <v>0</v>
      </c>
      <c r="BL3" s="46">
        <f>'RKO-BRKGA-CS'!S2</f>
        <v>0.03547497044</v>
      </c>
      <c r="BM3" s="47">
        <f>'RKO-BRKGA-CS'!L2</f>
        <v>1.801</v>
      </c>
      <c r="BN3" s="43">
        <f t="shared" ref="BN3:BN82" si="15">if(BK3&gt;0,1,0)</f>
        <v>0</v>
      </c>
      <c r="BO3" s="39">
        <f>'RKO-LNS'!J2</f>
        <v>40592</v>
      </c>
      <c r="BP3" s="42">
        <f>100*(BO3-$F3)/$F3</f>
        <v>0</v>
      </c>
      <c r="BQ3" s="46">
        <f>'RKO-LNS'!S2</f>
        <v>0.1108592826</v>
      </c>
      <c r="BR3" s="47">
        <f>'RKO-LNS'!L2</f>
        <v>2.316</v>
      </c>
      <c r="BS3" s="43">
        <f t="shared" ref="BS3:BS82" si="16">if(BP3&gt;0,1,0)</f>
        <v>0</v>
      </c>
      <c r="BT3" s="39">
        <f>'RKO-MS'!J2</f>
        <v>42654</v>
      </c>
      <c r="BU3" s="42">
        <f>100*(BT3-$F3)/$F3</f>
        <v>5.079818683</v>
      </c>
      <c r="BV3" s="46">
        <f>'RKO-MS'!S2</f>
        <v>5.468565235</v>
      </c>
      <c r="BW3" s="47">
        <f>'RKO-MS'!L2</f>
        <v>5.008</v>
      </c>
      <c r="BX3" s="43">
        <f t="shared" ref="BX3:BX82" si="17">if(BU3&gt;0,1,0)</f>
        <v>1</v>
      </c>
      <c r="BY3" s="48"/>
      <c r="BZ3" s="49">
        <f t="shared" ref="BZ3:BZ82" si="18">min(AA3,AF3,AK3,AP3,AU3,AZ3,BE3,BJ3,BO3,BT3)</f>
        <v>40592</v>
      </c>
      <c r="CA3" s="49">
        <f t="shared" ref="CA3:CA82" si="19">if(BZ3=F3,1,0)</f>
        <v>1</v>
      </c>
    </row>
    <row r="4" ht="15.75" customHeight="1">
      <c r="A4" s="38" t="s">
        <v>77</v>
      </c>
      <c r="B4" s="39">
        <v>100.0</v>
      </c>
      <c r="C4" s="40"/>
      <c r="D4" s="40"/>
      <c r="E4" s="41"/>
      <c r="F4" s="39">
        <f t="shared" si="1"/>
        <v>39421</v>
      </c>
      <c r="G4" s="41"/>
      <c r="H4" s="39">
        <v>39421.0</v>
      </c>
      <c r="I4" s="42">
        <v>0.0</v>
      </c>
      <c r="J4" s="42">
        <v>0.395826</v>
      </c>
      <c r="K4" s="43">
        <f t="shared" si="2"/>
        <v>0</v>
      </c>
      <c r="L4" s="44">
        <v>40134.0</v>
      </c>
      <c r="M4" s="42">
        <f t="shared" si="3"/>
        <v>1.808680652</v>
      </c>
      <c r="N4" s="45">
        <v>0.0441666666666667</v>
      </c>
      <c r="O4" s="43">
        <f t="shared" si="4"/>
        <v>1</v>
      </c>
      <c r="P4" s="39">
        <v>39421.0</v>
      </c>
      <c r="Q4" s="42">
        <f t="shared" ref="Q4:Q82" si="20">100*(P4-$H4)/$H4</f>
        <v>0</v>
      </c>
      <c r="R4" s="46">
        <v>0.02</v>
      </c>
      <c r="S4" s="47">
        <v>2339874.0</v>
      </c>
      <c r="T4" s="42">
        <v>1800.0</v>
      </c>
      <c r="U4" s="43">
        <f t="shared" si="5"/>
        <v>0</v>
      </c>
      <c r="V4" s="39">
        <f>RKO!J4</f>
        <v>39421</v>
      </c>
      <c r="W4" s="42">
        <f t="shared" si="6"/>
        <v>0</v>
      </c>
      <c r="X4" s="46">
        <f>RKO!S4</f>
        <v>0</v>
      </c>
      <c r="Y4" s="42">
        <f>RKO!L4</f>
        <v>0.392</v>
      </c>
      <c r="Z4" s="43">
        <f t="shared" si="7"/>
        <v>0</v>
      </c>
      <c r="AA4" s="39">
        <f>'RKO-BRKGA'!J3</f>
        <v>39421</v>
      </c>
      <c r="AB4" s="42">
        <f t="shared" ref="AB4:AB82" si="21">100*(AA4-$H4)/$H4</f>
        <v>0</v>
      </c>
      <c r="AC4" s="46">
        <f>'RKO-BRKGA'!S3</f>
        <v>0</v>
      </c>
      <c r="AD4" s="42">
        <f>'RKO-BRKGA'!L3</f>
        <v>3.596</v>
      </c>
      <c r="AE4" s="43">
        <f t="shared" si="8"/>
        <v>0</v>
      </c>
      <c r="AF4" s="39">
        <f>'RKO-SA'!J3</f>
        <v>39421</v>
      </c>
      <c r="AG4" s="42">
        <f t="shared" ref="AG4:AG82" si="22">100*(AF4-$H4)/$H4</f>
        <v>0</v>
      </c>
      <c r="AH4" s="46">
        <f>'RKO-SA'!S3</f>
        <v>0</v>
      </c>
      <c r="AI4" s="42">
        <f>'RKO-SA'!L3</f>
        <v>1.406</v>
      </c>
      <c r="AJ4" s="43">
        <f t="shared" si="9"/>
        <v>0</v>
      </c>
      <c r="AK4" s="39">
        <f>'RKO-GRASP'!J3</f>
        <v>39421</v>
      </c>
      <c r="AL4" s="42">
        <f t="shared" ref="AL4:AL82" si="23">100*(AK4-$H4)/$H4</f>
        <v>0</v>
      </c>
      <c r="AM4" s="46">
        <f>'RKO-GRASP'!S3</f>
        <v>0.006088125618</v>
      </c>
      <c r="AN4" s="42">
        <f>'RKO-GRASP'!L3</f>
        <v>3.491</v>
      </c>
      <c r="AO4" s="43">
        <f t="shared" si="10"/>
        <v>0</v>
      </c>
      <c r="AP4" s="39">
        <f>'RKO-ILS'!J3</f>
        <v>39421</v>
      </c>
      <c r="AQ4" s="42">
        <f t="shared" ref="AQ4:AQ82" si="24">100*(AP4-$H4)/$H4</f>
        <v>0</v>
      </c>
      <c r="AR4" s="46">
        <f>'RKO-ILS'!S3</f>
        <v>0</v>
      </c>
      <c r="AS4" s="42">
        <f>'RKO-ILS'!L3</f>
        <v>0.978</v>
      </c>
      <c r="AT4" s="43">
        <f t="shared" si="11"/>
        <v>0</v>
      </c>
      <c r="AU4" s="39">
        <f>'RKO-VNS'!J3</f>
        <v>39421</v>
      </c>
      <c r="AV4" s="42">
        <f t="shared" ref="AV4:AV82" si="25">100*(AU4-$H4)/$H4</f>
        <v>0</v>
      </c>
      <c r="AW4" s="46">
        <f>'RKO-VNS'!S3</f>
        <v>0</v>
      </c>
      <c r="AX4" s="42">
        <f>'RKO-VNS'!L3</f>
        <v>1.569</v>
      </c>
      <c r="AY4" s="43">
        <f t="shared" si="12"/>
        <v>0</v>
      </c>
      <c r="AZ4" s="39">
        <f>'RKO-PSO'!J3</f>
        <v>39421</v>
      </c>
      <c r="BA4" s="42">
        <f t="shared" ref="BA4:BA82" si="26">100*(AZ4-$H4)/$H4</f>
        <v>0</v>
      </c>
      <c r="BB4" s="46">
        <f>'RKO-PSO'!S3</f>
        <v>0.0339920347</v>
      </c>
      <c r="BC4" s="47">
        <f>'RKO-PSO'!L3</f>
        <v>2.042</v>
      </c>
      <c r="BD4" s="43">
        <f t="shared" si="13"/>
        <v>0</v>
      </c>
      <c r="BE4" s="39">
        <f>'RKO-GA'!J3</f>
        <v>39421</v>
      </c>
      <c r="BF4" s="42">
        <f t="shared" ref="BF4:BF82" si="27">100*(BE4-$H4)/$H4</f>
        <v>0</v>
      </c>
      <c r="BG4" s="46">
        <f>'RKO-GA'!S3</f>
        <v>0</v>
      </c>
      <c r="BH4" s="47">
        <f>'RKO-GA'!L3</f>
        <v>1.967</v>
      </c>
      <c r="BI4" s="43">
        <f t="shared" si="14"/>
        <v>0</v>
      </c>
      <c r="BJ4" s="39">
        <f>'RKO-BRKGA-CS'!J3</f>
        <v>39421</v>
      </c>
      <c r="BK4" s="42">
        <f t="shared" ref="BK4:BK82" si="28">100*(BJ4-$H4)/$H4</f>
        <v>0</v>
      </c>
      <c r="BL4" s="46">
        <f>'RKO-BRKGA-CS'!S3</f>
        <v>0.02232312727</v>
      </c>
      <c r="BM4" s="47">
        <f>'RKO-BRKGA-CS'!L3</f>
        <v>1.25</v>
      </c>
      <c r="BN4" s="43">
        <f t="shared" si="15"/>
        <v>0</v>
      </c>
      <c r="BO4" s="39">
        <f>'RKO-LNS'!J3</f>
        <v>39421</v>
      </c>
      <c r="BP4" s="42">
        <f t="shared" ref="BP4:BP82" si="29">100*(BO4-$H4)/$H4</f>
        <v>0</v>
      </c>
      <c r="BQ4" s="46">
        <f>'RKO-LNS'!S3</f>
        <v>0</v>
      </c>
      <c r="BR4" s="47">
        <f>'RKO-LNS'!L3</f>
        <v>2.903</v>
      </c>
      <c r="BS4" s="43">
        <f t="shared" si="16"/>
        <v>0</v>
      </c>
      <c r="BT4" s="39">
        <f>'RKO-MS'!J3</f>
        <v>40825</v>
      </c>
      <c r="BU4" s="42">
        <f t="shared" ref="BU4:BU82" si="30">100*(BT4-$H4)/$H4</f>
        <v>3.561553487</v>
      </c>
      <c r="BV4" s="46">
        <f>'RKO-MS'!S3</f>
        <v>4.210953553</v>
      </c>
      <c r="BW4" s="47">
        <f>'RKO-MS'!L3</f>
        <v>4.963</v>
      </c>
      <c r="BX4" s="43">
        <f t="shared" si="17"/>
        <v>1</v>
      </c>
      <c r="BY4" s="48"/>
      <c r="BZ4" s="49">
        <f t="shared" si="18"/>
        <v>39421</v>
      </c>
      <c r="CA4" s="49">
        <f t="shared" si="19"/>
        <v>1</v>
      </c>
    </row>
    <row r="5" ht="15.75" customHeight="1">
      <c r="A5" s="38" t="s">
        <v>78</v>
      </c>
      <c r="B5" s="39">
        <v>100.0</v>
      </c>
      <c r="C5" s="40"/>
      <c r="D5" s="40"/>
      <c r="E5" s="41"/>
      <c r="F5" s="39">
        <f t="shared" si="1"/>
        <v>43345</v>
      </c>
      <c r="G5" s="41"/>
      <c r="H5" s="39">
        <v>43345.0</v>
      </c>
      <c r="I5" s="42">
        <v>0.0</v>
      </c>
      <c r="J5" s="42">
        <v>0.555918</v>
      </c>
      <c r="K5" s="43">
        <f t="shared" si="2"/>
        <v>0</v>
      </c>
      <c r="L5" s="44">
        <v>44000.0</v>
      </c>
      <c r="M5" s="42">
        <f t="shared" si="3"/>
        <v>1.511131618</v>
      </c>
      <c r="N5" s="45">
        <v>0.104166666666667</v>
      </c>
      <c r="O5" s="43">
        <f t="shared" si="4"/>
        <v>1</v>
      </c>
      <c r="P5" s="39">
        <v>43345.0</v>
      </c>
      <c r="Q5" s="42">
        <f t="shared" si="20"/>
        <v>0</v>
      </c>
      <c r="R5" s="46">
        <v>0.01</v>
      </c>
      <c r="S5" s="47">
        <v>3133567.0</v>
      </c>
      <c r="T5" s="42">
        <v>1800.0</v>
      </c>
      <c r="U5" s="43">
        <f t="shared" si="5"/>
        <v>0</v>
      </c>
      <c r="V5" s="39">
        <f>RKO!J5</f>
        <v>43345</v>
      </c>
      <c r="W5" s="42">
        <f t="shared" si="6"/>
        <v>0</v>
      </c>
      <c r="X5" s="46">
        <f>RKO!S5</f>
        <v>0</v>
      </c>
      <c r="Y5" s="42">
        <f>RKO!L5</f>
        <v>0.158</v>
      </c>
      <c r="Z5" s="43">
        <f t="shared" si="7"/>
        <v>0</v>
      </c>
      <c r="AA5" s="39">
        <f>'RKO-BRKGA'!J4</f>
        <v>43345</v>
      </c>
      <c r="AB5" s="42">
        <f t="shared" si="21"/>
        <v>0</v>
      </c>
      <c r="AC5" s="46">
        <f>'RKO-BRKGA'!S4</f>
        <v>0</v>
      </c>
      <c r="AD5" s="42">
        <f>'RKO-BRKGA'!L4</f>
        <v>2.267</v>
      </c>
      <c r="AE5" s="43">
        <f t="shared" si="8"/>
        <v>0</v>
      </c>
      <c r="AF5" s="39">
        <f>'RKO-SA'!J4</f>
        <v>43345</v>
      </c>
      <c r="AG5" s="42">
        <f t="shared" si="22"/>
        <v>0</v>
      </c>
      <c r="AH5" s="46">
        <f>'RKO-SA'!S4</f>
        <v>0</v>
      </c>
      <c r="AI5" s="42">
        <f>'RKO-SA'!L4</f>
        <v>1.191</v>
      </c>
      <c r="AJ5" s="43">
        <f t="shared" si="9"/>
        <v>0</v>
      </c>
      <c r="AK5" s="39">
        <f>'RKO-GRASP'!J4</f>
        <v>43345</v>
      </c>
      <c r="AL5" s="42">
        <f t="shared" si="23"/>
        <v>0</v>
      </c>
      <c r="AM5" s="46">
        <f>'RKO-GRASP'!S4</f>
        <v>0</v>
      </c>
      <c r="AN5" s="42">
        <f>'RKO-GRASP'!L4</f>
        <v>0.31</v>
      </c>
      <c r="AO5" s="43">
        <f t="shared" si="10"/>
        <v>0</v>
      </c>
      <c r="AP5" s="39">
        <f>'RKO-ILS'!J4</f>
        <v>43345</v>
      </c>
      <c r="AQ5" s="42">
        <f t="shared" si="24"/>
        <v>0</v>
      </c>
      <c r="AR5" s="46">
        <f>'RKO-ILS'!S4</f>
        <v>0</v>
      </c>
      <c r="AS5" s="42">
        <f>'RKO-ILS'!L4</f>
        <v>0.141</v>
      </c>
      <c r="AT5" s="43">
        <f t="shared" si="11"/>
        <v>0</v>
      </c>
      <c r="AU5" s="39">
        <f>'RKO-VNS'!J4</f>
        <v>43345</v>
      </c>
      <c r="AV5" s="42">
        <f t="shared" si="25"/>
        <v>0</v>
      </c>
      <c r="AW5" s="46">
        <f>'RKO-VNS'!S4</f>
        <v>0</v>
      </c>
      <c r="AX5" s="42">
        <f>'RKO-VNS'!L4</f>
        <v>0.183</v>
      </c>
      <c r="AY5" s="43">
        <f t="shared" si="12"/>
        <v>0</v>
      </c>
      <c r="AZ5" s="39">
        <f>'RKO-PSO'!J4</f>
        <v>43345</v>
      </c>
      <c r="BA5" s="42">
        <f t="shared" si="26"/>
        <v>0</v>
      </c>
      <c r="BB5" s="46">
        <f>'RKO-PSO'!S4</f>
        <v>0.01937939785</v>
      </c>
      <c r="BC5" s="47">
        <f>'RKO-PSO'!L4</f>
        <v>0.88</v>
      </c>
      <c r="BD5" s="43">
        <f t="shared" si="13"/>
        <v>0</v>
      </c>
      <c r="BE5" s="39">
        <f>'RKO-GA'!J4</f>
        <v>43345</v>
      </c>
      <c r="BF5" s="42">
        <f t="shared" si="27"/>
        <v>0</v>
      </c>
      <c r="BG5" s="46">
        <f>'RKO-GA'!S4</f>
        <v>0</v>
      </c>
      <c r="BH5" s="47">
        <f>'RKO-GA'!L4</f>
        <v>1.022</v>
      </c>
      <c r="BI5" s="43">
        <f t="shared" si="14"/>
        <v>0</v>
      </c>
      <c r="BJ5" s="39">
        <f>'RKO-BRKGA-CS'!J4</f>
        <v>43345</v>
      </c>
      <c r="BK5" s="42">
        <f t="shared" si="28"/>
        <v>0</v>
      </c>
      <c r="BL5" s="46">
        <f>'RKO-BRKGA-CS'!S4</f>
        <v>0.008305456223</v>
      </c>
      <c r="BM5" s="47">
        <f>'RKO-BRKGA-CS'!L4</f>
        <v>3.914</v>
      </c>
      <c r="BN5" s="43">
        <f t="shared" si="15"/>
        <v>0</v>
      </c>
      <c r="BO5" s="39">
        <f>'RKO-LNS'!J4</f>
        <v>43345</v>
      </c>
      <c r="BP5" s="42">
        <f t="shared" si="29"/>
        <v>0</v>
      </c>
      <c r="BQ5" s="46">
        <f>'RKO-LNS'!S4</f>
        <v>0</v>
      </c>
      <c r="BR5" s="47">
        <f>'RKO-LNS'!L4</f>
        <v>0.119</v>
      </c>
      <c r="BS5" s="43">
        <f t="shared" si="16"/>
        <v>0</v>
      </c>
      <c r="BT5" s="39">
        <f>'RKO-MS'!J4</f>
        <v>44966</v>
      </c>
      <c r="BU5" s="42">
        <f t="shared" si="30"/>
        <v>3.739762372</v>
      </c>
      <c r="BV5" s="46">
        <f>'RKO-MS'!S4</f>
        <v>4.394509171</v>
      </c>
      <c r="BW5" s="47">
        <f>'RKO-MS'!L4</f>
        <v>5.589</v>
      </c>
      <c r="BX5" s="43">
        <f t="shared" si="17"/>
        <v>1</v>
      </c>
      <c r="BY5" s="48"/>
      <c r="BZ5" s="49">
        <f t="shared" si="18"/>
        <v>43345</v>
      </c>
      <c r="CA5" s="49">
        <f t="shared" si="19"/>
        <v>1</v>
      </c>
    </row>
    <row r="6" ht="15.75" customHeight="1">
      <c r="A6" s="38" t="s">
        <v>79</v>
      </c>
      <c r="B6" s="39">
        <v>100.0</v>
      </c>
      <c r="C6" s="40"/>
      <c r="D6" s="40"/>
      <c r="E6" s="41"/>
      <c r="F6" s="39">
        <f t="shared" si="1"/>
        <v>46854</v>
      </c>
      <c r="G6" s="41"/>
      <c r="H6" s="39">
        <v>46854.0</v>
      </c>
      <c r="I6" s="42">
        <v>0.0</v>
      </c>
      <c r="J6" s="42">
        <v>0.578022</v>
      </c>
      <c r="K6" s="43">
        <f t="shared" si="2"/>
        <v>0</v>
      </c>
      <c r="L6" s="44">
        <v>51351.0</v>
      </c>
      <c r="M6" s="42">
        <f t="shared" si="3"/>
        <v>9.597899859</v>
      </c>
      <c r="N6" s="45">
        <v>0.136666666666667</v>
      </c>
      <c r="O6" s="43">
        <f t="shared" si="4"/>
        <v>1</v>
      </c>
      <c r="P6" s="39">
        <v>46854.0</v>
      </c>
      <c r="Q6" s="42">
        <f t="shared" si="20"/>
        <v>0</v>
      </c>
      <c r="R6" s="46">
        <v>0.01</v>
      </c>
      <c r="S6" s="47">
        <v>2791789.0</v>
      </c>
      <c r="T6" s="42">
        <v>1800.0</v>
      </c>
      <c r="U6" s="43">
        <f t="shared" si="5"/>
        <v>0</v>
      </c>
      <c r="V6" s="39">
        <f>RKO!J6</f>
        <v>46854</v>
      </c>
      <c r="W6" s="42">
        <f t="shared" si="6"/>
        <v>0</v>
      </c>
      <c r="X6" s="46">
        <f>RKO!S6</f>
        <v>0</v>
      </c>
      <c r="Y6" s="42">
        <f>RKO!L6</f>
        <v>0.212</v>
      </c>
      <c r="Z6" s="43">
        <f t="shared" si="7"/>
        <v>0</v>
      </c>
      <c r="AA6" s="39">
        <f>'RKO-BRKGA'!J5</f>
        <v>46854</v>
      </c>
      <c r="AB6" s="42">
        <f t="shared" si="21"/>
        <v>0</v>
      </c>
      <c r="AC6" s="46">
        <f>'RKO-BRKGA'!S5</f>
        <v>0.03244120032</v>
      </c>
      <c r="AD6" s="42">
        <f>'RKO-BRKGA'!L5</f>
        <v>0.951</v>
      </c>
      <c r="AE6" s="43">
        <f t="shared" si="8"/>
        <v>0</v>
      </c>
      <c r="AF6" s="39">
        <f>'RKO-SA'!J5</f>
        <v>46854</v>
      </c>
      <c r="AG6" s="42">
        <f t="shared" si="22"/>
        <v>0</v>
      </c>
      <c r="AH6" s="46">
        <f>'RKO-SA'!S5</f>
        <v>0</v>
      </c>
      <c r="AI6" s="42">
        <f>'RKO-SA'!L5</f>
        <v>1.321</v>
      </c>
      <c r="AJ6" s="43">
        <f t="shared" si="9"/>
        <v>0</v>
      </c>
      <c r="AK6" s="39">
        <f>'RKO-GRASP'!J5</f>
        <v>46854</v>
      </c>
      <c r="AL6" s="42">
        <f t="shared" si="23"/>
        <v>0</v>
      </c>
      <c r="AM6" s="46">
        <f>'RKO-GRASP'!S5</f>
        <v>0</v>
      </c>
      <c r="AN6" s="42">
        <f>'RKO-GRASP'!L5</f>
        <v>0.404</v>
      </c>
      <c r="AO6" s="43">
        <f t="shared" si="10"/>
        <v>0</v>
      </c>
      <c r="AP6" s="39">
        <f>'RKO-ILS'!J5</f>
        <v>46854</v>
      </c>
      <c r="AQ6" s="42">
        <f t="shared" si="24"/>
        <v>0</v>
      </c>
      <c r="AR6" s="46">
        <f>'RKO-ILS'!S5</f>
        <v>0</v>
      </c>
      <c r="AS6" s="42">
        <f>'RKO-ILS'!L5</f>
        <v>0.159</v>
      </c>
      <c r="AT6" s="43">
        <f t="shared" si="11"/>
        <v>0</v>
      </c>
      <c r="AU6" s="39">
        <f>'RKO-VNS'!J5</f>
        <v>46854</v>
      </c>
      <c r="AV6" s="42">
        <f t="shared" si="25"/>
        <v>0</v>
      </c>
      <c r="AW6" s="46">
        <f>'RKO-VNS'!S5</f>
        <v>0</v>
      </c>
      <c r="AX6" s="42">
        <f>'RKO-VNS'!L5</f>
        <v>0.448</v>
      </c>
      <c r="AY6" s="43">
        <f t="shared" si="12"/>
        <v>0</v>
      </c>
      <c r="AZ6" s="39">
        <f>'RKO-PSO'!J5</f>
        <v>46854</v>
      </c>
      <c r="BA6" s="42">
        <f t="shared" si="26"/>
        <v>0</v>
      </c>
      <c r="BB6" s="46">
        <f>'RKO-PSO'!S5</f>
        <v>0.08323729031</v>
      </c>
      <c r="BC6" s="47">
        <f>'RKO-PSO'!L5</f>
        <v>0.417</v>
      </c>
      <c r="BD6" s="43">
        <f t="shared" si="13"/>
        <v>0</v>
      </c>
      <c r="BE6" s="39">
        <f>'RKO-GA'!J5</f>
        <v>46854</v>
      </c>
      <c r="BF6" s="42">
        <f t="shared" si="27"/>
        <v>0</v>
      </c>
      <c r="BG6" s="46">
        <f>'RKO-GA'!S5</f>
        <v>0</v>
      </c>
      <c r="BH6" s="47">
        <f>'RKO-GA'!L5</f>
        <v>0.653</v>
      </c>
      <c r="BI6" s="43">
        <f t="shared" si="14"/>
        <v>0</v>
      </c>
      <c r="BJ6" s="39">
        <f>'RKO-BRKGA-CS'!J5</f>
        <v>46854</v>
      </c>
      <c r="BK6" s="42">
        <f t="shared" si="28"/>
        <v>0</v>
      </c>
      <c r="BL6" s="46">
        <f>'RKO-BRKGA-CS'!S5</f>
        <v>0</v>
      </c>
      <c r="BM6" s="47">
        <f>'RKO-BRKGA-CS'!L5</f>
        <v>1.029</v>
      </c>
      <c r="BN6" s="43">
        <f t="shared" si="15"/>
        <v>0</v>
      </c>
      <c r="BO6" s="39">
        <f>'RKO-LNS'!J5</f>
        <v>46854</v>
      </c>
      <c r="BP6" s="42">
        <f t="shared" si="29"/>
        <v>0</v>
      </c>
      <c r="BQ6" s="46">
        <f>'RKO-LNS'!S5</f>
        <v>0</v>
      </c>
      <c r="BR6" s="47">
        <f>'RKO-LNS'!L5</f>
        <v>0.942</v>
      </c>
      <c r="BS6" s="43">
        <f t="shared" si="16"/>
        <v>0</v>
      </c>
      <c r="BT6" s="39">
        <f>'RKO-MS'!J5</f>
        <v>49123</v>
      </c>
      <c r="BU6" s="42">
        <f t="shared" si="30"/>
        <v>4.842702864</v>
      </c>
      <c r="BV6" s="46">
        <f>'RKO-MS'!S5</f>
        <v>5.015580313</v>
      </c>
      <c r="BW6" s="47">
        <f>'RKO-MS'!L5</f>
        <v>5.697</v>
      </c>
      <c r="BX6" s="43">
        <f t="shared" si="17"/>
        <v>1</v>
      </c>
      <c r="BY6" s="48"/>
      <c r="BZ6" s="49">
        <f t="shared" si="18"/>
        <v>46854</v>
      </c>
      <c r="CA6" s="49">
        <f t="shared" si="19"/>
        <v>1</v>
      </c>
    </row>
    <row r="7" ht="15.75" customHeight="1">
      <c r="A7" s="38" t="s">
        <v>80</v>
      </c>
      <c r="B7" s="39">
        <v>100.0</v>
      </c>
      <c r="C7" s="40"/>
      <c r="D7" s="40"/>
      <c r="E7" s="41"/>
      <c r="F7" s="39">
        <f t="shared" si="1"/>
        <v>34167</v>
      </c>
      <c r="G7" s="41"/>
      <c r="H7" s="39">
        <v>34167.0</v>
      </c>
      <c r="I7" s="42">
        <v>0.0</v>
      </c>
      <c r="J7" s="42">
        <v>0.42454</v>
      </c>
      <c r="K7" s="43">
        <f t="shared" si="2"/>
        <v>0</v>
      </c>
      <c r="L7" s="44">
        <v>35054.0</v>
      </c>
      <c r="M7" s="42">
        <f t="shared" si="3"/>
        <v>2.596072233</v>
      </c>
      <c r="N7" s="45">
        <v>0.113333333333333</v>
      </c>
      <c r="O7" s="43">
        <f t="shared" si="4"/>
        <v>1</v>
      </c>
      <c r="P7" s="39">
        <v>34167.0</v>
      </c>
      <c r="Q7" s="42">
        <f t="shared" si="20"/>
        <v>0</v>
      </c>
      <c r="R7" s="46">
        <v>0.01</v>
      </c>
      <c r="S7" s="47">
        <v>2005130.0</v>
      </c>
      <c r="T7" s="42">
        <v>1800.0</v>
      </c>
      <c r="U7" s="43">
        <f t="shared" si="5"/>
        <v>0</v>
      </c>
      <c r="V7" s="39">
        <f>RKO!J7</f>
        <v>34167</v>
      </c>
      <c r="W7" s="42">
        <f t="shared" si="6"/>
        <v>0</v>
      </c>
      <c r="X7" s="46">
        <f>RKO!S7</f>
        <v>0</v>
      </c>
      <c r="Y7" s="42">
        <f>RKO!L7</f>
        <v>0.161</v>
      </c>
      <c r="Z7" s="43">
        <f t="shared" si="7"/>
        <v>0</v>
      </c>
      <c r="AA7" s="39">
        <f>'RKO-BRKGA'!J6</f>
        <v>34167</v>
      </c>
      <c r="AB7" s="42">
        <f t="shared" si="21"/>
        <v>0</v>
      </c>
      <c r="AC7" s="46">
        <f>'RKO-BRKGA'!S6</f>
        <v>0</v>
      </c>
      <c r="AD7" s="42">
        <f>'RKO-BRKGA'!L6</f>
        <v>0.331</v>
      </c>
      <c r="AE7" s="43">
        <f t="shared" si="8"/>
        <v>0</v>
      </c>
      <c r="AF7" s="39">
        <f>'RKO-SA'!J6</f>
        <v>34167</v>
      </c>
      <c r="AG7" s="42">
        <f t="shared" si="22"/>
        <v>0</v>
      </c>
      <c r="AH7" s="46">
        <f>'RKO-SA'!S6</f>
        <v>0</v>
      </c>
      <c r="AI7" s="42">
        <f>'RKO-SA'!L6</f>
        <v>1.048</v>
      </c>
      <c r="AJ7" s="43">
        <f t="shared" si="9"/>
        <v>0</v>
      </c>
      <c r="AK7" s="39">
        <f>'RKO-GRASP'!J6</f>
        <v>34167</v>
      </c>
      <c r="AL7" s="42">
        <f t="shared" si="23"/>
        <v>0</v>
      </c>
      <c r="AM7" s="46">
        <f>'RKO-GRASP'!S6</f>
        <v>0</v>
      </c>
      <c r="AN7" s="42">
        <f>'RKO-GRASP'!L6</f>
        <v>0.383</v>
      </c>
      <c r="AO7" s="43">
        <f t="shared" si="10"/>
        <v>0</v>
      </c>
      <c r="AP7" s="39">
        <f>'RKO-ILS'!J6</f>
        <v>34167</v>
      </c>
      <c r="AQ7" s="42">
        <f t="shared" si="24"/>
        <v>0</v>
      </c>
      <c r="AR7" s="46">
        <f>'RKO-ILS'!S6</f>
        <v>0</v>
      </c>
      <c r="AS7" s="42">
        <f>'RKO-ILS'!L6</f>
        <v>0.335</v>
      </c>
      <c r="AT7" s="43">
        <f t="shared" si="11"/>
        <v>0</v>
      </c>
      <c r="AU7" s="39">
        <f>'RKO-VNS'!J6</f>
        <v>34167</v>
      </c>
      <c r="AV7" s="42">
        <f t="shared" si="25"/>
        <v>0</v>
      </c>
      <c r="AW7" s="46">
        <f>'RKO-VNS'!S6</f>
        <v>0</v>
      </c>
      <c r="AX7" s="42">
        <f>'RKO-VNS'!L6</f>
        <v>0.627</v>
      </c>
      <c r="AY7" s="43">
        <f t="shared" si="12"/>
        <v>0</v>
      </c>
      <c r="AZ7" s="39">
        <f>'RKO-PSO'!J6</f>
        <v>34167</v>
      </c>
      <c r="BA7" s="42">
        <f t="shared" si="26"/>
        <v>0</v>
      </c>
      <c r="BB7" s="46">
        <f>'RKO-PSO'!S6</f>
        <v>0</v>
      </c>
      <c r="BC7" s="47">
        <f>'RKO-PSO'!L6</f>
        <v>0.449</v>
      </c>
      <c r="BD7" s="43">
        <f t="shared" si="13"/>
        <v>0</v>
      </c>
      <c r="BE7" s="39">
        <f>'RKO-GA'!J6</f>
        <v>34167</v>
      </c>
      <c r="BF7" s="42">
        <f t="shared" si="27"/>
        <v>0</v>
      </c>
      <c r="BG7" s="46">
        <f>'RKO-GA'!S6</f>
        <v>0</v>
      </c>
      <c r="BH7" s="47">
        <f>'RKO-GA'!L6</f>
        <v>0.703</v>
      </c>
      <c r="BI7" s="43">
        <f t="shared" si="14"/>
        <v>0</v>
      </c>
      <c r="BJ7" s="39">
        <f>'RKO-BRKGA-CS'!J6</f>
        <v>34167</v>
      </c>
      <c r="BK7" s="42">
        <f t="shared" si="28"/>
        <v>0</v>
      </c>
      <c r="BL7" s="46">
        <f>'RKO-BRKGA-CS'!S6</f>
        <v>0</v>
      </c>
      <c r="BM7" s="47">
        <f>'RKO-BRKGA-CS'!L6</f>
        <v>0.808</v>
      </c>
      <c r="BN7" s="43">
        <f t="shared" si="15"/>
        <v>0</v>
      </c>
      <c r="BO7" s="39">
        <f>'RKO-LNS'!J6</f>
        <v>34167</v>
      </c>
      <c r="BP7" s="42">
        <f t="shared" si="29"/>
        <v>0</v>
      </c>
      <c r="BQ7" s="46">
        <f>'RKO-LNS'!S6</f>
        <v>0</v>
      </c>
      <c r="BR7" s="47">
        <f>'RKO-LNS'!L6</f>
        <v>1.256</v>
      </c>
      <c r="BS7" s="43">
        <f t="shared" si="16"/>
        <v>0</v>
      </c>
      <c r="BT7" s="39">
        <f>'RKO-MS'!J6</f>
        <v>36454</v>
      </c>
      <c r="BU7" s="42">
        <f t="shared" si="30"/>
        <v>6.693593233</v>
      </c>
      <c r="BV7" s="46">
        <f>'RKO-MS'!S6</f>
        <v>7.116223256</v>
      </c>
      <c r="BW7" s="47">
        <f>'RKO-MS'!L6</f>
        <v>6.84</v>
      </c>
      <c r="BX7" s="43">
        <f t="shared" si="17"/>
        <v>1</v>
      </c>
      <c r="BY7" s="48"/>
      <c r="BZ7" s="49">
        <f t="shared" si="18"/>
        <v>34167</v>
      </c>
      <c r="CA7" s="49">
        <f t="shared" si="19"/>
        <v>1</v>
      </c>
    </row>
    <row r="8" ht="15.75" customHeight="1">
      <c r="A8" s="38" t="s">
        <v>81</v>
      </c>
      <c r="B8" s="39">
        <v>200.0</v>
      </c>
      <c r="C8" s="40"/>
      <c r="D8" s="40"/>
      <c r="E8" s="41"/>
      <c r="F8" s="39">
        <f t="shared" si="1"/>
        <v>50759</v>
      </c>
      <c r="G8" s="41"/>
      <c r="H8" s="39">
        <v>50759.0</v>
      </c>
      <c r="I8" s="42">
        <v>0.0</v>
      </c>
      <c r="J8" s="42">
        <v>3.58823</v>
      </c>
      <c r="K8" s="43">
        <f t="shared" si="2"/>
        <v>0</v>
      </c>
      <c r="L8" s="44">
        <v>52734.0</v>
      </c>
      <c r="M8" s="42">
        <f t="shared" si="3"/>
        <v>3.890935598</v>
      </c>
      <c r="N8" s="45">
        <v>0.246666666666667</v>
      </c>
      <c r="O8" s="43">
        <f t="shared" si="4"/>
        <v>1</v>
      </c>
      <c r="P8" s="39">
        <v>50759.0</v>
      </c>
      <c r="Q8" s="42">
        <f t="shared" si="20"/>
        <v>0</v>
      </c>
      <c r="R8" s="46">
        <v>0.04</v>
      </c>
      <c r="S8" s="47">
        <v>1177304.0</v>
      </c>
      <c r="T8" s="42">
        <v>1800.0</v>
      </c>
      <c r="U8" s="43">
        <f t="shared" si="5"/>
        <v>0</v>
      </c>
      <c r="V8" s="39">
        <f>RKO!J8</f>
        <v>50759</v>
      </c>
      <c r="W8" s="42">
        <f t="shared" si="6"/>
        <v>0</v>
      </c>
      <c r="X8" s="46">
        <f>RKO!S8</f>
        <v>0</v>
      </c>
      <c r="Y8" s="42">
        <f>RKO!L8</f>
        <v>0.973</v>
      </c>
      <c r="Z8" s="43">
        <f t="shared" si="7"/>
        <v>0</v>
      </c>
      <c r="AA8" s="39">
        <f>'RKO-BRKGA'!J7</f>
        <v>50759</v>
      </c>
      <c r="AB8" s="42">
        <f t="shared" si="21"/>
        <v>0</v>
      </c>
      <c r="AC8" s="46">
        <f>'RKO-BRKGA'!S7</f>
        <v>0.005516263126</v>
      </c>
      <c r="AD8" s="42">
        <f>'RKO-BRKGA'!L7</f>
        <v>3.655</v>
      </c>
      <c r="AE8" s="43">
        <f t="shared" si="8"/>
        <v>0</v>
      </c>
      <c r="AF8" s="39">
        <f>'RKO-SA'!J7</f>
        <v>50759</v>
      </c>
      <c r="AG8" s="42">
        <f t="shared" si="22"/>
        <v>0</v>
      </c>
      <c r="AH8" s="46">
        <f>'RKO-SA'!S7</f>
        <v>0</v>
      </c>
      <c r="AI8" s="42">
        <f>'RKO-SA'!L7</f>
        <v>2.843</v>
      </c>
      <c r="AJ8" s="43">
        <f t="shared" si="9"/>
        <v>0</v>
      </c>
      <c r="AK8" s="39">
        <f>'RKO-GRASP'!J7</f>
        <v>50759</v>
      </c>
      <c r="AL8" s="42">
        <f t="shared" si="23"/>
        <v>0</v>
      </c>
      <c r="AM8" s="46">
        <f>'RKO-GRASP'!S7</f>
        <v>0</v>
      </c>
      <c r="AN8" s="42">
        <f>'RKO-GRASP'!L7</f>
        <v>3.611</v>
      </c>
      <c r="AO8" s="43">
        <f t="shared" si="10"/>
        <v>0</v>
      </c>
      <c r="AP8" s="39">
        <f>'RKO-ILS'!J7</f>
        <v>50759</v>
      </c>
      <c r="AQ8" s="42">
        <f t="shared" si="24"/>
        <v>0</v>
      </c>
      <c r="AR8" s="46">
        <f>'RKO-ILS'!S7</f>
        <v>0</v>
      </c>
      <c r="AS8" s="42">
        <f>'RKO-ILS'!L7</f>
        <v>5.01</v>
      </c>
      <c r="AT8" s="43">
        <f t="shared" si="11"/>
        <v>0</v>
      </c>
      <c r="AU8" s="39">
        <f>'RKO-VNS'!J7</f>
        <v>50759</v>
      </c>
      <c r="AV8" s="42">
        <f t="shared" si="25"/>
        <v>0</v>
      </c>
      <c r="AW8" s="46">
        <f>'RKO-VNS'!S7</f>
        <v>0</v>
      </c>
      <c r="AX8" s="42">
        <f>'RKO-VNS'!L7</f>
        <v>1.364</v>
      </c>
      <c r="AY8" s="43">
        <f t="shared" si="12"/>
        <v>0</v>
      </c>
      <c r="AZ8" s="39">
        <f>'RKO-PSO'!J7</f>
        <v>50759</v>
      </c>
      <c r="BA8" s="42">
        <f t="shared" si="26"/>
        <v>0</v>
      </c>
      <c r="BB8" s="46">
        <f>'RKO-PSO'!S7</f>
        <v>0.002758131563</v>
      </c>
      <c r="BC8" s="47">
        <f>'RKO-PSO'!L7</f>
        <v>3.489</v>
      </c>
      <c r="BD8" s="43">
        <f t="shared" si="13"/>
        <v>0</v>
      </c>
      <c r="BE8" s="39">
        <f>'RKO-GA'!J7</f>
        <v>50759</v>
      </c>
      <c r="BF8" s="42">
        <f t="shared" si="27"/>
        <v>0</v>
      </c>
      <c r="BG8" s="46">
        <f>'RKO-GA'!S7</f>
        <v>0</v>
      </c>
      <c r="BH8" s="47">
        <f>'RKO-GA'!L7</f>
        <v>3.369</v>
      </c>
      <c r="BI8" s="43">
        <f t="shared" si="14"/>
        <v>0</v>
      </c>
      <c r="BJ8" s="39">
        <f>'RKO-BRKGA-CS'!J7</f>
        <v>50759</v>
      </c>
      <c r="BK8" s="42">
        <f t="shared" si="28"/>
        <v>0</v>
      </c>
      <c r="BL8" s="46">
        <f>'RKO-BRKGA-CS'!S7</f>
        <v>0</v>
      </c>
      <c r="BM8" s="47">
        <f>'RKO-BRKGA-CS'!L7</f>
        <v>2.507</v>
      </c>
      <c r="BN8" s="43">
        <f t="shared" si="15"/>
        <v>0</v>
      </c>
      <c r="BO8" s="39">
        <f>'RKO-LNS'!J7</f>
        <v>50759</v>
      </c>
      <c r="BP8" s="42">
        <f t="shared" si="29"/>
        <v>0</v>
      </c>
      <c r="BQ8" s="46">
        <f>'RKO-LNS'!S7</f>
        <v>0</v>
      </c>
      <c r="BR8" s="47">
        <f>'RKO-LNS'!L7</f>
        <v>3.78</v>
      </c>
      <c r="BS8" s="43">
        <f t="shared" si="16"/>
        <v>0</v>
      </c>
      <c r="BT8" s="39">
        <f>'RKO-MS'!J7</f>
        <v>52654</v>
      </c>
      <c r="BU8" s="42">
        <f t="shared" si="30"/>
        <v>3.73332808</v>
      </c>
      <c r="BV8" s="46">
        <f>'RKO-MS'!S7</f>
        <v>5.170708643</v>
      </c>
      <c r="BW8" s="47">
        <f>'RKO-MS'!L7</f>
        <v>7.172</v>
      </c>
      <c r="BX8" s="43">
        <f t="shared" si="17"/>
        <v>1</v>
      </c>
      <c r="BY8" s="48"/>
      <c r="BZ8" s="49">
        <f t="shared" si="18"/>
        <v>50759</v>
      </c>
      <c r="CA8" s="49">
        <f t="shared" si="19"/>
        <v>1</v>
      </c>
    </row>
    <row r="9" ht="15.75" customHeight="1">
      <c r="A9" s="38" t="s">
        <v>82</v>
      </c>
      <c r="B9" s="39">
        <v>200.0</v>
      </c>
      <c r="C9" s="40"/>
      <c r="D9" s="40"/>
      <c r="E9" s="41"/>
      <c r="F9" s="39">
        <f t="shared" si="1"/>
        <v>44978</v>
      </c>
      <c r="G9" s="41"/>
      <c r="H9" s="39">
        <v>44978.0</v>
      </c>
      <c r="I9" s="42">
        <v>0.0</v>
      </c>
      <c r="J9" s="42">
        <v>2.86075</v>
      </c>
      <c r="K9" s="43">
        <f t="shared" si="2"/>
        <v>0</v>
      </c>
      <c r="L9" s="44">
        <v>46621.0</v>
      </c>
      <c r="M9" s="42">
        <f t="shared" si="3"/>
        <v>3.652896972</v>
      </c>
      <c r="N9" s="45">
        <v>0.403333333333333</v>
      </c>
      <c r="O9" s="43">
        <f t="shared" si="4"/>
        <v>1</v>
      </c>
      <c r="P9" s="39">
        <v>44978.0</v>
      </c>
      <c r="Q9" s="42">
        <f t="shared" si="20"/>
        <v>0</v>
      </c>
      <c r="R9" s="46">
        <v>0.09</v>
      </c>
      <c r="S9" s="47">
        <v>1513146.0</v>
      </c>
      <c r="T9" s="42">
        <v>1800.0</v>
      </c>
      <c r="U9" s="43">
        <f t="shared" si="5"/>
        <v>0</v>
      </c>
      <c r="V9" s="39">
        <f>RKO!J9</f>
        <v>44978</v>
      </c>
      <c r="W9" s="42">
        <f t="shared" si="6"/>
        <v>0</v>
      </c>
      <c r="X9" s="46">
        <f>RKO!S9</f>
        <v>0</v>
      </c>
      <c r="Y9" s="42">
        <f>RKO!L9</f>
        <v>1.192</v>
      </c>
      <c r="Z9" s="43">
        <f t="shared" si="7"/>
        <v>0</v>
      </c>
      <c r="AA9" s="39">
        <f>'RKO-BRKGA'!J8</f>
        <v>44978</v>
      </c>
      <c r="AB9" s="42">
        <f t="shared" si="21"/>
        <v>0</v>
      </c>
      <c r="AC9" s="46">
        <f>'RKO-BRKGA'!S8</f>
        <v>0</v>
      </c>
      <c r="AD9" s="42">
        <f>'RKO-BRKGA'!L8</f>
        <v>4.405</v>
      </c>
      <c r="AE9" s="43">
        <f t="shared" si="8"/>
        <v>0</v>
      </c>
      <c r="AF9" s="39">
        <f>'RKO-SA'!J8</f>
        <v>44978</v>
      </c>
      <c r="AG9" s="42">
        <f t="shared" si="22"/>
        <v>0</v>
      </c>
      <c r="AH9" s="46">
        <f>'RKO-SA'!S8</f>
        <v>0</v>
      </c>
      <c r="AI9" s="42">
        <f>'RKO-SA'!L8</f>
        <v>2.114</v>
      </c>
      <c r="AJ9" s="43">
        <f t="shared" si="9"/>
        <v>0</v>
      </c>
      <c r="AK9" s="39">
        <f>'RKO-GRASP'!J8</f>
        <v>44978</v>
      </c>
      <c r="AL9" s="42">
        <f t="shared" si="23"/>
        <v>0</v>
      </c>
      <c r="AM9" s="46">
        <f>'RKO-GRASP'!S8</f>
        <v>0.01467384054</v>
      </c>
      <c r="AN9" s="42">
        <f>'RKO-GRASP'!L8</f>
        <v>2.131</v>
      </c>
      <c r="AO9" s="43">
        <f t="shared" si="10"/>
        <v>0</v>
      </c>
      <c r="AP9" s="39">
        <f>'RKO-ILS'!J8</f>
        <v>44978</v>
      </c>
      <c r="AQ9" s="42">
        <f t="shared" si="24"/>
        <v>0</v>
      </c>
      <c r="AR9" s="46">
        <f>'RKO-ILS'!S8</f>
        <v>0.01378451687</v>
      </c>
      <c r="AS9" s="42">
        <f>'RKO-ILS'!L8</f>
        <v>3.643</v>
      </c>
      <c r="AT9" s="43">
        <f t="shared" si="11"/>
        <v>0</v>
      </c>
      <c r="AU9" s="39">
        <f>'RKO-VNS'!J8</f>
        <v>44978</v>
      </c>
      <c r="AV9" s="42">
        <f t="shared" si="25"/>
        <v>0</v>
      </c>
      <c r="AW9" s="46">
        <f>'RKO-VNS'!S8</f>
        <v>0</v>
      </c>
      <c r="AX9" s="42">
        <f>'RKO-VNS'!L8</f>
        <v>1.643</v>
      </c>
      <c r="AY9" s="43">
        <f t="shared" si="12"/>
        <v>0</v>
      </c>
      <c r="AZ9" s="39">
        <f>'RKO-PSO'!J8</f>
        <v>44978</v>
      </c>
      <c r="BA9" s="42">
        <f t="shared" si="26"/>
        <v>0</v>
      </c>
      <c r="BB9" s="46">
        <f>'RKO-PSO'!S8</f>
        <v>0.06047400952</v>
      </c>
      <c r="BC9" s="47">
        <f>'RKO-PSO'!L8</f>
        <v>5.222</v>
      </c>
      <c r="BD9" s="43">
        <f t="shared" si="13"/>
        <v>0</v>
      </c>
      <c r="BE9" s="39">
        <f>'RKO-GA'!J8</f>
        <v>44978</v>
      </c>
      <c r="BF9" s="42">
        <f t="shared" si="27"/>
        <v>0</v>
      </c>
      <c r="BG9" s="46">
        <f>'RKO-GA'!S8</f>
        <v>0</v>
      </c>
      <c r="BH9" s="47">
        <f>'RKO-GA'!L8</f>
        <v>2.442</v>
      </c>
      <c r="BI9" s="43">
        <f t="shared" si="14"/>
        <v>0</v>
      </c>
      <c r="BJ9" s="39">
        <f>'RKO-BRKGA-CS'!J8</f>
        <v>44978</v>
      </c>
      <c r="BK9" s="42">
        <f t="shared" si="28"/>
        <v>0</v>
      </c>
      <c r="BL9" s="46">
        <f>'RKO-BRKGA-CS'!S8</f>
        <v>0</v>
      </c>
      <c r="BM9" s="47">
        <f>'RKO-BRKGA-CS'!L8</f>
        <v>1.48</v>
      </c>
      <c r="BN9" s="43">
        <f t="shared" si="15"/>
        <v>0</v>
      </c>
      <c r="BO9" s="39">
        <f>'RKO-LNS'!J8</f>
        <v>44978</v>
      </c>
      <c r="BP9" s="42">
        <f t="shared" si="29"/>
        <v>0</v>
      </c>
      <c r="BQ9" s="46">
        <f>'RKO-LNS'!S8</f>
        <v>0</v>
      </c>
      <c r="BR9" s="47">
        <f>'RKO-LNS'!L8</f>
        <v>4.382</v>
      </c>
      <c r="BS9" s="43">
        <f t="shared" si="16"/>
        <v>0</v>
      </c>
      <c r="BT9" s="39">
        <f>'RKO-MS'!J8</f>
        <v>46891</v>
      </c>
      <c r="BU9" s="42">
        <f t="shared" si="30"/>
        <v>4.253190449</v>
      </c>
      <c r="BV9" s="46">
        <f>'RKO-MS'!S8</f>
        <v>5.343056605</v>
      </c>
      <c r="BW9" s="47">
        <f>'RKO-MS'!L8</f>
        <v>8.271</v>
      </c>
      <c r="BX9" s="43">
        <f t="shared" si="17"/>
        <v>1</v>
      </c>
      <c r="BY9" s="48"/>
      <c r="BZ9" s="49">
        <f t="shared" si="18"/>
        <v>44978</v>
      </c>
      <c r="CA9" s="49">
        <f t="shared" si="19"/>
        <v>1</v>
      </c>
    </row>
    <row r="10" ht="15.75" customHeight="1">
      <c r="A10" s="38" t="s">
        <v>83</v>
      </c>
      <c r="B10" s="39">
        <v>200.0</v>
      </c>
      <c r="C10" s="40"/>
      <c r="D10" s="40"/>
      <c r="E10" s="41"/>
      <c r="F10" s="39">
        <f t="shared" si="1"/>
        <v>49837</v>
      </c>
      <c r="G10" s="41"/>
      <c r="H10" s="39">
        <v>49837.0</v>
      </c>
      <c r="I10" s="42">
        <v>0.0</v>
      </c>
      <c r="J10" s="42">
        <v>2.88228</v>
      </c>
      <c r="K10" s="43">
        <f t="shared" si="2"/>
        <v>0</v>
      </c>
      <c r="L10" s="44">
        <v>51064.0</v>
      </c>
      <c r="M10" s="42">
        <f t="shared" si="3"/>
        <v>2.462026205</v>
      </c>
      <c r="N10" s="45">
        <v>0.4425</v>
      </c>
      <c r="O10" s="43">
        <f t="shared" si="4"/>
        <v>1</v>
      </c>
      <c r="P10" s="39">
        <v>49837.0</v>
      </c>
      <c r="Q10" s="42">
        <f t="shared" si="20"/>
        <v>0</v>
      </c>
      <c r="R10" s="46">
        <v>0.04</v>
      </c>
      <c r="S10" s="47">
        <v>972623.0</v>
      </c>
      <c r="T10" s="42">
        <v>1800.0</v>
      </c>
      <c r="U10" s="43">
        <f t="shared" si="5"/>
        <v>0</v>
      </c>
      <c r="V10" s="39">
        <f>RKO!J10</f>
        <v>49837</v>
      </c>
      <c r="W10" s="42">
        <f t="shared" si="6"/>
        <v>0</v>
      </c>
      <c r="X10" s="46">
        <f>RKO!S10</f>
        <v>0</v>
      </c>
      <c r="Y10" s="42">
        <f>RKO!L10</f>
        <v>0.953</v>
      </c>
      <c r="Z10" s="43">
        <f t="shared" si="7"/>
        <v>0</v>
      </c>
      <c r="AA10" s="39">
        <f>'RKO-BRKGA'!J9</f>
        <v>49837</v>
      </c>
      <c r="AB10" s="42">
        <f t="shared" si="21"/>
        <v>0</v>
      </c>
      <c r="AC10" s="46">
        <f>'RKO-BRKGA'!S9</f>
        <v>0</v>
      </c>
      <c r="AD10" s="42">
        <f>'RKO-BRKGA'!L9</f>
        <v>2.142</v>
      </c>
      <c r="AE10" s="43">
        <f t="shared" si="8"/>
        <v>0</v>
      </c>
      <c r="AF10" s="39">
        <f>'RKO-SA'!J9</f>
        <v>49837</v>
      </c>
      <c r="AG10" s="42">
        <f t="shared" si="22"/>
        <v>0</v>
      </c>
      <c r="AH10" s="46">
        <f>'RKO-SA'!S9</f>
        <v>0</v>
      </c>
      <c r="AI10" s="42">
        <f>'RKO-SA'!L9</f>
        <v>4.342</v>
      </c>
      <c r="AJ10" s="43">
        <f t="shared" si="9"/>
        <v>0</v>
      </c>
      <c r="AK10" s="39">
        <f>'RKO-GRASP'!J9</f>
        <v>49837</v>
      </c>
      <c r="AL10" s="42">
        <f t="shared" si="23"/>
        <v>0</v>
      </c>
      <c r="AM10" s="46">
        <f>'RKO-GRASP'!S9</f>
        <v>0.02447980416</v>
      </c>
      <c r="AN10" s="42">
        <f>'RKO-GRASP'!L9</f>
        <v>7.091</v>
      </c>
      <c r="AO10" s="43">
        <f t="shared" si="10"/>
        <v>0</v>
      </c>
      <c r="AP10" s="39">
        <f>'RKO-ILS'!J9</f>
        <v>49837</v>
      </c>
      <c r="AQ10" s="42">
        <f t="shared" si="24"/>
        <v>0</v>
      </c>
      <c r="AR10" s="46">
        <f>'RKO-ILS'!S9</f>
        <v>0</v>
      </c>
      <c r="AS10" s="42">
        <f>'RKO-ILS'!L9</f>
        <v>1.591</v>
      </c>
      <c r="AT10" s="43">
        <f t="shared" si="11"/>
        <v>0</v>
      </c>
      <c r="AU10" s="39">
        <f>'RKO-VNS'!J9</f>
        <v>49837</v>
      </c>
      <c r="AV10" s="42">
        <f t="shared" si="25"/>
        <v>0</v>
      </c>
      <c r="AW10" s="46">
        <f>'RKO-VNS'!S9</f>
        <v>0</v>
      </c>
      <c r="AX10" s="42">
        <f>'RKO-VNS'!L9</f>
        <v>1.865</v>
      </c>
      <c r="AY10" s="43">
        <f t="shared" si="12"/>
        <v>0</v>
      </c>
      <c r="AZ10" s="39">
        <f>'RKO-PSO'!J9</f>
        <v>49837</v>
      </c>
      <c r="BA10" s="42">
        <f t="shared" si="26"/>
        <v>0</v>
      </c>
      <c r="BB10" s="46">
        <f>'RKO-PSO'!S9</f>
        <v>0.1067479985</v>
      </c>
      <c r="BC10" s="47">
        <f>'RKO-PSO'!L9</f>
        <v>1.391</v>
      </c>
      <c r="BD10" s="43">
        <f t="shared" si="13"/>
        <v>0</v>
      </c>
      <c r="BE10" s="39">
        <f>'RKO-GA'!J9</f>
        <v>49837</v>
      </c>
      <c r="BF10" s="42">
        <f t="shared" si="27"/>
        <v>0</v>
      </c>
      <c r="BG10" s="46">
        <f>'RKO-GA'!S9</f>
        <v>0</v>
      </c>
      <c r="BH10" s="47">
        <f>'RKO-GA'!L9</f>
        <v>1.579</v>
      </c>
      <c r="BI10" s="43">
        <f t="shared" si="14"/>
        <v>0</v>
      </c>
      <c r="BJ10" s="39">
        <f>'RKO-BRKGA-CS'!J9</f>
        <v>49837</v>
      </c>
      <c r="BK10" s="42">
        <f t="shared" si="28"/>
        <v>0</v>
      </c>
      <c r="BL10" s="46">
        <f>'RKO-BRKGA-CS'!S9</f>
        <v>0</v>
      </c>
      <c r="BM10" s="47">
        <f>'RKO-BRKGA-CS'!L9</f>
        <v>3.696</v>
      </c>
      <c r="BN10" s="43">
        <f t="shared" si="15"/>
        <v>0</v>
      </c>
      <c r="BO10" s="39">
        <f>'RKO-LNS'!J9</f>
        <v>49837</v>
      </c>
      <c r="BP10" s="42">
        <f t="shared" si="29"/>
        <v>0</v>
      </c>
      <c r="BQ10" s="46">
        <f>'RKO-LNS'!S9</f>
        <v>0</v>
      </c>
      <c r="BR10" s="47">
        <f>'RKO-LNS'!L9</f>
        <v>3.342</v>
      </c>
      <c r="BS10" s="43">
        <f t="shared" si="16"/>
        <v>0</v>
      </c>
      <c r="BT10" s="39">
        <f>'RKO-MS'!J9</f>
        <v>51800</v>
      </c>
      <c r="BU10" s="42">
        <f t="shared" si="30"/>
        <v>3.93884062</v>
      </c>
      <c r="BV10" s="46">
        <f>'RKO-MS'!S9</f>
        <v>5.235467624</v>
      </c>
      <c r="BW10" s="47">
        <f>'RKO-MS'!L9</f>
        <v>9.837</v>
      </c>
      <c r="BX10" s="43">
        <f t="shared" si="17"/>
        <v>1</v>
      </c>
      <c r="BY10" s="48"/>
      <c r="BZ10" s="49">
        <f t="shared" si="18"/>
        <v>49837</v>
      </c>
      <c r="CA10" s="49">
        <f t="shared" si="19"/>
        <v>1</v>
      </c>
    </row>
    <row r="11" ht="15.75" customHeight="1">
      <c r="A11" s="38" t="s">
        <v>84</v>
      </c>
      <c r="B11" s="39">
        <v>200.0</v>
      </c>
      <c r="C11" s="40"/>
      <c r="D11" s="40"/>
      <c r="E11" s="41"/>
      <c r="F11" s="39">
        <f t="shared" si="1"/>
        <v>47636</v>
      </c>
      <c r="G11" s="41"/>
      <c r="H11" s="39">
        <v>47636.0</v>
      </c>
      <c r="I11" s="42">
        <v>0.0</v>
      </c>
      <c r="J11" s="42">
        <v>3.14176</v>
      </c>
      <c r="K11" s="43">
        <f t="shared" si="2"/>
        <v>0</v>
      </c>
      <c r="L11" s="44">
        <v>48638.0</v>
      </c>
      <c r="M11" s="42">
        <f t="shared" si="3"/>
        <v>2.103451171</v>
      </c>
      <c r="N11" s="45">
        <v>0.0516666666666667</v>
      </c>
      <c r="O11" s="43">
        <f t="shared" si="4"/>
        <v>1</v>
      </c>
      <c r="P11" s="39">
        <v>47636.0</v>
      </c>
      <c r="Q11" s="42">
        <f t="shared" si="20"/>
        <v>0</v>
      </c>
      <c r="R11" s="46">
        <v>0.13</v>
      </c>
      <c r="S11" s="47">
        <v>1558094.0</v>
      </c>
      <c r="T11" s="42">
        <v>1800.0</v>
      </c>
      <c r="U11" s="43">
        <f t="shared" si="5"/>
        <v>0</v>
      </c>
      <c r="V11" s="39">
        <f>RKO!J11</f>
        <v>47636</v>
      </c>
      <c r="W11" s="42">
        <f t="shared" si="6"/>
        <v>0</v>
      </c>
      <c r="X11" s="46">
        <f>RKO!S11</f>
        <v>0</v>
      </c>
      <c r="Y11" s="42">
        <f>RKO!L11</f>
        <v>0.841</v>
      </c>
      <c r="Z11" s="43">
        <f t="shared" si="7"/>
        <v>0</v>
      </c>
      <c r="AA11" s="39">
        <f>'RKO-BRKGA'!J10</f>
        <v>47636</v>
      </c>
      <c r="AB11" s="42">
        <f t="shared" si="21"/>
        <v>0</v>
      </c>
      <c r="AC11" s="46">
        <f>'RKO-BRKGA'!S10</f>
        <v>0</v>
      </c>
      <c r="AD11" s="42">
        <f>'RKO-BRKGA'!L10</f>
        <v>6.301</v>
      </c>
      <c r="AE11" s="43">
        <f t="shared" si="8"/>
        <v>0</v>
      </c>
      <c r="AF11" s="39">
        <f>'RKO-SA'!J10</f>
        <v>47636</v>
      </c>
      <c r="AG11" s="42">
        <f t="shared" si="22"/>
        <v>0</v>
      </c>
      <c r="AH11" s="46">
        <f>'RKO-SA'!S10</f>
        <v>0</v>
      </c>
      <c r="AI11" s="42">
        <f>'RKO-SA'!L10</f>
        <v>4.354</v>
      </c>
      <c r="AJ11" s="43">
        <f t="shared" si="9"/>
        <v>0</v>
      </c>
      <c r="AK11" s="39">
        <f>'RKO-GRASP'!J10</f>
        <v>47636</v>
      </c>
      <c r="AL11" s="42">
        <f t="shared" si="23"/>
        <v>0</v>
      </c>
      <c r="AM11" s="46">
        <f>'RKO-GRASP'!S10</f>
        <v>0</v>
      </c>
      <c r="AN11" s="42">
        <f>'RKO-GRASP'!L10</f>
        <v>1.617</v>
      </c>
      <c r="AO11" s="43">
        <f t="shared" si="10"/>
        <v>0</v>
      </c>
      <c r="AP11" s="39">
        <f>'RKO-ILS'!J10</f>
        <v>47636</v>
      </c>
      <c r="AQ11" s="42">
        <f t="shared" si="24"/>
        <v>0</v>
      </c>
      <c r="AR11" s="46">
        <f>'RKO-ILS'!S10</f>
        <v>0</v>
      </c>
      <c r="AS11" s="42">
        <f>'RKO-ILS'!L10</f>
        <v>1.633</v>
      </c>
      <c r="AT11" s="43">
        <f t="shared" si="11"/>
        <v>0</v>
      </c>
      <c r="AU11" s="39">
        <f>'RKO-VNS'!J10</f>
        <v>47636</v>
      </c>
      <c r="AV11" s="42">
        <f t="shared" si="25"/>
        <v>0</v>
      </c>
      <c r="AW11" s="46">
        <f>'RKO-VNS'!S10</f>
        <v>0</v>
      </c>
      <c r="AX11" s="42">
        <f>'RKO-VNS'!L10</f>
        <v>1.199</v>
      </c>
      <c r="AY11" s="43">
        <f t="shared" si="12"/>
        <v>0</v>
      </c>
      <c r="AZ11" s="39">
        <f>'RKO-PSO'!J10</f>
        <v>47636</v>
      </c>
      <c r="BA11" s="42">
        <f t="shared" si="26"/>
        <v>0</v>
      </c>
      <c r="BB11" s="46">
        <f>'RKO-PSO'!S10</f>
        <v>0.02519103199</v>
      </c>
      <c r="BC11" s="47">
        <f>'RKO-PSO'!L10</f>
        <v>5.21</v>
      </c>
      <c r="BD11" s="43">
        <f t="shared" si="13"/>
        <v>0</v>
      </c>
      <c r="BE11" s="39">
        <f>'RKO-GA'!J10</f>
        <v>47636</v>
      </c>
      <c r="BF11" s="42">
        <f t="shared" si="27"/>
        <v>0</v>
      </c>
      <c r="BG11" s="46">
        <f>'RKO-GA'!S10</f>
        <v>0</v>
      </c>
      <c r="BH11" s="47">
        <f>'RKO-GA'!L10</f>
        <v>3.66</v>
      </c>
      <c r="BI11" s="43">
        <f t="shared" si="14"/>
        <v>0</v>
      </c>
      <c r="BJ11" s="39">
        <f>'RKO-BRKGA-CS'!J10</f>
        <v>47636</v>
      </c>
      <c r="BK11" s="42">
        <f t="shared" si="28"/>
        <v>0</v>
      </c>
      <c r="BL11" s="46">
        <f>'RKO-BRKGA-CS'!S10</f>
        <v>0.04198505332</v>
      </c>
      <c r="BM11" s="47">
        <f>'RKO-BRKGA-CS'!L10</f>
        <v>6.278</v>
      </c>
      <c r="BN11" s="43">
        <f t="shared" si="15"/>
        <v>0</v>
      </c>
      <c r="BO11" s="39">
        <f>'RKO-LNS'!J10</f>
        <v>47636</v>
      </c>
      <c r="BP11" s="42">
        <f t="shared" si="29"/>
        <v>0</v>
      </c>
      <c r="BQ11" s="46">
        <f>'RKO-LNS'!S10</f>
        <v>0.01679402133</v>
      </c>
      <c r="BR11" s="47">
        <f>'RKO-LNS'!L10</f>
        <v>2.383</v>
      </c>
      <c r="BS11" s="43">
        <f t="shared" si="16"/>
        <v>0</v>
      </c>
      <c r="BT11" s="39">
        <f>'RKO-MS'!J10</f>
        <v>49746</v>
      </c>
      <c r="BU11" s="42">
        <f t="shared" si="30"/>
        <v>4.429423125</v>
      </c>
      <c r="BV11" s="46">
        <f>'RKO-MS'!S10</f>
        <v>5.073893694</v>
      </c>
      <c r="BW11" s="47">
        <f>'RKO-MS'!L10</f>
        <v>15.139</v>
      </c>
      <c r="BX11" s="43">
        <f t="shared" si="17"/>
        <v>1</v>
      </c>
      <c r="BY11" s="48"/>
      <c r="BZ11" s="49">
        <f t="shared" si="18"/>
        <v>47636</v>
      </c>
      <c r="CA11" s="49">
        <f t="shared" si="19"/>
        <v>1</v>
      </c>
    </row>
    <row r="12" ht="15.75" customHeight="1">
      <c r="A12" s="38" t="s">
        <v>85</v>
      </c>
      <c r="B12" s="39">
        <v>200.0</v>
      </c>
      <c r="C12" s="40"/>
      <c r="D12" s="40"/>
      <c r="E12" s="41"/>
      <c r="F12" s="39">
        <f t="shared" si="1"/>
        <v>36864</v>
      </c>
      <c r="G12" s="41"/>
      <c r="H12" s="39">
        <v>36864.0</v>
      </c>
      <c r="I12" s="42">
        <v>0.0</v>
      </c>
      <c r="J12" s="42">
        <v>3.38229</v>
      </c>
      <c r="K12" s="43">
        <f t="shared" si="2"/>
        <v>0</v>
      </c>
      <c r="L12" s="44">
        <v>37968.0</v>
      </c>
      <c r="M12" s="42">
        <f t="shared" si="3"/>
        <v>2.994791667</v>
      </c>
      <c r="N12" s="45">
        <v>0.611666666666667</v>
      </c>
      <c r="O12" s="43">
        <f t="shared" si="4"/>
        <v>1</v>
      </c>
      <c r="P12" s="39">
        <v>36864.0</v>
      </c>
      <c r="Q12" s="42">
        <f t="shared" si="20"/>
        <v>0</v>
      </c>
      <c r="R12" s="46">
        <v>0.09</v>
      </c>
      <c r="S12" s="47">
        <v>1495930.0</v>
      </c>
      <c r="T12" s="42">
        <v>1800.0</v>
      </c>
      <c r="U12" s="43">
        <f t="shared" si="5"/>
        <v>0</v>
      </c>
      <c r="V12" s="39">
        <f>RKO!J12</f>
        <v>36864</v>
      </c>
      <c r="W12" s="42">
        <f t="shared" si="6"/>
        <v>0</v>
      </c>
      <c r="X12" s="46">
        <f>RKO!S12</f>
        <v>0</v>
      </c>
      <c r="Y12" s="42">
        <f>RKO!L12</f>
        <v>1.265</v>
      </c>
      <c r="Z12" s="43">
        <f t="shared" si="7"/>
        <v>0</v>
      </c>
      <c r="AA12" s="39">
        <f>'RKO-BRKGA'!J11</f>
        <v>36864</v>
      </c>
      <c r="AB12" s="42">
        <f t="shared" si="21"/>
        <v>0</v>
      </c>
      <c r="AC12" s="46">
        <f>'RKO-BRKGA'!S11</f>
        <v>0.02224392361</v>
      </c>
      <c r="AD12" s="42">
        <f>'RKO-BRKGA'!L11</f>
        <v>1.165</v>
      </c>
      <c r="AE12" s="43">
        <f t="shared" si="8"/>
        <v>0</v>
      </c>
      <c r="AF12" s="39">
        <f>'RKO-SA'!J11</f>
        <v>36864</v>
      </c>
      <c r="AG12" s="42">
        <f t="shared" si="22"/>
        <v>0</v>
      </c>
      <c r="AH12" s="46">
        <f>'RKO-SA'!S11</f>
        <v>0</v>
      </c>
      <c r="AI12" s="42">
        <f>'RKO-SA'!L11</f>
        <v>3.52</v>
      </c>
      <c r="AJ12" s="43">
        <f t="shared" si="9"/>
        <v>0</v>
      </c>
      <c r="AK12" s="39">
        <f>'RKO-GRASP'!J11</f>
        <v>36864</v>
      </c>
      <c r="AL12" s="42">
        <f t="shared" si="23"/>
        <v>0</v>
      </c>
      <c r="AM12" s="46">
        <f>'RKO-GRASP'!S11</f>
        <v>0.01627604167</v>
      </c>
      <c r="AN12" s="42">
        <f>'RKO-GRASP'!L11</f>
        <v>5.3</v>
      </c>
      <c r="AO12" s="43">
        <f t="shared" si="10"/>
        <v>0</v>
      </c>
      <c r="AP12" s="39">
        <f>'RKO-ILS'!J11</f>
        <v>36864</v>
      </c>
      <c r="AQ12" s="42">
        <f t="shared" si="24"/>
        <v>0</v>
      </c>
      <c r="AR12" s="46">
        <f>'RKO-ILS'!S11</f>
        <v>0</v>
      </c>
      <c r="AS12" s="42">
        <f>'RKO-ILS'!L11</f>
        <v>4.933</v>
      </c>
      <c r="AT12" s="43">
        <f t="shared" si="11"/>
        <v>0</v>
      </c>
      <c r="AU12" s="39">
        <f>'RKO-VNS'!J11</f>
        <v>36864</v>
      </c>
      <c r="AV12" s="42">
        <f t="shared" si="25"/>
        <v>0</v>
      </c>
      <c r="AW12" s="46">
        <f>'RKO-VNS'!S11</f>
        <v>0</v>
      </c>
      <c r="AX12" s="42">
        <f>'RKO-VNS'!L11</f>
        <v>6.86</v>
      </c>
      <c r="AY12" s="43">
        <f t="shared" si="12"/>
        <v>0</v>
      </c>
      <c r="AZ12" s="39">
        <f>'RKO-PSO'!J11</f>
        <v>36864</v>
      </c>
      <c r="BA12" s="42">
        <f t="shared" si="26"/>
        <v>0</v>
      </c>
      <c r="BB12" s="46">
        <f>'RKO-PSO'!S11</f>
        <v>0.02387152778</v>
      </c>
      <c r="BC12" s="47">
        <f>'RKO-PSO'!L11</f>
        <v>3.992</v>
      </c>
      <c r="BD12" s="43">
        <f t="shared" si="13"/>
        <v>0</v>
      </c>
      <c r="BE12" s="39">
        <f>'RKO-GA'!J11</f>
        <v>36864</v>
      </c>
      <c r="BF12" s="42">
        <f t="shared" si="27"/>
        <v>0</v>
      </c>
      <c r="BG12" s="46">
        <f>'RKO-GA'!S11</f>
        <v>0</v>
      </c>
      <c r="BH12" s="47">
        <f>'RKO-GA'!L11</f>
        <v>3.047</v>
      </c>
      <c r="BI12" s="43">
        <f t="shared" si="14"/>
        <v>0</v>
      </c>
      <c r="BJ12" s="39">
        <f>'RKO-BRKGA-CS'!J11</f>
        <v>36864</v>
      </c>
      <c r="BK12" s="42">
        <f t="shared" si="28"/>
        <v>0</v>
      </c>
      <c r="BL12" s="46">
        <f>'RKO-BRKGA-CS'!S11</f>
        <v>0.03851996528</v>
      </c>
      <c r="BM12" s="47">
        <f>'RKO-BRKGA-CS'!L11</f>
        <v>4.772</v>
      </c>
      <c r="BN12" s="43">
        <f t="shared" si="15"/>
        <v>0</v>
      </c>
      <c r="BO12" s="39">
        <f>'RKO-LNS'!J11</f>
        <v>36864</v>
      </c>
      <c r="BP12" s="42">
        <f t="shared" si="29"/>
        <v>0</v>
      </c>
      <c r="BQ12" s="46">
        <f>'RKO-LNS'!S11</f>
        <v>0.01790364583</v>
      </c>
      <c r="BR12" s="47">
        <f>'RKO-LNS'!L11</f>
        <v>2.407</v>
      </c>
      <c r="BS12" s="43">
        <f t="shared" si="16"/>
        <v>0</v>
      </c>
      <c r="BT12" s="39">
        <f>'RKO-MS'!J11</f>
        <v>39158</v>
      </c>
      <c r="BU12" s="42">
        <f t="shared" si="30"/>
        <v>6.222873264</v>
      </c>
      <c r="BV12" s="46">
        <f>'RKO-MS'!S11</f>
        <v>7.306857639</v>
      </c>
      <c r="BW12" s="47">
        <f>'RKO-MS'!L11</f>
        <v>11.454</v>
      </c>
      <c r="BX12" s="43">
        <f t="shared" si="17"/>
        <v>1</v>
      </c>
      <c r="BY12" s="48"/>
      <c r="BZ12" s="49">
        <f t="shared" si="18"/>
        <v>36864</v>
      </c>
      <c r="CA12" s="49">
        <f t="shared" si="19"/>
        <v>1</v>
      </c>
    </row>
    <row r="13" ht="15.75" customHeight="1">
      <c r="A13" s="38" t="s">
        <v>86</v>
      </c>
      <c r="B13" s="39">
        <v>300.0</v>
      </c>
      <c r="C13" s="40"/>
      <c r="D13" s="40"/>
      <c r="E13" s="41"/>
      <c r="F13" s="39">
        <f t="shared" si="1"/>
        <v>46297</v>
      </c>
      <c r="G13" s="41"/>
      <c r="H13" s="39">
        <v>46297.0</v>
      </c>
      <c r="I13" s="42">
        <v>0.0</v>
      </c>
      <c r="J13" s="42">
        <v>19.1625</v>
      </c>
      <c r="K13" s="43">
        <f t="shared" si="2"/>
        <v>0</v>
      </c>
      <c r="L13" s="44">
        <v>47657.0</v>
      </c>
      <c r="M13" s="42">
        <f t="shared" si="3"/>
        <v>2.937555349</v>
      </c>
      <c r="N13" s="45">
        <v>0.0841666666666667</v>
      </c>
      <c r="O13" s="43">
        <f t="shared" si="4"/>
        <v>1</v>
      </c>
      <c r="P13" s="39">
        <v>46297.0</v>
      </c>
      <c r="Q13" s="42">
        <f t="shared" si="20"/>
        <v>0</v>
      </c>
      <c r="R13" s="46">
        <v>1.05</v>
      </c>
      <c r="S13" s="47">
        <v>704100.0</v>
      </c>
      <c r="T13" s="42">
        <v>1800.0</v>
      </c>
      <c r="U13" s="43">
        <f t="shared" si="5"/>
        <v>0</v>
      </c>
      <c r="V13" s="39">
        <f>RKO!J13</f>
        <v>46297</v>
      </c>
      <c r="W13" s="42">
        <f t="shared" si="6"/>
        <v>0</v>
      </c>
      <c r="X13" s="46">
        <f>RKO!S13</f>
        <v>0</v>
      </c>
      <c r="Y13" s="42">
        <f>RKO!L13</f>
        <v>4.779</v>
      </c>
      <c r="Z13" s="43">
        <f t="shared" si="7"/>
        <v>0</v>
      </c>
      <c r="AA13" s="39">
        <f>'RKO-BRKGA'!J12</f>
        <v>46297</v>
      </c>
      <c r="AB13" s="42">
        <f t="shared" si="21"/>
        <v>0</v>
      </c>
      <c r="AC13" s="46">
        <f>'RKO-BRKGA'!S12</f>
        <v>0.07041492969</v>
      </c>
      <c r="AD13" s="42">
        <f>'RKO-BRKGA'!L12</f>
        <v>9.376</v>
      </c>
      <c r="AE13" s="43">
        <f t="shared" si="8"/>
        <v>0</v>
      </c>
      <c r="AF13" s="39">
        <f>'RKO-SA'!J12</f>
        <v>46297</v>
      </c>
      <c r="AG13" s="42">
        <f t="shared" si="22"/>
        <v>0</v>
      </c>
      <c r="AH13" s="46">
        <f>'RKO-SA'!S12</f>
        <v>0</v>
      </c>
      <c r="AI13" s="42">
        <f>'RKO-SA'!L12</f>
        <v>13.556</v>
      </c>
      <c r="AJ13" s="43">
        <f t="shared" si="9"/>
        <v>0</v>
      </c>
      <c r="AK13" s="39">
        <f>'RKO-GRASP'!J12</f>
        <v>46297</v>
      </c>
      <c r="AL13" s="42">
        <f t="shared" si="23"/>
        <v>0</v>
      </c>
      <c r="AM13" s="46">
        <f>'RKO-GRASP'!S12</f>
        <v>0.06825496252</v>
      </c>
      <c r="AN13" s="42">
        <f>'RKO-GRASP'!L12</f>
        <v>11.992</v>
      </c>
      <c r="AO13" s="43">
        <f t="shared" si="10"/>
        <v>0</v>
      </c>
      <c r="AP13" s="39">
        <f>'RKO-ILS'!J12</f>
        <v>46297</v>
      </c>
      <c r="AQ13" s="42">
        <f t="shared" si="24"/>
        <v>0</v>
      </c>
      <c r="AR13" s="46">
        <f>'RKO-ILS'!S12</f>
        <v>0.01900771108</v>
      </c>
      <c r="AS13" s="42">
        <f>'RKO-ILS'!L12</f>
        <v>12.886</v>
      </c>
      <c r="AT13" s="43">
        <f t="shared" si="11"/>
        <v>0</v>
      </c>
      <c r="AU13" s="39">
        <f>'RKO-VNS'!J12</f>
        <v>46297</v>
      </c>
      <c r="AV13" s="42">
        <f t="shared" si="25"/>
        <v>0</v>
      </c>
      <c r="AW13" s="46">
        <f>'RKO-VNS'!S12</f>
        <v>0.02073568482</v>
      </c>
      <c r="AX13" s="42">
        <f>'RKO-VNS'!L12</f>
        <v>11.558</v>
      </c>
      <c r="AY13" s="43">
        <f t="shared" si="12"/>
        <v>0</v>
      </c>
      <c r="AZ13" s="39">
        <f>'RKO-PSO'!J12</f>
        <v>46301</v>
      </c>
      <c r="BA13" s="42">
        <f t="shared" si="26"/>
        <v>0.008639868674</v>
      </c>
      <c r="BB13" s="46">
        <f>'RKO-PSO'!S12</f>
        <v>0.1421258397</v>
      </c>
      <c r="BC13" s="47">
        <f>'RKO-PSO'!L12</f>
        <v>10.672</v>
      </c>
      <c r="BD13" s="43">
        <f t="shared" si="13"/>
        <v>1</v>
      </c>
      <c r="BE13" s="39">
        <f>'RKO-GA'!J12</f>
        <v>46297</v>
      </c>
      <c r="BF13" s="42">
        <f t="shared" si="27"/>
        <v>0</v>
      </c>
      <c r="BG13" s="46">
        <f>'RKO-GA'!S12</f>
        <v>0.01036784241</v>
      </c>
      <c r="BH13" s="47">
        <f>'RKO-GA'!L12</f>
        <v>11.951</v>
      </c>
      <c r="BI13" s="43">
        <f t="shared" si="14"/>
        <v>0</v>
      </c>
      <c r="BJ13" s="39">
        <f>'RKO-BRKGA-CS'!J12</f>
        <v>46297</v>
      </c>
      <c r="BK13" s="42">
        <f t="shared" si="28"/>
        <v>0</v>
      </c>
      <c r="BL13" s="46">
        <f>'RKO-BRKGA-CS'!S12</f>
        <v>0.08596669331</v>
      </c>
      <c r="BM13" s="47">
        <f>'RKO-BRKGA-CS'!L12</f>
        <v>7</v>
      </c>
      <c r="BN13" s="43">
        <f t="shared" si="15"/>
        <v>0</v>
      </c>
      <c r="BO13" s="39">
        <f>'RKO-LNS'!J12</f>
        <v>46297</v>
      </c>
      <c r="BP13" s="42">
        <f t="shared" si="29"/>
        <v>0</v>
      </c>
      <c r="BQ13" s="46">
        <f>'RKO-LNS'!S12</f>
        <v>0.05702313325</v>
      </c>
      <c r="BR13" s="47">
        <f>'RKO-LNS'!L12</f>
        <v>9.204</v>
      </c>
      <c r="BS13" s="43">
        <f t="shared" si="16"/>
        <v>0</v>
      </c>
      <c r="BT13" s="39">
        <f>'RKO-MS'!J12</f>
        <v>49146</v>
      </c>
      <c r="BU13" s="42">
        <f t="shared" si="30"/>
        <v>6.153746463</v>
      </c>
      <c r="BV13" s="46">
        <f>'RKO-MS'!S12</f>
        <v>6.548156468</v>
      </c>
      <c r="BW13" s="47">
        <f>'RKO-MS'!L12</f>
        <v>10.426</v>
      </c>
      <c r="BX13" s="43">
        <f t="shared" si="17"/>
        <v>1</v>
      </c>
      <c r="BY13" s="48"/>
      <c r="BZ13" s="49">
        <f t="shared" si="18"/>
        <v>46297</v>
      </c>
      <c r="CA13" s="49">
        <f t="shared" si="19"/>
        <v>1</v>
      </c>
    </row>
    <row r="14" ht="15.75" customHeight="1">
      <c r="A14" s="38" t="s">
        <v>87</v>
      </c>
      <c r="B14" s="39">
        <v>300.0</v>
      </c>
      <c r="C14" s="40"/>
      <c r="D14" s="40"/>
      <c r="E14" s="41"/>
      <c r="F14" s="39">
        <f t="shared" si="1"/>
        <v>53082</v>
      </c>
      <c r="G14" s="41"/>
      <c r="H14" s="39">
        <v>53082.0</v>
      </c>
      <c r="I14" s="42">
        <v>0.0</v>
      </c>
      <c r="J14" s="42">
        <v>18.1009</v>
      </c>
      <c r="K14" s="43">
        <f t="shared" si="2"/>
        <v>0</v>
      </c>
      <c r="L14" s="44">
        <v>54997.0</v>
      </c>
      <c r="M14" s="42">
        <f t="shared" si="3"/>
        <v>3.607625937</v>
      </c>
      <c r="N14" s="45">
        <v>0.658333333333333</v>
      </c>
      <c r="O14" s="43">
        <f t="shared" si="4"/>
        <v>1</v>
      </c>
      <c r="P14" s="39">
        <v>53082.0</v>
      </c>
      <c r="Q14" s="42">
        <f t="shared" si="20"/>
        <v>0</v>
      </c>
      <c r="R14" s="46">
        <v>0.87</v>
      </c>
      <c r="S14" s="47">
        <v>451604.0</v>
      </c>
      <c r="T14" s="42">
        <v>1800.0</v>
      </c>
      <c r="U14" s="43">
        <f t="shared" si="5"/>
        <v>0</v>
      </c>
      <c r="V14" s="39">
        <f>RKO!J14</f>
        <v>53082</v>
      </c>
      <c r="W14" s="42">
        <f t="shared" si="6"/>
        <v>0</v>
      </c>
      <c r="X14" s="46">
        <f>RKO!S14</f>
        <v>0</v>
      </c>
      <c r="Y14" s="42">
        <f>RKO!L14</f>
        <v>1.869</v>
      </c>
      <c r="Z14" s="43">
        <f t="shared" si="7"/>
        <v>0</v>
      </c>
      <c r="AA14" s="39">
        <f>'RKO-BRKGA'!J13</f>
        <v>53082</v>
      </c>
      <c r="AB14" s="42">
        <f t="shared" si="21"/>
        <v>0</v>
      </c>
      <c r="AC14" s="46">
        <f>'RKO-BRKGA'!S13</f>
        <v>0</v>
      </c>
      <c r="AD14" s="42">
        <f>'RKO-BRKGA'!L13</f>
        <v>6.191</v>
      </c>
      <c r="AE14" s="43">
        <f t="shared" si="8"/>
        <v>0</v>
      </c>
      <c r="AF14" s="39">
        <f>'RKO-SA'!J13</f>
        <v>53082</v>
      </c>
      <c r="AG14" s="42">
        <f t="shared" si="22"/>
        <v>0</v>
      </c>
      <c r="AH14" s="46">
        <f>'RKO-SA'!S13</f>
        <v>0</v>
      </c>
      <c r="AI14" s="42">
        <f>'RKO-SA'!L13</f>
        <v>10.536</v>
      </c>
      <c r="AJ14" s="43">
        <f t="shared" si="9"/>
        <v>0</v>
      </c>
      <c r="AK14" s="39">
        <f>'RKO-GRASP'!J13</f>
        <v>53082</v>
      </c>
      <c r="AL14" s="42">
        <f t="shared" si="23"/>
        <v>0</v>
      </c>
      <c r="AM14" s="46">
        <f>'RKO-GRASP'!S13</f>
        <v>0.01205681775</v>
      </c>
      <c r="AN14" s="42">
        <f>'RKO-GRASP'!L13</f>
        <v>4.104</v>
      </c>
      <c r="AO14" s="43">
        <f t="shared" si="10"/>
        <v>0</v>
      </c>
      <c r="AP14" s="39">
        <f>'RKO-ILS'!J13</f>
        <v>53082</v>
      </c>
      <c r="AQ14" s="42">
        <f t="shared" si="24"/>
        <v>0</v>
      </c>
      <c r="AR14" s="46">
        <f>'RKO-ILS'!S13</f>
        <v>0</v>
      </c>
      <c r="AS14" s="42">
        <f>'RKO-ILS'!L13</f>
        <v>5.905</v>
      </c>
      <c r="AT14" s="43">
        <f t="shared" si="11"/>
        <v>0</v>
      </c>
      <c r="AU14" s="39">
        <f>'RKO-VNS'!J13</f>
        <v>53082</v>
      </c>
      <c r="AV14" s="42">
        <f t="shared" si="25"/>
        <v>0</v>
      </c>
      <c r="AW14" s="46">
        <f>'RKO-VNS'!S13</f>
        <v>0.01130326664</v>
      </c>
      <c r="AX14" s="42">
        <f>'RKO-VNS'!L13</f>
        <v>15.733</v>
      </c>
      <c r="AY14" s="43">
        <f t="shared" si="12"/>
        <v>0</v>
      </c>
      <c r="AZ14" s="39">
        <f>'RKO-PSO'!J13</f>
        <v>53082</v>
      </c>
      <c r="BA14" s="42">
        <f t="shared" si="26"/>
        <v>0</v>
      </c>
      <c r="BB14" s="46">
        <f>'RKO-PSO'!S13</f>
        <v>0.03390979993</v>
      </c>
      <c r="BC14" s="47">
        <f>'RKO-PSO'!L13</f>
        <v>5.513</v>
      </c>
      <c r="BD14" s="43">
        <f t="shared" si="13"/>
        <v>0</v>
      </c>
      <c r="BE14" s="39">
        <f>'RKO-GA'!J13</f>
        <v>53082</v>
      </c>
      <c r="BF14" s="42">
        <f t="shared" si="27"/>
        <v>0</v>
      </c>
      <c r="BG14" s="46">
        <f>'RKO-GA'!S13</f>
        <v>0</v>
      </c>
      <c r="BH14" s="47">
        <f>'RKO-GA'!L13</f>
        <v>4.263</v>
      </c>
      <c r="BI14" s="43">
        <f t="shared" si="14"/>
        <v>0</v>
      </c>
      <c r="BJ14" s="39">
        <f>'RKO-BRKGA-CS'!J13</f>
        <v>53082</v>
      </c>
      <c r="BK14" s="42">
        <f t="shared" si="28"/>
        <v>0</v>
      </c>
      <c r="BL14" s="46">
        <f>'RKO-BRKGA-CS'!S13</f>
        <v>0.03315624882</v>
      </c>
      <c r="BM14" s="47">
        <f>'RKO-BRKGA-CS'!L13</f>
        <v>7.548</v>
      </c>
      <c r="BN14" s="43">
        <f t="shared" si="15"/>
        <v>0</v>
      </c>
      <c r="BO14" s="39">
        <f>'RKO-LNS'!J13</f>
        <v>53082</v>
      </c>
      <c r="BP14" s="42">
        <f t="shared" si="29"/>
        <v>0</v>
      </c>
      <c r="BQ14" s="46">
        <f>'RKO-LNS'!S13</f>
        <v>0</v>
      </c>
      <c r="BR14" s="47">
        <f>'RKO-LNS'!L13</f>
        <v>3.361</v>
      </c>
      <c r="BS14" s="43">
        <f t="shared" si="16"/>
        <v>0</v>
      </c>
      <c r="BT14" s="39">
        <f>'RKO-MS'!J13</f>
        <v>55709</v>
      </c>
      <c r="BU14" s="42">
        <f t="shared" si="30"/>
        <v>4.948946912</v>
      </c>
      <c r="BV14" s="46">
        <f>'RKO-MS'!S13</f>
        <v>5.672732753</v>
      </c>
      <c r="BW14" s="47">
        <f>'RKO-MS'!L13</f>
        <v>14.089</v>
      </c>
      <c r="BX14" s="43">
        <f t="shared" si="17"/>
        <v>1</v>
      </c>
      <c r="BY14" s="48"/>
      <c r="BZ14" s="49">
        <f t="shared" si="18"/>
        <v>53082</v>
      </c>
      <c r="CA14" s="49">
        <f t="shared" si="19"/>
        <v>1</v>
      </c>
    </row>
    <row r="15" ht="15.75" customHeight="1">
      <c r="A15" s="38" t="s">
        <v>88</v>
      </c>
      <c r="B15" s="39">
        <v>300.0</v>
      </c>
      <c r="C15" s="40"/>
      <c r="D15" s="40"/>
      <c r="E15" s="41"/>
      <c r="F15" s="39">
        <f t="shared" si="1"/>
        <v>48257</v>
      </c>
      <c r="G15" s="41"/>
      <c r="H15" s="39">
        <v>48257.0</v>
      </c>
      <c r="I15" s="42">
        <v>0.0</v>
      </c>
      <c r="J15" s="42">
        <v>18.7764</v>
      </c>
      <c r="K15" s="43">
        <f t="shared" si="2"/>
        <v>0</v>
      </c>
      <c r="L15" s="44">
        <v>49012.0</v>
      </c>
      <c r="M15" s="42">
        <f t="shared" si="3"/>
        <v>1.56453986</v>
      </c>
      <c r="N15" s="45">
        <v>0.5625</v>
      </c>
      <c r="O15" s="43">
        <f t="shared" si="4"/>
        <v>1</v>
      </c>
      <c r="P15" s="39">
        <v>48257.0</v>
      </c>
      <c r="Q15" s="42">
        <f t="shared" si="20"/>
        <v>0</v>
      </c>
      <c r="R15" s="46">
        <v>0.08</v>
      </c>
      <c r="S15" s="47">
        <v>282268.0</v>
      </c>
      <c r="T15" s="42">
        <v>1800.0</v>
      </c>
      <c r="U15" s="43">
        <f t="shared" si="5"/>
        <v>0</v>
      </c>
      <c r="V15" s="39">
        <f>RKO!J15</f>
        <v>48257</v>
      </c>
      <c r="W15" s="42">
        <f t="shared" si="6"/>
        <v>0</v>
      </c>
      <c r="X15" s="46">
        <f>RKO!S15</f>
        <v>0</v>
      </c>
      <c r="Y15" s="42">
        <f>RKO!L15</f>
        <v>3.61</v>
      </c>
      <c r="Z15" s="43">
        <f t="shared" si="7"/>
        <v>0</v>
      </c>
      <c r="AA15" s="39">
        <f>'RKO-BRKGA'!J14</f>
        <v>48257</v>
      </c>
      <c r="AB15" s="42">
        <f t="shared" si="21"/>
        <v>0</v>
      </c>
      <c r="AC15" s="46">
        <f>'RKO-BRKGA'!S14</f>
        <v>0.108585283</v>
      </c>
      <c r="AD15" s="42">
        <f>'RKO-BRKGA'!L14</f>
        <v>1.643</v>
      </c>
      <c r="AE15" s="43">
        <f t="shared" si="8"/>
        <v>0</v>
      </c>
      <c r="AF15" s="39">
        <f>'RKO-SA'!J14</f>
        <v>48257</v>
      </c>
      <c r="AG15" s="42">
        <f t="shared" si="22"/>
        <v>0</v>
      </c>
      <c r="AH15" s="46">
        <f>'RKO-SA'!S14</f>
        <v>0.01865014402</v>
      </c>
      <c r="AI15" s="42">
        <f>'RKO-SA'!L14</f>
        <v>9.246</v>
      </c>
      <c r="AJ15" s="43">
        <f t="shared" si="9"/>
        <v>0</v>
      </c>
      <c r="AK15" s="39">
        <f>'RKO-GRASP'!J14</f>
        <v>48257</v>
      </c>
      <c r="AL15" s="42">
        <f t="shared" si="23"/>
        <v>0</v>
      </c>
      <c r="AM15" s="46">
        <f>'RKO-GRASP'!S14</f>
        <v>0.02072238225</v>
      </c>
      <c r="AN15" s="42">
        <f>'RKO-GRASP'!L14</f>
        <v>4.821</v>
      </c>
      <c r="AO15" s="43">
        <f t="shared" si="10"/>
        <v>0</v>
      </c>
      <c r="AP15" s="39">
        <f>'RKO-ILS'!J14</f>
        <v>48257</v>
      </c>
      <c r="AQ15" s="42">
        <f t="shared" si="24"/>
        <v>0</v>
      </c>
      <c r="AR15" s="46">
        <f>'RKO-ILS'!S14</f>
        <v>0</v>
      </c>
      <c r="AS15" s="42">
        <f>'RKO-ILS'!L14</f>
        <v>4.594</v>
      </c>
      <c r="AT15" s="43">
        <f t="shared" si="11"/>
        <v>0</v>
      </c>
      <c r="AU15" s="39">
        <f>'RKO-VNS'!J14</f>
        <v>48257</v>
      </c>
      <c r="AV15" s="42">
        <f t="shared" si="25"/>
        <v>0</v>
      </c>
      <c r="AW15" s="46">
        <f>'RKO-VNS'!S14</f>
        <v>0</v>
      </c>
      <c r="AX15" s="42">
        <f>'RKO-VNS'!L14</f>
        <v>5.702</v>
      </c>
      <c r="AY15" s="43">
        <f t="shared" si="12"/>
        <v>0</v>
      </c>
      <c r="AZ15" s="39">
        <f>'RKO-PSO'!J14</f>
        <v>48257</v>
      </c>
      <c r="BA15" s="42">
        <f t="shared" si="26"/>
        <v>0</v>
      </c>
      <c r="BB15" s="46">
        <f>'RKO-PSO'!S14</f>
        <v>0.09449406304</v>
      </c>
      <c r="BC15" s="47">
        <f>'RKO-PSO'!L14</f>
        <v>6.649</v>
      </c>
      <c r="BD15" s="43">
        <f t="shared" si="13"/>
        <v>0</v>
      </c>
      <c r="BE15" s="39">
        <f>'RKO-GA'!J14</f>
        <v>48257</v>
      </c>
      <c r="BF15" s="42">
        <f t="shared" si="27"/>
        <v>0</v>
      </c>
      <c r="BG15" s="46">
        <f>'RKO-GA'!S14</f>
        <v>0</v>
      </c>
      <c r="BH15" s="47">
        <f>'RKO-GA'!L14</f>
        <v>6.865</v>
      </c>
      <c r="BI15" s="43">
        <f t="shared" si="14"/>
        <v>0</v>
      </c>
      <c r="BJ15" s="39">
        <f>'RKO-BRKGA-CS'!J14</f>
        <v>48257</v>
      </c>
      <c r="BK15" s="42">
        <f t="shared" si="28"/>
        <v>0</v>
      </c>
      <c r="BL15" s="46">
        <f>'RKO-BRKGA-CS'!S14</f>
        <v>0.01865014402</v>
      </c>
      <c r="BM15" s="47">
        <f>'RKO-BRKGA-CS'!L14</f>
        <v>4.061</v>
      </c>
      <c r="BN15" s="43">
        <f t="shared" si="15"/>
        <v>0</v>
      </c>
      <c r="BO15" s="39">
        <f>'RKO-LNS'!J14</f>
        <v>48257</v>
      </c>
      <c r="BP15" s="42">
        <f t="shared" si="29"/>
        <v>0</v>
      </c>
      <c r="BQ15" s="46">
        <f>'RKO-LNS'!S14</f>
        <v>0.1537600763</v>
      </c>
      <c r="BR15" s="47">
        <f>'RKO-LNS'!L14</f>
        <v>10.095</v>
      </c>
      <c r="BS15" s="43">
        <f t="shared" si="16"/>
        <v>0</v>
      </c>
      <c r="BT15" s="39">
        <f>'RKO-MS'!J14</f>
        <v>51763</v>
      </c>
      <c r="BU15" s="42">
        <f t="shared" si="30"/>
        <v>7.265267215</v>
      </c>
      <c r="BV15" s="46">
        <f>'RKO-MS'!S14</f>
        <v>8.863791782</v>
      </c>
      <c r="BW15" s="47">
        <f>'RKO-MS'!L14</f>
        <v>19.919</v>
      </c>
      <c r="BX15" s="43">
        <f t="shared" si="17"/>
        <v>1</v>
      </c>
      <c r="BY15" s="48"/>
      <c r="BZ15" s="49">
        <f t="shared" si="18"/>
        <v>48257</v>
      </c>
      <c r="CA15" s="49">
        <f t="shared" si="19"/>
        <v>1</v>
      </c>
    </row>
    <row r="16" ht="15.75" customHeight="1">
      <c r="A16" s="38" t="s">
        <v>89</v>
      </c>
      <c r="B16" s="39">
        <v>300.0</v>
      </c>
      <c r="C16" s="40"/>
      <c r="D16" s="40"/>
      <c r="E16" s="41"/>
      <c r="F16" s="39">
        <f t="shared" si="1"/>
        <v>55342</v>
      </c>
      <c r="G16" s="41"/>
      <c r="H16" s="39">
        <v>55342.0</v>
      </c>
      <c r="I16" s="42">
        <v>0.0</v>
      </c>
      <c r="J16" s="42">
        <v>20.4274</v>
      </c>
      <c r="K16" s="43">
        <f t="shared" si="2"/>
        <v>0</v>
      </c>
      <c r="L16" s="44">
        <v>56304.0</v>
      </c>
      <c r="M16" s="42">
        <f t="shared" si="3"/>
        <v>1.738281956</v>
      </c>
      <c r="N16" s="45">
        <v>0.5875</v>
      </c>
      <c r="O16" s="43">
        <f t="shared" si="4"/>
        <v>1</v>
      </c>
      <c r="P16" s="39">
        <v>55342.0</v>
      </c>
      <c r="Q16" s="42">
        <f t="shared" si="20"/>
        <v>0</v>
      </c>
      <c r="R16" s="46">
        <v>0.14</v>
      </c>
      <c r="S16" s="47">
        <v>160478.0</v>
      </c>
      <c r="T16" s="42">
        <v>1800.0</v>
      </c>
      <c r="U16" s="43">
        <f t="shared" si="5"/>
        <v>0</v>
      </c>
      <c r="V16" s="39">
        <f>RKO!J16</f>
        <v>55342</v>
      </c>
      <c r="W16" s="42">
        <f t="shared" si="6"/>
        <v>0</v>
      </c>
      <c r="X16" s="46">
        <f>RKO!S16</f>
        <v>0</v>
      </c>
      <c r="Y16" s="42">
        <f>RKO!L16</f>
        <v>2.281</v>
      </c>
      <c r="Z16" s="43">
        <f t="shared" si="7"/>
        <v>0</v>
      </c>
      <c r="AA16" s="39">
        <f>'RKO-BRKGA'!J15</f>
        <v>55342</v>
      </c>
      <c r="AB16" s="42">
        <f t="shared" si="21"/>
        <v>0</v>
      </c>
      <c r="AC16" s="46">
        <f>'RKO-BRKGA'!S15</f>
        <v>0.0252972426</v>
      </c>
      <c r="AD16" s="42">
        <f>'RKO-BRKGA'!L15</f>
        <v>3.075</v>
      </c>
      <c r="AE16" s="43">
        <f t="shared" si="8"/>
        <v>0</v>
      </c>
      <c r="AF16" s="39">
        <f>'RKO-SA'!J15</f>
        <v>55342</v>
      </c>
      <c r="AG16" s="42">
        <f t="shared" si="22"/>
        <v>0</v>
      </c>
      <c r="AH16" s="46">
        <f>'RKO-SA'!S15</f>
        <v>0</v>
      </c>
      <c r="AI16" s="42">
        <f>'RKO-SA'!L15</f>
        <v>4.715</v>
      </c>
      <c r="AJ16" s="43">
        <f t="shared" si="9"/>
        <v>0</v>
      </c>
      <c r="AK16" s="39">
        <f>'RKO-GRASP'!J15</f>
        <v>55342</v>
      </c>
      <c r="AL16" s="42">
        <f t="shared" si="23"/>
        <v>0</v>
      </c>
      <c r="AM16" s="46">
        <f>'RKO-GRASP'!S15</f>
        <v>0.01879223736</v>
      </c>
      <c r="AN16" s="42">
        <f>'RKO-GRASP'!L15</f>
        <v>11.123</v>
      </c>
      <c r="AO16" s="43">
        <f t="shared" si="10"/>
        <v>0</v>
      </c>
      <c r="AP16" s="39">
        <f>'RKO-ILS'!J15</f>
        <v>55342</v>
      </c>
      <c r="AQ16" s="42">
        <f t="shared" si="24"/>
        <v>0</v>
      </c>
      <c r="AR16" s="46">
        <f>'RKO-ILS'!S15</f>
        <v>0</v>
      </c>
      <c r="AS16" s="42">
        <f>'RKO-ILS'!L15</f>
        <v>3.881</v>
      </c>
      <c r="AT16" s="43">
        <f t="shared" si="11"/>
        <v>0</v>
      </c>
      <c r="AU16" s="39">
        <f>'RKO-VNS'!J15</f>
        <v>55342</v>
      </c>
      <c r="AV16" s="42">
        <f t="shared" si="25"/>
        <v>0</v>
      </c>
      <c r="AW16" s="46">
        <f>'RKO-VNS'!S15</f>
        <v>0</v>
      </c>
      <c r="AX16" s="42">
        <f>'RKO-VNS'!L15</f>
        <v>3.47</v>
      </c>
      <c r="AY16" s="43">
        <f t="shared" si="12"/>
        <v>0</v>
      </c>
      <c r="AZ16" s="39">
        <f>'RKO-PSO'!J15</f>
        <v>55342</v>
      </c>
      <c r="BA16" s="42">
        <f t="shared" si="26"/>
        <v>0</v>
      </c>
      <c r="BB16" s="46">
        <f>'RKO-PSO'!S15</f>
        <v>0.1257634346</v>
      </c>
      <c r="BC16" s="47">
        <f>'RKO-PSO'!L15</f>
        <v>6.072</v>
      </c>
      <c r="BD16" s="43">
        <f t="shared" si="13"/>
        <v>0</v>
      </c>
      <c r="BE16" s="39">
        <f>'RKO-GA'!J15</f>
        <v>55342</v>
      </c>
      <c r="BF16" s="42">
        <f t="shared" si="27"/>
        <v>0</v>
      </c>
      <c r="BG16" s="46">
        <f>'RKO-GA'!S15</f>
        <v>0</v>
      </c>
      <c r="BH16" s="47">
        <f>'RKO-GA'!L15</f>
        <v>6.064</v>
      </c>
      <c r="BI16" s="43">
        <f t="shared" si="14"/>
        <v>0</v>
      </c>
      <c r="BJ16" s="39">
        <f>'RKO-BRKGA-CS'!J15</f>
        <v>55342</v>
      </c>
      <c r="BK16" s="42">
        <f t="shared" si="28"/>
        <v>0</v>
      </c>
      <c r="BL16" s="46">
        <f>'RKO-BRKGA-CS'!S15</f>
        <v>0</v>
      </c>
      <c r="BM16" s="47">
        <f>'RKO-BRKGA-CS'!L15</f>
        <v>14.099</v>
      </c>
      <c r="BN16" s="43">
        <f t="shared" si="15"/>
        <v>0</v>
      </c>
      <c r="BO16" s="39">
        <f>'RKO-LNS'!J15</f>
        <v>55342</v>
      </c>
      <c r="BP16" s="42">
        <f t="shared" si="29"/>
        <v>0</v>
      </c>
      <c r="BQ16" s="46">
        <f>'RKO-LNS'!S15</f>
        <v>0.06252032814</v>
      </c>
      <c r="BR16" s="47">
        <f>'RKO-LNS'!L15</f>
        <v>11.145</v>
      </c>
      <c r="BS16" s="43">
        <f t="shared" si="16"/>
        <v>0</v>
      </c>
      <c r="BT16" s="39">
        <f>'RKO-MS'!J15</f>
        <v>58444</v>
      </c>
      <c r="BU16" s="42">
        <f t="shared" si="30"/>
        <v>5.605146182</v>
      </c>
      <c r="BV16" s="46">
        <f>'RKO-MS'!S15</f>
        <v>6.053630154</v>
      </c>
      <c r="BW16" s="47">
        <f>'RKO-MS'!L15</f>
        <v>14.586</v>
      </c>
      <c r="BX16" s="43">
        <f t="shared" si="17"/>
        <v>1</v>
      </c>
      <c r="BY16" s="48"/>
      <c r="BZ16" s="49">
        <f t="shared" si="18"/>
        <v>55342</v>
      </c>
      <c r="CA16" s="49">
        <f t="shared" si="19"/>
        <v>1</v>
      </c>
    </row>
    <row r="17" ht="15.75" customHeight="1">
      <c r="A17" s="38" t="s">
        <v>90</v>
      </c>
      <c r="B17" s="39">
        <v>300.0</v>
      </c>
      <c r="C17" s="40"/>
      <c r="D17" s="40"/>
      <c r="E17" s="41"/>
      <c r="F17" s="39">
        <f t="shared" si="1"/>
        <v>47426</v>
      </c>
      <c r="G17" s="41"/>
      <c r="H17" s="39">
        <v>47426.0</v>
      </c>
      <c r="I17" s="42">
        <v>0.0</v>
      </c>
      <c r="J17" s="42">
        <v>17.1173</v>
      </c>
      <c r="K17" s="43">
        <f t="shared" si="2"/>
        <v>0</v>
      </c>
      <c r="L17" s="44">
        <v>47581.0</v>
      </c>
      <c r="M17" s="42">
        <f t="shared" si="3"/>
        <v>0.3268249483</v>
      </c>
      <c r="N17" s="45">
        <v>0.0391666666666667</v>
      </c>
      <c r="O17" s="43">
        <f t="shared" si="4"/>
        <v>1</v>
      </c>
      <c r="P17" s="39">
        <v>47426.0</v>
      </c>
      <c r="Q17" s="42">
        <f t="shared" si="20"/>
        <v>0</v>
      </c>
      <c r="R17" s="46">
        <v>0.08</v>
      </c>
      <c r="S17" s="47">
        <v>669173.0</v>
      </c>
      <c r="T17" s="42">
        <v>1800.0</v>
      </c>
      <c r="U17" s="43">
        <f t="shared" si="5"/>
        <v>0</v>
      </c>
      <c r="V17" s="39">
        <f>RKO!J17</f>
        <v>47426</v>
      </c>
      <c r="W17" s="42">
        <f t="shared" si="6"/>
        <v>0</v>
      </c>
      <c r="X17" s="46">
        <f>RKO!S17</f>
        <v>0</v>
      </c>
      <c r="Y17" s="42">
        <f>RKO!L17</f>
        <v>1.33</v>
      </c>
      <c r="Z17" s="43">
        <f t="shared" si="7"/>
        <v>0</v>
      </c>
      <c r="AA17" s="39">
        <f>'RKO-BRKGA'!J16</f>
        <v>47426</v>
      </c>
      <c r="AB17" s="42">
        <f t="shared" si="21"/>
        <v>0</v>
      </c>
      <c r="AC17" s="46">
        <f>'RKO-BRKGA'!S16</f>
        <v>0</v>
      </c>
      <c r="AD17" s="42">
        <f>'RKO-BRKGA'!L16</f>
        <v>5.565</v>
      </c>
      <c r="AE17" s="43">
        <f t="shared" si="8"/>
        <v>0</v>
      </c>
      <c r="AF17" s="39">
        <f>'RKO-SA'!J16</f>
        <v>47426</v>
      </c>
      <c r="AG17" s="42">
        <f t="shared" si="22"/>
        <v>0</v>
      </c>
      <c r="AH17" s="46">
        <f>'RKO-SA'!S16</f>
        <v>0</v>
      </c>
      <c r="AI17" s="42">
        <f>'RKO-SA'!L16</f>
        <v>8.283</v>
      </c>
      <c r="AJ17" s="43">
        <f t="shared" si="9"/>
        <v>0</v>
      </c>
      <c r="AK17" s="39">
        <f>'RKO-GRASP'!J16</f>
        <v>47426</v>
      </c>
      <c r="AL17" s="42">
        <f t="shared" si="23"/>
        <v>0</v>
      </c>
      <c r="AM17" s="46">
        <f>'RKO-GRASP'!S16</f>
        <v>0</v>
      </c>
      <c r="AN17" s="42">
        <f>'RKO-GRASP'!L16</f>
        <v>10.41</v>
      </c>
      <c r="AO17" s="43">
        <f t="shared" si="10"/>
        <v>0</v>
      </c>
      <c r="AP17" s="39">
        <f>'RKO-ILS'!J16</f>
        <v>47426</v>
      </c>
      <c r="AQ17" s="42">
        <f t="shared" si="24"/>
        <v>0</v>
      </c>
      <c r="AR17" s="46">
        <f>'RKO-ILS'!S16</f>
        <v>0</v>
      </c>
      <c r="AS17" s="42">
        <f>'RKO-ILS'!L16</f>
        <v>5.097</v>
      </c>
      <c r="AT17" s="43">
        <f t="shared" si="11"/>
        <v>0</v>
      </c>
      <c r="AU17" s="39">
        <f>'RKO-VNS'!J16</f>
        <v>47426</v>
      </c>
      <c r="AV17" s="42">
        <f t="shared" si="25"/>
        <v>0</v>
      </c>
      <c r="AW17" s="46">
        <f>'RKO-VNS'!S16</f>
        <v>0</v>
      </c>
      <c r="AX17" s="42">
        <f>'RKO-VNS'!L16</f>
        <v>2.466</v>
      </c>
      <c r="AY17" s="43">
        <f t="shared" si="12"/>
        <v>0</v>
      </c>
      <c r="AZ17" s="39">
        <f>'RKO-PSO'!J16</f>
        <v>47426</v>
      </c>
      <c r="BA17" s="42">
        <f t="shared" si="26"/>
        <v>0</v>
      </c>
      <c r="BB17" s="46">
        <f>'RKO-PSO'!S16</f>
        <v>0.1518154599</v>
      </c>
      <c r="BC17" s="47">
        <f>'RKO-PSO'!L16</f>
        <v>6.117</v>
      </c>
      <c r="BD17" s="43">
        <f t="shared" si="13"/>
        <v>0</v>
      </c>
      <c r="BE17" s="39">
        <f>'RKO-GA'!J16</f>
        <v>47426</v>
      </c>
      <c r="BF17" s="42">
        <f t="shared" si="27"/>
        <v>0</v>
      </c>
      <c r="BG17" s="46">
        <f>'RKO-GA'!S16</f>
        <v>0</v>
      </c>
      <c r="BH17" s="47">
        <f>'RKO-GA'!L16</f>
        <v>1.413</v>
      </c>
      <c r="BI17" s="43">
        <f t="shared" si="14"/>
        <v>0</v>
      </c>
      <c r="BJ17" s="39">
        <f>'RKO-BRKGA-CS'!J16</f>
        <v>47426</v>
      </c>
      <c r="BK17" s="42">
        <f t="shared" si="28"/>
        <v>0</v>
      </c>
      <c r="BL17" s="46">
        <f>'RKO-BRKGA-CS'!S16</f>
        <v>0</v>
      </c>
      <c r="BM17" s="47">
        <f>'RKO-BRKGA-CS'!L16</f>
        <v>4.876</v>
      </c>
      <c r="BN17" s="43">
        <f t="shared" si="15"/>
        <v>0</v>
      </c>
      <c r="BO17" s="39">
        <f>'RKO-LNS'!J16</f>
        <v>47426</v>
      </c>
      <c r="BP17" s="42">
        <f t="shared" si="29"/>
        <v>0</v>
      </c>
      <c r="BQ17" s="46">
        <f>'RKO-LNS'!S16</f>
        <v>0.01644667482</v>
      </c>
      <c r="BR17" s="47">
        <f>'RKO-LNS'!L16</f>
        <v>8.643</v>
      </c>
      <c r="BS17" s="43">
        <f t="shared" si="16"/>
        <v>0</v>
      </c>
      <c r="BT17" s="39">
        <f>'RKO-MS'!J16</f>
        <v>50327</v>
      </c>
      <c r="BU17" s="42">
        <f t="shared" si="30"/>
        <v>6.116897904</v>
      </c>
      <c r="BV17" s="46">
        <f>'RKO-MS'!S16</f>
        <v>7.936153165</v>
      </c>
      <c r="BW17" s="47">
        <f>'RKO-MS'!L16</f>
        <v>20.992</v>
      </c>
      <c r="BX17" s="43">
        <f t="shared" si="17"/>
        <v>1</v>
      </c>
      <c r="BY17" s="48"/>
      <c r="BZ17" s="49">
        <f t="shared" si="18"/>
        <v>47426</v>
      </c>
      <c r="CA17" s="49">
        <f t="shared" si="19"/>
        <v>1</v>
      </c>
    </row>
    <row r="18" ht="15.75" customHeight="1">
      <c r="A18" s="38" t="s">
        <v>91</v>
      </c>
      <c r="B18" s="39">
        <v>400.0</v>
      </c>
      <c r="C18" s="40"/>
      <c r="D18" s="40"/>
      <c r="E18" s="41"/>
      <c r="F18" s="39">
        <f t="shared" si="1"/>
        <v>49941</v>
      </c>
      <c r="G18" s="41"/>
      <c r="H18" s="39">
        <v>49941.0</v>
      </c>
      <c r="I18" s="42">
        <v>0.0</v>
      </c>
      <c r="J18" s="42">
        <v>47.6484</v>
      </c>
      <c r="K18" s="43">
        <f t="shared" si="2"/>
        <v>0</v>
      </c>
      <c r="L18" s="44">
        <v>51171.0</v>
      </c>
      <c r="M18" s="42">
        <f t="shared" si="3"/>
        <v>2.462906229</v>
      </c>
      <c r="N18" s="45">
        <v>0.375833333333333</v>
      </c>
      <c r="O18" s="43">
        <f t="shared" si="4"/>
        <v>1</v>
      </c>
      <c r="P18" s="39">
        <v>49941.0</v>
      </c>
      <c r="Q18" s="42">
        <f t="shared" si="20"/>
        <v>0</v>
      </c>
      <c r="R18" s="46">
        <v>0.14</v>
      </c>
      <c r="S18" s="47">
        <v>407424.0</v>
      </c>
      <c r="T18" s="42">
        <v>1800.0</v>
      </c>
      <c r="U18" s="43">
        <f t="shared" si="5"/>
        <v>0</v>
      </c>
      <c r="V18" s="39">
        <f>RKO!J18</f>
        <v>49941</v>
      </c>
      <c r="W18" s="42">
        <f t="shared" si="6"/>
        <v>0</v>
      </c>
      <c r="X18" s="46">
        <f>RKO!S18</f>
        <v>0</v>
      </c>
      <c r="Y18" s="42">
        <f>RKO!L18</f>
        <v>2.592</v>
      </c>
      <c r="Z18" s="43">
        <f t="shared" si="7"/>
        <v>0</v>
      </c>
      <c r="AA18" s="39">
        <f>'RKO-BRKGA'!J17</f>
        <v>49941</v>
      </c>
      <c r="AB18" s="42">
        <f t="shared" si="21"/>
        <v>0</v>
      </c>
      <c r="AC18" s="46">
        <f>'RKO-BRKGA'!S17</f>
        <v>0.02002362788</v>
      </c>
      <c r="AD18" s="42">
        <f>'RKO-BRKGA'!L17</f>
        <v>7.978</v>
      </c>
      <c r="AE18" s="43">
        <f t="shared" si="8"/>
        <v>0</v>
      </c>
      <c r="AF18" s="39">
        <f>'RKO-SA'!J17</f>
        <v>49941</v>
      </c>
      <c r="AG18" s="42">
        <f t="shared" si="22"/>
        <v>0</v>
      </c>
      <c r="AH18" s="46">
        <f>'RKO-SA'!S17</f>
        <v>0</v>
      </c>
      <c r="AI18" s="42">
        <f>'RKO-SA'!L17</f>
        <v>17.485</v>
      </c>
      <c r="AJ18" s="43">
        <f t="shared" si="9"/>
        <v>0</v>
      </c>
      <c r="AK18" s="39">
        <f>'RKO-GRASP'!J17</f>
        <v>49941</v>
      </c>
      <c r="AL18" s="42">
        <f t="shared" si="23"/>
        <v>0</v>
      </c>
      <c r="AM18" s="46">
        <f>'RKO-GRASP'!S17</f>
        <v>0.07729120362</v>
      </c>
      <c r="AN18" s="42">
        <f>'RKO-GRASP'!L17</f>
        <v>11.997</v>
      </c>
      <c r="AO18" s="43">
        <f t="shared" si="10"/>
        <v>0</v>
      </c>
      <c r="AP18" s="39">
        <f>'RKO-ILS'!J17</f>
        <v>49941</v>
      </c>
      <c r="AQ18" s="42">
        <f t="shared" si="24"/>
        <v>0</v>
      </c>
      <c r="AR18" s="46">
        <f>'RKO-ILS'!S17</f>
        <v>0</v>
      </c>
      <c r="AS18" s="42">
        <f>'RKO-ILS'!L17</f>
        <v>7.851</v>
      </c>
      <c r="AT18" s="43">
        <f t="shared" si="11"/>
        <v>0</v>
      </c>
      <c r="AU18" s="39">
        <f>'RKO-VNS'!J17</f>
        <v>49941</v>
      </c>
      <c r="AV18" s="42">
        <f t="shared" si="25"/>
        <v>0</v>
      </c>
      <c r="AW18" s="46">
        <f>'RKO-VNS'!S17</f>
        <v>0.009611341383</v>
      </c>
      <c r="AX18" s="42">
        <f>'RKO-VNS'!L17</f>
        <v>15.232</v>
      </c>
      <c r="AY18" s="43">
        <f t="shared" si="12"/>
        <v>0</v>
      </c>
      <c r="AZ18" s="39">
        <f>'RKO-PSO'!J17</f>
        <v>49941</v>
      </c>
      <c r="BA18" s="42">
        <f t="shared" si="26"/>
        <v>0</v>
      </c>
      <c r="BB18" s="46">
        <f>'RKO-PSO'!S17</f>
        <v>0.05446426784</v>
      </c>
      <c r="BC18" s="47">
        <f>'RKO-PSO'!L17</f>
        <v>15.807</v>
      </c>
      <c r="BD18" s="43">
        <f t="shared" si="13"/>
        <v>0</v>
      </c>
      <c r="BE18" s="39">
        <f>'RKO-GA'!J17</f>
        <v>49941</v>
      </c>
      <c r="BF18" s="42">
        <f t="shared" si="27"/>
        <v>0</v>
      </c>
      <c r="BG18" s="46">
        <f>'RKO-GA'!S17</f>
        <v>0.002803307903</v>
      </c>
      <c r="BH18" s="47">
        <f>'RKO-GA'!L17</f>
        <v>16.773</v>
      </c>
      <c r="BI18" s="43">
        <f t="shared" si="14"/>
        <v>0</v>
      </c>
      <c r="BJ18" s="39">
        <f>'RKO-BRKGA-CS'!J17</f>
        <v>49941</v>
      </c>
      <c r="BK18" s="42">
        <f t="shared" si="28"/>
        <v>0</v>
      </c>
      <c r="BL18" s="46">
        <f>'RKO-BRKGA-CS'!S17</f>
        <v>0.002803307903</v>
      </c>
      <c r="BM18" s="47">
        <f>'RKO-BRKGA-CS'!L17</f>
        <v>14.986</v>
      </c>
      <c r="BN18" s="43">
        <f t="shared" si="15"/>
        <v>0</v>
      </c>
      <c r="BO18" s="39">
        <f>'RKO-LNS'!J17</f>
        <v>49941</v>
      </c>
      <c r="BP18" s="42">
        <f t="shared" si="29"/>
        <v>0</v>
      </c>
      <c r="BQ18" s="46">
        <f>'RKO-LNS'!S17</f>
        <v>0.09170821569</v>
      </c>
      <c r="BR18" s="47">
        <f>'RKO-LNS'!L17</f>
        <v>17.837</v>
      </c>
      <c r="BS18" s="43">
        <f t="shared" si="16"/>
        <v>0</v>
      </c>
      <c r="BT18" s="39">
        <f>'RKO-MS'!J17</f>
        <v>53553</v>
      </c>
      <c r="BU18" s="42">
        <f t="shared" si="30"/>
        <v>7.232534391</v>
      </c>
      <c r="BV18" s="46">
        <f>'RKO-MS'!S17</f>
        <v>8.307803208</v>
      </c>
      <c r="BW18" s="47">
        <f>'RKO-MS'!L17</f>
        <v>9.015</v>
      </c>
      <c r="BX18" s="43">
        <f t="shared" si="17"/>
        <v>1</v>
      </c>
      <c r="BY18" s="48"/>
      <c r="BZ18" s="49">
        <f t="shared" si="18"/>
        <v>49941</v>
      </c>
      <c r="CA18" s="49">
        <f t="shared" si="19"/>
        <v>1</v>
      </c>
    </row>
    <row r="19" ht="15.75" customHeight="1">
      <c r="A19" s="38" t="s">
        <v>92</v>
      </c>
      <c r="B19" s="39">
        <v>400.0</v>
      </c>
      <c r="C19" s="40"/>
      <c r="D19" s="40"/>
      <c r="E19" s="41"/>
      <c r="F19" s="39">
        <f t="shared" si="1"/>
        <v>53403</v>
      </c>
      <c r="G19" s="41"/>
      <c r="H19" s="39">
        <v>53403.0</v>
      </c>
      <c r="I19" s="42">
        <v>0.0</v>
      </c>
      <c r="J19" s="42">
        <v>49.1058</v>
      </c>
      <c r="K19" s="43">
        <f t="shared" si="2"/>
        <v>0</v>
      </c>
      <c r="L19" s="44">
        <v>55475.0</v>
      </c>
      <c r="M19" s="42">
        <f t="shared" si="3"/>
        <v>3.879931839</v>
      </c>
      <c r="N19" s="45">
        <v>0.351666666666667</v>
      </c>
      <c r="O19" s="43">
        <f t="shared" si="4"/>
        <v>1</v>
      </c>
      <c r="P19" s="39">
        <v>53403.0</v>
      </c>
      <c r="Q19" s="42">
        <f t="shared" si="20"/>
        <v>0</v>
      </c>
      <c r="R19" s="46">
        <v>0.2</v>
      </c>
      <c r="S19" s="47">
        <v>417089.0</v>
      </c>
      <c r="T19" s="42">
        <v>1800.0</v>
      </c>
      <c r="U19" s="43">
        <f t="shared" si="5"/>
        <v>0</v>
      </c>
      <c r="V19" s="39">
        <f>RKO!J19</f>
        <v>53403</v>
      </c>
      <c r="W19" s="42">
        <f t="shared" si="6"/>
        <v>0</v>
      </c>
      <c r="X19" s="46">
        <f>RKO!S19</f>
        <v>0</v>
      </c>
      <c r="Y19" s="42">
        <f>RKO!L19</f>
        <v>4.4</v>
      </c>
      <c r="Z19" s="43">
        <f t="shared" si="7"/>
        <v>0</v>
      </c>
      <c r="AA19" s="39">
        <f>'RKO-BRKGA'!J18</f>
        <v>53403</v>
      </c>
      <c r="AB19" s="42">
        <f t="shared" si="21"/>
        <v>0</v>
      </c>
      <c r="AC19" s="46">
        <f>'RKO-BRKGA'!S18</f>
        <v>0.007864726701</v>
      </c>
      <c r="AD19" s="42">
        <f>'RKO-BRKGA'!L18</f>
        <v>7.106</v>
      </c>
      <c r="AE19" s="43">
        <f t="shared" si="8"/>
        <v>0</v>
      </c>
      <c r="AF19" s="39">
        <f>'RKO-SA'!J18</f>
        <v>53403</v>
      </c>
      <c r="AG19" s="42">
        <f t="shared" si="22"/>
        <v>0</v>
      </c>
      <c r="AH19" s="46">
        <f>'RKO-SA'!S18</f>
        <v>0.01385689943</v>
      </c>
      <c r="AI19" s="42">
        <f>'RKO-SA'!L18</f>
        <v>21.672</v>
      </c>
      <c r="AJ19" s="43">
        <f t="shared" si="9"/>
        <v>0</v>
      </c>
      <c r="AK19" s="39">
        <f>'RKO-GRASP'!J18</f>
        <v>53403</v>
      </c>
      <c r="AL19" s="42">
        <f t="shared" si="23"/>
        <v>0</v>
      </c>
      <c r="AM19" s="46">
        <f>'RKO-GRASP'!S18</f>
        <v>0.01460592102</v>
      </c>
      <c r="AN19" s="42">
        <f>'RKO-GRASP'!L18</f>
        <v>16.058</v>
      </c>
      <c r="AO19" s="43">
        <f t="shared" si="10"/>
        <v>0</v>
      </c>
      <c r="AP19" s="39">
        <f>'RKO-ILS'!J18</f>
        <v>53403</v>
      </c>
      <c r="AQ19" s="42">
        <f t="shared" si="24"/>
        <v>0</v>
      </c>
      <c r="AR19" s="46">
        <f>'RKO-ILS'!S18</f>
        <v>0.01385689943</v>
      </c>
      <c r="AS19" s="42">
        <f>'RKO-ILS'!L18</f>
        <v>14.228</v>
      </c>
      <c r="AT19" s="43">
        <f t="shared" si="11"/>
        <v>0</v>
      </c>
      <c r="AU19" s="39">
        <f>'RKO-VNS'!J18</f>
        <v>53403</v>
      </c>
      <c r="AV19" s="42">
        <f t="shared" si="25"/>
        <v>0</v>
      </c>
      <c r="AW19" s="46">
        <f>'RKO-VNS'!S18</f>
        <v>0.0003745107953</v>
      </c>
      <c r="AX19" s="42">
        <f>'RKO-VNS'!L18</f>
        <v>18.674</v>
      </c>
      <c r="AY19" s="43">
        <f t="shared" si="12"/>
        <v>0</v>
      </c>
      <c r="AZ19" s="39">
        <f>'RKO-PSO'!J18</f>
        <v>53403</v>
      </c>
      <c r="BA19" s="42">
        <f t="shared" si="26"/>
        <v>0</v>
      </c>
      <c r="BB19" s="46">
        <f>'RKO-PSO'!S18</f>
        <v>0.01947456135</v>
      </c>
      <c r="BC19" s="47">
        <f>'RKO-PSO'!L18</f>
        <v>11.773</v>
      </c>
      <c r="BD19" s="43">
        <f t="shared" si="13"/>
        <v>0</v>
      </c>
      <c r="BE19" s="39">
        <f>'RKO-GA'!J18</f>
        <v>53403</v>
      </c>
      <c r="BF19" s="42">
        <f t="shared" si="27"/>
        <v>0</v>
      </c>
      <c r="BG19" s="46">
        <f>'RKO-GA'!S18</f>
        <v>0</v>
      </c>
      <c r="BH19" s="47">
        <f>'RKO-GA'!L18</f>
        <v>13.731</v>
      </c>
      <c r="BI19" s="43">
        <f t="shared" si="14"/>
        <v>0</v>
      </c>
      <c r="BJ19" s="39">
        <f>'RKO-BRKGA-CS'!J18</f>
        <v>53403</v>
      </c>
      <c r="BK19" s="42">
        <f t="shared" si="28"/>
        <v>0</v>
      </c>
      <c r="BL19" s="46">
        <f>'RKO-BRKGA-CS'!S18</f>
        <v>0.01011179147</v>
      </c>
      <c r="BM19" s="47">
        <f>'RKO-BRKGA-CS'!L18</f>
        <v>12.647</v>
      </c>
      <c r="BN19" s="43">
        <f t="shared" si="15"/>
        <v>0</v>
      </c>
      <c r="BO19" s="39">
        <f>'RKO-LNS'!J18</f>
        <v>53403</v>
      </c>
      <c r="BP19" s="42">
        <f t="shared" si="29"/>
        <v>0</v>
      </c>
      <c r="BQ19" s="46">
        <f>'RKO-LNS'!S18</f>
        <v>0.007864726701</v>
      </c>
      <c r="BR19" s="47">
        <f>'RKO-LNS'!L18</f>
        <v>7.835</v>
      </c>
      <c r="BS19" s="43">
        <f t="shared" si="16"/>
        <v>0</v>
      </c>
      <c r="BT19" s="39">
        <f>'RKO-MS'!J18</f>
        <v>56822</v>
      </c>
      <c r="BU19" s="42">
        <f t="shared" si="30"/>
        <v>6.402262045</v>
      </c>
      <c r="BV19" s="46">
        <f>'RKO-MS'!S18</f>
        <v>6.763290452</v>
      </c>
      <c r="BW19" s="47">
        <f>'RKO-MS'!L18</f>
        <v>16.423</v>
      </c>
      <c r="BX19" s="43">
        <f t="shared" si="17"/>
        <v>1</v>
      </c>
      <c r="BY19" s="48"/>
      <c r="BZ19" s="49">
        <f t="shared" si="18"/>
        <v>53403</v>
      </c>
      <c r="CA19" s="49">
        <f t="shared" si="19"/>
        <v>1</v>
      </c>
    </row>
    <row r="20" ht="15.75" customHeight="1">
      <c r="A20" s="38" t="s">
        <v>93</v>
      </c>
      <c r="B20" s="39">
        <v>400.0</v>
      </c>
      <c r="C20" s="40"/>
      <c r="D20" s="40"/>
      <c r="E20" s="41"/>
      <c r="F20" s="39">
        <f t="shared" si="1"/>
        <v>59089</v>
      </c>
      <c r="G20" s="41"/>
      <c r="H20" s="39">
        <v>59089.0</v>
      </c>
      <c r="I20" s="42">
        <v>0.0</v>
      </c>
      <c r="J20" s="42">
        <v>50.5336</v>
      </c>
      <c r="K20" s="43">
        <f t="shared" si="2"/>
        <v>0</v>
      </c>
      <c r="L20" s="44">
        <v>59734.0</v>
      </c>
      <c r="M20" s="42">
        <f t="shared" si="3"/>
        <v>1.091573728</v>
      </c>
      <c r="N20" s="45">
        <v>0.450833333333333</v>
      </c>
      <c r="O20" s="43">
        <f t="shared" si="4"/>
        <v>1</v>
      </c>
      <c r="P20" s="39">
        <v>59089.0</v>
      </c>
      <c r="Q20" s="42">
        <f t="shared" si="20"/>
        <v>0</v>
      </c>
      <c r="R20" s="46">
        <v>0.18</v>
      </c>
      <c r="S20" s="47">
        <v>183993.0</v>
      </c>
      <c r="T20" s="42">
        <v>1800.0</v>
      </c>
      <c r="U20" s="43">
        <f t="shared" si="5"/>
        <v>0</v>
      </c>
      <c r="V20" s="39">
        <f>RKO!J20</f>
        <v>59089</v>
      </c>
      <c r="W20" s="42">
        <f t="shared" si="6"/>
        <v>0</v>
      </c>
      <c r="X20" s="46">
        <f>RKO!S20</f>
        <v>0</v>
      </c>
      <c r="Y20" s="42">
        <f>RKO!L20</f>
        <v>5.237</v>
      </c>
      <c r="Z20" s="43">
        <f t="shared" si="7"/>
        <v>0</v>
      </c>
      <c r="AA20" s="39">
        <f>'RKO-BRKGA'!J19</f>
        <v>59089</v>
      </c>
      <c r="AB20" s="42">
        <f t="shared" si="21"/>
        <v>0</v>
      </c>
      <c r="AC20" s="46">
        <f>'RKO-BRKGA'!S19</f>
        <v>0.03249335748</v>
      </c>
      <c r="AD20" s="42">
        <f>'RKO-BRKGA'!L19</f>
        <v>8.95</v>
      </c>
      <c r="AE20" s="43">
        <f t="shared" si="8"/>
        <v>0</v>
      </c>
      <c r="AF20" s="39">
        <f>'RKO-SA'!J19</f>
        <v>59089</v>
      </c>
      <c r="AG20" s="42">
        <f t="shared" si="22"/>
        <v>0</v>
      </c>
      <c r="AH20" s="46">
        <f>'RKO-SA'!S19</f>
        <v>0.0003384724737</v>
      </c>
      <c r="AI20" s="42">
        <f>'RKO-SA'!L19</f>
        <v>15.802</v>
      </c>
      <c r="AJ20" s="43">
        <f t="shared" si="9"/>
        <v>0</v>
      </c>
      <c r="AK20" s="39">
        <f>'RKO-GRASP'!J19</f>
        <v>59089</v>
      </c>
      <c r="AL20" s="42">
        <f t="shared" si="23"/>
        <v>0</v>
      </c>
      <c r="AM20" s="46">
        <f>'RKO-GRASP'!S19</f>
        <v>0.04738614632</v>
      </c>
      <c r="AN20" s="42">
        <f>'RKO-GRASP'!L19</f>
        <v>17.601</v>
      </c>
      <c r="AO20" s="43">
        <f t="shared" si="10"/>
        <v>0</v>
      </c>
      <c r="AP20" s="39">
        <f>'RKO-ILS'!J19</f>
        <v>59089</v>
      </c>
      <c r="AQ20" s="42">
        <f t="shared" si="24"/>
        <v>0</v>
      </c>
      <c r="AR20" s="46">
        <f>'RKO-ILS'!S19</f>
        <v>0</v>
      </c>
      <c r="AS20" s="42">
        <f>'RKO-ILS'!L19</f>
        <v>8.545</v>
      </c>
      <c r="AT20" s="43">
        <f t="shared" si="11"/>
        <v>0</v>
      </c>
      <c r="AU20" s="39">
        <f>'RKO-VNS'!J19</f>
        <v>59089</v>
      </c>
      <c r="AV20" s="42">
        <f t="shared" si="25"/>
        <v>0</v>
      </c>
      <c r="AW20" s="46">
        <f>'RKO-VNS'!S19</f>
        <v>0.01387737142</v>
      </c>
      <c r="AX20" s="42">
        <f>'RKO-VNS'!L19</f>
        <v>13.948</v>
      </c>
      <c r="AY20" s="43">
        <f t="shared" si="12"/>
        <v>0</v>
      </c>
      <c r="AZ20" s="39">
        <f>'RKO-PSO'!J19</f>
        <v>59089</v>
      </c>
      <c r="BA20" s="42">
        <f t="shared" si="26"/>
        <v>0</v>
      </c>
      <c r="BB20" s="46">
        <f>'RKO-PSO'!S19</f>
        <v>0.05990962785</v>
      </c>
      <c r="BC20" s="47">
        <f>'RKO-PSO'!L19</f>
        <v>6.033</v>
      </c>
      <c r="BD20" s="43">
        <f t="shared" si="13"/>
        <v>0</v>
      </c>
      <c r="BE20" s="39">
        <f>'RKO-GA'!J19</f>
        <v>59089</v>
      </c>
      <c r="BF20" s="42">
        <f t="shared" si="27"/>
        <v>0</v>
      </c>
      <c r="BG20" s="46">
        <f>'RKO-GA'!S19</f>
        <v>0</v>
      </c>
      <c r="BH20" s="47">
        <f>'RKO-GA'!L19</f>
        <v>20.011</v>
      </c>
      <c r="BI20" s="43">
        <f t="shared" si="14"/>
        <v>0</v>
      </c>
      <c r="BJ20" s="39">
        <f>'RKO-BRKGA-CS'!J19</f>
        <v>59089</v>
      </c>
      <c r="BK20" s="42">
        <f t="shared" si="28"/>
        <v>0</v>
      </c>
      <c r="BL20" s="46">
        <f>'RKO-BRKGA-CS'!S19</f>
        <v>0.09714159996</v>
      </c>
      <c r="BM20" s="47">
        <f>'RKO-BRKGA-CS'!L19</f>
        <v>21.748</v>
      </c>
      <c r="BN20" s="43">
        <f t="shared" si="15"/>
        <v>0</v>
      </c>
      <c r="BO20" s="39">
        <f>'RKO-LNS'!J19</f>
        <v>59089</v>
      </c>
      <c r="BP20" s="42">
        <f t="shared" si="29"/>
        <v>0</v>
      </c>
      <c r="BQ20" s="46">
        <f>'RKO-LNS'!S19</f>
        <v>0</v>
      </c>
      <c r="BR20" s="47">
        <f>'RKO-LNS'!L19</f>
        <v>3.967</v>
      </c>
      <c r="BS20" s="43">
        <f t="shared" si="16"/>
        <v>0</v>
      </c>
      <c r="BT20" s="39">
        <f>'RKO-MS'!J19</f>
        <v>61703</v>
      </c>
      <c r="BU20" s="42">
        <f t="shared" si="30"/>
        <v>4.423835232</v>
      </c>
      <c r="BV20" s="46">
        <f>'RKO-MS'!S19</f>
        <v>6.488855794</v>
      </c>
      <c r="BW20" s="47">
        <f>'RKO-MS'!L19</f>
        <v>12.881</v>
      </c>
      <c r="BX20" s="43">
        <f t="shared" si="17"/>
        <v>1</v>
      </c>
      <c r="BY20" s="48"/>
      <c r="BZ20" s="49">
        <f t="shared" si="18"/>
        <v>59089</v>
      </c>
      <c r="CA20" s="49">
        <f t="shared" si="19"/>
        <v>1</v>
      </c>
    </row>
    <row r="21" ht="15.75" customHeight="1">
      <c r="A21" s="38" t="s">
        <v>94</v>
      </c>
      <c r="B21" s="39">
        <v>400.0</v>
      </c>
      <c r="C21" s="40"/>
      <c r="D21" s="40"/>
      <c r="E21" s="41"/>
      <c r="F21" s="39">
        <f t="shared" si="1"/>
        <v>56234</v>
      </c>
      <c r="G21" s="41"/>
      <c r="H21" s="39">
        <v>56234.0</v>
      </c>
      <c r="I21" s="42">
        <v>0.0</v>
      </c>
      <c r="J21" s="42">
        <v>49.3977</v>
      </c>
      <c r="K21" s="43">
        <f t="shared" si="2"/>
        <v>0</v>
      </c>
      <c r="L21" s="44">
        <v>57270.0</v>
      </c>
      <c r="M21" s="42">
        <f t="shared" si="3"/>
        <v>1.84230181</v>
      </c>
      <c r="N21" s="45">
        <v>0.13</v>
      </c>
      <c r="O21" s="43">
        <f t="shared" si="4"/>
        <v>1</v>
      </c>
      <c r="P21" s="39">
        <v>56234.0</v>
      </c>
      <c r="Q21" s="42">
        <f t="shared" si="20"/>
        <v>0</v>
      </c>
      <c r="R21" s="46">
        <v>0.42</v>
      </c>
      <c r="S21" s="47">
        <v>132731.0</v>
      </c>
      <c r="T21" s="42">
        <v>1800.0</v>
      </c>
      <c r="U21" s="43">
        <f t="shared" si="5"/>
        <v>0</v>
      </c>
      <c r="V21" s="39">
        <f>RKO!J21</f>
        <v>56234</v>
      </c>
      <c r="W21" s="42">
        <f t="shared" si="6"/>
        <v>0</v>
      </c>
      <c r="X21" s="46">
        <f>RKO!S21</f>
        <v>0</v>
      </c>
      <c r="Y21" s="42">
        <f>RKO!L21</f>
        <v>2.688</v>
      </c>
      <c r="Z21" s="43">
        <f t="shared" si="7"/>
        <v>0</v>
      </c>
      <c r="AA21" s="39">
        <f>'RKO-BRKGA'!J20</f>
        <v>56245</v>
      </c>
      <c r="AB21" s="42">
        <f t="shared" si="21"/>
        <v>0.01956111961</v>
      </c>
      <c r="AC21" s="46">
        <f>'RKO-BRKGA'!S20</f>
        <v>0.02951950777</v>
      </c>
      <c r="AD21" s="42">
        <f>'RKO-BRKGA'!L20</f>
        <v>11.59</v>
      </c>
      <c r="AE21" s="43">
        <f t="shared" si="8"/>
        <v>1</v>
      </c>
      <c r="AF21" s="39">
        <f>'RKO-SA'!J20</f>
        <v>56234</v>
      </c>
      <c r="AG21" s="42">
        <f t="shared" si="22"/>
        <v>0</v>
      </c>
      <c r="AH21" s="46">
        <f>'RKO-SA'!S20</f>
        <v>0.004623537362</v>
      </c>
      <c r="AI21" s="42">
        <f>'RKO-SA'!L20</f>
        <v>19.05</v>
      </c>
      <c r="AJ21" s="43">
        <f t="shared" si="9"/>
        <v>0</v>
      </c>
      <c r="AK21" s="39">
        <f>'RKO-GRASP'!J20</f>
        <v>56234</v>
      </c>
      <c r="AL21" s="42">
        <f t="shared" si="23"/>
        <v>0</v>
      </c>
      <c r="AM21" s="46">
        <f>'RKO-GRASP'!S20</f>
        <v>0.01742717929</v>
      </c>
      <c r="AN21" s="42">
        <f>'RKO-GRASP'!L20</f>
        <v>15.615</v>
      </c>
      <c r="AO21" s="43">
        <f t="shared" si="10"/>
        <v>0</v>
      </c>
      <c r="AP21" s="39">
        <f>'RKO-ILS'!J20</f>
        <v>56234</v>
      </c>
      <c r="AQ21" s="42">
        <f t="shared" si="24"/>
        <v>0</v>
      </c>
      <c r="AR21" s="46">
        <f>'RKO-ILS'!S20</f>
        <v>0</v>
      </c>
      <c r="AS21" s="42">
        <f>'RKO-ILS'!L20</f>
        <v>14.631</v>
      </c>
      <c r="AT21" s="43">
        <f t="shared" si="11"/>
        <v>0</v>
      </c>
      <c r="AU21" s="39">
        <f>'RKO-VNS'!J20</f>
        <v>56234</v>
      </c>
      <c r="AV21" s="42">
        <f t="shared" si="25"/>
        <v>0</v>
      </c>
      <c r="AW21" s="46">
        <f>'RKO-VNS'!S20</f>
        <v>0</v>
      </c>
      <c r="AX21" s="42">
        <f>'RKO-VNS'!L20</f>
        <v>9.039</v>
      </c>
      <c r="AY21" s="43">
        <f t="shared" si="12"/>
        <v>0</v>
      </c>
      <c r="AZ21" s="39">
        <f>'RKO-PSO'!J20</f>
        <v>56234</v>
      </c>
      <c r="BA21" s="42">
        <f t="shared" si="26"/>
        <v>0</v>
      </c>
      <c r="BB21" s="46">
        <f>'RKO-PSO'!S20</f>
        <v>0.005334850802</v>
      </c>
      <c r="BC21" s="47">
        <f>'RKO-PSO'!L20</f>
        <v>18.245</v>
      </c>
      <c r="BD21" s="43">
        <f t="shared" si="13"/>
        <v>0</v>
      </c>
      <c r="BE21" s="39">
        <f>'RKO-GA'!J20</f>
        <v>56234</v>
      </c>
      <c r="BF21" s="42">
        <f t="shared" si="27"/>
        <v>0</v>
      </c>
      <c r="BG21" s="46">
        <f>'RKO-GA'!S20</f>
        <v>0.007824447843</v>
      </c>
      <c r="BH21" s="47">
        <f>'RKO-GA'!L20</f>
        <v>18.83</v>
      </c>
      <c r="BI21" s="43">
        <f t="shared" si="14"/>
        <v>0</v>
      </c>
      <c r="BJ21" s="39">
        <f>'RKO-BRKGA-CS'!J20</f>
        <v>56234</v>
      </c>
      <c r="BK21" s="42">
        <f t="shared" si="28"/>
        <v>0</v>
      </c>
      <c r="BL21" s="46">
        <f>'RKO-BRKGA-CS'!S20</f>
        <v>0.02276203009</v>
      </c>
      <c r="BM21" s="47">
        <f>'RKO-BRKGA-CS'!L20</f>
        <v>9.015</v>
      </c>
      <c r="BN21" s="43">
        <f t="shared" si="15"/>
        <v>0</v>
      </c>
      <c r="BO21" s="39">
        <f>'RKO-LNS'!J20</f>
        <v>56234</v>
      </c>
      <c r="BP21" s="42">
        <f t="shared" si="29"/>
        <v>0</v>
      </c>
      <c r="BQ21" s="46">
        <f>'RKO-LNS'!S20</f>
        <v>0</v>
      </c>
      <c r="BR21" s="47">
        <f>'RKO-LNS'!L20</f>
        <v>10.935</v>
      </c>
      <c r="BS21" s="43">
        <f t="shared" si="16"/>
        <v>0</v>
      </c>
      <c r="BT21" s="39">
        <f>'RKO-MS'!J20</f>
        <v>59487</v>
      </c>
      <c r="BU21" s="42">
        <f t="shared" si="30"/>
        <v>5.784756553</v>
      </c>
      <c r="BV21" s="46">
        <f>'RKO-MS'!S20</f>
        <v>6.627307323</v>
      </c>
      <c r="BW21" s="47">
        <f>'RKO-MS'!L20</f>
        <v>19.197</v>
      </c>
      <c r="BX21" s="43">
        <f t="shared" si="17"/>
        <v>1</v>
      </c>
      <c r="BY21" s="48"/>
      <c r="BZ21" s="49">
        <f t="shared" si="18"/>
        <v>56234</v>
      </c>
      <c r="CA21" s="49">
        <f t="shared" si="19"/>
        <v>1</v>
      </c>
    </row>
    <row r="22" ht="15.75" customHeight="1">
      <c r="A22" s="38" t="s">
        <v>95</v>
      </c>
      <c r="B22" s="39">
        <v>400.0</v>
      </c>
      <c r="C22" s="40"/>
      <c r="D22" s="40"/>
      <c r="E22" s="41"/>
      <c r="F22" s="39">
        <f t="shared" si="1"/>
        <v>58389</v>
      </c>
      <c r="G22" s="41"/>
      <c r="H22" s="39">
        <v>58389.0</v>
      </c>
      <c r="I22" s="42">
        <v>0.0</v>
      </c>
      <c r="J22" s="42">
        <v>49.5761</v>
      </c>
      <c r="K22" s="43">
        <f t="shared" si="2"/>
        <v>0</v>
      </c>
      <c r="L22" s="44">
        <v>59239.0</v>
      </c>
      <c r="M22" s="42">
        <f t="shared" si="3"/>
        <v>1.455753652</v>
      </c>
      <c r="N22" s="45">
        <v>2.95</v>
      </c>
      <c r="O22" s="43">
        <f t="shared" si="4"/>
        <v>1</v>
      </c>
      <c r="P22" s="39">
        <v>58389.0</v>
      </c>
      <c r="Q22" s="42">
        <f t="shared" si="20"/>
        <v>0</v>
      </c>
      <c r="R22" s="46">
        <v>0.16</v>
      </c>
      <c r="S22" s="47">
        <v>360930.0</v>
      </c>
      <c r="T22" s="42">
        <v>1800.0</v>
      </c>
      <c r="U22" s="43">
        <f t="shared" si="5"/>
        <v>0</v>
      </c>
      <c r="V22" s="39">
        <f>RKO!J22</f>
        <v>58389</v>
      </c>
      <c r="W22" s="42">
        <f t="shared" si="6"/>
        <v>0</v>
      </c>
      <c r="X22" s="46">
        <f>RKO!S22</f>
        <v>0</v>
      </c>
      <c r="Y22" s="42">
        <f>RKO!L22</f>
        <v>2.909</v>
      </c>
      <c r="Z22" s="43">
        <f t="shared" si="7"/>
        <v>0</v>
      </c>
      <c r="AA22" s="39">
        <f>'RKO-BRKGA'!J21</f>
        <v>58389</v>
      </c>
      <c r="AB22" s="42">
        <f t="shared" si="21"/>
        <v>0</v>
      </c>
      <c r="AC22" s="46">
        <f>'RKO-BRKGA'!S21</f>
        <v>0.05617496446</v>
      </c>
      <c r="AD22" s="42">
        <f>'RKO-BRKGA'!L21</f>
        <v>18.918</v>
      </c>
      <c r="AE22" s="43">
        <f t="shared" si="8"/>
        <v>0</v>
      </c>
      <c r="AF22" s="39">
        <f>'RKO-SA'!J21</f>
        <v>58389</v>
      </c>
      <c r="AG22" s="42">
        <f t="shared" si="22"/>
        <v>0</v>
      </c>
      <c r="AH22" s="46">
        <f>'RKO-SA'!S21</f>
        <v>0</v>
      </c>
      <c r="AI22" s="42">
        <f>'RKO-SA'!L21</f>
        <v>15.336</v>
      </c>
      <c r="AJ22" s="43">
        <f t="shared" si="9"/>
        <v>0</v>
      </c>
      <c r="AK22" s="39">
        <f>'RKO-GRASP'!J21</f>
        <v>58389</v>
      </c>
      <c r="AL22" s="42">
        <f t="shared" si="23"/>
        <v>0</v>
      </c>
      <c r="AM22" s="46">
        <f>'RKO-GRASP'!S21</f>
        <v>0.0130161503</v>
      </c>
      <c r="AN22" s="42">
        <f>'RKO-GRASP'!L21</f>
        <v>15.865</v>
      </c>
      <c r="AO22" s="43">
        <f t="shared" si="10"/>
        <v>0</v>
      </c>
      <c r="AP22" s="39">
        <f>'RKO-ILS'!J21</f>
        <v>58389</v>
      </c>
      <c r="AQ22" s="42">
        <f t="shared" si="24"/>
        <v>0</v>
      </c>
      <c r="AR22" s="46">
        <f>'RKO-ILS'!S21</f>
        <v>0</v>
      </c>
      <c r="AS22" s="42">
        <f>'RKO-ILS'!L21</f>
        <v>11.238</v>
      </c>
      <c r="AT22" s="43">
        <f t="shared" si="11"/>
        <v>0</v>
      </c>
      <c r="AU22" s="39">
        <f>'RKO-VNS'!J21</f>
        <v>58389</v>
      </c>
      <c r="AV22" s="42">
        <f t="shared" si="25"/>
        <v>0</v>
      </c>
      <c r="AW22" s="46">
        <f>'RKO-VNS'!S21</f>
        <v>0</v>
      </c>
      <c r="AX22" s="42">
        <f>'RKO-VNS'!L21</f>
        <v>19.994</v>
      </c>
      <c r="AY22" s="43">
        <f t="shared" si="12"/>
        <v>0</v>
      </c>
      <c r="AZ22" s="39">
        <f>'RKO-PSO'!J21</f>
        <v>58389</v>
      </c>
      <c r="BA22" s="42">
        <f t="shared" si="26"/>
        <v>0</v>
      </c>
      <c r="BB22" s="46">
        <f>'RKO-PSO'!S21</f>
        <v>0.06028532772</v>
      </c>
      <c r="BC22" s="47">
        <f>'RKO-PSO'!L21</f>
        <v>16.61</v>
      </c>
      <c r="BD22" s="43">
        <f t="shared" si="13"/>
        <v>0</v>
      </c>
      <c r="BE22" s="39">
        <f>'RKO-GA'!J21</f>
        <v>58389</v>
      </c>
      <c r="BF22" s="42">
        <f t="shared" si="27"/>
        <v>0</v>
      </c>
      <c r="BG22" s="46">
        <f>'RKO-GA'!S21</f>
        <v>0</v>
      </c>
      <c r="BH22" s="47">
        <f>'RKO-GA'!L21</f>
        <v>6.765</v>
      </c>
      <c r="BI22" s="43">
        <f t="shared" si="14"/>
        <v>0</v>
      </c>
      <c r="BJ22" s="39">
        <f>'RKO-BRKGA-CS'!J21</f>
        <v>58389</v>
      </c>
      <c r="BK22" s="42">
        <f t="shared" si="28"/>
        <v>0</v>
      </c>
      <c r="BL22" s="46">
        <f>'RKO-BRKGA-CS'!S21</f>
        <v>0.03630820874</v>
      </c>
      <c r="BM22" s="47">
        <f>'RKO-BRKGA-CS'!L21</f>
        <v>19.361</v>
      </c>
      <c r="BN22" s="43">
        <f t="shared" si="15"/>
        <v>0</v>
      </c>
      <c r="BO22" s="39">
        <f>'RKO-LNS'!J21</f>
        <v>58389</v>
      </c>
      <c r="BP22" s="42">
        <f t="shared" si="29"/>
        <v>0</v>
      </c>
      <c r="BQ22" s="46">
        <f>'RKO-LNS'!S21</f>
        <v>0.0130161503</v>
      </c>
      <c r="BR22" s="47">
        <f>'RKO-LNS'!L21</f>
        <v>16.923</v>
      </c>
      <c r="BS22" s="43">
        <f t="shared" si="16"/>
        <v>0</v>
      </c>
      <c r="BT22" s="39">
        <f>'RKO-MS'!J21</f>
        <v>62396</v>
      </c>
      <c r="BU22" s="42">
        <f t="shared" si="30"/>
        <v>6.862593982</v>
      </c>
      <c r="BV22" s="46">
        <f>'RKO-MS'!S21</f>
        <v>7.120519276</v>
      </c>
      <c r="BW22" s="47">
        <f>'RKO-MS'!L21</f>
        <v>19.957</v>
      </c>
      <c r="BX22" s="43">
        <f t="shared" si="17"/>
        <v>1</v>
      </c>
      <c r="BY22" s="48"/>
      <c r="BZ22" s="49">
        <f t="shared" si="18"/>
        <v>58389</v>
      </c>
      <c r="CA22" s="49">
        <f t="shared" si="19"/>
        <v>1</v>
      </c>
    </row>
    <row r="23" ht="15.75" customHeight="1">
      <c r="A23" s="38" t="s">
        <v>96</v>
      </c>
      <c r="B23" s="39">
        <v>500.0</v>
      </c>
      <c r="C23" s="40"/>
      <c r="D23" s="40"/>
      <c r="E23" s="41"/>
      <c r="F23" s="39">
        <f t="shared" si="1"/>
        <v>56961</v>
      </c>
      <c r="G23" s="41"/>
      <c r="H23" s="39">
        <v>56961.0</v>
      </c>
      <c r="I23" s="42">
        <v>0.0</v>
      </c>
      <c r="J23" s="42">
        <v>93.4456</v>
      </c>
      <c r="K23" s="43">
        <f t="shared" si="2"/>
        <v>0</v>
      </c>
      <c r="L23" s="44">
        <v>57735.0</v>
      </c>
      <c r="M23" s="42">
        <f t="shared" si="3"/>
        <v>1.358824459</v>
      </c>
      <c r="N23" s="45">
        <v>0.0875</v>
      </c>
      <c r="O23" s="43">
        <f t="shared" si="4"/>
        <v>1</v>
      </c>
      <c r="P23" s="39">
        <v>56961.0</v>
      </c>
      <c r="Q23" s="42">
        <f t="shared" si="20"/>
        <v>0</v>
      </c>
      <c r="R23" s="46">
        <v>0.04</v>
      </c>
      <c r="S23" s="47">
        <v>280627.0</v>
      </c>
      <c r="T23" s="42">
        <v>1800.0</v>
      </c>
      <c r="U23" s="43">
        <f t="shared" si="5"/>
        <v>0</v>
      </c>
      <c r="V23" s="39">
        <f>RKO!J23</f>
        <v>56961</v>
      </c>
      <c r="W23" s="42">
        <f t="shared" si="6"/>
        <v>0</v>
      </c>
      <c r="X23" s="46">
        <f>RKO!S23</f>
        <v>0</v>
      </c>
      <c r="Y23" s="42">
        <f>RKO!L23</f>
        <v>6.968</v>
      </c>
      <c r="Z23" s="43">
        <f t="shared" si="7"/>
        <v>0</v>
      </c>
      <c r="AA23" s="39">
        <f>'RKO-BRKGA'!J22</f>
        <v>56961</v>
      </c>
      <c r="AB23" s="42">
        <f t="shared" si="21"/>
        <v>0</v>
      </c>
      <c r="AC23" s="46">
        <f>'RKO-BRKGA'!S22</f>
        <v>0.08461930093</v>
      </c>
      <c r="AD23" s="42">
        <f>'RKO-BRKGA'!L22</f>
        <v>6.45</v>
      </c>
      <c r="AE23" s="43">
        <f t="shared" si="8"/>
        <v>0</v>
      </c>
      <c r="AF23" s="39">
        <f>'RKO-SA'!J22</f>
        <v>56961</v>
      </c>
      <c r="AG23" s="42">
        <f t="shared" si="22"/>
        <v>0</v>
      </c>
      <c r="AH23" s="46">
        <f>'RKO-SA'!S22</f>
        <v>0.006671231193</v>
      </c>
      <c r="AI23" s="42">
        <f>'RKO-SA'!L22</f>
        <v>15.778</v>
      </c>
      <c r="AJ23" s="43">
        <f t="shared" si="9"/>
        <v>0</v>
      </c>
      <c r="AK23" s="39">
        <f>'RKO-GRASP'!J22</f>
        <v>56961</v>
      </c>
      <c r="AL23" s="42">
        <f t="shared" si="23"/>
        <v>0</v>
      </c>
      <c r="AM23" s="46">
        <f>'RKO-GRASP'!S22</f>
        <v>0.08110812661</v>
      </c>
      <c r="AN23" s="42">
        <f>'RKO-GRASP'!L22</f>
        <v>18.656</v>
      </c>
      <c r="AO23" s="43">
        <f t="shared" si="10"/>
        <v>0</v>
      </c>
      <c r="AP23" s="39">
        <f>'RKO-ILS'!J22</f>
        <v>56961</v>
      </c>
      <c r="AQ23" s="42">
        <f t="shared" si="24"/>
        <v>0</v>
      </c>
      <c r="AR23" s="46">
        <f>'RKO-ILS'!S22</f>
        <v>0.006671231193</v>
      </c>
      <c r="AS23" s="42">
        <f>'RKO-ILS'!L22</f>
        <v>3.43</v>
      </c>
      <c r="AT23" s="43">
        <f t="shared" si="11"/>
        <v>0</v>
      </c>
      <c r="AU23" s="39">
        <f>'RKO-VNS'!J22</f>
        <v>56961</v>
      </c>
      <c r="AV23" s="42">
        <f t="shared" si="25"/>
        <v>0</v>
      </c>
      <c r="AW23" s="46">
        <f>'RKO-VNS'!S22</f>
        <v>0.006671231193</v>
      </c>
      <c r="AX23" s="42">
        <f>'RKO-VNS'!L22</f>
        <v>8.221</v>
      </c>
      <c r="AY23" s="43">
        <f t="shared" si="12"/>
        <v>0</v>
      </c>
      <c r="AZ23" s="39">
        <f>'RKO-PSO'!J22</f>
        <v>56961</v>
      </c>
      <c r="BA23" s="42">
        <f t="shared" si="26"/>
        <v>0</v>
      </c>
      <c r="BB23" s="46">
        <f>'RKO-PSO'!S22</f>
        <v>0.07092572111</v>
      </c>
      <c r="BC23" s="47">
        <f>'RKO-PSO'!L22</f>
        <v>16.644</v>
      </c>
      <c r="BD23" s="43">
        <f t="shared" si="13"/>
        <v>0</v>
      </c>
      <c r="BE23" s="39">
        <f>'RKO-GA'!J22</f>
        <v>56961</v>
      </c>
      <c r="BF23" s="42">
        <f t="shared" si="27"/>
        <v>0</v>
      </c>
      <c r="BG23" s="46">
        <f>'RKO-GA'!S22</f>
        <v>0.01334246239</v>
      </c>
      <c r="BH23" s="47">
        <f>'RKO-GA'!L22</f>
        <v>15.466</v>
      </c>
      <c r="BI23" s="43">
        <f t="shared" si="14"/>
        <v>0</v>
      </c>
      <c r="BJ23" s="39">
        <f>'RKO-BRKGA-CS'!J22</f>
        <v>56961</v>
      </c>
      <c r="BK23" s="42">
        <f t="shared" si="28"/>
        <v>0</v>
      </c>
      <c r="BL23" s="46">
        <f>'RKO-BRKGA-CS'!S22</f>
        <v>0.02668492477</v>
      </c>
      <c r="BM23" s="47">
        <f>'RKO-BRKGA-CS'!L22</f>
        <v>18.031</v>
      </c>
      <c r="BN23" s="43">
        <f t="shared" si="15"/>
        <v>0</v>
      </c>
      <c r="BO23" s="39">
        <f>'RKO-LNS'!J22</f>
        <v>56961</v>
      </c>
      <c r="BP23" s="42">
        <f t="shared" si="29"/>
        <v>0</v>
      </c>
      <c r="BQ23" s="46">
        <f>'RKO-LNS'!S22</f>
        <v>0.0382718</v>
      </c>
      <c r="BR23" s="47">
        <f>'RKO-LNS'!L22</f>
        <v>13.298</v>
      </c>
      <c r="BS23" s="43">
        <f t="shared" si="16"/>
        <v>0</v>
      </c>
      <c r="BT23" s="39">
        <f>'RKO-MS'!J22</f>
        <v>61209</v>
      </c>
      <c r="BU23" s="42">
        <f t="shared" si="30"/>
        <v>7.457734239</v>
      </c>
      <c r="BV23" s="46">
        <f>'RKO-MS'!S22</f>
        <v>8.202805428</v>
      </c>
      <c r="BW23" s="47">
        <f>'RKO-MS'!L22</f>
        <v>32.796</v>
      </c>
      <c r="BX23" s="43">
        <f t="shared" si="17"/>
        <v>1</v>
      </c>
      <c r="BY23" s="48"/>
      <c r="BZ23" s="49">
        <f t="shared" si="18"/>
        <v>56961</v>
      </c>
      <c r="CA23" s="49">
        <f t="shared" si="19"/>
        <v>1</v>
      </c>
    </row>
    <row r="24" ht="15.75" customHeight="1">
      <c r="A24" s="38" t="s">
        <v>97</v>
      </c>
      <c r="B24" s="39">
        <v>500.0</v>
      </c>
      <c r="C24" s="40"/>
      <c r="D24" s="40"/>
      <c r="E24" s="41"/>
      <c r="F24" s="39">
        <f t="shared" si="1"/>
        <v>62650</v>
      </c>
      <c r="G24" s="41"/>
      <c r="H24" s="39">
        <v>62650.0</v>
      </c>
      <c r="I24" s="42">
        <v>0.0</v>
      </c>
      <c r="J24" s="42">
        <v>135.565</v>
      </c>
      <c r="K24" s="43">
        <f t="shared" si="2"/>
        <v>0</v>
      </c>
      <c r="L24" s="44">
        <v>64217.0</v>
      </c>
      <c r="M24" s="42">
        <f t="shared" si="3"/>
        <v>2.501197127</v>
      </c>
      <c r="N24" s="45">
        <v>1.015</v>
      </c>
      <c r="O24" s="43">
        <f t="shared" si="4"/>
        <v>1</v>
      </c>
      <c r="P24" s="39">
        <v>62650.0</v>
      </c>
      <c r="Q24" s="42">
        <f t="shared" si="20"/>
        <v>0</v>
      </c>
      <c r="R24" s="46">
        <v>0.01</v>
      </c>
      <c r="S24" s="47">
        <v>117400.0</v>
      </c>
      <c r="T24" s="42">
        <v>1800.0</v>
      </c>
      <c r="U24" s="43">
        <f t="shared" si="5"/>
        <v>0</v>
      </c>
      <c r="V24" s="39">
        <f>RKO!J24</f>
        <v>62650</v>
      </c>
      <c r="W24" s="42">
        <f t="shared" si="6"/>
        <v>0</v>
      </c>
      <c r="X24" s="46">
        <f>RKO!S24</f>
        <v>0</v>
      </c>
      <c r="Y24" s="42">
        <f>RKO!L24</f>
        <v>8.847</v>
      </c>
      <c r="Z24" s="43">
        <f t="shared" si="7"/>
        <v>0</v>
      </c>
      <c r="AA24" s="39">
        <f>'RKO-BRKGA'!J23</f>
        <v>62650</v>
      </c>
      <c r="AB24" s="42">
        <f t="shared" si="21"/>
        <v>0</v>
      </c>
      <c r="AC24" s="46">
        <f>'RKO-BRKGA'!S23</f>
        <v>0.03192338388</v>
      </c>
      <c r="AD24" s="42">
        <f>'RKO-BRKGA'!L23</f>
        <v>11.856</v>
      </c>
      <c r="AE24" s="43">
        <f t="shared" si="8"/>
        <v>0</v>
      </c>
      <c r="AF24" s="39">
        <f>'RKO-SA'!J23</f>
        <v>62650</v>
      </c>
      <c r="AG24" s="42">
        <f t="shared" si="22"/>
        <v>0</v>
      </c>
      <c r="AH24" s="46">
        <f>'RKO-SA'!S23</f>
        <v>0</v>
      </c>
      <c r="AI24" s="42">
        <f>'RKO-SA'!L23</f>
        <v>27.841</v>
      </c>
      <c r="AJ24" s="43">
        <f t="shared" si="9"/>
        <v>0</v>
      </c>
      <c r="AK24" s="39">
        <f>'RKO-GRASP'!J23</f>
        <v>62650</v>
      </c>
      <c r="AL24" s="42">
        <f t="shared" si="23"/>
        <v>0</v>
      </c>
      <c r="AM24" s="46">
        <f>'RKO-GRASP'!S23</f>
        <v>0.02106943336</v>
      </c>
      <c r="AN24" s="42">
        <f>'RKO-GRASP'!L23</f>
        <v>22.855</v>
      </c>
      <c r="AO24" s="43">
        <f t="shared" si="10"/>
        <v>0</v>
      </c>
      <c r="AP24" s="39">
        <f>'RKO-ILS'!J23</f>
        <v>62650</v>
      </c>
      <c r="AQ24" s="42">
        <f t="shared" si="24"/>
        <v>0</v>
      </c>
      <c r="AR24" s="46">
        <f>'RKO-ILS'!S23</f>
        <v>0</v>
      </c>
      <c r="AS24" s="42">
        <f>'RKO-ILS'!L23</f>
        <v>9.684</v>
      </c>
      <c r="AT24" s="43">
        <f t="shared" si="11"/>
        <v>0</v>
      </c>
      <c r="AU24" s="39">
        <f>'RKO-VNS'!J23</f>
        <v>62650</v>
      </c>
      <c r="AV24" s="42">
        <f t="shared" si="25"/>
        <v>0</v>
      </c>
      <c r="AW24" s="46">
        <f>'RKO-VNS'!S23</f>
        <v>0.007661612131</v>
      </c>
      <c r="AX24" s="42">
        <f>'RKO-VNS'!L23</f>
        <v>17.535</v>
      </c>
      <c r="AY24" s="43">
        <f t="shared" si="12"/>
        <v>0</v>
      </c>
      <c r="AZ24" s="39">
        <f>'RKO-PSO'!J23</f>
        <v>62650</v>
      </c>
      <c r="BA24" s="42">
        <f t="shared" si="26"/>
        <v>0</v>
      </c>
      <c r="BB24" s="46">
        <f>'RKO-PSO'!S23</f>
        <v>0.07916999202</v>
      </c>
      <c r="BC24" s="47">
        <f>'RKO-PSO'!L23</f>
        <v>26.217</v>
      </c>
      <c r="BD24" s="43">
        <f t="shared" si="13"/>
        <v>0</v>
      </c>
      <c r="BE24" s="39">
        <f>'RKO-GA'!J23</f>
        <v>62650</v>
      </c>
      <c r="BF24" s="42">
        <f t="shared" si="27"/>
        <v>0</v>
      </c>
      <c r="BG24" s="46">
        <f>'RKO-GA'!S23</f>
        <v>0.007661612131</v>
      </c>
      <c r="BH24" s="47">
        <f>'RKO-GA'!L23</f>
        <v>17.698</v>
      </c>
      <c r="BI24" s="43">
        <f t="shared" si="14"/>
        <v>0</v>
      </c>
      <c r="BJ24" s="39">
        <f>'RKO-BRKGA-CS'!J23</f>
        <v>62650</v>
      </c>
      <c r="BK24" s="42">
        <f t="shared" si="28"/>
        <v>0</v>
      </c>
      <c r="BL24" s="46">
        <f>'RKO-BRKGA-CS'!S23</f>
        <v>0.0526735834</v>
      </c>
      <c r="BM24" s="47">
        <f>'RKO-BRKGA-CS'!L23</f>
        <v>25.953</v>
      </c>
      <c r="BN24" s="43">
        <f t="shared" si="15"/>
        <v>0</v>
      </c>
      <c r="BO24" s="39">
        <f>'RKO-LNS'!J23</f>
        <v>62650</v>
      </c>
      <c r="BP24" s="42">
        <f t="shared" si="29"/>
        <v>0</v>
      </c>
      <c r="BQ24" s="46">
        <f>'RKO-LNS'!S23</f>
        <v>0.01628092578</v>
      </c>
      <c r="BR24" s="47">
        <f>'RKO-LNS'!L23</f>
        <v>25.264</v>
      </c>
      <c r="BS24" s="43">
        <f t="shared" si="16"/>
        <v>0</v>
      </c>
      <c r="BT24" s="39">
        <f>'RKO-MS'!J23</f>
        <v>67404</v>
      </c>
      <c r="BU24" s="42">
        <f t="shared" si="30"/>
        <v>7.588188348</v>
      </c>
      <c r="BV24" s="46">
        <f>'RKO-MS'!S23</f>
        <v>7.857621708</v>
      </c>
      <c r="BW24" s="47">
        <f>'RKO-MS'!L23</f>
        <v>14.858</v>
      </c>
      <c r="BX24" s="43">
        <f t="shared" si="17"/>
        <v>1</v>
      </c>
      <c r="BY24" s="48"/>
      <c r="BZ24" s="49">
        <f t="shared" si="18"/>
        <v>62650</v>
      </c>
      <c r="CA24" s="49">
        <f t="shared" si="19"/>
        <v>1</v>
      </c>
    </row>
    <row r="25" ht="15.75" customHeight="1">
      <c r="A25" s="38" t="s">
        <v>98</v>
      </c>
      <c r="B25" s="39">
        <v>500.0</v>
      </c>
      <c r="C25" s="40"/>
      <c r="D25" s="40"/>
      <c r="E25" s="41"/>
      <c r="F25" s="39">
        <f t="shared" si="1"/>
        <v>60660</v>
      </c>
      <c r="G25" s="41"/>
      <c r="H25" s="39">
        <v>60660.0</v>
      </c>
      <c r="I25" s="42">
        <v>0.0</v>
      </c>
      <c r="J25" s="42">
        <v>107.128</v>
      </c>
      <c r="K25" s="43">
        <f t="shared" si="2"/>
        <v>0</v>
      </c>
      <c r="L25" s="44">
        <v>62488.0</v>
      </c>
      <c r="M25" s="42">
        <f t="shared" si="3"/>
        <v>3.013517969</v>
      </c>
      <c r="N25" s="45">
        <v>0.208333333333333</v>
      </c>
      <c r="O25" s="43">
        <f t="shared" si="4"/>
        <v>1</v>
      </c>
      <c r="P25" s="39">
        <v>60660.0</v>
      </c>
      <c r="Q25" s="42">
        <f t="shared" si="20"/>
        <v>0</v>
      </c>
      <c r="R25" s="46">
        <v>0.01</v>
      </c>
      <c r="S25" s="47">
        <v>208973.0</v>
      </c>
      <c r="T25" s="42">
        <v>1800.0</v>
      </c>
      <c r="U25" s="43">
        <f t="shared" si="5"/>
        <v>0</v>
      </c>
      <c r="V25" s="39">
        <f>RKO!J25</f>
        <v>60660</v>
      </c>
      <c r="W25" s="42">
        <f t="shared" si="6"/>
        <v>0</v>
      </c>
      <c r="X25" s="46">
        <f>RKO!S25</f>
        <v>0</v>
      </c>
      <c r="Y25" s="42">
        <f>RKO!L25</f>
        <v>3.707</v>
      </c>
      <c r="Z25" s="43">
        <f t="shared" si="7"/>
        <v>0</v>
      </c>
      <c r="AA25" s="39">
        <f>'RKO-BRKGA'!J24</f>
        <v>60660</v>
      </c>
      <c r="AB25" s="42">
        <f t="shared" si="21"/>
        <v>0</v>
      </c>
      <c r="AC25" s="46">
        <f>'RKO-BRKGA'!S24</f>
        <v>0</v>
      </c>
      <c r="AD25" s="42">
        <f>'RKO-BRKGA'!L24</f>
        <v>11.54</v>
      </c>
      <c r="AE25" s="43">
        <f t="shared" si="8"/>
        <v>0</v>
      </c>
      <c r="AF25" s="39">
        <f>'RKO-SA'!J24</f>
        <v>60660</v>
      </c>
      <c r="AG25" s="42">
        <f t="shared" si="22"/>
        <v>0</v>
      </c>
      <c r="AH25" s="46">
        <f>'RKO-SA'!S24</f>
        <v>0</v>
      </c>
      <c r="AI25" s="42">
        <f>'RKO-SA'!L24</f>
        <v>14.332</v>
      </c>
      <c r="AJ25" s="43">
        <f t="shared" si="9"/>
        <v>0</v>
      </c>
      <c r="AK25" s="39">
        <f>'RKO-GRASP'!J24</f>
        <v>60660</v>
      </c>
      <c r="AL25" s="42">
        <f t="shared" si="23"/>
        <v>0</v>
      </c>
      <c r="AM25" s="46">
        <f>'RKO-GRASP'!S24</f>
        <v>0.07682162875</v>
      </c>
      <c r="AN25" s="42">
        <f>'RKO-GRASP'!L24</f>
        <v>10.533</v>
      </c>
      <c r="AO25" s="43">
        <f t="shared" si="10"/>
        <v>0</v>
      </c>
      <c r="AP25" s="39">
        <f>'RKO-ILS'!J24</f>
        <v>60660</v>
      </c>
      <c r="AQ25" s="42">
        <f t="shared" si="24"/>
        <v>0</v>
      </c>
      <c r="AR25" s="46">
        <f>'RKO-ILS'!S24</f>
        <v>0.02077151335</v>
      </c>
      <c r="AS25" s="42">
        <f>'RKO-ILS'!L24</f>
        <v>31.303</v>
      </c>
      <c r="AT25" s="43">
        <f t="shared" si="11"/>
        <v>0</v>
      </c>
      <c r="AU25" s="39">
        <f>'RKO-VNS'!J24</f>
        <v>60660</v>
      </c>
      <c r="AV25" s="42">
        <f t="shared" si="25"/>
        <v>0</v>
      </c>
      <c r="AW25" s="46">
        <f>'RKO-VNS'!S24</f>
        <v>0.007583250907</v>
      </c>
      <c r="AX25" s="42">
        <f>'RKO-VNS'!L24</f>
        <v>10.488</v>
      </c>
      <c r="AY25" s="43">
        <f t="shared" si="12"/>
        <v>0</v>
      </c>
      <c r="AZ25" s="39">
        <f>'RKO-PSO'!J24</f>
        <v>60660</v>
      </c>
      <c r="BA25" s="42">
        <f t="shared" si="26"/>
        <v>0</v>
      </c>
      <c r="BB25" s="46">
        <f>'RKO-PSO'!S24</f>
        <v>0.01516650181</v>
      </c>
      <c r="BC25" s="47">
        <f>'RKO-PSO'!L24</f>
        <v>20.071</v>
      </c>
      <c r="BD25" s="43">
        <f t="shared" si="13"/>
        <v>0</v>
      </c>
      <c r="BE25" s="39">
        <f>'RKO-GA'!J24</f>
        <v>60660</v>
      </c>
      <c r="BF25" s="42">
        <f t="shared" si="27"/>
        <v>0</v>
      </c>
      <c r="BG25" s="46">
        <f>'RKO-GA'!S24</f>
        <v>0</v>
      </c>
      <c r="BH25" s="47">
        <f>'RKO-GA'!L24</f>
        <v>11.632</v>
      </c>
      <c r="BI25" s="43">
        <f t="shared" si="14"/>
        <v>0</v>
      </c>
      <c r="BJ25" s="39">
        <f>'RKO-BRKGA-CS'!J24</f>
        <v>60660</v>
      </c>
      <c r="BK25" s="42">
        <f t="shared" si="28"/>
        <v>0</v>
      </c>
      <c r="BL25" s="46">
        <f>'RKO-BRKGA-CS'!S24</f>
        <v>0</v>
      </c>
      <c r="BM25" s="47">
        <f>'RKO-BRKGA-CS'!L24</f>
        <v>22.482</v>
      </c>
      <c r="BN25" s="43">
        <f t="shared" si="15"/>
        <v>0</v>
      </c>
      <c r="BO25" s="39">
        <f>'RKO-LNS'!J24</f>
        <v>60660</v>
      </c>
      <c r="BP25" s="42">
        <f t="shared" si="29"/>
        <v>0</v>
      </c>
      <c r="BQ25" s="46">
        <f>'RKO-LNS'!S24</f>
        <v>0.09528519618</v>
      </c>
      <c r="BR25" s="47">
        <f>'RKO-LNS'!L24</f>
        <v>6.254</v>
      </c>
      <c r="BS25" s="43">
        <f t="shared" si="16"/>
        <v>0</v>
      </c>
      <c r="BT25" s="39">
        <f>'RKO-MS'!J24</f>
        <v>64264</v>
      </c>
      <c r="BU25" s="42">
        <f t="shared" si="30"/>
        <v>5.941312232</v>
      </c>
      <c r="BV25" s="46">
        <f>'RKO-MS'!S24</f>
        <v>7.223870755</v>
      </c>
      <c r="BW25" s="47">
        <f>'RKO-MS'!L24</f>
        <v>30.701</v>
      </c>
      <c r="BX25" s="43">
        <f t="shared" si="17"/>
        <v>1</v>
      </c>
      <c r="BY25" s="48"/>
      <c r="BZ25" s="49">
        <f t="shared" si="18"/>
        <v>60660</v>
      </c>
      <c r="CA25" s="49">
        <f t="shared" si="19"/>
        <v>1</v>
      </c>
    </row>
    <row r="26" ht="15.75" customHeight="1">
      <c r="A26" s="38" t="s">
        <v>99</v>
      </c>
      <c r="B26" s="39">
        <v>500.0</v>
      </c>
      <c r="C26" s="40"/>
      <c r="D26" s="40"/>
      <c r="E26" s="41"/>
      <c r="F26" s="39">
        <f t="shared" si="1"/>
        <v>60210</v>
      </c>
      <c r="G26" s="41"/>
      <c r="H26" s="39">
        <v>60210.0</v>
      </c>
      <c r="I26" s="42">
        <v>0.0</v>
      </c>
      <c r="J26" s="42">
        <v>105.11</v>
      </c>
      <c r="K26" s="43">
        <f t="shared" si="2"/>
        <v>0</v>
      </c>
      <c r="L26" s="44">
        <v>61725.0</v>
      </c>
      <c r="M26" s="42">
        <f t="shared" si="3"/>
        <v>2.516193323</v>
      </c>
      <c r="N26" s="45">
        <v>0.6775</v>
      </c>
      <c r="O26" s="43">
        <f t="shared" si="4"/>
        <v>1</v>
      </c>
      <c r="P26" s="39">
        <v>60210.0</v>
      </c>
      <c r="Q26" s="42">
        <f t="shared" si="20"/>
        <v>0</v>
      </c>
      <c r="R26" s="46">
        <v>0.16</v>
      </c>
      <c r="S26" s="47">
        <v>191774.0</v>
      </c>
      <c r="T26" s="42">
        <v>1800.0</v>
      </c>
      <c r="U26" s="43">
        <f t="shared" si="5"/>
        <v>0</v>
      </c>
      <c r="V26" s="39">
        <f>RKO!J26</f>
        <v>60210</v>
      </c>
      <c r="W26" s="42">
        <f t="shared" si="6"/>
        <v>0</v>
      </c>
      <c r="X26" s="46">
        <f>RKO!S26</f>
        <v>0</v>
      </c>
      <c r="Y26" s="42">
        <f>RKO!L26</f>
        <v>11.18</v>
      </c>
      <c r="Z26" s="43">
        <f t="shared" si="7"/>
        <v>0</v>
      </c>
      <c r="AA26" s="39">
        <f>'RKO-BRKGA'!J25</f>
        <v>60210</v>
      </c>
      <c r="AB26" s="42">
        <f t="shared" si="21"/>
        <v>0</v>
      </c>
      <c r="AC26" s="46">
        <f>'RKO-BRKGA'!S25</f>
        <v>0.03986048829</v>
      </c>
      <c r="AD26" s="42">
        <f>'RKO-BRKGA'!L25</f>
        <v>19.166</v>
      </c>
      <c r="AE26" s="43">
        <f t="shared" si="8"/>
        <v>0</v>
      </c>
      <c r="AF26" s="39">
        <f>'RKO-SA'!J25</f>
        <v>60210</v>
      </c>
      <c r="AG26" s="42">
        <f t="shared" si="22"/>
        <v>0</v>
      </c>
      <c r="AH26" s="46">
        <f>'RKO-SA'!S25</f>
        <v>0.01527985384</v>
      </c>
      <c r="AI26" s="42">
        <f>'RKO-SA'!L25</f>
        <v>34.105</v>
      </c>
      <c r="AJ26" s="43">
        <f t="shared" si="9"/>
        <v>0</v>
      </c>
      <c r="AK26" s="39">
        <f>'RKO-GRASP'!J25</f>
        <v>60215</v>
      </c>
      <c r="AL26" s="42">
        <f t="shared" si="23"/>
        <v>0.008304268394</v>
      </c>
      <c r="AM26" s="46">
        <f>'RKO-GRASP'!S25</f>
        <v>0.0455073908</v>
      </c>
      <c r="AN26" s="42">
        <f>'RKO-GRASP'!L25</f>
        <v>18.462</v>
      </c>
      <c r="AO26" s="43">
        <f t="shared" si="10"/>
        <v>1</v>
      </c>
      <c r="AP26" s="39">
        <f>'RKO-ILS'!J25</f>
        <v>60210</v>
      </c>
      <c r="AQ26" s="42">
        <f t="shared" si="24"/>
        <v>0</v>
      </c>
      <c r="AR26" s="46">
        <f>'RKO-ILS'!S25</f>
        <v>0</v>
      </c>
      <c r="AS26" s="42">
        <f>'RKO-ILS'!L25</f>
        <v>18.261</v>
      </c>
      <c r="AT26" s="43">
        <f t="shared" si="11"/>
        <v>0</v>
      </c>
      <c r="AU26" s="39">
        <f>'RKO-VNS'!J25</f>
        <v>60210</v>
      </c>
      <c r="AV26" s="42">
        <f t="shared" si="25"/>
        <v>0</v>
      </c>
      <c r="AW26" s="46">
        <f>'RKO-VNS'!S25</f>
        <v>0.001660853679</v>
      </c>
      <c r="AX26" s="42">
        <f>'RKO-VNS'!L25</f>
        <v>20.773</v>
      </c>
      <c r="AY26" s="43">
        <f t="shared" si="12"/>
        <v>0</v>
      </c>
      <c r="AZ26" s="39">
        <f>'RKO-PSO'!J25</f>
        <v>60210</v>
      </c>
      <c r="BA26" s="42">
        <f t="shared" si="26"/>
        <v>0</v>
      </c>
      <c r="BB26" s="46">
        <f>'RKO-PSO'!S25</f>
        <v>0.05580468361</v>
      </c>
      <c r="BC26" s="47">
        <f>'RKO-PSO'!L25</f>
        <v>9.11</v>
      </c>
      <c r="BD26" s="43">
        <f t="shared" si="13"/>
        <v>0</v>
      </c>
      <c r="BE26" s="39">
        <f>'RKO-GA'!J25</f>
        <v>60210</v>
      </c>
      <c r="BF26" s="42">
        <f t="shared" si="27"/>
        <v>0</v>
      </c>
      <c r="BG26" s="46">
        <f>'RKO-GA'!S25</f>
        <v>0.006643414715</v>
      </c>
      <c r="BH26" s="47">
        <f>'RKO-GA'!L25</f>
        <v>28.279</v>
      </c>
      <c r="BI26" s="43">
        <f t="shared" si="14"/>
        <v>0</v>
      </c>
      <c r="BJ26" s="39">
        <f>'RKO-BRKGA-CS'!J25</f>
        <v>60210</v>
      </c>
      <c r="BK26" s="42">
        <f t="shared" si="28"/>
        <v>0</v>
      </c>
      <c r="BL26" s="46">
        <f>'RKO-BRKGA-CS'!S25</f>
        <v>0.0724132204</v>
      </c>
      <c r="BM26" s="47">
        <f>'RKO-BRKGA-CS'!L25</f>
        <v>23.788</v>
      </c>
      <c r="BN26" s="43">
        <f t="shared" si="15"/>
        <v>0</v>
      </c>
      <c r="BO26" s="39">
        <f>'RKO-LNS'!J25</f>
        <v>60210</v>
      </c>
      <c r="BP26" s="42">
        <f t="shared" si="29"/>
        <v>0</v>
      </c>
      <c r="BQ26" s="46">
        <f>'RKO-LNS'!S25</f>
        <v>0.0232519515</v>
      </c>
      <c r="BR26" s="47">
        <f>'RKO-LNS'!L25</f>
        <v>15.97</v>
      </c>
      <c r="BS26" s="43">
        <f t="shared" si="16"/>
        <v>0</v>
      </c>
      <c r="BT26" s="39">
        <f>'RKO-MS'!J25</f>
        <v>65058</v>
      </c>
      <c r="BU26" s="42">
        <f t="shared" si="30"/>
        <v>8.051818635</v>
      </c>
      <c r="BV26" s="46">
        <f>'RKO-MS'!S25</f>
        <v>8.398272712</v>
      </c>
      <c r="BW26" s="47">
        <f>'RKO-MS'!L25</f>
        <v>16.308</v>
      </c>
      <c r="BX26" s="43">
        <f t="shared" si="17"/>
        <v>1</v>
      </c>
      <c r="BY26" s="48"/>
      <c r="BZ26" s="49">
        <f t="shared" si="18"/>
        <v>60210</v>
      </c>
      <c r="CA26" s="49">
        <f t="shared" si="19"/>
        <v>1</v>
      </c>
    </row>
    <row r="27" ht="15.75" customHeight="1">
      <c r="A27" s="38" t="s">
        <v>100</v>
      </c>
      <c r="B27" s="39">
        <v>500.0</v>
      </c>
      <c r="C27" s="40"/>
      <c r="D27" s="40"/>
      <c r="E27" s="41"/>
      <c r="F27" s="39">
        <f t="shared" si="1"/>
        <v>54793</v>
      </c>
      <c r="G27" s="41"/>
      <c r="H27" s="39">
        <v>54793.0</v>
      </c>
      <c r="I27" s="42">
        <v>0.0</v>
      </c>
      <c r="J27" s="42">
        <v>90.5175</v>
      </c>
      <c r="K27" s="43">
        <f t="shared" si="2"/>
        <v>0</v>
      </c>
      <c r="L27" s="44">
        <v>56284.0</v>
      </c>
      <c r="M27" s="42">
        <f t="shared" si="3"/>
        <v>2.721150512</v>
      </c>
      <c r="N27" s="45">
        <v>0.460833333333333</v>
      </c>
      <c r="O27" s="43">
        <f t="shared" si="4"/>
        <v>1</v>
      </c>
      <c r="P27" s="39">
        <v>54793.0</v>
      </c>
      <c r="Q27" s="42">
        <f t="shared" si="20"/>
        <v>0</v>
      </c>
      <c r="R27" s="46">
        <v>0.03</v>
      </c>
      <c r="S27" s="47">
        <v>97448.0</v>
      </c>
      <c r="T27" s="42">
        <v>1800.0</v>
      </c>
      <c r="U27" s="43">
        <f t="shared" si="5"/>
        <v>0</v>
      </c>
      <c r="V27" s="39">
        <f>RKO!J27</f>
        <v>54793</v>
      </c>
      <c r="W27" s="42">
        <f t="shared" si="6"/>
        <v>0</v>
      </c>
      <c r="X27" s="46">
        <f>RKO!S27</f>
        <v>0</v>
      </c>
      <c r="Y27" s="42">
        <f>RKO!L27</f>
        <v>3.07</v>
      </c>
      <c r="Z27" s="43">
        <f t="shared" si="7"/>
        <v>0</v>
      </c>
      <c r="AA27" s="39">
        <f>'RKO-BRKGA'!J26</f>
        <v>54793</v>
      </c>
      <c r="AB27" s="42">
        <f t="shared" si="21"/>
        <v>0</v>
      </c>
      <c r="AC27" s="46">
        <f>'RKO-BRKGA'!S26</f>
        <v>0.05292646871</v>
      </c>
      <c r="AD27" s="42">
        <f>'RKO-BRKGA'!L26</f>
        <v>7.263</v>
      </c>
      <c r="AE27" s="43">
        <f t="shared" si="8"/>
        <v>0</v>
      </c>
      <c r="AF27" s="39">
        <f>'RKO-SA'!J26</f>
        <v>54793</v>
      </c>
      <c r="AG27" s="42">
        <f t="shared" si="22"/>
        <v>0</v>
      </c>
      <c r="AH27" s="46">
        <f>'RKO-SA'!S26</f>
        <v>0</v>
      </c>
      <c r="AI27" s="42">
        <f>'RKO-SA'!L26</f>
        <v>7.591</v>
      </c>
      <c r="AJ27" s="43">
        <f t="shared" si="9"/>
        <v>0</v>
      </c>
      <c r="AK27" s="39">
        <f>'RKO-GRASP'!J26</f>
        <v>54793</v>
      </c>
      <c r="AL27" s="42">
        <f t="shared" si="23"/>
        <v>0</v>
      </c>
      <c r="AM27" s="46">
        <f>'RKO-GRASP'!S26</f>
        <v>0</v>
      </c>
      <c r="AN27" s="42">
        <f>'RKO-GRASP'!L26</f>
        <v>15.503</v>
      </c>
      <c r="AO27" s="43">
        <f t="shared" si="10"/>
        <v>0</v>
      </c>
      <c r="AP27" s="39">
        <f>'RKO-ILS'!J26</f>
        <v>54793</v>
      </c>
      <c r="AQ27" s="42">
        <f t="shared" si="24"/>
        <v>0</v>
      </c>
      <c r="AR27" s="46">
        <f>'RKO-ILS'!S26</f>
        <v>0</v>
      </c>
      <c r="AS27" s="42">
        <f>'RKO-ILS'!L26</f>
        <v>5.765</v>
      </c>
      <c r="AT27" s="43">
        <f t="shared" si="11"/>
        <v>0</v>
      </c>
      <c r="AU27" s="39">
        <f>'RKO-VNS'!J26</f>
        <v>54793</v>
      </c>
      <c r="AV27" s="42">
        <f t="shared" si="25"/>
        <v>0</v>
      </c>
      <c r="AW27" s="46">
        <f>'RKO-VNS'!S26</f>
        <v>0</v>
      </c>
      <c r="AX27" s="42">
        <f>'RKO-VNS'!L26</f>
        <v>3.251</v>
      </c>
      <c r="AY27" s="43">
        <f t="shared" si="12"/>
        <v>0</v>
      </c>
      <c r="AZ27" s="39">
        <f>'RKO-PSO'!J26</f>
        <v>54793</v>
      </c>
      <c r="BA27" s="42">
        <f t="shared" si="26"/>
        <v>0</v>
      </c>
      <c r="BB27" s="46">
        <f>'RKO-PSO'!S26</f>
        <v>0.09636267406</v>
      </c>
      <c r="BC27" s="47">
        <f>'RKO-PSO'!L26</f>
        <v>6.771</v>
      </c>
      <c r="BD27" s="43">
        <f t="shared" si="13"/>
        <v>0</v>
      </c>
      <c r="BE27" s="39">
        <f>'RKO-GA'!J26</f>
        <v>54793</v>
      </c>
      <c r="BF27" s="42">
        <f t="shared" si="27"/>
        <v>0</v>
      </c>
      <c r="BG27" s="46">
        <f>'RKO-GA'!S26</f>
        <v>0</v>
      </c>
      <c r="BH27" s="47">
        <f>'RKO-GA'!L26</f>
        <v>10.832</v>
      </c>
      <c r="BI27" s="43">
        <f t="shared" si="14"/>
        <v>0</v>
      </c>
      <c r="BJ27" s="39">
        <f>'RKO-BRKGA-CS'!J26</f>
        <v>54793</v>
      </c>
      <c r="BK27" s="42">
        <f t="shared" si="28"/>
        <v>0</v>
      </c>
      <c r="BL27" s="46">
        <f>'RKO-BRKGA-CS'!S26</f>
        <v>0.06278174219</v>
      </c>
      <c r="BM27" s="47">
        <f>'RKO-BRKGA-CS'!L26</f>
        <v>36.911</v>
      </c>
      <c r="BN27" s="43">
        <f t="shared" si="15"/>
        <v>0</v>
      </c>
      <c r="BO27" s="39">
        <f>'RKO-LNS'!J26</f>
        <v>54793</v>
      </c>
      <c r="BP27" s="42">
        <f t="shared" si="29"/>
        <v>0</v>
      </c>
      <c r="BQ27" s="46">
        <f>'RKO-LNS'!S26</f>
        <v>0</v>
      </c>
      <c r="BR27" s="47">
        <f>'RKO-LNS'!L26</f>
        <v>8.56</v>
      </c>
      <c r="BS27" s="43">
        <f t="shared" si="16"/>
        <v>0</v>
      </c>
      <c r="BT27" s="39">
        <f>'RKO-MS'!J26</f>
        <v>59277</v>
      </c>
      <c r="BU27" s="42">
        <f t="shared" si="30"/>
        <v>8.183527093</v>
      </c>
      <c r="BV27" s="46">
        <f>'RKO-MS'!S26</f>
        <v>9.47639297</v>
      </c>
      <c r="BW27" s="47">
        <f>'RKO-MS'!L26</f>
        <v>8.363</v>
      </c>
      <c r="BX27" s="43">
        <f t="shared" si="17"/>
        <v>1</v>
      </c>
      <c r="BY27" s="48"/>
      <c r="BZ27" s="49">
        <f t="shared" si="18"/>
        <v>54793</v>
      </c>
      <c r="CA27" s="49">
        <f t="shared" si="19"/>
        <v>1</v>
      </c>
    </row>
    <row r="28" ht="15.75" customHeight="1">
      <c r="A28" s="38" t="s">
        <v>101</v>
      </c>
      <c r="B28" s="39">
        <v>600.0</v>
      </c>
      <c r="C28" s="40"/>
      <c r="D28" s="40"/>
      <c r="E28" s="41"/>
      <c r="F28" s="39">
        <f t="shared" si="1"/>
        <v>59347</v>
      </c>
      <c r="G28" s="41"/>
      <c r="H28" s="39">
        <v>59347.0</v>
      </c>
      <c r="I28" s="42">
        <v>0.0</v>
      </c>
      <c r="J28" s="42">
        <v>154.401</v>
      </c>
      <c r="K28" s="43">
        <f t="shared" si="2"/>
        <v>0</v>
      </c>
      <c r="L28" s="44">
        <v>59955.0</v>
      </c>
      <c r="M28" s="42">
        <f t="shared" si="3"/>
        <v>1.024483125</v>
      </c>
      <c r="N28" s="45">
        <v>17.7533333333333</v>
      </c>
      <c r="O28" s="43">
        <f t="shared" si="4"/>
        <v>1</v>
      </c>
      <c r="P28" s="39">
        <v>59347.0</v>
      </c>
      <c r="Q28" s="42">
        <f t="shared" si="20"/>
        <v>0</v>
      </c>
      <c r="R28" s="46">
        <v>0.35</v>
      </c>
      <c r="S28" s="47">
        <v>192836.0</v>
      </c>
      <c r="T28" s="42">
        <v>1800.0</v>
      </c>
      <c r="U28" s="43">
        <f t="shared" si="5"/>
        <v>0</v>
      </c>
      <c r="V28" s="39">
        <f>RKO!J28</f>
        <v>59347</v>
      </c>
      <c r="W28" s="42">
        <f t="shared" si="6"/>
        <v>0</v>
      </c>
      <c r="X28" s="46">
        <f>RKO!S28</f>
        <v>0.003033009251</v>
      </c>
      <c r="Y28" s="42">
        <f>RKO!L28</f>
        <v>19.686</v>
      </c>
      <c r="Z28" s="43">
        <f t="shared" si="7"/>
        <v>0</v>
      </c>
      <c r="AA28" s="39">
        <f>'RKO-BRKGA'!J27</f>
        <v>59347</v>
      </c>
      <c r="AB28" s="42">
        <f t="shared" si="21"/>
        <v>0</v>
      </c>
      <c r="AC28" s="46">
        <f>'RKO-BRKGA'!S27</f>
        <v>0</v>
      </c>
      <c r="AD28" s="42">
        <f>'RKO-BRKGA'!L27</f>
        <v>21.711</v>
      </c>
      <c r="AE28" s="43">
        <f t="shared" si="8"/>
        <v>0</v>
      </c>
      <c r="AF28" s="39">
        <f>'RKO-SA'!J27</f>
        <v>59347</v>
      </c>
      <c r="AG28" s="42">
        <f t="shared" si="22"/>
        <v>0</v>
      </c>
      <c r="AH28" s="46">
        <f>'RKO-SA'!S27</f>
        <v>0.01246903803</v>
      </c>
      <c r="AI28" s="42">
        <f>'RKO-SA'!L27</f>
        <v>23.509</v>
      </c>
      <c r="AJ28" s="43">
        <f t="shared" si="9"/>
        <v>0</v>
      </c>
      <c r="AK28" s="39">
        <f>'RKO-GRASP'!J27</f>
        <v>59347</v>
      </c>
      <c r="AL28" s="42">
        <f t="shared" si="23"/>
        <v>0</v>
      </c>
      <c r="AM28" s="46">
        <f>'RKO-GRASP'!S27</f>
        <v>0.03134109559</v>
      </c>
      <c r="AN28" s="42">
        <f>'RKO-GRASP'!L27</f>
        <v>18.153</v>
      </c>
      <c r="AO28" s="43">
        <f t="shared" si="10"/>
        <v>0</v>
      </c>
      <c r="AP28" s="39">
        <f>'RKO-ILS'!J27</f>
        <v>59347</v>
      </c>
      <c r="AQ28" s="42">
        <f t="shared" si="24"/>
        <v>0</v>
      </c>
      <c r="AR28" s="46">
        <f>'RKO-ILS'!S27</f>
        <v>0.006066018501</v>
      </c>
      <c r="AS28" s="42">
        <f>'RKO-ILS'!L27</f>
        <v>23.998</v>
      </c>
      <c r="AT28" s="43">
        <f t="shared" si="11"/>
        <v>0</v>
      </c>
      <c r="AU28" s="39">
        <f>'RKO-VNS'!J27</f>
        <v>59347</v>
      </c>
      <c r="AV28" s="42">
        <f t="shared" si="25"/>
        <v>0</v>
      </c>
      <c r="AW28" s="46">
        <f>'RKO-VNS'!S27</f>
        <v>0.003033009251</v>
      </c>
      <c r="AX28" s="42">
        <f>'RKO-VNS'!L27</f>
        <v>20.366</v>
      </c>
      <c r="AY28" s="43">
        <f t="shared" si="12"/>
        <v>0</v>
      </c>
      <c r="AZ28" s="39">
        <f>'RKO-PSO'!J27</f>
        <v>59409</v>
      </c>
      <c r="BA28" s="42">
        <f t="shared" si="26"/>
        <v>0.1044703186</v>
      </c>
      <c r="BB28" s="46">
        <f>'RKO-PSO'!S27</f>
        <v>0.1280603906</v>
      </c>
      <c r="BC28" s="47">
        <f>'RKO-PSO'!L27</f>
        <v>24.839</v>
      </c>
      <c r="BD28" s="43">
        <f t="shared" si="13"/>
        <v>1</v>
      </c>
      <c r="BE28" s="39">
        <f>'RKO-GA'!J27</f>
        <v>59356</v>
      </c>
      <c r="BF28" s="42">
        <f t="shared" si="27"/>
        <v>0.01516504625</v>
      </c>
      <c r="BG28" s="46">
        <f>'RKO-GA'!S27</f>
        <v>0.02257906887</v>
      </c>
      <c r="BH28" s="47">
        <f>'RKO-GA'!L27</f>
        <v>21.894</v>
      </c>
      <c r="BI28" s="43">
        <f t="shared" si="14"/>
        <v>1</v>
      </c>
      <c r="BJ28" s="39">
        <f>'RKO-BRKGA-CS'!J27</f>
        <v>59356</v>
      </c>
      <c r="BK28" s="42">
        <f t="shared" si="28"/>
        <v>0.01516504625</v>
      </c>
      <c r="BL28" s="46">
        <f>'RKO-BRKGA-CS'!S27</f>
        <v>0.06301919221</v>
      </c>
      <c r="BM28" s="47">
        <f>'RKO-BRKGA-CS'!L27</f>
        <v>29.308</v>
      </c>
      <c r="BN28" s="43">
        <f t="shared" si="15"/>
        <v>1</v>
      </c>
      <c r="BO28" s="39">
        <f>'RKO-LNS'!J27</f>
        <v>59347</v>
      </c>
      <c r="BP28" s="42">
        <f t="shared" si="29"/>
        <v>0</v>
      </c>
      <c r="BQ28" s="46">
        <f>'RKO-LNS'!S27</f>
        <v>0.09503428985</v>
      </c>
      <c r="BR28" s="47">
        <f>'RKO-LNS'!L27</f>
        <v>16.746</v>
      </c>
      <c r="BS28" s="43">
        <f t="shared" si="16"/>
        <v>0</v>
      </c>
      <c r="BT28" s="39">
        <f>'RKO-MS'!J27</f>
        <v>63267</v>
      </c>
      <c r="BU28" s="42">
        <f t="shared" si="30"/>
        <v>6.605220146</v>
      </c>
      <c r="BV28" s="46">
        <f>'RKO-MS'!S27</f>
        <v>8.043540533</v>
      </c>
      <c r="BW28" s="47">
        <f>'RKO-MS'!L27</f>
        <v>25.319</v>
      </c>
      <c r="BX28" s="43">
        <f t="shared" si="17"/>
        <v>1</v>
      </c>
      <c r="BY28" s="48"/>
      <c r="BZ28" s="49">
        <f t="shared" si="18"/>
        <v>59347</v>
      </c>
      <c r="CA28" s="49">
        <f t="shared" si="19"/>
        <v>1</v>
      </c>
    </row>
    <row r="29" ht="15.75" customHeight="1">
      <c r="A29" s="38" t="s">
        <v>102</v>
      </c>
      <c r="B29" s="39">
        <v>600.0</v>
      </c>
      <c r="C29" s="40"/>
      <c r="D29" s="40"/>
      <c r="E29" s="41"/>
      <c r="F29" s="39">
        <f t="shared" si="1"/>
        <v>57705</v>
      </c>
      <c r="G29" s="41"/>
      <c r="H29" s="39">
        <v>57705.0</v>
      </c>
      <c r="I29" s="42">
        <v>0.0</v>
      </c>
      <c r="J29" s="42">
        <v>143.481</v>
      </c>
      <c r="K29" s="43">
        <f t="shared" si="2"/>
        <v>0</v>
      </c>
      <c r="L29" s="44">
        <v>58046.0</v>
      </c>
      <c r="M29" s="42">
        <f t="shared" si="3"/>
        <v>0.5909366606</v>
      </c>
      <c r="N29" s="45">
        <v>1.71916666666667</v>
      </c>
      <c r="O29" s="43">
        <f t="shared" si="4"/>
        <v>1</v>
      </c>
      <c r="P29" s="39">
        <v>57705.0</v>
      </c>
      <c r="Q29" s="42">
        <f t="shared" si="20"/>
        <v>0</v>
      </c>
      <c r="R29" s="46">
        <v>0.03</v>
      </c>
      <c r="S29" s="47">
        <v>183492.0</v>
      </c>
      <c r="T29" s="42">
        <v>1800.0</v>
      </c>
      <c r="U29" s="43">
        <f t="shared" si="5"/>
        <v>0</v>
      </c>
      <c r="V29" s="39">
        <f>RKO!J29</f>
        <v>57705</v>
      </c>
      <c r="W29" s="42">
        <f t="shared" si="6"/>
        <v>0</v>
      </c>
      <c r="X29" s="46">
        <f>RKO!S29</f>
        <v>0</v>
      </c>
      <c r="Y29" s="42">
        <f>RKO!L29</f>
        <v>8.775</v>
      </c>
      <c r="Z29" s="43">
        <f t="shared" si="7"/>
        <v>0</v>
      </c>
      <c r="AA29" s="39">
        <f>'RKO-BRKGA'!J28</f>
        <v>57705</v>
      </c>
      <c r="AB29" s="42">
        <f t="shared" si="21"/>
        <v>0</v>
      </c>
      <c r="AC29" s="46">
        <f>'RKO-BRKGA'!S28</f>
        <v>0.0454033446</v>
      </c>
      <c r="AD29" s="42">
        <f>'RKO-BRKGA'!L28</f>
        <v>14.068</v>
      </c>
      <c r="AE29" s="43">
        <f t="shared" si="8"/>
        <v>0</v>
      </c>
      <c r="AF29" s="39">
        <f>'RKO-SA'!J28</f>
        <v>57705</v>
      </c>
      <c r="AG29" s="42">
        <f t="shared" si="22"/>
        <v>0</v>
      </c>
      <c r="AH29" s="46">
        <f>'RKO-SA'!S28</f>
        <v>0.02218178667</v>
      </c>
      <c r="AI29" s="42">
        <f>'RKO-SA'!L28</f>
        <v>31.706</v>
      </c>
      <c r="AJ29" s="43">
        <f t="shared" si="9"/>
        <v>0</v>
      </c>
      <c r="AK29" s="39">
        <f>'RKO-GRASP'!J28</f>
        <v>57705</v>
      </c>
      <c r="AL29" s="42">
        <f t="shared" si="23"/>
        <v>0</v>
      </c>
      <c r="AM29" s="46">
        <f>'RKO-GRASP'!S28</f>
        <v>0.04609652543</v>
      </c>
      <c r="AN29" s="42">
        <f>'RKO-GRASP'!L28</f>
        <v>16.549</v>
      </c>
      <c r="AO29" s="43">
        <f t="shared" si="10"/>
        <v>0</v>
      </c>
      <c r="AP29" s="39">
        <f>'RKO-ILS'!J28</f>
        <v>57705</v>
      </c>
      <c r="AQ29" s="42">
        <f t="shared" si="24"/>
        <v>0</v>
      </c>
      <c r="AR29" s="46">
        <f>'RKO-ILS'!S28</f>
        <v>0.005892037085</v>
      </c>
      <c r="AS29" s="42">
        <f>'RKO-ILS'!L28</f>
        <v>10.627</v>
      </c>
      <c r="AT29" s="43">
        <f t="shared" si="11"/>
        <v>0</v>
      </c>
      <c r="AU29" s="39">
        <f>'RKO-VNS'!J28</f>
        <v>57705</v>
      </c>
      <c r="AV29" s="42">
        <f t="shared" si="25"/>
        <v>0</v>
      </c>
      <c r="AW29" s="46">
        <f>'RKO-VNS'!S28</f>
        <v>0.005892037085</v>
      </c>
      <c r="AX29" s="42">
        <f>'RKO-VNS'!L28</f>
        <v>24.241</v>
      </c>
      <c r="AY29" s="43">
        <f t="shared" si="12"/>
        <v>0</v>
      </c>
      <c r="AZ29" s="39">
        <f>'RKO-PSO'!J28</f>
        <v>57705</v>
      </c>
      <c r="BA29" s="42">
        <f t="shared" si="26"/>
        <v>0</v>
      </c>
      <c r="BB29" s="46">
        <f>'RKO-PSO'!S28</f>
        <v>0.1032839442</v>
      </c>
      <c r="BC29" s="47">
        <f>'RKO-PSO'!L28</f>
        <v>5.319</v>
      </c>
      <c r="BD29" s="43">
        <f t="shared" si="13"/>
        <v>0</v>
      </c>
      <c r="BE29" s="39">
        <f>'RKO-GA'!J28</f>
        <v>57705</v>
      </c>
      <c r="BF29" s="42">
        <f t="shared" si="27"/>
        <v>0</v>
      </c>
      <c r="BG29" s="46">
        <f>'RKO-GA'!S28</f>
        <v>0.004852265835</v>
      </c>
      <c r="BH29" s="47">
        <f>'RKO-GA'!L28</f>
        <v>32.113</v>
      </c>
      <c r="BI29" s="43">
        <f t="shared" si="14"/>
        <v>0</v>
      </c>
      <c r="BJ29" s="39">
        <f>'RKO-BRKGA-CS'!J28</f>
        <v>57705</v>
      </c>
      <c r="BK29" s="42">
        <f t="shared" si="28"/>
        <v>0</v>
      </c>
      <c r="BL29" s="46">
        <f>'RKO-BRKGA-CS'!S28</f>
        <v>0.08595442336</v>
      </c>
      <c r="BM29" s="47">
        <f>'RKO-BRKGA-CS'!L28</f>
        <v>16.757</v>
      </c>
      <c r="BN29" s="43">
        <f t="shared" si="15"/>
        <v>0</v>
      </c>
      <c r="BO29" s="39">
        <f>'RKO-LNS'!J28</f>
        <v>57705</v>
      </c>
      <c r="BP29" s="42">
        <f t="shared" si="29"/>
        <v>0</v>
      </c>
      <c r="BQ29" s="46">
        <f>'RKO-LNS'!S28</f>
        <v>0.06758513127</v>
      </c>
      <c r="BR29" s="47">
        <f>'RKO-LNS'!L28</f>
        <v>26.427</v>
      </c>
      <c r="BS29" s="43">
        <f t="shared" si="16"/>
        <v>0</v>
      </c>
      <c r="BT29" s="39">
        <f>'RKO-MS'!J28</f>
        <v>62043</v>
      </c>
      <c r="BU29" s="42">
        <f t="shared" si="30"/>
        <v>7.51754614</v>
      </c>
      <c r="BV29" s="46">
        <f>'RKO-MS'!S28</f>
        <v>8.625595702</v>
      </c>
      <c r="BW29" s="47">
        <f>'RKO-MS'!L28</f>
        <v>22.021</v>
      </c>
      <c r="BX29" s="43">
        <f t="shared" si="17"/>
        <v>1</v>
      </c>
      <c r="BY29" s="48"/>
      <c r="BZ29" s="49">
        <f t="shared" si="18"/>
        <v>57705</v>
      </c>
      <c r="CA29" s="49">
        <f t="shared" si="19"/>
        <v>1</v>
      </c>
    </row>
    <row r="30" ht="15.75" customHeight="1">
      <c r="A30" s="38" t="s">
        <v>103</v>
      </c>
      <c r="B30" s="39">
        <v>600.0</v>
      </c>
      <c r="C30" s="40"/>
      <c r="D30" s="40"/>
      <c r="E30" s="41"/>
      <c r="F30" s="39">
        <f t="shared" si="1"/>
        <v>58252</v>
      </c>
      <c r="G30" s="41"/>
      <c r="H30" s="39">
        <v>58252.0</v>
      </c>
      <c r="I30" s="42">
        <v>0.0</v>
      </c>
      <c r="J30" s="42">
        <v>194.995</v>
      </c>
      <c r="K30" s="43">
        <f t="shared" si="2"/>
        <v>0</v>
      </c>
      <c r="L30" s="44">
        <v>59076.0</v>
      </c>
      <c r="M30" s="42">
        <f t="shared" si="3"/>
        <v>1.414543707</v>
      </c>
      <c r="N30" s="45">
        <v>1.045</v>
      </c>
      <c r="O30" s="43">
        <f t="shared" si="4"/>
        <v>1</v>
      </c>
      <c r="P30" s="39">
        <v>58252.0</v>
      </c>
      <c r="Q30" s="42">
        <f t="shared" si="20"/>
        <v>0</v>
      </c>
      <c r="R30" s="46">
        <v>0.04</v>
      </c>
      <c r="S30" s="44">
        <v>176021.0</v>
      </c>
      <c r="T30" s="42">
        <v>1800.0</v>
      </c>
      <c r="U30" s="43">
        <f t="shared" si="5"/>
        <v>0</v>
      </c>
      <c r="V30" s="39">
        <f>RKO!J30</f>
        <v>58252</v>
      </c>
      <c r="W30" s="42">
        <f t="shared" si="6"/>
        <v>0</v>
      </c>
      <c r="X30" s="46">
        <f>RKO!S30</f>
        <v>0</v>
      </c>
      <c r="Y30" s="42">
        <f>RKO!L30</f>
        <v>2.706</v>
      </c>
      <c r="Z30" s="43">
        <f t="shared" si="7"/>
        <v>0</v>
      </c>
      <c r="AA30" s="39">
        <f>'RKO-BRKGA'!J29</f>
        <v>58252</v>
      </c>
      <c r="AB30" s="42">
        <f t="shared" si="21"/>
        <v>0</v>
      </c>
      <c r="AC30" s="46">
        <f>'RKO-BRKGA'!S29</f>
        <v>0.08514729108</v>
      </c>
      <c r="AD30" s="42">
        <f>'RKO-BRKGA'!L29</f>
        <v>11.549</v>
      </c>
      <c r="AE30" s="43">
        <f t="shared" si="8"/>
        <v>0</v>
      </c>
      <c r="AF30" s="39">
        <f>'RKO-SA'!J29</f>
        <v>58252</v>
      </c>
      <c r="AG30" s="42">
        <f t="shared" si="22"/>
        <v>0</v>
      </c>
      <c r="AH30" s="46">
        <f>'RKO-SA'!S29</f>
        <v>0.01922680766</v>
      </c>
      <c r="AI30" s="42">
        <f>'RKO-SA'!L29</f>
        <v>26.73</v>
      </c>
      <c r="AJ30" s="43">
        <f t="shared" si="9"/>
        <v>0</v>
      </c>
      <c r="AK30" s="39">
        <f>'RKO-GRASP'!J29</f>
        <v>58252</v>
      </c>
      <c r="AL30" s="42">
        <f t="shared" si="23"/>
        <v>0</v>
      </c>
      <c r="AM30" s="46">
        <f>'RKO-GRASP'!S29</f>
        <v>0.1242875781</v>
      </c>
      <c r="AN30" s="42">
        <f>'RKO-GRASP'!L29</f>
        <v>24.233</v>
      </c>
      <c r="AO30" s="43">
        <f t="shared" si="10"/>
        <v>0</v>
      </c>
      <c r="AP30" s="39">
        <f>'RKO-ILS'!J29</f>
        <v>58252</v>
      </c>
      <c r="AQ30" s="42">
        <f t="shared" si="24"/>
        <v>0</v>
      </c>
      <c r="AR30" s="46">
        <f>'RKO-ILS'!S29</f>
        <v>0.002403350958</v>
      </c>
      <c r="AS30" s="42">
        <f>'RKO-ILS'!L29</f>
        <v>32.058</v>
      </c>
      <c r="AT30" s="43">
        <f t="shared" si="11"/>
        <v>0</v>
      </c>
      <c r="AU30" s="39">
        <f>'RKO-VNS'!J29</f>
        <v>58252</v>
      </c>
      <c r="AV30" s="42">
        <f t="shared" si="25"/>
        <v>0</v>
      </c>
      <c r="AW30" s="46">
        <f>'RKO-VNS'!S29</f>
        <v>0.04669367575</v>
      </c>
      <c r="AX30" s="42">
        <f>'RKO-VNS'!L29</f>
        <v>20.959</v>
      </c>
      <c r="AY30" s="43">
        <f t="shared" si="12"/>
        <v>0</v>
      </c>
      <c r="AZ30" s="39">
        <f>'RKO-PSO'!J29</f>
        <v>58286</v>
      </c>
      <c r="BA30" s="42">
        <f t="shared" si="26"/>
        <v>0.05836709469</v>
      </c>
      <c r="BB30" s="46">
        <f>'RKO-PSO'!S29</f>
        <v>0.2042848314</v>
      </c>
      <c r="BC30" s="47">
        <f>'RKO-PSO'!L29</f>
        <v>11.406</v>
      </c>
      <c r="BD30" s="43">
        <f t="shared" si="13"/>
        <v>1</v>
      </c>
      <c r="BE30" s="39">
        <f>'RKO-GA'!J29</f>
        <v>58252</v>
      </c>
      <c r="BF30" s="42">
        <f t="shared" si="27"/>
        <v>0</v>
      </c>
      <c r="BG30" s="46">
        <f>'RKO-GA'!S29</f>
        <v>0.007210052874</v>
      </c>
      <c r="BH30" s="47">
        <f>'RKO-GA'!L29</f>
        <v>29.702</v>
      </c>
      <c r="BI30" s="43">
        <f t="shared" si="14"/>
        <v>0</v>
      </c>
      <c r="BJ30" s="39">
        <f>'RKO-BRKGA-CS'!J29</f>
        <v>58252</v>
      </c>
      <c r="BK30" s="42">
        <f t="shared" si="28"/>
        <v>0</v>
      </c>
      <c r="BL30" s="46">
        <f>'RKO-BRKGA-CS'!S29</f>
        <v>0.1500377669</v>
      </c>
      <c r="BM30" s="47">
        <f>'RKO-BRKGA-CS'!L29</f>
        <v>21.113</v>
      </c>
      <c r="BN30" s="43">
        <f t="shared" si="15"/>
        <v>0</v>
      </c>
      <c r="BO30" s="39">
        <f>'RKO-LNS'!J29</f>
        <v>58252</v>
      </c>
      <c r="BP30" s="42">
        <f t="shared" si="29"/>
        <v>0</v>
      </c>
      <c r="BQ30" s="46">
        <f>'RKO-LNS'!S29</f>
        <v>0.0309002266</v>
      </c>
      <c r="BR30" s="47">
        <f>'RKO-LNS'!L29</f>
        <v>23.836</v>
      </c>
      <c r="BS30" s="43">
        <f t="shared" si="16"/>
        <v>0</v>
      </c>
      <c r="BT30" s="39">
        <f>'RKO-MS'!J29</f>
        <v>62296</v>
      </c>
      <c r="BU30" s="42">
        <f t="shared" si="30"/>
        <v>6.94225091</v>
      </c>
      <c r="BV30" s="46">
        <f>'RKO-MS'!S29</f>
        <v>7.624459246</v>
      </c>
      <c r="BW30" s="47">
        <f>'RKO-MS'!L29</f>
        <v>14.903</v>
      </c>
      <c r="BX30" s="43">
        <f t="shared" si="17"/>
        <v>1</v>
      </c>
      <c r="BY30" s="48"/>
      <c r="BZ30" s="49">
        <f t="shared" si="18"/>
        <v>58252</v>
      </c>
      <c r="CA30" s="49">
        <f t="shared" si="19"/>
        <v>1</v>
      </c>
    </row>
    <row r="31" ht="15.75" customHeight="1">
      <c r="A31" s="38" t="s">
        <v>104</v>
      </c>
      <c r="B31" s="39">
        <v>600.0</v>
      </c>
      <c r="C31" s="40"/>
      <c r="D31" s="40"/>
      <c r="E31" s="41"/>
      <c r="F31" s="39">
        <f t="shared" si="1"/>
        <v>60745</v>
      </c>
      <c r="G31" s="41"/>
      <c r="H31" s="39">
        <v>60745.0</v>
      </c>
      <c r="I31" s="42">
        <v>0.0</v>
      </c>
      <c r="J31" s="42">
        <v>160.018</v>
      </c>
      <c r="K31" s="43">
        <f t="shared" si="2"/>
        <v>0</v>
      </c>
      <c r="L31" s="44">
        <v>61661.0</v>
      </c>
      <c r="M31" s="42">
        <f t="shared" si="3"/>
        <v>1.507943041</v>
      </c>
      <c r="N31" s="45">
        <v>0.650833333333333</v>
      </c>
      <c r="O31" s="43">
        <f t="shared" si="4"/>
        <v>1</v>
      </c>
      <c r="P31" s="39">
        <v>60745.0</v>
      </c>
      <c r="Q31" s="42">
        <f t="shared" si="20"/>
        <v>0</v>
      </c>
      <c r="R31" s="46">
        <v>0.13</v>
      </c>
      <c r="S31" s="47">
        <v>190567.0</v>
      </c>
      <c r="T31" s="42">
        <v>1800.0</v>
      </c>
      <c r="U31" s="43">
        <f t="shared" si="5"/>
        <v>0</v>
      </c>
      <c r="V31" s="39">
        <f>RKO!J31</f>
        <v>60745</v>
      </c>
      <c r="W31" s="42">
        <f t="shared" si="6"/>
        <v>0</v>
      </c>
      <c r="X31" s="46">
        <f>RKO!S31</f>
        <v>0</v>
      </c>
      <c r="Y31" s="42">
        <f>RKO!L31</f>
        <v>4.534</v>
      </c>
      <c r="Z31" s="43">
        <f t="shared" si="7"/>
        <v>0</v>
      </c>
      <c r="AA31" s="39">
        <f>'RKO-BRKGA'!J30</f>
        <v>60776</v>
      </c>
      <c r="AB31" s="42">
        <f t="shared" si="21"/>
        <v>0.05103300683</v>
      </c>
      <c r="AC31" s="46">
        <f>'RKO-BRKGA'!S30</f>
        <v>0.1649518479</v>
      </c>
      <c r="AD31" s="42">
        <f>'RKO-BRKGA'!L30</f>
        <v>7.99</v>
      </c>
      <c r="AE31" s="43">
        <f t="shared" si="8"/>
        <v>1</v>
      </c>
      <c r="AF31" s="39">
        <f>'RKO-SA'!J30</f>
        <v>60745</v>
      </c>
      <c r="AG31" s="50">
        <f t="shared" si="22"/>
        <v>0</v>
      </c>
      <c r="AH31" s="46">
        <f>'RKO-SA'!S30</f>
        <v>0.0006584904107</v>
      </c>
      <c r="AI31" s="42">
        <f>'RKO-SA'!L30</f>
        <v>26.657</v>
      </c>
      <c r="AJ31" s="43">
        <f t="shared" si="9"/>
        <v>0</v>
      </c>
      <c r="AK31" s="39">
        <f>'RKO-GRASP'!J30</f>
        <v>60745</v>
      </c>
      <c r="AL31" s="42">
        <f t="shared" si="23"/>
        <v>0</v>
      </c>
      <c r="AM31" s="46">
        <f>'RKO-GRASP'!S30</f>
        <v>0.00921886575</v>
      </c>
      <c r="AN31" s="42">
        <f>'RKO-GRASP'!L30</f>
        <v>33.109</v>
      </c>
      <c r="AO31" s="43">
        <f t="shared" si="10"/>
        <v>0</v>
      </c>
      <c r="AP31" s="39">
        <f>'RKO-ILS'!J30</f>
        <v>60745</v>
      </c>
      <c r="AQ31" s="42">
        <f t="shared" si="24"/>
        <v>0</v>
      </c>
      <c r="AR31" s="46">
        <f>'RKO-ILS'!S30</f>
        <v>0</v>
      </c>
      <c r="AS31" s="42">
        <f>'RKO-ILS'!L30</f>
        <v>24.717</v>
      </c>
      <c r="AT31" s="43">
        <f t="shared" si="11"/>
        <v>0</v>
      </c>
      <c r="AU31" s="39">
        <f>'RKO-VNS'!J30</f>
        <v>60745</v>
      </c>
      <c r="AV31" s="42">
        <f t="shared" si="25"/>
        <v>0</v>
      </c>
      <c r="AW31" s="46">
        <f>'RKO-VNS'!S30</f>
        <v>0</v>
      </c>
      <c r="AX31" s="42">
        <f>'RKO-VNS'!L30</f>
        <v>13.986</v>
      </c>
      <c r="AY31" s="43">
        <f t="shared" si="12"/>
        <v>0</v>
      </c>
      <c r="AZ31" s="39">
        <f>'RKO-PSO'!J30</f>
        <v>60746</v>
      </c>
      <c r="BA31" s="42">
        <f t="shared" si="26"/>
        <v>0.001646226027</v>
      </c>
      <c r="BB31" s="46">
        <f>'RKO-PSO'!S30</f>
        <v>0.0859329986</v>
      </c>
      <c r="BC31" s="47">
        <f>'RKO-PSO'!L30</f>
        <v>10.389</v>
      </c>
      <c r="BD31" s="43">
        <f t="shared" si="13"/>
        <v>1</v>
      </c>
      <c r="BE31" s="39">
        <f>'RKO-GA'!J30</f>
        <v>60745</v>
      </c>
      <c r="BF31" s="42">
        <f t="shared" si="27"/>
        <v>0</v>
      </c>
      <c r="BG31" s="46">
        <f>'RKO-GA'!S30</f>
        <v>0.004938678081</v>
      </c>
      <c r="BH31" s="47">
        <f>'RKO-GA'!L30</f>
        <v>31.765</v>
      </c>
      <c r="BI31" s="43">
        <f t="shared" si="14"/>
        <v>0</v>
      </c>
      <c r="BJ31" s="39">
        <f>'RKO-BRKGA-CS'!J30</f>
        <v>60745</v>
      </c>
      <c r="BK31" s="42">
        <f t="shared" si="28"/>
        <v>0</v>
      </c>
      <c r="BL31" s="46">
        <f>'RKO-BRKGA-CS'!S30</f>
        <v>0.07243394518</v>
      </c>
      <c r="BM31" s="47">
        <f>'RKO-BRKGA-CS'!L30</f>
        <v>24.064</v>
      </c>
      <c r="BN31" s="43">
        <f t="shared" si="15"/>
        <v>0</v>
      </c>
      <c r="BO31" s="39">
        <f>'RKO-LNS'!J30</f>
        <v>60745</v>
      </c>
      <c r="BP31" s="42">
        <f t="shared" si="29"/>
        <v>0</v>
      </c>
      <c r="BQ31" s="46">
        <f>'RKO-LNS'!S30</f>
        <v>0.03522923697</v>
      </c>
      <c r="BR31" s="47">
        <f>'RKO-LNS'!L30</f>
        <v>18.618</v>
      </c>
      <c r="BS31" s="43">
        <f t="shared" si="16"/>
        <v>0</v>
      </c>
      <c r="BT31" s="39">
        <f>'RKO-MS'!J30</f>
        <v>64341</v>
      </c>
      <c r="BU31" s="42">
        <f t="shared" si="30"/>
        <v>5.919828792</v>
      </c>
      <c r="BV31" s="46">
        <f>'RKO-MS'!S30</f>
        <v>7.180508684</v>
      </c>
      <c r="BW31" s="47">
        <f>'RKO-MS'!L30</f>
        <v>39.707</v>
      </c>
      <c r="BX31" s="43">
        <f t="shared" si="17"/>
        <v>1</v>
      </c>
      <c r="BY31" s="48"/>
      <c r="BZ31" s="49">
        <f t="shared" si="18"/>
        <v>60745</v>
      </c>
      <c r="CA31" s="49">
        <f t="shared" si="19"/>
        <v>1</v>
      </c>
    </row>
    <row r="32" ht="15.75" customHeight="1">
      <c r="A32" s="38" t="s">
        <v>105</v>
      </c>
      <c r="B32" s="39">
        <v>600.0</v>
      </c>
      <c r="C32" s="40"/>
      <c r="D32" s="40"/>
      <c r="E32" s="41"/>
      <c r="F32" s="39">
        <f t="shared" si="1"/>
        <v>65738</v>
      </c>
      <c r="G32" s="41"/>
      <c r="H32" s="39">
        <v>65738.0</v>
      </c>
      <c r="I32" s="42">
        <v>0.0</v>
      </c>
      <c r="J32" s="42">
        <v>177.318</v>
      </c>
      <c r="K32" s="43">
        <f t="shared" si="2"/>
        <v>0</v>
      </c>
      <c r="L32" s="44">
        <v>66300.0</v>
      </c>
      <c r="M32" s="42">
        <f t="shared" si="3"/>
        <v>0.8549088807</v>
      </c>
      <c r="N32" s="45">
        <v>0.599166666666667</v>
      </c>
      <c r="O32" s="43">
        <f t="shared" si="4"/>
        <v>1</v>
      </c>
      <c r="P32" s="39">
        <v>65738.0</v>
      </c>
      <c r="Q32" s="42">
        <f t="shared" si="20"/>
        <v>0</v>
      </c>
      <c r="R32" s="46">
        <v>0.06</v>
      </c>
      <c r="S32" s="47">
        <v>167598.0</v>
      </c>
      <c r="T32" s="42">
        <v>1800.0</v>
      </c>
      <c r="U32" s="43">
        <f t="shared" si="5"/>
        <v>0</v>
      </c>
      <c r="V32" s="39">
        <f>RKO!J32</f>
        <v>65738</v>
      </c>
      <c r="W32" s="42">
        <f t="shared" si="6"/>
        <v>0</v>
      </c>
      <c r="X32" s="46">
        <f>RKO!S32</f>
        <v>0</v>
      </c>
      <c r="Y32" s="42">
        <f>RKO!L32</f>
        <v>3.469</v>
      </c>
      <c r="Z32" s="43">
        <f t="shared" si="7"/>
        <v>0</v>
      </c>
      <c r="AA32" s="39">
        <f>'RKO-BRKGA'!J31</f>
        <v>65738</v>
      </c>
      <c r="AB32" s="42">
        <f t="shared" si="21"/>
        <v>0</v>
      </c>
      <c r="AC32" s="46">
        <f>'RKO-BRKGA'!S31</f>
        <v>0.01642885394</v>
      </c>
      <c r="AD32" s="42">
        <f>'RKO-BRKGA'!L31</f>
        <v>5.711</v>
      </c>
      <c r="AE32" s="43">
        <f t="shared" si="8"/>
        <v>0</v>
      </c>
      <c r="AF32" s="39">
        <f>'RKO-SA'!J31</f>
        <v>65738</v>
      </c>
      <c r="AG32" s="42">
        <f t="shared" si="22"/>
        <v>0</v>
      </c>
      <c r="AH32" s="46">
        <f>'RKO-SA'!S31</f>
        <v>0.01460342572</v>
      </c>
      <c r="AI32" s="42">
        <f>'RKO-SA'!L31</f>
        <v>34.257</v>
      </c>
      <c r="AJ32" s="43">
        <f t="shared" si="9"/>
        <v>0</v>
      </c>
      <c r="AK32" s="39">
        <f>'RKO-GRASP'!J31</f>
        <v>65738</v>
      </c>
      <c r="AL32" s="42">
        <f t="shared" si="23"/>
        <v>0</v>
      </c>
      <c r="AM32" s="46">
        <f>'RKO-GRASP'!S31</f>
        <v>0.09461802915</v>
      </c>
      <c r="AN32" s="42">
        <f>'RKO-GRASP'!L31</f>
        <v>18.982</v>
      </c>
      <c r="AO32" s="43">
        <f t="shared" si="10"/>
        <v>0</v>
      </c>
      <c r="AP32" s="39">
        <f>'RKO-ILS'!J31</f>
        <v>65738</v>
      </c>
      <c r="AQ32" s="42">
        <f t="shared" si="24"/>
        <v>0</v>
      </c>
      <c r="AR32" s="46">
        <f>'RKO-ILS'!S31</f>
        <v>0</v>
      </c>
      <c r="AS32" s="42">
        <f>'RKO-ILS'!L31</f>
        <v>8.975</v>
      </c>
      <c r="AT32" s="43">
        <f t="shared" si="11"/>
        <v>0</v>
      </c>
      <c r="AU32" s="39">
        <f>'RKO-VNS'!J31</f>
        <v>65738</v>
      </c>
      <c r="AV32" s="42">
        <f t="shared" si="25"/>
        <v>0</v>
      </c>
      <c r="AW32" s="46">
        <f>'RKO-VNS'!S31</f>
        <v>0.01460342572</v>
      </c>
      <c r="AX32" s="42">
        <f>'RKO-VNS'!L31</f>
        <v>21.562</v>
      </c>
      <c r="AY32" s="43">
        <f t="shared" si="12"/>
        <v>0</v>
      </c>
      <c r="AZ32" s="39">
        <f>'RKO-PSO'!J31</f>
        <v>65738</v>
      </c>
      <c r="BA32" s="42">
        <f t="shared" si="26"/>
        <v>0</v>
      </c>
      <c r="BB32" s="46">
        <f>'RKO-PSO'!S31</f>
        <v>0.1113511211</v>
      </c>
      <c r="BC32" s="47">
        <f>'RKO-PSO'!L31</f>
        <v>22.897</v>
      </c>
      <c r="BD32" s="43">
        <f t="shared" si="13"/>
        <v>0</v>
      </c>
      <c r="BE32" s="39">
        <f>'RKO-GA'!J31</f>
        <v>65738</v>
      </c>
      <c r="BF32" s="42">
        <f t="shared" si="27"/>
        <v>0</v>
      </c>
      <c r="BG32" s="46">
        <f>'RKO-GA'!S31</f>
        <v>0</v>
      </c>
      <c r="BH32" s="47">
        <f>'RKO-GA'!L31</f>
        <v>29.07</v>
      </c>
      <c r="BI32" s="43">
        <f t="shared" si="14"/>
        <v>0</v>
      </c>
      <c r="BJ32" s="39">
        <f>'RKO-BRKGA-CS'!J31</f>
        <v>65738</v>
      </c>
      <c r="BK32" s="42">
        <f t="shared" si="28"/>
        <v>0</v>
      </c>
      <c r="BL32" s="46">
        <f>'RKO-BRKGA-CS'!S31</f>
        <v>0.03103227966</v>
      </c>
      <c r="BM32" s="47">
        <f>'RKO-BRKGA-CS'!L31</f>
        <v>34.549</v>
      </c>
      <c r="BN32" s="43">
        <f t="shared" si="15"/>
        <v>0</v>
      </c>
      <c r="BO32" s="39">
        <f>'RKO-LNS'!J31</f>
        <v>65738</v>
      </c>
      <c r="BP32" s="42">
        <f t="shared" si="29"/>
        <v>0</v>
      </c>
      <c r="BQ32" s="46">
        <f>'RKO-LNS'!S31</f>
        <v>0.1822385835</v>
      </c>
      <c r="BR32" s="47">
        <f>'RKO-LNS'!L31</f>
        <v>17.387</v>
      </c>
      <c r="BS32" s="43">
        <f t="shared" si="16"/>
        <v>0</v>
      </c>
      <c r="BT32" s="39">
        <f>'RKO-MS'!J31</f>
        <v>70589</v>
      </c>
      <c r="BU32" s="42">
        <f t="shared" si="30"/>
        <v>7.379293559</v>
      </c>
      <c r="BV32" s="46">
        <f>'RKO-MS'!S31</f>
        <v>8.300222094</v>
      </c>
      <c r="BW32" s="47">
        <f>'RKO-MS'!L31</f>
        <v>33.773</v>
      </c>
      <c r="BX32" s="43">
        <f t="shared" si="17"/>
        <v>1</v>
      </c>
      <c r="BY32" s="48"/>
      <c r="BZ32" s="49">
        <f t="shared" si="18"/>
        <v>65738</v>
      </c>
      <c r="CA32" s="49">
        <f t="shared" si="19"/>
        <v>1</v>
      </c>
    </row>
    <row r="33" ht="15.75" customHeight="1">
      <c r="A33" s="38" t="s">
        <v>106</v>
      </c>
      <c r="B33" s="39">
        <v>700.0</v>
      </c>
      <c r="C33" s="40"/>
      <c r="D33" s="40"/>
      <c r="E33" s="41"/>
      <c r="F33" s="39">
        <f t="shared" si="1"/>
        <v>61463</v>
      </c>
      <c r="G33" s="41"/>
      <c r="H33" s="39">
        <v>61463.0</v>
      </c>
      <c r="I33" s="42">
        <v>0.0</v>
      </c>
      <c r="J33" s="42">
        <v>244.266</v>
      </c>
      <c r="K33" s="43">
        <f t="shared" si="2"/>
        <v>0</v>
      </c>
      <c r="L33" s="44">
        <v>62571.0</v>
      </c>
      <c r="M33" s="42">
        <f t="shared" si="3"/>
        <v>1.802710574</v>
      </c>
      <c r="N33" s="45">
        <v>7.03166666666667</v>
      </c>
      <c r="O33" s="43">
        <f t="shared" si="4"/>
        <v>1</v>
      </c>
      <c r="P33" s="39">
        <v>61463.0</v>
      </c>
      <c r="Q33" s="42">
        <f t="shared" si="20"/>
        <v>0</v>
      </c>
      <c r="R33" s="46">
        <v>0.48</v>
      </c>
      <c r="S33" s="47">
        <v>132203.0</v>
      </c>
      <c r="T33" s="42">
        <v>1800.0</v>
      </c>
      <c r="U33" s="43">
        <f t="shared" si="5"/>
        <v>0</v>
      </c>
      <c r="V33" s="39">
        <f>RKO!J33</f>
        <v>61463</v>
      </c>
      <c r="W33" s="42">
        <f t="shared" si="6"/>
        <v>0</v>
      </c>
      <c r="X33" s="46">
        <f>RKO!S33</f>
        <v>0</v>
      </c>
      <c r="Y33" s="42">
        <f>RKO!L33</f>
        <v>27.675</v>
      </c>
      <c r="Z33" s="43">
        <f t="shared" si="7"/>
        <v>0</v>
      </c>
      <c r="AA33" s="39">
        <f>'RKO-BRKGA'!J32</f>
        <v>61463</v>
      </c>
      <c r="AB33" s="42">
        <f t="shared" si="21"/>
        <v>0</v>
      </c>
      <c r="AC33" s="46">
        <f>'RKO-BRKGA'!S32</f>
        <v>0.0839529473</v>
      </c>
      <c r="AD33" s="42">
        <f>'RKO-BRKGA'!L32</f>
        <v>46.247</v>
      </c>
      <c r="AE33" s="43">
        <f t="shared" si="8"/>
        <v>0</v>
      </c>
      <c r="AF33" s="39">
        <f>'RKO-SA'!J32</f>
        <v>61463</v>
      </c>
      <c r="AG33" s="42">
        <f t="shared" si="22"/>
        <v>0</v>
      </c>
      <c r="AH33" s="46">
        <f>'RKO-SA'!S32</f>
        <v>0.006833379432</v>
      </c>
      <c r="AI33" s="42">
        <f>'RKO-SA'!L32</f>
        <v>27.346</v>
      </c>
      <c r="AJ33" s="43">
        <f t="shared" si="9"/>
        <v>0</v>
      </c>
      <c r="AK33" s="39">
        <f>'RKO-GRASP'!J32</f>
        <v>61463</v>
      </c>
      <c r="AL33" s="42">
        <f t="shared" si="23"/>
        <v>0</v>
      </c>
      <c r="AM33" s="46">
        <f>'RKO-GRASP'!S32</f>
        <v>0.0618258139</v>
      </c>
      <c r="AN33" s="42">
        <f>'RKO-GRASP'!L32</f>
        <v>28.334</v>
      </c>
      <c r="AO33" s="43">
        <f t="shared" si="10"/>
        <v>0</v>
      </c>
      <c r="AP33" s="39">
        <f>'RKO-ILS'!J32</f>
        <v>61463</v>
      </c>
      <c r="AQ33" s="42">
        <f t="shared" si="24"/>
        <v>0</v>
      </c>
      <c r="AR33" s="46">
        <f>'RKO-ILS'!S32</f>
        <v>0.003904788247</v>
      </c>
      <c r="AS33" s="42">
        <f>'RKO-ILS'!L32</f>
        <v>50.841</v>
      </c>
      <c r="AT33" s="43">
        <f t="shared" si="11"/>
        <v>0</v>
      </c>
      <c r="AU33" s="39">
        <f>'RKO-VNS'!J32</f>
        <v>61463</v>
      </c>
      <c r="AV33" s="42">
        <f t="shared" si="25"/>
        <v>0</v>
      </c>
      <c r="AW33" s="46">
        <f>'RKO-VNS'!S32</f>
        <v>0.006833379432</v>
      </c>
      <c r="AX33" s="42">
        <f>'RKO-VNS'!L32</f>
        <v>12.041</v>
      </c>
      <c r="AY33" s="43">
        <f t="shared" si="12"/>
        <v>0</v>
      </c>
      <c r="AZ33" s="39">
        <f>'RKO-PSO'!J32</f>
        <v>61463</v>
      </c>
      <c r="BA33" s="42">
        <f t="shared" si="26"/>
        <v>0</v>
      </c>
      <c r="BB33" s="46">
        <f>'RKO-PSO'!S32</f>
        <v>0.02993670989</v>
      </c>
      <c r="BC33" s="47">
        <f>'RKO-PSO'!L32</f>
        <v>34.879</v>
      </c>
      <c r="BD33" s="43">
        <f t="shared" si="13"/>
        <v>0</v>
      </c>
      <c r="BE33" s="39">
        <f>'RKO-GA'!J32</f>
        <v>61463</v>
      </c>
      <c r="BF33" s="42">
        <f t="shared" si="27"/>
        <v>0</v>
      </c>
      <c r="BG33" s="46">
        <f>'RKO-GA'!S32</f>
        <v>0.01301596082</v>
      </c>
      <c r="BH33" s="47">
        <f>'RKO-GA'!L32</f>
        <v>22.749</v>
      </c>
      <c r="BI33" s="43">
        <f t="shared" si="14"/>
        <v>0</v>
      </c>
      <c r="BJ33" s="39">
        <f>'RKO-BRKGA-CS'!J32</f>
        <v>61463</v>
      </c>
      <c r="BK33" s="42">
        <f t="shared" si="28"/>
        <v>0</v>
      </c>
      <c r="BL33" s="46">
        <f>'RKO-BRKGA-CS'!S32</f>
        <v>0.04685745896</v>
      </c>
      <c r="BM33" s="47">
        <f>'RKO-BRKGA-CS'!L32</f>
        <v>42.034</v>
      </c>
      <c r="BN33" s="43">
        <f t="shared" si="15"/>
        <v>0</v>
      </c>
      <c r="BO33" s="39">
        <f>'RKO-LNS'!J32</f>
        <v>61463</v>
      </c>
      <c r="BP33" s="42">
        <f t="shared" si="29"/>
        <v>0</v>
      </c>
      <c r="BQ33" s="46">
        <f>'RKO-LNS'!S32</f>
        <v>0.04457966582</v>
      </c>
      <c r="BR33" s="47">
        <f>'RKO-LNS'!L32</f>
        <v>19.398</v>
      </c>
      <c r="BS33" s="43">
        <f t="shared" si="16"/>
        <v>0</v>
      </c>
      <c r="BT33" s="39">
        <f>'RKO-MS'!J32</f>
        <v>66860</v>
      </c>
      <c r="BU33" s="42">
        <f t="shared" si="30"/>
        <v>8.78089257</v>
      </c>
      <c r="BV33" s="46">
        <f>'RKO-MS'!S32</f>
        <v>9.430389015</v>
      </c>
      <c r="BW33" s="47">
        <f>'RKO-MS'!L32</f>
        <v>40.147</v>
      </c>
      <c r="BX33" s="43">
        <f t="shared" si="17"/>
        <v>1</v>
      </c>
      <c r="BY33" s="48"/>
      <c r="BZ33" s="49">
        <f t="shared" si="18"/>
        <v>61463</v>
      </c>
      <c r="CA33" s="49">
        <f t="shared" si="19"/>
        <v>1</v>
      </c>
    </row>
    <row r="34" ht="15.75" customHeight="1">
      <c r="A34" s="38" t="s">
        <v>107</v>
      </c>
      <c r="B34" s="39">
        <v>700.0</v>
      </c>
      <c r="C34" s="40"/>
      <c r="D34" s="40"/>
      <c r="E34" s="41"/>
      <c r="F34" s="39">
        <f t="shared" si="1"/>
        <v>67073</v>
      </c>
      <c r="G34" s="41"/>
      <c r="H34" s="39">
        <v>67073.0</v>
      </c>
      <c r="I34" s="42">
        <v>0.0</v>
      </c>
      <c r="J34" s="42">
        <v>290.612</v>
      </c>
      <c r="K34" s="43">
        <f t="shared" si="2"/>
        <v>0</v>
      </c>
      <c r="L34" s="44">
        <v>68186.0</v>
      </c>
      <c r="M34" s="42">
        <f t="shared" si="3"/>
        <v>1.659386042</v>
      </c>
      <c r="N34" s="45">
        <v>1.3275</v>
      </c>
      <c r="O34" s="43">
        <f t="shared" si="4"/>
        <v>1</v>
      </c>
      <c r="P34" s="39">
        <v>67073.0</v>
      </c>
      <c r="Q34" s="42">
        <f t="shared" si="20"/>
        <v>0</v>
      </c>
      <c r="R34" s="46">
        <v>0.73</v>
      </c>
      <c r="S34" s="47">
        <v>50801.0</v>
      </c>
      <c r="T34" s="42">
        <v>1800.0</v>
      </c>
      <c r="U34" s="43">
        <f t="shared" si="5"/>
        <v>0</v>
      </c>
      <c r="V34" s="39">
        <f>RKO!J34</f>
        <v>67073</v>
      </c>
      <c r="W34" s="42">
        <f t="shared" si="6"/>
        <v>0</v>
      </c>
      <c r="X34" s="46">
        <f>RKO!S34</f>
        <v>0</v>
      </c>
      <c r="Y34" s="42">
        <f>RKO!L34</f>
        <v>15.593</v>
      </c>
      <c r="Z34" s="43">
        <f t="shared" si="7"/>
        <v>0</v>
      </c>
      <c r="AA34" s="39">
        <f>'RKO-BRKGA'!J33</f>
        <v>67073</v>
      </c>
      <c r="AB34" s="42">
        <f t="shared" si="21"/>
        <v>0</v>
      </c>
      <c r="AC34" s="46">
        <f>'RKO-BRKGA'!S33</f>
        <v>0.003876373503</v>
      </c>
      <c r="AD34" s="42">
        <f>'RKO-BRKGA'!L33</f>
        <v>8.499</v>
      </c>
      <c r="AE34" s="43">
        <f t="shared" si="8"/>
        <v>0</v>
      </c>
      <c r="AF34" s="39">
        <f>'RKO-SA'!J33</f>
        <v>67073</v>
      </c>
      <c r="AG34" s="42">
        <f t="shared" si="22"/>
        <v>0</v>
      </c>
      <c r="AH34" s="46">
        <f>'RKO-SA'!S33</f>
        <v>0</v>
      </c>
      <c r="AI34" s="42">
        <f>'RKO-SA'!L33</f>
        <v>40.629</v>
      </c>
      <c r="AJ34" s="43">
        <f t="shared" si="9"/>
        <v>0</v>
      </c>
      <c r="AK34" s="39">
        <f>'RKO-GRASP'!J33</f>
        <v>67073</v>
      </c>
      <c r="AL34" s="42">
        <f t="shared" si="23"/>
        <v>0</v>
      </c>
      <c r="AM34" s="46">
        <f>'RKO-GRASP'!S33</f>
        <v>0.0208727804</v>
      </c>
      <c r="AN34" s="42">
        <f>'RKO-GRASP'!L33</f>
        <v>30.991</v>
      </c>
      <c r="AO34" s="43">
        <f t="shared" si="10"/>
        <v>0</v>
      </c>
      <c r="AP34" s="39">
        <f>'RKO-ILS'!J33</f>
        <v>67073</v>
      </c>
      <c r="AQ34" s="42">
        <f t="shared" si="24"/>
        <v>0</v>
      </c>
      <c r="AR34" s="46">
        <f>'RKO-ILS'!S33</f>
        <v>0.003876373503</v>
      </c>
      <c r="AS34" s="42">
        <f>'RKO-ILS'!L33</f>
        <v>25.145</v>
      </c>
      <c r="AT34" s="43">
        <f t="shared" si="11"/>
        <v>0</v>
      </c>
      <c r="AU34" s="39">
        <f>'RKO-VNS'!J33</f>
        <v>67073</v>
      </c>
      <c r="AV34" s="42">
        <f t="shared" si="25"/>
        <v>0</v>
      </c>
      <c r="AW34" s="46">
        <f>'RKO-VNS'!S33</f>
        <v>0</v>
      </c>
      <c r="AX34" s="42">
        <f>'RKO-VNS'!L33</f>
        <v>11.699</v>
      </c>
      <c r="AY34" s="43">
        <f t="shared" si="12"/>
        <v>0</v>
      </c>
      <c r="AZ34" s="39">
        <f>'RKO-PSO'!J33</f>
        <v>67073</v>
      </c>
      <c r="BA34" s="42">
        <f t="shared" si="26"/>
        <v>0</v>
      </c>
      <c r="BB34" s="46">
        <f>'RKO-PSO'!S33</f>
        <v>0.04144737823</v>
      </c>
      <c r="BC34" s="47">
        <f>'RKO-PSO'!L33</f>
        <v>39.117</v>
      </c>
      <c r="BD34" s="43">
        <f t="shared" si="13"/>
        <v>0</v>
      </c>
      <c r="BE34" s="39">
        <f>'RKO-GA'!J33</f>
        <v>67073</v>
      </c>
      <c r="BF34" s="42">
        <f t="shared" si="27"/>
        <v>0</v>
      </c>
      <c r="BG34" s="46">
        <f>'RKO-GA'!S33</f>
        <v>0.00954184247</v>
      </c>
      <c r="BH34" s="47">
        <f>'RKO-GA'!L33</f>
        <v>29.025</v>
      </c>
      <c r="BI34" s="43">
        <f t="shared" si="14"/>
        <v>0</v>
      </c>
      <c r="BJ34" s="39">
        <f>'RKO-BRKGA-CS'!J33</f>
        <v>67092</v>
      </c>
      <c r="BK34" s="42">
        <f t="shared" si="28"/>
        <v>0.02832734483</v>
      </c>
      <c r="BL34" s="46">
        <f>'RKO-BRKGA-CS'!S33</f>
        <v>0.04562193431</v>
      </c>
      <c r="BM34" s="47">
        <f>'RKO-BRKGA-CS'!L33</f>
        <v>44.528</v>
      </c>
      <c r="BN34" s="43">
        <f t="shared" si="15"/>
        <v>1</v>
      </c>
      <c r="BO34" s="39">
        <f>'RKO-LNS'!J33</f>
        <v>67073</v>
      </c>
      <c r="BP34" s="42">
        <f t="shared" si="29"/>
        <v>0</v>
      </c>
      <c r="BQ34" s="46">
        <f>'RKO-LNS'!S33</f>
        <v>0.01908368494</v>
      </c>
      <c r="BR34" s="47">
        <f>'RKO-LNS'!L33</f>
        <v>35.909</v>
      </c>
      <c r="BS34" s="43">
        <f t="shared" si="16"/>
        <v>0</v>
      </c>
      <c r="BT34" s="39">
        <f>'RKO-MS'!J33</f>
        <v>70632</v>
      </c>
      <c r="BU34" s="42">
        <f t="shared" si="30"/>
        <v>5.306158961</v>
      </c>
      <c r="BV34" s="46">
        <f>'RKO-MS'!S33</f>
        <v>6.556140325</v>
      </c>
      <c r="BW34" s="47">
        <f>'RKO-MS'!L33</f>
        <v>34.934</v>
      </c>
      <c r="BX34" s="43">
        <f t="shared" si="17"/>
        <v>1</v>
      </c>
      <c r="BY34" s="48"/>
      <c r="BZ34" s="49">
        <f t="shared" si="18"/>
        <v>67073</v>
      </c>
      <c r="CA34" s="49">
        <f t="shared" si="19"/>
        <v>1</v>
      </c>
    </row>
    <row r="35" ht="15.75" customHeight="1">
      <c r="A35" s="38" t="s">
        <v>108</v>
      </c>
      <c r="B35" s="39">
        <v>700.0</v>
      </c>
      <c r="C35" s="40"/>
      <c r="D35" s="40"/>
      <c r="E35" s="41"/>
      <c r="F35" s="39">
        <f t="shared" si="1"/>
        <v>66024</v>
      </c>
      <c r="G35" s="41"/>
      <c r="H35" s="39">
        <v>66024.0</v>
      </c>
      <c r="I35" s="42">
        <v>0.0</v>
      </c>
      <c r="J35" s="42">
        <v>239.311</v>
      </c>
      <c r="K35" s="43">
        <f t="shared" si="2"/>
        <v>0</v>
      </c>
      <c r="L35" s="44">
        <v>67924.0</v>
      </c>
      <c r="M35" s="42">
        <f t="shared" si="3"/>
        <v>2.877741427</v>
      </c>
      <c r="N35" s="45">
        <v>2.205</v>
      </c>
      <c r="O35" s="43">
        <f t="shared" si="4"/>
        <v>1</v>
      </c>
      <c r="P35" s="39">
        <v>66024.0</v>
      </c>
      <c r="Q35" s="42">
        <f t="shared" si="20"/>
        <v>0</v>
      </c>
      <c r="R35" s="46">
        <v>0.05</v>
      </c>
      <c r="S35" s="47">
        <v>82564.0</v>
      </c>
      <c r="T35" s="42">
        <v>1800.0</v>
      </c>
      <c r="U35" s="43">
        <f t="shared" si="5"/>
        <v>0</v>
      </c>
      <c r="V35" s="39">
        <f>RKO!J35</f>
        <v>66024</v>
      </c>
      <c r="W35" s="42">
        <f t="shared" si="6"/>
        <v>0</v>
      </c>
      <c r="X35" s="46">
        <f>RKO!S35</f>
        <v>0</v>
      </c>
      <c r="Y35" s="42">
        <f>RKO!L35</f>
        <v>13.822</v>
      </c>
      <c r="Z35" s="43">
        <f t="shared" si="7"/>
        <v>0</v>
      </c>
      <c r="AA35" s="39">
        <f>'RKO-BRKGA'!J34</f>
        <v>66024</v>
      </c>
      <c r="AB35" s="42">
        <f t="shared" si="21"/>
        <v>0</v>
      </c>
      <c r="AC35" s="46">
        <f>'RKO-BRKGA'!S34</f>
        <v>0.05301102629</v>
      </c>
      <c r="AD35" s="42">
        <f>'RKO-BRKGA'!L34</f>
        <v>27.665</v>
      </c>
      <c r="AE35" s="43">
        <f t="shared" si="8"/>
        <v>0</v>
      </c>
      <c r="AF35" s="39">
        <f>'RKO-SA'!J34</f>
        <v>66024</v>
      </c>
      <c r="AG35" s="42">
        <f t="shared" si="22"/>
        <v>0</v>
      </c>
      <c r="AH35" s="46">
        <f>'RKO-SA'!S34</f>
        <v>0.006361323155</v>
      </c>
      <c r="AI35" s="42">
        <f>'RKO-SA'!L34</f>
        <v>38.549</v>
      </c>
      <c r="AJ35" s="43">
        <f t="shared" si="9"/>
        <v>0</v>
      </c>
      <c r="AK35" s="39">
        <f>'RKO-GRASP'!J34</f>
        <v>66024</v>
      </c>
      <c r="AL35" s="42">
        <f t="shared" si="23"/>
        <v>0</v>
      </c>
      <c r="AM35" s="46">
        <f>'RKO-GRASP'!S34</f>
        <v>0.08300012117</v>
      </c>
      <c r="AN35" s="42">
        <f>'RKO-GRASP'!L34</f>
        <v>27.739</v>
      </c>
      <c r="AO35" s="43">
        <f t="shared" si="10"/>
        <v>0</v>
      </c>
      <c r="AP35" s="39">
        <f>'RKO-ILS'!J34</f>
        <v>66024</v>
      </c>
      <c r="AQ35" s="42">
        <f t="shared" si="24"/>
        <v>0</v>
      </c>
      <c r="AR35" s="46">
        <f>'RKO-ILS'!S34</f>
        <v>0.02423361202</v>
      </c>
      <c r="AS35" s="42">
        <f>'RKO-ILS'!L34</f>
        <v>34.132</v>
      </c>
      <c r="AT35" s="43">
        <f t="shared" si="11"/>
        <v>0</v>
      </c>
      <c r="AU35" s="39">
        <f>'RKO-VNS'!J34</f>
        <v>66024</v>
      </c>
      <c r="AV35" s="42">
        <f t="shared" si="25"/>
        <v>0</v>
      </c>
      <c r="AW35" s="46">
        <f>'RKO-VNS'!S34</f>
        <v>0.01272264631</v>
      </c>
      <c r="AX35" s="42">
        <f>'RKO-VNS'!L34</f>
        <v>31.684</v>
      </c>
      <c r="AY35" s="43">
        <f t="shared" si="12"/>
        <v>0</v>
      </c>
      <c r="AZ35" s="39">
        <f>'RKO-PSO'!J34</f>
        <v>66024</v>
      </c>
      <c r="BA35" s="42">
        <f t="shared" si="26"/>
        <v>0</v>
      </c>
      <c r="BB35" s="46">
        <f>'RKO-PSO'!S34</f>
        <v>0.1281352236</v>
      </c>
      <c r="BC35" s="47">
        <f>'RKO-PSO'!L34</f>
        <v>28.41</v>
      </c>
      <c r="BD35" s="43">
        <f t="shared" si="13"/>
        <v>0</v>
      </c>
      <c r="BE35" s="39">
        <f>'RKO-GA'!J34</f>
        <v>66024</v>
      </c>
      <c r="BF35" s="42">
        <f t="shared" si="27"/>
        <v>0</v>
      </c>
      <c r="BG35" s="46">
        <f>'RKO-GA'!S34</f>
        <v>0.02695989337</v>
      </c>
      <c r="BH35" s="47">
        <f>'RKO-GA'!L34</f>
        <v>23.743</v>
      </c>
      <c r="BI35" s="43">
        <f t="shared" si="14"/>
        <v>0</v>
      </c>
      <c r="BJ35" s="39">
        <f>'RKO-BRKGA-CS'!J34</f>
        <v>66024</v>
      </c>
      <c r="BK35" s="42">
        <f t="shared" si="28"/>
        <v>0</v>
      </c>
      <c r="BL35" s="46">
        <f>'RKO-BRKGA-CS'!S34</f>
        <v>0.06543075245</v>
      </c>
      <c r="BM35" s="47">
        <f>'RKO-BRKGA-CS'!L34</f>
        <v>31.914</v>
      </c>
      <c r="BN35" s="43">
        <f t="shared" si="15"/>
        <v>0</v>
      </c>
      <c r="BO35" s="39">
        <f>'RKO-LNS'!J34</f>
        <v>66024</v>
      </c>
      <c r="BP35" s="42">
        <f t="shared" si="29"/>
        <v>0</v>
      </c>
      <c r="BQ35" s="46">
        <f>'RKO-LNS'!S34</f>
        <v>0.04846722404</v>
      </c>
      <c r="BR35" s="47">
        <f>'RKO-LNS'!L34</f>
        <v>18.817</v>
      </c>
      <c r="BS35" s="43">
        <f t="shared" si="16"/>
        <v>0</v>
      </c>
      <c r="BT35" s="39">
        <f>'RKO-MS'!J34</f>
        <v>70794</v>
      </c>
      <c r="BU35" s="42">
        <f t="shared" si="30"/>
        <v>7.224645583</v>
      </c>
      <c r="BV35" s="46">
        <f>'RKO-MS'!S34</f>
        <v>8.244880649</v>
      </c>
      <c r="BW35" s="47">
        <f>'RKO-MS'!L34</f>
        <v>21.539</v>
      </c>
      <c r="BX35" s="43">
        <f t="shared" si="17"/>
        <v>1</v>
      </c>
      <c r="BY35" s="48"/>
      <c r="BZ35" s="49">
        <f t="shared" si="18"/>
        <v>66024</v>
      </c>
      <c r="CA35" s="49">
        <f t="shared" si="19"/>
        <v>1</v>
      </c>
    </row>
    <row r="36" ht="15.75" customHeight="1">
      <c r="A36" s="38" t="s">
        <v>109</v>
      </c>
      <c r="B36" s="39">
        <v>700.0</v>
      </c>
      <c r="C36" s="40"/>
      <c r="D36" s="40"/>
      <c r="E36" s="41"/>
      <c r="F36" s="39">
        <f t="shared" si="1"/>
        <v>63475</v>
      </c>
      <c r="G36" s="41"/>
      <c r="H36" s="39">
        <v>63475.0</v>
      </c>
      <c r="I36" s="42">
        <v>0.0</v>
      </c>
      <c r="J36" s="42">
        <v>218.367</v>
      </c>
      <c r="K36" s="43">
        <f t="shared" si="2"/>
        <v>0</v>
      </c>
      <c r="L36" s="44">
        <v>64656.0</v>
      </c>
      <c r="M36" s="42">
        <f t="shared" si="3"/>
        <v>1.86057503</v>
      </c>
      <c r="N36" s="45">
        <v>0.885</v>
      </c>
      <c r="O36" s="43">
        <f t="shared" si="4"/>
        <v>1</v>
      </c>
      <c r="P36" s="39">
        <v>63475.0</v>
      </c>
      <c r="Q36" s="42">
        <f t="shared" si="20"/>
        <v>0</v>
      </c>
      <c r="R36" s="46">
        <v>0.11</v>
      </c>
      <c r="S36" s="47">
        <v>140241.0</v>
      </c>
      <c r="T36" s="42">
        <v>1800.0</v>
      </c>
      <c r="U36" s="43">
        <f t="shared" si="5"/>
        <v>0</v>
      </c>
      <c r="V36" s="39">
        <f>RKO!J36</f>
        <v>63475</v>
      </c>
      <c r="W36" s="42">
        <f t="shared" si="6"/>
        <v>0</v>
      </c>
      <c r="X36" s="46">
        <f>RKO!S36</f>
        <v>0</v>
      </c>
      <c r="Y36" s="42">
        <f>RKO!L36</f>
        <v>16.23</v>
      </c>
      <c r="Z36" s="43">
        <f t="shared" si="7"/>
        <v>0</v>
      </c>
      <c r="AA36" s="39">
        <f>'RKO-BRKGA'!J35</f>
        <v>63475</v>
      </c>
      <c r="AB36" s="42">
        <f t="shared" si="21"/>
        <v>0</v>
      </c>
      <c r="AC36" s="46">
        <f>'RKO-BRKGA'!S35</f>
        <v>0.07877116975</v>
      </c>
      <c r="AD36" s="42">
        <f>'RKO-BRKGA'!L35</f>
        <v>22.162</v>
      </c>
      <c r="AE36" s="43">
        <f t="shared" si="8"/>
        <v>0</v>
      </c>
      <c r="AF36" s="39">
        <f>'RKO-SA'!J35</f>
        <v>63475</v>
      </c>
      <c r="AG36" s="42">
        <f t="shared" si="22"/>
        <v>0</v>
      </c>
      <c r="AH36" s="46">
        <f>'RKO-SA'!S35</f>
        <v>0.02079558881</v>
      </c>
      <c r="AI36" s="42">
        <f>'RKO-SA'!L35</f>
        <v>50.779</v>
      </c>
      <c r="AJ36" s="43">
        <f t="shared" si="9"/>
        <v>0</v>
      </c>
      <c r="AK36" s="39">
        <f>'RKO-GRASP'!J35</f>
        <v>63475</v>
      </c>
      <c r="AL36" s="42">
        <f t="shared" si="23"/>
        <v>0</v>
      </c>
      <c r="AM36" s="46">
        <f>'RKO-GRASP'!S35</f>
        <v>0.1055533675</v>
      </c>
      <c r="AN36" s="42">
        <f>'RKO-GRASP'!L35</f>
        <v>27.705</v>
      </c>
      <c r="AO36" s="43">
        <f t="shared" si="10"/>
        <v>0</v>
      </c>
      <c r="AP36" s="39">
        <f>'RKO-ILS'!J35</f>
        <v>63475</v>
      </c>
      <c r="AQ36" s="42">
        <f t="shared" si="24"/>
        <v>0</v>
      </c>
      <c r="AR36" s="46">
        <f>'RKO-ILS'!S35</f>
        <v>0.02142575817</v>
      </c>
      <c r="AS36" s="42">
        <f>'RKO-ILS'!L35</f>
        <v>27.161</v>
      </c>
      <c r="AT36" s="43">
        <f t="shared" si="11"/>
        <v>0</v>
      </c>
      <c r="AU36" s="39">
        <f>'RKO-VNS'!J35</f>
        <v>63475</v>
      </c>
      <c r="AV36" s="42">
        <f t="shared" si="25"/>
        <v>0</v>
      </c>
      <c r="AW36" s="46">
        <f>'RKO-VNS'!S35</f>
        <v>0</v>
      </c>
      <c r="AX36" s="42">
        <f>'RKO-VNS'!L35</f>
        <v>20.836</v>
      </c>
      <c r="AY36" s="43">
        <f t="shared" si="12"/>
        <v>0</v>
      </c>
      <c r="AZ36" s="39">
        <f>'RKO-PSO'!J35</f>
        <v>63475</v>
      </c>
      <c r="BA36" s="42">
        <f t="shared" si="26"/>
        <v>0</v>
      </c>
      <c r="BB36" s="46">
        <f>'RKO-PSO'!S35</f>
        <v>0.09547065774</v>
      </c>
      <c r="BC36" s="47">
        <f>'RKO-PSO'!L35</f>
        <v>26.492</v>
      </c>
      <c r="BD36" s="43">
        <f t="shared" si="13"/>
        <v>0</v>
      </c>
      <c r="BE36" s="39">
        <f>'RKO-GA'!J35</f>
        <v>63475</v>
      </c>
      <c r="BF36" s="42">
        <f t="shared" si="27"/>
        <v>0</v>
      </c>
      <c r="BG36" s="46">
        <f>'RKO-GA'!S35</f>
        <v>0.02741236707</v>
      </c>
      <c r="BH36" s="47">
        <f>'RKO-GA'!L35</f>
        <v>19.112</v>
      </c>
      <c r="BI36" s="43">
        <f t="shared" si="14"/>
        <v>0</v>
      </c>
      <c r="BJ36" s="39">
        <f>'RKO-BRKGA-CS'!J35</f>
        <v>63475</v>
      </c>
      <c r="BK36" s="42">
        <f t="shared" si="28"/>
        <v>0</v>
      </c>
      <c r="BL36" s="46">
        <f>'RKO-BRKGA-CS'!S35</f>
        <v>0.02205592753</v>
      </c>
      <c r="BM36" s="47">
        <f>'RKO-BRKGA-CS'!L35</f>
        <v>40.823</v>
      </c>
      <c r="BN36" s="43">
        <f t="shared" si="15"/>
        <v>0</v>
      </c>
      <c r="BO36" s="39">
        <f>'RKO-LNS'!J35</f>
        <v>63488</v>
      </c>
      <c r="BP36" s="42">
        <f t="shared" si="29"/>
        <v>0.02048050414</v>
      </c>
      <c r="BQ36" s="46">
        <f>'RKO-LNS'!S35</f>
        <v>0.06711303663</v>
      </c>
      <c r="BR36" s="47">
        <f>'RKO-LNS'!L35</f>
        <v>17.588</v>
      </c>
      <c r="BS36" s="43">
        <f t="shared" si="16"/>
        <v>1</v>
      </c>
      <c r="BT36" s="39">
        <f>'RKO-MS'!J35</f>
        <v>68678</v>
      </c>
      <c r="BU36" s="42">
        <f t="shared" si="30"/>
        <v>8.196927924</v>
      </c>
      <c r="BV36" s="46">
        <f>'RKO-MS'!S35</f>
        <v>8.550452934</v>
      </c>
      <c r="BW36" s="47">
        <f>'RKO-MS'!L35</f>
        <v>28.704</v>
      </c>
      <c r="BX36" s="43">
        <f t="shared" si="17"/>
        <v>1</v>
      </c>
      <c r="BY36" s="48"/>
      <c r="BZ36" s="49">
        <f t="shared" si="18"/>
        <v>63475</v>
      </c>
      <c r="CA36" s="49">
        <f t="shared" si="19"/>
        <v>1</v>
      </c>
    </row>
    <row r="37" ht="15.75" customHeight="1">
      <c r="A37" s="38" t="s">
        <v>110</v>
      </c>
      <c r="B37" s="39">
        <v>800.0</v>
      </c>
      <c r="C37" s="40"/>
      <c r="D37" s="40"/>
      <c r="E37" s="41"/>
      <c r="F37" s="39">
        <f t="shared" si="1"/>
        <v>62408</v>
      </c>
      <c r="G37" s="41"/>
      <c r="H37" s="39">
        <v>62408.0</v>
      </c>
      <c r="I37" s="42">
        <v>0.0</v>
      </c>
      <c r="J37" s="42">
        <v>432.297</v>
      </c>
      <c r="K37" s="43">
        <f t="shared" si="2"/>
        <v>0</v>
      </c>
      <c r="L37" s="44">
        <v>62937.0</v>
      </c>
      <c r="M37" s="42">
        <f t="shared" si="3"/>
        <v>0.8476477375</v>
      </c>
      <c r="N37" s="45">
        <v>5.1425</v>
      </c>
      <c r="O37" s="43">
        <f t="shared" si="4"/>
        <v>1</v>
      </c>
      <c r="P37" s="39">
        <v>62408.0</v>
      </c>
      <c r="Q37" s="42">
        <f t="shared" si="20"/>
        <v>0</v>
      </c>
      <c r="R37" s="46">
        <v>0.19</v>
      </c>
      <c r="S37" s="47">
        <v>90496.0</v>
      </c>
      <c r="T37" s="42">
        <v>1800.0</v>
      </c>
      <c r="U37" s="43">
        <f t="shared" si="5"/>
        <v>0</v>
      </c>
      <c r="V37" s="39">
        <f>RKO!J37</f>
        <v>62408</v>
      </c>
      <c r="W37" s="42">
        <f t="shared" si="6"/>
        <v>0</v>
      </c>
      <c r="X37" s="46">
        <f>RKO!S37</f>
        <v>0</v>
      </c>
      <c r="Y37" s="42">
        <f>RKO!L37</f>
        <v>11.4</v>
      </c>
      <c r="Z37" s="43">
        <f t="shared" si="7"/>
        <v>0</v>
      </c>
      <c r="AA37" s="39">
        <f>'RKO-BRKGA'!J36</f>
        <v>62408</v>
      </c>
      <c r="AB37" s="42">
        <f t="shared" si="21"/>
        <v>0</v>
      </c>
      <c r="AC37" s="46">
        <f>'RKO-BRKGA'!S36</f>
        <v>0.07018330983</v>
      </c>
      <c r="AD37" s="42">
        <f>'RKO-BRKGA'!L36</f>
        <v>23.788</v>
      </c>
      <c r="AE37" s="43">
        <f t="shared" si="8"/>
        <v>0</v>
      </c>
      <c r="AF37" s="39">
        <f>'RKO-SA'!J36</f>
        <v>62408</v>
      </c>
      <c r="AG37" s="42">
        <f t="shared" si="22"/>
        <v>0</v>
      </c>
      <c r="AH37" s="46">
        <f>'RKO-SA'!S36</f>
        <v>0</v>
      </c>
      <c r="AI37" s="42">
        <f>'RKO-SA'!L36</f>
        <v>52.487</v>
      </c>
      <c r="AJ37" s="43">
        <f t="shared" si="9"/>
        <v>0</v>
      </c>
      <c r="AK37" s="39">
        <f>'RKO-GRASP'!J36</f>
        <v>62408</v>
      </c>
      <c r="AL37" s="42">
        <f t="shared" si="23"/>
        <v>0</v>
      </c>
      <c r="AM37" s="46">
        <f>'RKO-GRASP'!S36</f>
        <v>0.261825407</v>
      </c>
      <c r="AN37" s="42">
        <f>'RKO-GRASP'!L36</f>
        <v>24.811</v>
      </c>
      <c r="AO37" s="43">
        <f t="shared" si="10"/>
        <v>0</v>
      </c>
      <c r="AP37" s="39">
        <f>'RKO-ILS'!J36</f>
        <v>62408</v>
      </c>
      <c r="AQ37" s="42">
        <f t="shared" si="24"/>
        <v>0</v>
      </c>
      <c r="AR37" s="46">
        <f>'RKO-ILS'!S36</f>
        <v>0</v>
      </c>
      <c r="AS37" s="42">
        <f>'RKO-ILS'!L36</f>
        <v>26.233</v>
      </c>
      <c r="AT37" s="43">
        <f t="shared" si="11"/>
        <v>0</v>
      </c>
      <c r="AU37" s="39">
        <f>'RKO-VNS'!J36</f>
        <v>62408</v>
      </c>
      <c r="AV37" s="42">
        <f t="shared" si="25"/>
        <v>0</v>
      </c>
      <c r="AW37" s="46">
        <f>'RKO-VNS'!S36</f>
        <v>0</v>
      </c>
      <c r="AX37" s="42">
        <f>'RKO-VNS'!L36</f>
        <v>15.269</v>
      </c>
      <c r="AY37" s="43">
        <f t="shared" si="12"/>
        <v>0</v>
      </c>
      <c r="AZ37" s="39">
        <f>'RKO-PSO'!J36</f>
        <v>62408</v>
      </c>
      <c r="BA37" s="42">
        <f t="shared" si="26"/>
        <v>0</v>
      </c>
      <c r="BB37" s="46">
        <f>'RKO-PSO'!S36</f>
        <v>0.05512113832</v>
      </c>
      <c r="BC37" s="47">
        <f>'RKO-PSO'!L36</f>
        <v>37.978</v>
      </c>
      <c r="BD37" s="43">
        <f t="shared" si="13"/>
        <v>0</v>
      </c>
      <c r="BE37" s="39">
        <f>'RKO-GA'!J36</f>
        <v>62408</v>
      </c>
      <c r="BF37" s="42">
        <f t="shared" si="27"/>
        <v>0</v>
      </c>
      <c r="BG37" s="46">
        <f>'RKO-GA'!S36</f>
        <v>0.008973208563</v>
      </c>
      <c r="BH37" s="47">
        <f>'RKO-GA'!L36</f>
        <v>35.476</v>
      </c>
      <c r="BI37" s="43">
        <f t="shared" si="14"/>
        <v>0</v>
      </c>
      <c r="BJ37" s="39">
        <f>'RKO-BRKGA-CS'!J36</f>
        <v>62408</v>
      </c>
      <c r="BK37" s="42">
        <f t="shared" si="28"/>
        <v>0</v>
      </c>
      <c r="BL37" s="46">
        <f>'RKO-BRKGA-CS'!S36</f>
        <v>0.08332265094</v>
      </c>
      <c r="BM37" s="47">
        <f>'RKO-BRKGA-CS'!L36</f>
        <v>45.406</v>
      </c>
      <c r="BN37" s="43">
        <f t="shared" si="15"/>
        <v>0</v>
      </c>
      <c r="BO37" s="39">
        <f>'RKO-LNS'!J36</f>
        <v>62408</v>
      </c>
      <c r="BP37" s="42">
        <f t="shared" si="29"/>
        <v>0</v>
      </c>
      <c r="BQ37" s="46">
        <f>'RKO-LNS'!S36</f>
        <v>0.006409434688</v>
      </c>
      <c r="BR37" s="47">
        <f>'RKO-LNS'!L36</f>
        <v>19.821</v>
      </c>
      <c r="BS37" s="43">
        <f t="shared" si="16"/>
        <v>0</v>
      </c>
      <c r="BT37" s="39">
        <f>'RKO-MS'!J36</f>
        <v>67104</v>
      </c>
      <c r="BU37" s="42">
        <f t="shared" si="30"/>
        <v>7.524676324</v>
      </c>
      <c r="BV37" s="46">
        <f>'RKO-MS'!S36</f>
        <v>8.618125881</v>
      </c>
      <c r="BW37" s="47">
        <f>'RKO-MS'!L36</f>
        <v>56.413</v>
      </c>
      <c r="BX37" s="43">
        <f t="shared" si="17"/>
        <v>1</v>
      </c>
      <c r="BY37" s="48"/>
      <c r="BZ37" s="49">
        <f t="shared" si="18"/>
        <v>62408</v>
      </c>
      <c r="CA37" s="49">
        <f t="shared" si="19"/>
        <v>1</v>
      </c>
    </row>
    <row r="38" ht="15.75" customHeight="1">
      <c r="A38" s="38" t="s">
        <v>111</v>
      </c>
      <c r="B38" s="39">
        <v>800.0</v>
      </c>
      <c r="C38" s="40"/>
      <c r="D38" s="40"/>
      <c r="E38" s="41"/>
      <c r="F38" s="39">
        <f t="shared" si="1"/>
        <v>70805</v>
      </c>
      <c r="G38" s="41"/>
      <c r="H38" s="39">
        <v>70805.0</v>
      </c>
      <c r="I38" s="42">
        <v>0.0</v>
      </c>
      <c r="J38" s="42">
        <v>409.187</v>
      </c>
      <c r="K38" s="43">
        <f t="shared" si="2"/>
        <v>0</v>
      </c>
      <c r="L38" s="44">
        <v>72878.0</v>
      </c>
      <c r="M38" s="42">
        <f t="shared" si="3"/>
        <v>2.927759339</v>
      </c>
      <c r="N38" s="45">
        <v>1.30166666666667</v>
      </c>
      <c r="O38" s="43">
        <f t="shared" si="4"/>
        <v>1</v>
      </c>
      <c r="P38" s="39">
        <v>70805.0</v>
      </c>
      <c r="Q38" s="42">
        <f t="shared" si="20"/>
        <v>0</v>
      </c>
      <c r="R38" s="46">
        <v>0.62</v>
      </c>
      <c r="S38" s="47">
        <v>115210.0</v>
      </c>
      <c r="T38" s="42">
        <v>1800.0</v>
      </c>
      <c r="U38" s="43">
        <f t="shared" si="5"/>
        <v>0</v>
      </c>
      <c r="V38" s="39">
        <f>RKO!J38</f>
        <v>70805</v>
      </c>
      <c r="W38" s="42">
        <f t="shared" si="6"/>
        <v>0</v>
      </c>
      <c r="X38" s="46">
        <f>RKO!S38</f>
        <v>0</v>
      </c>
      <c r="Y38" s="42">
        <f>RKO!L38</f>
        <v>50.113</v>
      </c>
      <c r="Z38" s="43">
        <f t="shared" si="7"/>
        <v>0</v>
      </c>
      <c r="AA38" s="39">
        <f>'RKO-BRKGA'!J37</f>
        <v>70806</v>
      </c>
      <c r="AB38" s="50">
        <f t="shared" si="21"/>
        <v>0.001412329638</v>
      </c>
      <c r="AC38" s="46">
        <f>'RKO-BRKGA'!S37</f>
        <v>0.05479838994</v>
      </c>
      <c r="AD38" s="42">
        <f>'RKO-BRKGA'!L37</f>
        <v>15.728</v>
      </c>
      <c r="AE38" s="43">
        <f t="shared" si="8"/>
        <v>1</v>
      </c>
      <c r="AF38" s="39">
        <f>'RKO-SA'!J37</f>
        <v>70805</v>
      </c>
      <c r="AG38" s="42">
        <f t="shared" si="22"/>
        <v>0</v>
      </c>
      <c r="AH38" s="46">
        <f>'RKO-SA'!S37</f>
        <v>0.01723042158</v>
      </c>
      <c r="AI38" s="42">
        <f>'RKO-SA'!L37</f>
        <v>67.307</v>
      </c>
      <c r="AJ38" s="43">
        <f t="shared" si="9"/>
        <v>0</v>
      </c>
      <c r="AK38" s="39">
        <f>'RKO-GRASP'!J37</f>
        <v>70805</v>
      </c>
      <c r="AL38" s="42">
        <f t="shared" si="23"/>
        <v>0</v>
      </c>
      <c r="AM38" s="46">
        <f>'RKO-GRASP'!S37</f>
        <v>0.1073370525</v>
      </c>
      <c r="AN38" s="42">
        <f>'RKO-GRASP'!L37</f>
        <v>17.57</v>
      </c>
      <c r="AO38" s="43">
        <f t="shared" si="10"/>
        <v>0</v>
      </c>
      <c r="AP38" s="39">
        <f>'RKO-ILS'!J37</f>
        <v>70805</v>
      </c>
      <c r="AQ38" s="42">
        <f t="shared" si="24"/>
        <v>0</v>
      </c>
      <c r="AR38" s="46">
        <f>'RKO-ILS'!S37</f>
        <v>0.03813290022</v>
      </c>
      <c r="AS38" s="42">
        <f>'RKO-ILS'!L37</f>
        <v>34.885</v>
      </c>
      <c r="AT38" s="43">
        <f t="shared" si="11"/>
        <v>0</v>
      </c>
      <c r="AU38" s="39">
        <f>'RKO-VNS'!J37</f>
        <v>70805</v>
      </c>
      <c r="AV38" s="42">
        <f t="shared" si="25"/>
        <v>0</v>
      </c>
      <c r="AW38" s="46">
        <f>'RKO-VNS'!S37</f>
        <v>0.01355836452</v>
      </c>
      <c r="AX38" s="42">
        <f>'RKO-VNS'!L37</f>
        <v>54.925</v>
      </c>
      <c r="AY38" s="43">
        <f t="shared" si="12"/>
        <v>0</v>
      </c>
      <c r="AZ38" s="39">
        <f>'RKO-PSO'!J37</f>
        <v>70821</v>
      </c>
      <c r="BA38" s="42">
        <f t="shared" si="26"/>
        <v>0.0225972742</v>
      </c>
      <c r="BB38" s="46">
        <f>'RKO-PSO'!S37</f>
        <v>0.1703269543</v>
      </c>
      <c r="BC38" s="47">
        <f>'RKO-PSO'!L37</f>
        <v>32.214</v>
      </c>
      <c r="BD38" s="43">
        <f t="shared" si="13"/>
        <v>1</v>
      </c>
      <c r="BE38" s="39">
        <f>'RKO-GA'!J37</f>
        <v>70805</v>
      </c>
      <c r="BF38" s="42">
        <f t="shared" si="27"/>
        <v>0</v>
      </c>
      <c r="BG38" s="46">
        <f>'RKO-GA'!S37</f>
        <v>0.01779535344</v>
      </c>
      <c r="BH38" s="47">
        <f>'RKO-GA'!L37</f>
        <v>37.297</v>
      </c>
      <c r="BI38" s="43">
        <f t="shared" si="14"/>
        <v>0</v>
      </c>
      <c r="BJ38" s="39">
        <f>'RKO-BRKGA-CS'!J37</f>
        <v>70805</v>
      </c>
      <c r="BK38" s="42">
        <f t="shared" si="28"/>
        <v>0</v>
      </c>
      <c r="BL38" s="46">
        <f>'RKO-BRKGA-CS'!S37</f>
        <v>0.04999646918</v>
      </c>
      <c r="BM38" s="47">
        <f>'RKO-BRKGA-CS'!L37</f>
        <v>45.981</v>
      </c>
      <c r="BN38" s="43">
        <f t="shared" si="15"/>
        <v>0</v>
      </c>
      <c r="BO38" s="39">
        <f>'RKO-LNS'!J37</f>
        <v>70819</v>
      </c>
      <c r="BP38" s="42">
        <f t="shared" si="29"/>
        <v>0.01977261493</v>
      </c>
      <c r="BQ38" s="46">
        <f>'RKO-LNS'!S37</f>
        <v>0.1629828402</v>
      </c>
      <c r="BR38" s="47">
        <f>'RKO-LNS'!L37</f>
        <v>42.994</v>
      </c>
      <c r="BS38" s="43">
        <f t="shared" si="16"/>
        <v>1</v>
      </c>
      <c r="BT38" s="39">
        <f>'RKO-MS'!J37</f>
        <v>75311</v>
      </c>
      <c r="BU38" s="42">
        <f t="shared" si="30"/>
        <v>6.363957348</v>
      </c>
      <c r="BV38" s="46">
        <f>'RKO-MS'!S37</f>
        <v>7.325471365</v>
      </c>
      <c r="BW38" s="47">
        <f>'RKO-MS'!L37</f>
        <v>48.536</v>
      </c>
      <c r="BX38" s="43">
        <f t="shared" si="17"/>
        <v>1</v>
      </c>
      <c r="BY38" s="48"/>
      <c r="BZ38" s="49">
        <f t="shared" si="18"/>
        <v>70805</v>
      </c>
      <c r="CA38" s="49">
        <f t="shared" si="19"/>
        <v>1</v>
      </c>
    </row>
    <row r="39" ht="15.75" customHeight="1">
      <c r="A39" s="38" t="s">
        <v>112</v>
      </c>
      <c r="B39" s="39">
        <v>800.0</v>
      </c>
      <c r="C39" s="40"/>
      <c r="D39" s="40"/>
      <c r="E39" s="41"/>
      <c r="F39" s="39">
        <f t="shared" si="1"/>
        <v>74125</v>
      </c>
      <c r="G39" s="41"/>
      <c r="H39" s="39">
        <v>74125.0</v>
      </c>
      <c r="I39" s="42">
        <v>0.0</v>
      </c>
      <c r="J39" s="42">
        <v>381.637</v>
      </c>
      <c r="K39" s="43">
        <f t="shared" si="2"/>
        <v>0</v>
      </c>
      <c r="L39" s="44">
        <v>74661.0</v>
      </c>
      <c r="M39" s="42">
        <f t="shared" si="3"/>
        <v>0.7231028668</v>
      </c>
      <c r="N39" s="45">
        <v>2.04333333333333</v>
      </c>
      <c r="O39" s="43">
        <f t="shared" si="4"/>
        <v>1</v>
      </c>
      <c r="P39" s="39">
        <v>74125.0</v>
      </c>
      <c r="Q39" s="42">
        <f t="shared" si="20"/>
        <v>0</v>
      </c>
      <c r="R39" s="46">
        <v>0.19</v>
      </c>
      <c r="S39" s="47">
        <v>87006.0</v>
      </c>
      <c r="T39" s="42">
        <v>1800.0</v>
      </c>
      <c r="U39" s="43">
        <f t="shared" si="5"/>
        <v>0</v>
      </c>
      <c r="V39" s="39">
        <f>RKO!J39</f>
        <v>74125</v>
      </c>
      <c r="W39" s="42">
        <f t="shared" si="6"/>
        <v>0</v>
      </c>
      <c r="X39" s="46">
        <f>RKO!S39</f>
        <v>0</v>
      </c>
      <c r="Y39" s="42">
        <f>RKO!L39</f>
        <v>17.628</v>
      </c>
      <c r="Z39" s="43">
        <f t="shared" si="7"/>
        <v>0</v>
      </c>
      <c r="AA39" s="39">
        <f>'RKO-BRKGA'!J38</f>
        <v>74125</v>
      </c>
      <c r="AB39" s="42">
        <f t="shared" si="21"/>
        <v>0</v>
      </c>
      <c r="AC39" s="46">
        <f>'RKO-BRKGA'!S38</f>
        <v>0.1899494098</v>
      </c>
      <c r="AD39" s="42">
        <f>'RKO-BRKGA'!L38</f>
        <v>21.663</v>
      </c>
      <c r="AE39" s="43">
        <f t="shared" si="8"/>
        <v>0</v>
      </c>
      <c r="AF39" s="39">
        <f>'RKO-SA'!J38</f>
        <v>74125</v>
      </c>
      <c r="AG39" s="42">
        <f t="shared" si="22"/>
        <v>0</v>
      </c>
      <c r="AH39" s="46">
        <f>'RKO-SA'!S38</f>
        <v>0.06124789207</v>
      </c>
      <c r="AI39" s="42">
        <f>'RKO-SA'!L38</f>
        <v>52.424</v>
      </c>
      <c r="AJ39" s="43">
        <f t="shared" si="9"/>
        <v>0</v>
      </c>
      <c r="AK39" s="39">
        <f>'RKO-GRASP'!J38</f>
        <v>74125</v>
      </c>
      <c r="AL39" s="42">
        <f t="shared" si="23"/>
        <v>0</v>
      </c>
      <c r="AM39" s="46">
        <f>'RKO-GRASP'!S38</f>
        <v>0.04613827993</v>
      </c>
      <c r="AN39" s="42">
        <f>'RKO-GRASP'!L38</f>
        <v>26.676</v>
      </c>
      <c r="AO39" s="43">
        <f t="shared" si="10"/>
        <v>0</v>
      </c>
      <c r="AP39" s="39">
        <f>'RKO-ILS'!J38</f>
        <v>74125</v>
      </c>
      <c r="AQ39" s="42">
        <f t="shared" si="24"/>
        <v>0</v>
      </c>
      <c r="AR39" s="46">
        <f>'RKO-ILS'!S38</f>
        <v>0.04613827993</v>
      </c>
      <c r="AS39" s="42">
        <f>'RKO-ILS'!L38</f>
        <v>28.475</v>
      </c>
      <c r="AT39" s="43">
        <f t="shared" si="11"/>
        <v>0</v>
      </c>
      <c r="AU39" s="39">
        <f>'RKO-VNS'!J38</f>
        <v>74125</v>
      </c>
      <c r="AV39" s="42">
        <f t="shared" si="25"/>
        <v>0</v>
      </c>
      <c r="AW39" s="46">
        <f>'RKO-VNS'!S38</f>
        <v>0.05261382799</v>
      </c>
      <c r="AX39" s="42">
        <f>'RKO-VNS'!L38</f>
        <v>32.084</v>
      </c>
      <c r="AY39" s="43">
        <f t="shared" si="12"/>
        <v>0</v>
      </c>
      <c r="AZ39" s="39">
        <f>'RKO-PSO'!J38</f>
        <v>74125</v>
      </c>
      <c r="BA39" s="42">
        <f t="shared" si="26"/>
        <v>0</v>
      </c>
      <c r="BB39" s="46">
        <f>'RKO-PSO'!S38</f>
        <v>0.06124789207</v>
      </c>
      <c r="BC39" s="47">
        <f>'RKO-PSO'!L38</f>
        <v>21.638</v>
      </c>
      <c r="BD39" s="43">
        <f t="shared" si="13"/>
        <v>0</v>
      </c>
      <c r="BE39" s="39">
        <f>'RKO-GA'!J38</f>
        <v>74125</v>
      </c>
      <c r="BF39" s="42">
        <f t="shared" si="27"/>
        <v>0</v>
      </c>
      <c r="BG39" s="46">
        <f>'RKO-GA'!S38</f>
        <v>0.0534232715</v>
      </c>
      <c r="BH39" s="47">
        <f>'RKO-GA'!L38</f>
        <v>49.9</v>
      </c>
      <c r="BI39" s="43">
        <f t="shared" si="14"/>
        <v>0</v>
      </c>
      <c r="BJ39" s="39">
        <f>'RKO-BRKGA-CS'!J38</f>
        <v>74125</v>
      </c>
      <c r="BK39" s="42">
        <f t="shared" si="28"/>
        <v>0</v>
      </c>
      <c r="BL39" s="46">
        <f>'RKO-BRKGA-CS'!S38</f>
        <v>0.01510961214</v>
      </c>
      <c r="BM39" s="47">
        <f>'RKO-BRKGA-CS'!L38</f>
        <v>31.798</v>
      </c>
      <c r="BN39" s="43">
        <f t="shared" si="15"/>
        <v>0</v>
      </c>
      <c r="BO39" s="39">
        <f>'RKO-LNS'!J38</f>
        <v>74125</v>
      </c>
      <c r="BP39" s="42">
        <f t="shared" si="29"/>
        <v>0</v>
      </c>
      <c r="BQ39" s="46">
        <f>'RKO-LNS'!S38</f>
        <v>0.1465092749</v>
      </c>
      <c r="BR39" s="47">
        <f>'RKO-LNS'!L38</f>
        <v>23.452</v>
      </c>
      <c r="BS39" s="43">
        <f t="shared" si="16"/>
        <v>0</v>
      </c>
      <c r="BT39" s="39">
        <f>'RKO-MS'!J38</f>
        <v>79805</v>
      </c>
      <c r="BU39" s="42">
        <f t="shared" si="30"/>
        <v>7.662731872</v>
      </c>
      <c r="BV39" s="46">
        <f>'RKO-MS'!S38</f>
        <v>8.348060708</v>
      </c>
      <c r="BW39" s="47">
        <f>'RKO-MS'!L38</f>
        <v>54.279</v>
      </c>
      <c r="BX39" s="43">
        <f t="shared" si="17"/>
        <v>1</v>
      </c>
      <c r="BY39" s="48"/>
      <c r="BZ39" s="49">
        <f t="shared" si="18"/>
        <v>74125</v>
      </c>
      <c r="CA39" s="49">
        <f t="shared" si="19"/>
        <v>1</v>
      </c>
    </row>
    <row r="40" ht="15.75" customHeight="1">
      <c r="A40" s="38" t="s">
        <v>113</v>
      </c>
      <c r="B40" s="39">
        <v>900.0</v>
      </c>
      <c r="C40" s="40"/>
      <c r="D40" s="40"/>
      <c r="E40" s="41"/>
      <c r="F40" s="39">
        <f t="shared" si="1"/>
        <v>66456</v>
      </c>
      <c r="G40" s="41"/>
      <c r="H40" s="39">
        <v>66456.0</v>
      </c>
      <c r="I40" s="42">
        <v>0.0</v>
      </c>
      <c r="J40" s="42">
        <v>704.855</v>
      </c>
      <c r="K40" s="43">
        <f t="shared" si="2"/>
        <v>0</v>
      </c>
      <c r="L40" s="44">
        <v>68235.0</v>
      </c>
      <c r="M40" s="42">
        <f t="shared" si="3"/>
        <v>2.676959191</v>
      </c>
      <c r="N40" s="45">
        <v>6.40916666666667</v>
      </c>
      <c r="O40" s="43">
        <f t="shared" si="4"/>
        <v>1</v>
      </c>
      <c r="P40" s="39">
        <v>66456.0</v>
      </c>
      <c r="Q40" s="42">
        <f t="shared" si="20"/>
        <v>0</v>
      </c>
      <c r="R40" s="46">
        <v>1.81</v>
      </c>
      <c r="S40" s="47">
        <v>88601.0</v>
      </c>
      <c r="T40" s="42">
        <v>1800.0</v>
      </c>
      <c r="U40" s="43">
        <f t="shared" si="5"/>
        <v>0</v>
      </c>
      <c r="V40" s="39">
        <f>RKO!J40</f>
        <v>66456</v>
      </c>
      <c r="W40" s="42">
        <f t="shared" si="6"/>
        <v>0</v>
      </c>
      <c r="X40" s="46">
        <f>RKO!S40</f>
        <v>0</v>
      </c>
      <c r="Y40" s="42">
        <f>RKO!L40</f>
        <v>12.861</v>
      </c>
      <c r="Z40" s="43">
        <f t="shared" si="7"/>
        <v>0</v>
      </c>
      <c r="AA40" s="39">
        <f>'RKO-BRKGA'!J39</f>
        <v>66456</v>
      </c>
      <c r="AB40" s="42">
        <f t="shared" si="21"/>
        <v>0</v>
      </c>
      <c r="AC40" s="46">
        <f>'RKO-BRKGA'!S39</f>
        <v>0.07463584928</v>
      </c>
      <c r="AD40" s="42">
        <f>'RKO-BRKGA'!L39</f>
        <v>15.553</v>
      </c>
      <c r="AE40" s="43">
        <f t="shared" si="8"/>
        <v>0</v>
      </c>
      <c r="AF40" s="39">
        <f>'RKO-SA'!J39</f>
        <v>66456</v>
      </c>
      <c r="AG40" s="42">
        <f t="shared" si="22"/>
        <v>0</v>
      </c>
      <c r="AH40" s="46">
        <f>'RKO-SA'!S39</f>
        <v>0.003009510052</v>
      </c>
      <c r="AI40" s="42">
        <f>'RKO-SA'!L39</f>
        <v>41.366</v>
      </c>
      <c r="AJ40" s="43">
        <f t="shared" si="9"/>
        <v>0</v>
      </c>
      <c r="AK40" s="39">
        <f>'RKO-GRASP'!J39</f>
        <v>66456</v>
      </c>
      <c r="AL40" s="42">
        <f t="shared" si="23"/>
        <v>0</v>
      </c>
      <c r="AM40" s="46">
        <f>'RKO-GRASP'!S39</f>
        <v>0.04484169977</v>
      </c>
      <c r="AN40" s="42">
        <f>'RKO-GRASP'!L39</f>
        <v>33.327</v>
      </c>
      <c r="AO40" s="43">
        <f t="shared" si="10"/>
        <v>0</v>
      </c>
      <c r="AP40" s="39">
        <f>'RKO-ILS'!J39</f>
        <v>66456</v>
      </c>
      <c r="AQ40" s="42">
        <f t="shared" si="24"/>
        <v>0</v>
      </c>
      <c r="AR40" s="46">
        <f>'RKO-ILS'!S39</f>
        <v>0.02227037438</v>
      </c>
      <c r="AS40" s="42">
        <f>'RKO-ILS'!L39</f>
        <v>42.456</v>
      </c>
      <c r="AT40" s="43">
        <f t="shared" si="11"/>
        <v>0</v>
      </c>
      <c r="AU40" s="39">
        <f>'RKO-VNS'!J39</f>
        <v>66456</v>
      </c>
      <c r="AV40" s="42">
        <f t="shared" si="25"/>
        <v>0</v>
      </c>
      <c r="AW40" s="46">
        <f>'RKO-VNS'!S39</f>
        <v>0.006921873119</v>
      </c>
      <c r="AX40" s="42">
        <f>'RKO-VNS'!L39</f>
        <v>51.853</v>
      </c>
      <c r="AY40" s="43">
        <f t="shared" si="12"/>
        <v>0</v>
      </c>
      <c r="AZ40" s="39">
        <f>'RKO-PSO'!J39</f>
        <v>66456</v>
      </c>
      <c r="BA40" s="42">
        <f t="shared" si="26"/>
        <v>0</v>
      </c>
      <c r="BB40" s="46">
        <f>'RKO-PSO'!S39</f>
        <v>0.0520645239</v>
      </c>
      <c r="BC40" s="47">
        <f>'RKO-PSO'!L39</f>
        <v>24.91</v>
      </c>
      <c r="BD40" s="43">
        <f t="shared" si="13"/>
        <v>0</v>
      </c>
      <c r="BE40" s="39">
        <f>'RKO-GA'!J39</f>
        <v>66461</v>
      </c>
      <c r="BF40" s="42">
        <f t="shared" si="27"/>
        <v>0.007523775129</v>
      </c>
      <c r="BG40" s="46">
        <f>'RKO-GA'!S39</f>
        <v>0.04785120982</v>
      </c>
      <c r="BH40" s="47">
        <f>'RKO-GA'!L39</f>
        <v>43.109</v>
      </c>
      <c r="BI40" s="43">
        <f t="shared" si="14"/>
        <v>1</v>
      </c>
      <c r="BJ40" s="39">
        <f>'RKO-BRKGA-CS'!J39</f>
        <v>66456</v>
      </c>
      <c r="BK40" s="42">
        <f t="shared" si="28"/>
        <v>0</v>
      </c>
      <c r="BL40" s="46">
        <f>'RKO-BRKGA-CS'!S39</f>
        <v>0.03822077766</v>
      </c>
      <c r="BM40" s="47">
        <f>'RKO-BRKGA-CS'!L39</f>
        <v>69.104</v>
      </c>
      <c r="BN40" s="43">
        <f t="shared" si="15"/>
        <v>0</v>
      </c>
      <c r="BO40" s="39">
        <f>'RKO-LNS'!J39</f>
        <v>66456</v>
      </c>
      <c r="BP40" s="42">
        <f t="shared" si="29"/>
        <v>0</v>
      </c>
      <c r="BQ40" s="46">
        <f>'RKO-LNS'!S39</f>
        <v>0.02648368846</v>
      </c>
      <c r="BR40" s="47">
        <f>'RKO-LNS'!L39</f>
        <v>34.257</v>
      </c>
      <c r="BS40" s="43">
        <f t="shared" si="16"/>
        <v>0</v>
      </c>
      <c r="BT40" s="39">
        <f>'RKO-MS'!J39</f>
        <v>71481</v>
      </c>
      <c r="BU40" s="42">
        <f t="shared" si="30"/>
        <v>7.561394005</v>
      </c>
      <c r="BV40" s="46">
        <f>'RKO-MS'!S39</f>
        <v>8.212351029</v>
      </c>
      <c r="BW40" s="47">
        <f>'RKO-MS'!L39</f>
        <v>57.611</v>
      </c>
      <c r="BX40" s="43">
        <f t="shared" si="17"/>
        <v>1</v>
      </c>
      <c r="BY40" s="48"/>
      <c r="BZ40" s="49">
        <f t="shared" si="18"/>
        <v>66456</v>
      </c>
      <c r="CA40" s="49">
        <f t="shared" si="19"/>
        <v>1</v>
      </c>
    </row>
    <row r="41" ht="15.75" customHeight="1">
      <c r="A41" s="38" t="s">
        <v>114</v>
      </c>
      <c r="B41" s="39">
        <v>900.0</v>
      </c>
      <c r="C41" s="40"/>
      <c r="D41" s="40"/>
      <c r="E41" s="41"/>
      <c r="F41" s="39">
        <f t="shared" si="1"/>
        <v>66129</v>
      </c>
      <c r="G41" s="41"/>
      <c r="H41" s="39">
        <v>66129.0</v>
      </c>
      <c r="I41" s="42">
        <v>0.0</v>
      </c>
      <c r="J41" s="42">
        <v>456.374</v>
      </c>
      <c r="K41" s="43">
        <f t="shared" si="2"/>
        <v>0</v>
      </c>
      <c r="L41" s="44">
        <v>66604.0</v>
      </c>
      <c r="M41" s="42">
        <f t="shared" si="3"/>
        <v>0.7182930333</v>
      </c>
      <c r="N41" s="45">
        <v>2.13333333333333</v>
      </c>
      <c r="O41" s="43">
        <f t="shared" si="4"/>
        <v>1</v>
      </c>
      <c r="P41" s="39">
        <v>66129.0</v>
      </c>
      <c r="Q41" s="42">
        <f t="shared" si="20"/>
        <v>0</v>
      </c>
      <c r="R41" s="46">
        <v>0.69</v>
      </c>
      <c r="S41" s="47">
        <v>28456.0</v>
      </c>
      <c r="T41" s="42">
        <v>1800.0</v>
      </c>
      <c r="U41" s="43">
        <f t="shared" si="5"/>
        <v>0</v>
      </c>
      <c r="V41" s="39">
        <f>RKO!J41</f>
        <v>66129</v>
      </c>
      <c r="W41" s="42">
        <f t="shared" si="6"/>
        <v>0</v>
      </c>
      <c r="X41" s="46">
        <f>RKO!S41</f>
        <v>0.008468296814</v>
      </c>
      <c r="Y41" s="42">
        <f>RKO!L41</f>
        <v>18.166</v>
      </c>
      <c r="Z41" s="43">
        <f t="shared" si="7"/>
        <v>0</v>
      </c>
      <c r="AA41" s="39">
        <f>'RKO-BRKGA'!J40</f>
        <v>66129</v>
      </c>
      <c r="AB41" s="42">
        <f t="shared" si="21"/>
        <v>0</v>
      </c>
      <c r="AC41" s="46">
        <f>'RKO-BRKGA'!S40</f>
        <v>0.04052684904</v>
      </c>
      <c r="AD41" s="42">
        <f>'RKO-BRKGA'!L40</f>
        <v>16.14</v>
      </c>
      <c r="AE41" s="43">
        <f t="shared" si="8"/>
        <v>0</v>
      </c>
      <c r="AF41" s="39">
        <f>'RKO-SA'!J40</f>
        <v>66129</v>
      </c>
      <c r="AG41" s="42">
        <f t="shared" si="22"/>
        <v>0</v>
      </c>
      <c r="AH41" s="46">
        <f>'RKO-SA'!S40</f>
        <v>0.01784391114</v>
      </c>
      <c r="AI41" s="42">
        <f>'RKO-SA'!L40</f>
        <v>52.83</v>
      </c>
      <c r="AJ41" s="43">
        <f t="shared" si="9"/>
        <v>0</v>
      </c>
      <c r="AK41" s="39">
        <f>'RKO-GRASP'!J40</f>
        <v>66129</v>
      </c>
      <c r="AL41" s="42">
        <f t="shared" si="23"/>
        <v>0</v>
      </c>
      <c r="AM41" s="46">
        <f>'RKO-GRASP'!S40</f>
        <v>0.08710248151</v>
      </c>
      <c r="AN41" s="42">
        <f>'RKO-GRASP'!L40</f>
        <v>53.145</v>
      </c>
      <c r="AO41" s="43">
        <f t="shared" si="10"/>
        <v>0</v>
      </c>
      <c r="AP41" s="39">
        <f>'RKO-ILS'!J40</f>
        <v>66157</v>
      </c>
      <c r="AQ41" s="42">
        <f t="shared" si="24"/>
        <v>0.04234148407</v>
      </c>
      <c r="AR41" s="46">
        <f>'RKO-ILS'!S40</f>
        <v>0.04657563248</v>
      </c>
      <c r="AS41" s="42">
        <f>'RKO-ILS'!L40</f>
        <v>49.117</v>
      </c>
      <c r="AT41" s="43">
        <f t="shared" si="11"/>
        <v>1</v>
      </c>
      <c r="AU41" s="39">
        <f>'RKO-VNS'!J40</f>
        <v>66129</v>
      </c>
      <c r="AV41" s="42">
        <f t="shared" si="25"/>
        <v>0</v>
      </c>
      <c r="AW41" s="46">
        <f>'RKO-VNS'!S40</f>
        <v>0.01028293185</v>
      </c>
      <c r="AX41" s="42">
        <f>'RKO-VNS'!L40</f>
        <v>22.713</v>
      </c>
      <c r="AY41" s="43">
        <f t="shared" si="12"/>
        <v>0</v>
      </c>
      <c r="AZ41" s="39">
        <f>'RKO-PSO'!J40</f>
        <v>66129</v>
      </c>
      <c r="BA41" s="42">
        <f t="shared" si="26"/>
        <v>0</v>
      </c>
      <c r="BB41" s="46">
        <f>'RKO-PSO'!S40</f>
        <v>0.1191610337</v>
      </c>
      <c r="BC41" s="47">
        <f>'RKO-PSO'!L40</f>
        <v>54.705</v>
      </c>
      <c r="BD41" s="43">
        <f t="shared" si="13"/>
        <v>0</v>
      </c>
      <c r="BE41" s="39">
        <f>'RKO-GA'!J40</f>
        <v>66129</v>
      </c>
      <c r="BF41" s="42">
        <f t="shared" si="27"/>
        <v>0</v>
      </c>
      <c r="BG41" s="46">
        <f>'RKO-GA'!S40</f>
        <v>0.03599026146</v>
      </c>
      <c r="BH41" s="47">
        <f>'RKO-GA'!L40</f>
        <v>34.325</v>
      </c>
      <c r="BI41" s="43">
        <f t="shared" si="14"/>
        <v>0</v>
      </c>
      <c r="BJ41" s="39">
        <f>'RKO-BRKGA-CS'!J40</f>
        <v>66129</v>
      </c>
      <c r="BK41" s="42">
        <f t="shared" si="28"/>
        <v>0</v>
      </c>
      <c r="BL41" s="46">
        <f>'RKO-BRKGA-CS'!S40</f>
        <v>0.09466346081</v>
      </c>
      <c r="BM41" s="47">
        <f>'RKO-BRKGA-CS'!L40</f>
        <v>55.55</v>
      </c>
      <c r="BN41" s="43">
        <f t="shared" si="15"/>
        <v>0</v>
      </c>
      <c r="BO41" s="39">
        <f>'RKO-LNS'!J40</f>
        <v>66129</v>
      </c>
      <c r="BP41" s="42">
        <f t="shared" si="29"/>
        <v>0</v>
      </c>
      <c r="BQ41" s="46">
        <f>'RKO-LNS'!S40</f>
        <v>0.03961953152</v>
      </c>
      <c r="BR41" s="47">
        <f>'RKO-LNS'!L40</f>
        <v>25.274</v>
      </c>
      <c r="BS41" s="43">
        <f t="shared" si="16"/>
        <v>0</v>
      </c>
      <c r="BT41" s="39">
        <f>'RKO-MS'!J40</f>
        <v>71189</v>
      </c>
      <c r="BU41" s="42">
        <f t="shared" si="30"/>
        <v>7.65171105</v>
      </c>
      <c r="BV41" s="46">
        <f>'RKO-MS'!S40</f>
        <v>8.582618821</v>
      </c>
      <c r="BW41" s="47">
        <f>'RKO-MS'!L40</f>
        <v>49.784</v>
      </c>
      <c r="BX41" s="43">
        <f t="shared" si="17"/>
        <v>1</v>
      </c>
      <c r="BY41" s="48"/>
      <c r="BZ41" s="49">
        <f t="shared" si="18"/>
        <v>66129</v>
      </c>
      <c r="CA41" s="49">
        <f t="shared" si="19"/>
        <v>1</v>
      </c>
    </row>
    <row r="42" ht="15.75" customHeight="1">
      <c r="A42" s="38" t="s">
        <v>115</v>
      </c>
      <c r="B42" s="39">
        <v>900.0</v>
      </c>
      <c r="C42" s="40"/>
      <c r="D42" s="40"/>
      <c r="E42" s="41"/>
      <c r="F42" s="39">
        <f t="shared" si="1"/>
        <v>75386</v>
      </c>
      <c r="G42" s="41"/>
      <c r="H42" s="39">
        <v>75386.0</v>
      </c>
      <c r="I42" s="45">
        <v>0.0</v>
      </c>
      <c r="J42" s="42">
        <v>460.132</v>
      </c>
      <c r="K42" s="43">
        <f t="shared" si="2"/>
        <v>0</v>
      </c>
      <c r="L42" s="44">
        <v>78237.0</v>
      </c>
      <c r="M42" s="42">
        <f t="shared" si="3"/>
        <v>3.781869313</v>
      </c>
      <c r="N42" s="45">
        <v>0.2475</v>
      </c>
      <c r="O42" s="43">
        <f t="shared" si="4"/>
        <v>1</v>
      </c>
      <c r="P42" s="39">
        <v>75386.0</v>
      </c>
      <c r="Q42" s="42">
        <f t="shared" si="20"/>
        <v>0</v>
      </c>
      <c r="R42" s="46">
        <v>0.22</v>
      </c>
      <c r="S42" s="47">
        <v>82143.0</v>
      </c>
      <c r="T42" s="42">
        <v>1800.0</v>
      </c>
      <c r="U42" s="43">
        <f t="shared" si="5"/>
        <v>0</v>
      </c>
      <c r="V42" s="39">
        <f>RKO!J42</f>
        <v>75386</v>
      </c>
      <c r="W42" s="42">
        <f t="shared" si="6"/>
        <v>0</v>
      </c>
      <c r="X42" s="46">
        <f>RKO!S42</f>
        <v>0</v>
      </c>
      <c r="Y42" s="42">
        <f>RKO!L42</f>
        <v>13.435</v>
      </c>
      <c r="Z42" s="43">
        <f t="shared" si="7"/>
        <v>0</v>
      </c>
      <c r="AA42" s="39">
        <f>'RKO-BRKGA'!J41</f>
        <v>75386</v>
      </c>
      <c r="AB42" s="42">
        <f t="shared" si="21"/>
        <v>0</v>
      </c>
      <c r="AC42" s="46">
        <f>'RKO-BRKGA'!S41</f>
        <v>0.05120314117</v>
      </c>
      <c r="AD42" s="42">
        <f>'RKO-BRKGA'!L41</f>
        <v>20.387</v>
      </c>
      <c r="AE42" s="43">
        <f t="shared" si="8"/>
        <v>0</v>
      </c>
      <c r="AF42" s="39">
        <f>'RKO-SA'!J41</f>
        <v>75386</v>
      </c>
      <c r="AG42" s="42">
        <f t="shared" si="22"/>
        <v>0</v>
      </c>
      <c r="AH42" s="46">
        <f>'RKO-SA'!S41</f>
        <v>0</v>
      </c>
      <c r="AI42" s="42">
        <f>'RKO-SA'!L41</f>
        <v>47.037</v>
      </c>
      <c r="AJ42" s="43">
        <f t="shared" si="9"/>
        <v>0</v>
      </c>
      <c r="AK42" s="39">
        <f>'RKO-GRASP'!J41</f>
        <v>75416</v>
      </c>
      <c r="AL42" s="42">
        <f t="shared" si="23"/>
        <v>0.03979518744</v>
      </c>
      <c r="AM42" s="46">
        <f>'RKO-GRASP'!S41</f>
        <v>0.04934603242</v>
      </c>
      <c r="AN42" s="42">
        <f>'RKO-GRASP'!L41</f>
        <v>24.422</v>
      </c>
      <c r="AO42" s="43">
        <f t="shared" si="10"/>
        <v>1</v>
      </c>
      <c r="AP42" s="39">
        <f>'RKO-ILS'!J41</f>
        <v>75386</v>
      </c>
      <c r="AQ42" s="42">
        <f t="shared" si="24"/>
        <v>0</v>
      </c>
      <c r="AR42" s="46">
        <f>'RKO-ILS'!S41</f>
        <v>0.001061204998</v>
      </c>
      <c r="AS42" s="42">
        <f>'RKO-ILS'!L41</f>
        <v>23.152</v>
      </c>
      <c r="AT42" s="43">
        <f t="shared" si="11"/>
        <v>0</v>
      </c>
      <c r="AU42" s="39">
        <f>'RKO-VNS'!J41</f>
        <v>75386</v>
      </c>
      <c r="AV42" s="42">
        <f t="shared" si="25"/>
        <v>0</v>
      </c>
      <c r="AW42" s="46">
        <f>'RKO-VNS'!S41</f>
        <v>0.002122409997</v>
      </c>
      <c r="AX42" s="42">
        <f>'RKO-VNS'!L41</f>
        <v>25.068</v>
      </c>
      <c r="AY42" s="43">
        <f t="shared" si="12"/>
        <v>0</v>
      </c>
      <c r="AZ42" s="39">
        <f>'RKO-PSO'!J41</f>
        <v>75386</v>
      </c>
      <c r="BA42" s="42">
        <f t="shared" si="26"/>
        <v>0</v>
      </c>
      <c r="BB42" s="46">
        <f>'RKO-PSO'!S41</f>
        <v>0.03024434245</v>
      </c>
      <c r="BC42" s="47">
        <f>'RKO-PSO'!L41</f>
        <v>19.796</v>
      </c>
      <c r="BD42" s="43">
        <f t="shared" si="13"/>
        <v>0</v>
      </c>
      <c r="BE42" s="39">
        <f>'RKO-GA'!J41</f>
        <v>75386</v>
      </c>
      <c r="BF42" s="42">
        <f t="shared" si="27"/>
        <v>0</v>
      </c>
      <c r="BG42" s="46">
        <f>'RKO-GA'!S41</f>
        <v>0.02255060621</v>
      </c>
      <c r="BH42" s="47">
        <f>'RKO-GA'!L41</f>
        <v>43.498</v>
      </c>
      <c r="BI42" s="43">
        <f t="shared" si="14"/>
        <v>0</v>
      </c>
      <c r="BJ42" s="39">
        <f>'RKO-BRKGA-CS'!J41</f>
        <v>75386</v>
      </c>
      <c r="BK42" s="42">
        <f t="shared" si="28"/>
        <v>0</v>
      </c>
      <c r="BL42" s="46">
        <f>'RKO-BRKGA-CS'!S41</f>
        <v>0.05332555116</v>
      </c>
      <c r="BM42" s="47">
        <f>'RKO-BRKGA-CS'!L41</f>
        <v>59.305</v>
      </c>
      <c r="BN42" s="43">
        <f t="shared" si="15"/>
        <v>0</v>
      </c>
      <c r="BO42" s="39">
        <f>'RKO-LNS'!J41</f>
        <v>75386</v>
      </c>
      <c r="BP42" s="42">
        <f t="shared" si="29"/>
        <v>0</v>
      </c>
      <c r="BQ42" s="46">
        <f>'RKO-LNS'!S41</f>
        <v>0.04377470618</v>
      </c>
      <c r="BR42" s="47">
        <f>'RKO-LNS'!L41</f>
        <v>31.351</v>
      </c>
      <c r="BS42" s="43">
        <f t="shared" si="16"/>
        <v>0</v>
      </c>
      <c r="BT42" s="39">
        <f>'RKO-MS'!J41</f>
        <v>80666</v>
      </c>
      <c r="BU42" s="42">
        <f t="shared" si="30"/>
        <v>7.003952989</v>
      </c>
      <c r="BV42" s="46">
        <f>'RKO-MS'!S41</f>
        <v>8.240256812</v>
      </c>
      <c r="BW42" s="47">
        <f>'RKO-MS'!L41</f>
        <v>37.683</v>
      </c>
      <c r="BX42" s="43">
        <f t="shared" si="17"/>
        <v>1</v>
      </c>
      <c r="BY42" s="48"/>
      <c r="BZ42" s="49">
        <f t="shared" si="18"/>
        <v>75386</v>
      </c>
      <c r="CA42" s="49">
        <f t="shared" si="19"/>
        <v>1</v>
      </c>
    </row>
    <row r="43" ht="15.75" customHeight="1">
      <c r="A43" s="38" t="s">
        <v>76</v>
      </c>
      <c r="B43" s="39">
        <v>100.0</v>
      </c>
      <c r="C43" s="40">
        <v>20.0</v>
      </c>
      <c r="D43" s="40">
        <v>10.0</v>
      </c>
      <c r="E43" s="41"/>
      <c r="F43" s="39">
        <f t="shared" si="1"/>
        <v>84027</v>
      </c>
      <c r="G43" s="41"/>
      <c r="H43" s="39">
        <v>84027.0</v>
      </c>
      <c r="I43" s="42">
        <v>0.0</v>
      </c>
      <c r="J43" s="42">
        <v>0.386296</v>
      </c>
      <c r="K43" s="43">
        <f t="shared" si="2"/>
        <v>0</v>
      </c>
      <c r="L43" s="44">
        <v>88745.0</v>
      </c>
      <c r="M43" s="42">
        <f t="shared" si="3"/>
        <v>5.61486189</v>
      </c>
      <c r="N43" s="45">
        <v>0.234166666666667</v>
      </c>
      <c r="O43" s="43">
        <f t="shared" si="4"/>
        <v>1</v>
      </c>
      <c r="P43" s="51">
        <v>84027.0</v>
      </c>
      <c r="Q43" s="42">
        <f t="shared" si="20"/>
        <v>0</v>
      </c>
      <c r="R43" s="46">
        <v>0.04</v>
      </c>
      <c r="S43" s="47">
        <v>1392416.0</v>
      </c>
      <c r="T43" s="42">
        <v>1800.0</v>
      </c>
      <c r="U43" s="43">
        <f t="shared" si="5"/>
        <v>0</v>
      </c>
      <c r="V43" s="39">
        <f>RKO!J45</f>
        <v>84027</v>
      </c>
      <c r="W43" s="42">
        <f t="shared" si="6"/>
        <v>0</v>
      </c>
      <c r="X43" s="46">
        <f>RKO!S45</f>
        <v>0</v>
      </c>
      <c r="Y43" s="42">
        <f>RKO!L45</f>
        <v>3.623</v>
      </c>
      <c r="Z43" s="43">
        <f t="shared" si="7"/>
        <v>0</v>
      </c>
      <c r="AA43" s="39">
        <f>'RKO-BRKGA'!J44</f>
        <v>84027</v>
      </c>
      <c r="AB43" s="42">
        <f t="shared" si="21"/>
        <v>0</v>
      </c>
      <c r="AC43" s="46">
        <f>'RKO-BRKGA'!S44</f>
        <v>0.04688969022</v>
      </c>
      <c r="AD43" s="42">
        <f>'RKO-BRKGA'!L44</f>
        <v>5.425</v>
      </c>
      <c r="AE43" s="43">
        <f t="shared" si="8"/>
        <v>0</v>
      </c>
      <c r="AF43" s="39">
        <f>'RKO-SA'!J44</f>
        <v>84027</v>
      </c>
      <c r="AG43" s="42">
        <f t="shared" si="22"/>
        <v>0</v>
      </c>
      <c r="AH43" s="46">
        <f>'RKO-SA'!S44</f>
        <v>0.02832422912</v>
      </c>
      <c r="AI43" s="42">
        <f>'RKO-SA'!L44</f>
        <v>9.305</v>
      </c>
      <c r="AJ43" s="43">
        <f t="shared" si="9"/>
        <v>0</v>
      </c>
      <c r="AK43" s="39">
        <f>'RKO-GRASP'!J44</f>
        <v>84027</v>
      </c>
      <c r="AL43" s="42">
        <f t="shared" si="23"/>
        <v>0</v>
      </c>
      <c r="AM43" s="46">
        <f>'RKO-GRASP'!S44</f>
        <v>0.01475716139</v>
      </c>
      <c r="AN43" s="42">
        <f>'RKO-GRASP'!L44</f>
        <v>10.63</v>
      </c>
      <c r="AO43" s="43">
        <f t="shared" si="10"/>
        <v>0</v>
      </c>
      <c r="AP43" s="39">
        <f>'RKO-ILS'!J44</f>
        <v>84027</v>
      </c>
      <c r="AQ43" s="42">
        <f t="shared" si="24"/>
        <v>0</v>
      </c>
      <c r="AR43" s="46">
        <f>'RKO-ILS'!S44</f>
        <v>0.004522355909</v>
      </c>
      <c r="AS43" s="42">
        <f>'RKO-ILS'!L44</f>
        <v>11.616</v>
      </c>
      <c r="AT43" s="43">
        <f t="shared" si="11"/>
        <v>0</v>
      </c>
      <c r="AU43" s="39">
        <f>'RKO-VNS'!J44</f>
        <v>84027</v>
      </c>
      <c r="AV43" s="42">
        <f t="shared" si="25"/>
        <v>0</v>
      </c>
      <c r="AW43" s="46">
        <f>'RKO-VNS'!S44</f>
        <v>0</v>
      </c>
      <c r="AX43" s="42">
        <f>'RKO-VNS'!L44</f>
        <v>11.354</v>
      </c>
      <c r="AY43" s="43">
        <f t="shared" si="12"/>
        <v>0</v>
      </c>
      <c r="AZ43" s="39">
        <f>'RKO-PSO'!J44</f>
        <v>84129</v>
      </c>
      <c r="BA43" s="42">
        <f t="shared" si="26"/>
        <v>0.1213895534</v>
      </c>
      <c r="BB43" s="46">
        <f>'RKO-PSO'!S44</f>
        <v>0.3548859295</v>
      </c>
      <c r="BC43" s="47">
        <f>'RKO-PSO'!L44</f>
        <v>10.327</v>
      </c>
      <c r="BD43" s="43">
        <f t="shared" si="13"/>
        <v>1</v>
      </c>
      <c r="BE43" s="39">
        <f>'RKO-GA'!J44</f>
        <v>84027</v>
      </c>
      <c r="BF43" s="42">
        <f t="shared" si="27"/>
        <v>0</v>
      </c>
      <c r="BG43" s="46">
        <f>'RKO-GA'!S44</f>
        <v>0.009044711819</v>
      </c>
      <c r="BH43" s="47">
        <f>'RKO-GA'!L44</f>
        <v>4.23</v>
      </c>
      <c r="BI43" s="43">
        <f t="shared" si="14"/>
        <v>0</v>
      </c>
      <c r="BJ43" s="39">
        <f>'RKO-BRKGA-CS'!J44</f>
        <v>84027</v>
      </c>
      <c r="BK43" s="42">
        <f t="shared" si="28"/>
        <v>0</v>
      </c>
      <c r="BL43" s="46">
        <f>'RKO-BRKGA-CS'!S44</f>
        <v>0.110202673</v>
      </c>
      <c r="BM43" s="47">
        <f>'RKO-BRKGA-CS'!L44</f>
        <v>7.393</v>
      </c>
      <c r="BN43" s="43">
        <f t="shared" si="15"/>
        <v>0</v>
      </c>
      <c r="BO43" s="39">
        <f>'RKO-LNS'!J44</f>
        <v>84027</v>
      </c>
      <c r="BP43" s="42">
        <f t="shared" si="29"/>
        <v>0</v>
      </c>
      <c r="BQ43" s="46">
        <f>'RKO-LNS'!S44</f>
        <v>0.05902864555</v>
      </c>
      <c r="BR43" s="47">
        <f>'RKO-LNS'!L44</f>
        <v>6.921</v>
      </c>
      <c r="BS43" s="43">
        <f t="shared" si="16"/>
        <v>0</v>
      </c>
      <c r="BT43" s="39">
        <f>'RKO-MS'!J44</f>
        <v>90864</v>
      </c>
      <c r="BU43" s="42">
        <f t="shared" si="30"/>
        <v>8.136670356</v>
      </c>
      <c r="BV43" s="46">
        <f>'RKO-MS'!S44</f>
        <v>9.103978483</v>
      </c>
      <c r="BW43" s="42">
        <f>'RKO-MS'!L44</f>
        <v>6.309</v>
      </c>
      <c r="BX43" s="43">
        <f t="shared" si="17"/>
        <v>1</v>
      </c>
      <c r="BY43" s="48"/>
      <c r="BZ43" s="49">
        <f t="shared" si="18"/>
        <v>84027</v>
      </c>
      <c r="CA43" s="49">
        <f t="shared" si="19"/>
        <v>1</v>
      </c>
    </row>
    <row r="44" ht="15.75" customHeight="1">
      <c r="A44" s="38" t="s">
        <v>77</v>
      </c>
      <c r="B44" s="39">
        <v>100.0</v>
      </c>
      <c r="C44" s="40"/>
      <c r="D44" s="40"/>
      <c r="E44" s="41"/>
      <c r="F44" s="39">
        <f t="shared" si="1"/>
        <v>80660</v>
      </c>
      <c r="G44" s="41"/>
      <c r="H44" s="39">
        <v>80660.0</v>
      </c>
      <c r="I44" s="42">
        <v>0.0</v>
      </c>
      <c r="J44" s="42">
        <v>0.541799</v>
      </c>
      <c r="K44" s="43">
        <f t="shared" si="2"/>
        <v>0</v>
      </c>
      <c r="L44" s="44">
        <v>83021.0</v>
      </c>
      <c r="M44" s="42">
        <f t="shared" si="3"/>
        <v>2.927101413</v>
      </c>
      <c r="N44" s="45">
        <v>0.383333333333333</v>
      </c>
      <c r="O44" s="43">
        <f t="shared" si="4"/>
        <v>1</v>
      </c>
      <c r="P44" s="51">
        <v>80660.0</v>
      </c>
      <c r="Q44" s="42">
        <f t="shared" si="20"/>
        <v>0</v>
      </c>
      <c r="R44" s="46">
        <v>0.01</v>
      </c>
      <c r="S44" s="47">
        <v>291938.0</v>
      </c>
      <c r="T44" s="42">
        <v>1800.0</v>
      </c>
      <c r="U44" s="43">
        <f t="shared" si="5"/>
        <v>0</v>
      </c>
      <c r="V44" s="39">
        <f>RKO!J46</f>
        <v>80660</v>
      </c>
      <c r="W44" s="42">
        <f t="shared" si="6"/>
        <v>0</v>
      </c>
      <c r="X44" s="46">
        <f>RKO!S46</f>
        <v>0</v>
      </c>
      <c r="Y44" s="42">
        <f>RKO!L46</f>
        <v>2.806</v>
      </c>
      <c r="Z44" s="43">
        <f t="shared" si="7"/>
        <v>0</v>
      </c>
      <c r="AA44" s="39">
        <f>'RKO-BRKGA'!J45</f>
        <v>80660</v>
      </c>
      <c r="AB44" s="42">
        <f t="shared" si="21"/>
        <v>0</v>
      </c>
      <c r="AC44" s="46">
        <f>'RKO-BRKGA'!S45</f>
        <v>0</v>
      </c>
      <c r="AD44" s="42">
        <f>'RKO-BRKGA'!L45</f>
        <v>1.23</v>
      </c>
      <c r="AE44" s="43">
        <f t="shared" si="8"/>
        <v>0</v>
      </c>
      <c r="AF44" s="39">
        <f>'RKO-SA'!J45</f>
        <v>80660</v>
      </c>
      <c r="AG44" s="42">
        <f t="shared" si="22"/>
        <v>0</v>
      </c>
      <c r="AH44" s="46">
        <f>'RKO-SA'!S45</f>
        <v>0</v>
      </c>
      <c r="AI44" s="42">
        <f>'RKO-SA'!L45</f>
        <v>5.286</v>
      </c>
      <c r="AJ44" s="43">
        <f t="shared" si="9"/>
        <v>0</v>
      </c>
      <c r="AK44" s="39">
        <f>'RKO-GRASP'!J45</f>
        <v>80660</v>
      </c>
      <c r="AL44" s="42">
        <f t="shared" si="23"/>
        <v>0</v>
      </c>
      <c r="AM44" s="46">
        <f>'RKO-GRASP'!S45</f>
        <v>0.02504339202</v>
      </c>
      <c r="AN44" s="42">
        <f>'RKO-GRASP'!L45</f>
        <v>6.145</v>
      </c>
      <c r="AO44" s="43">
        <f t="shared" si="10"/>
        <v>0</v>
      </c>
      <c r="AP44" s="39">
        <f>'RKO-ILS'!J45</f>
        <v>80660</v>
      </c>
      <c r="AQ44" s="42">
        <f t="shared" si="24"/>
        <v>0</v>
      </c>
      <c r="AR44" s="46">
        <f>'RKO-ILS'!S45</f>
        <v>0</v>
      </c>
      <c r="AS44" s="42">
        <f>'RKO-ILS'!L45</f>
        <v>4.247</v>
      </c>
      <c r="AT44" s="43">
        <f t="shared" si="11"/>
        <v>0</v>
      </c>
      <c r="AU44" s="39">
        <f>'RKO-VNS'!J45</f>
        <v>80660</v>
      </c>
      <c r="AV44" s="42">
        <f t="shared" si="25"/>
        <v>0</v>
      </c>
      <c r="AW44" s="46">
        <f>'RKO-VNS'!S45</f>
        <v>0.0004959087528</v>
      </c>
      <c r="AX44" s="42">
        <f>'RKO-VNS'!L45</f>
        <v>7.607</v>
      </c>
      <c r="AY44" s="43">
        <f t="shared" si="12"/>
        <v>0</v>
      </c>
      <c r="AZ44" s="39">
        <f>'RKO-PSO'!J45</f>
        <v>80660</v>
      </c>
      <c r="BA44" s="42">
        <f t="shared" si="26"/>
        <v>0</v>
      </c>
      <c r="BB44" s="46">
        <f>'RKO-PSO'!S45</f>
        <v>0.1827423754</v>
      </c>
      <c r="BC44" s="47">
        <f>'RKO-PSO'!L45</f>
        <v>4.739</v>
      </c>
      <c r="BD44" s="43">
        <f t="shared" si="13"/>
        <v>0</v>
      </c>
      <c r="BE44" s="39">
        <f>'RKO-GA'!J45</f>
        <v>80660</v>
      </c>
      <c r="BF44" s="42">
        <f t="shared" si="27"/>
        <v>0</v>
      </c>
      <c r="BG44" s="46">
        <f>'RKO-GA'!S45</f>
        <v>0</v>
      </c>
      <c r="BH44" s="47">
        <f>'RKO-GA'!L45</f>
        <v>8.22</v>
      </c>
      <c r="BI44" s="43">
        <f t="shared" si="14"/>
        <v>0</v>
      </c>
      <c r="BJ44" s="39">
        <f>'RKO-BRKGA-CS'!J45</f>
        <v>80660</v>
      </c>
      <c r="BK44" s="42">
        <f t="shared" si="28"/>
        <v>0</v>
      </c>
      <c r="BL44" s="46">
        <f>'RKO-BRKGA-CS'!S45</f>
        <v>0.107364245</v>
      </c>
      <c r="BM44" s="47">
        <f>'RKO-BRKGA-CS'!L45</f>
        <v>10.051</v>
      </c>
      <c r="BN44" s="43">
        <f t="shared" si="15"/>
        <v>0</v>
      </c>
      <c r="BO44" s="39">
        <f>'RKO-LNS'!J45</f>
        <v>80660</v>
      </c>
      <c r="BP44" s="42">
        <f t="shared" si="29"/>
        <v>0</v>
      </c>
      <c r="BQ44" s="46">
        <f>'RKO-LNS'!S45</f>
        <v>0.02653111827</v>
      </c>
      <c r="BR44" s="47">
        <f>'RKO-LNS'!L45</f>
        <v>9.733</v>
      </c>
      <c r="BS44" s="43">
        <f t="shared" si="16"/>
        <v>0</v>
      </c>
      <c r="BT44" s="39">
        <f>'RKO-MS'!J45</f>
        <v>85505</v>
      </c>
      <c r="BU44" s="42">
        <f t="shared" si="30"/>
        <v>6.006694768</v>
      </c>
      <c r="BV44" s="46">
        <f>'RKO-MS'!S45</f>
        <v>6.963550707</v>
      </c>
      <c r="BW44" s="42">
        <f>'RKO-MS'!L45</f>
        <v>4.524</v>
      </c>
      <c r="BX44" s="43">
        <f t="shared" si="17"/>
        <v>1</v>
      </c>
      <c r="BY44" s="48"/>
      <c r="BZ44" s="49">
        <f t="shared" si="18"/>
        <v>80660</v>
      </c>
      <c r="CA44" s="49">
        <f t="shared" si="19"/>
        <v>1</v>
      </c>
    </row>
    <row r="45" ht="15.75" customHeight="1">
      <c r="A45" s="38" t="s">
        <v>78</v>
      </c>
      <c r="B45" s="39">
        <v>100.0</v>
      </c>
      <c r="C45" s="40"/>
      <c r="D45" s="40"/>
      <c r="E45" s="41"/>
      <c r="F45" s="39">
        <f t="shared" si="1"/>
        <v>88180</v>
      </c>
      <c r="G45" s="41"/>
      <c r="H45" s="39">
        <v>88180.0</v>
      </c>
      <c r="I45" s="42">
        <v>0.0</v>
      </c>
      <c r="J45" s="42">
        <v>0.363747</v>
      </c>
      <c r="K45" s="43">
        <f t="shared" si="2"/>
        <v>0</v>
      </c>
      <c r="L45" s="44">
        <v>91166.0</v>
      </c>
      <c r="M45" s="42">
        <f t="shared" si="3"/>
        <v>3.386255387</v>
      </c>
      <c r="N45" s="45">
        <v>0.225</v>
      </c>
      <c r="O45" s="43">
        <f t="shared" si="4"/>
        <v>1</v>
      </c>
      <c r="P45" s="51">
        <v>88180.0</v>
      </c>
      <c r="Q45" s="42">
        <f t="shared" si="20"/>
        <v>0</v>
      </c>
      <c r="R45" s="46">
        <v>0.05</v>
      </c>
      <c r="S45" s="47">
        <v>1564568.0</v>
      </c>
      <c r="T45" s="42">
        <v>1800.0</v>
      </c>
      <c r="U45" s="43">
        <f t="shared" si="5"/>
        <v>0</v>
      </c>
      <c r="V45" s="39">
        <f>RKO!J47</f>
        <v>88180</v>
      </c>
      <c r="W45" s="42">
        <f t="shared" si="6"/>
        <v>0</v>
      </c>
      <c r="X45" s="46">
        <f>RKO!S47</f>
        <v>0</v>
      </c>
      <c r="Y45" s="42">
        <f>RKO!L47</f>
        <v>3.215</v>
      </c>
      <c r="Z45" s="43">
        <f t="shared" si="7"/>
        <v>0</v>
      </c>
      <c r="AA45" s="39">
        <f>'RKO-BRKGA'!J46</f>
        <v>88180</v>
      </c>
      <c r="AB45" s="42">
        <f t="shared" si="21"/>
        <v>0</v>
      </c>
      <c r="AC45" s="46">
        <f>'RKO-BRKGA'!S46</f>
        <v>0.02109321842</v>
      </c>
      <c r="AD45" s="42">
        <f>'RKO-BRKGA'!L46</f>
        <v>7.526</v>
      </c>
      <c r="AE45" s="43">
        <f t="shared" si="8"/>
        <v>0</v>
      </c>
      <c r="AF45" s="39">
        <f>'RKO-SA'!J46</f>
        <v>88180</v>
      </c>
      <c r="AG45" s="42">
        <f t="shared" si="22"/>
        <v>0</v>
      </c>
      <c r="AH45" s="46">
        <f>'RKO-SA'!S46</f>
        <v>0.01995917442</v>
      </c>
      <c r="AI45" s="42">
        <f>'RKO-SA'!L46</f>
        <v>6.522</v>
      </c>
      <c r="AJ45" s="43">
        <f t="shared" si="9"/>
        <v>0</v>
      </c>
      <c r="AK45" s="39">
        <f>'RKO-GRASP'!J46</f>
        <v>88180</v>
      </c>
      <c r="AL45" s="42">
        <f t="shared" si="23"/>
        <v>0</v>
      </c>
      <c r="AM45" s="46">
        <f>'RKO-GRASP'!S46</f>
        <v>0.06214561125</v>
      </c>
      <c r="AN45" s="42">
        <f>'RKO-GRASP'!L46</f>
        <v>4.98</v>
      </c>
      <c r="AO45" s="43">
        <f t="shared" si="10"/>
        <v>0</v>
      </c>
      <c r="AP45" s="39">
        <f>'RKO-ILS'!J46</f>
        <v>88180</v>
      </c>
      <c r="AQ45" s="42">
        <f t="shared" si="24"/>
        <v>0</v>
      </c>
      <c r="AR45" s="46">
        <f>'RKO-ILS'!S46</f>
        <v>0.04400090724</v>
      </c>
      <c r="AS45" s="42">
        <f>'RKO-ILS'!L46</f>
        <v>7.224</v>
      </c>
      <c r="AT45" s="43">
        <f t="shared" si="11"/>
        <v>0</v>
      </c>
      <c r="AU45" s="39">
        <f>'RKO-VNS'!J46</f>
        <v>88180</v>
      </c>
      <c r="AV45" s="42">
        <f t="shared" si="25"/>
        <v>0</v>
      </c>
      <c r="AW45" s="46">
        <f>'RKO-VNS'!S46</f>
        <v>0</v>
      </c>
      <c r="AX45" s="42">
        <f>'RKO-VNS'!L46</f>
        <v>3.197</v>
      </c>
      <c r="AY45" s="43">
        <f t="shared" si="12"/>
        <v>0</v>
      </c>
      <c r="AZ45" s="39">
        <f>'RKO-PSO'!J46</f>
        <v>88260</v>
      </c>
      <c r="BA45" s="42">
        <f t="shared" si="26"/>
        <v>0.09072352007</v>
      </c>
      <c r="BB45" s="46">
        <f>'RKO-PSO'!S46</f>
        <v>0.1077341801</v>
      </c>
      <c r="BC45" s="47">
        <f>'RKO-PSO'!L46</f>
        <v>6.724</v>
      </c>
      <c r="BD45" s="43">
        <f t="shared" si="13"/>
        <v>1</v>
      </c>
      <c r="BE45" s="39">
        <f>'RKO-GA'!J46</f>
        <v>88184</v>
      </c>
      <c r="BF45" s="42">
        <f t="shared" si="27"/>
        <v>0.004536176004</v>
      </c>
      <c r="BG45" s="46">
        <f>'RKO-GA'!S46</f>
        <v>0.02200045362</v>
      </c>
      <c r="BH45" s="47">
        <f>'RKO-GA'!L46</f>
        <v>4.799</v>
      </c>
      <c r="BI45" s="43">
        <f t="shared" si="14"/>
        <v>1</v>
      </c>
      <c r="BJ45" s="39">
        <f>'RKO-BRKGA-CS'!J46</f>
        <v>88180</v>
      </c>
      <c r="BK45" s="42">
        <f t="shared" si="28"/>
        <v>0</v>
      </c>
      <c r="BL45" s="46">
        <f>'RKO-BRKGA-CS'!S46</f>
        <v>0.05216602404</v>
      </c>
      <c r="BM45" s="47">
        <f>'RKO-BRKGA-CS'!L46</f>
        <v>6.487</v>
      </c>
      <c r="BN45" s="43">
        <f t="shared" si="15"/>
        <v>0</v>
      </c>
      <c r="BO45" s="39">
        <f>'RKO-LNS'!J46</f>
        <v>88180</v>
      </c>
      <c r="BP45" s="42">
        <f t="shared" si="29"/>
        <v>0</v>
      </c>
      <c r="BQ45" s="46">
        <f>'RKO-LNS'!S46</f>
        <v>0.01814470401</v>
      </c>
      <c r="BR45" s="47">
        <f>'RKO-LNS'!L46</f>
        <v>7.181</v>
      </c>
      <c r="BS45" s="43">
        <f t="shared" si="16"/>
        <v>0</v>
      </c>
      <c r="BT45" s="39">
        <f>'RKO-MS'!J46</f>
        <v>93532</v>
      </c>
      <c r="BU45" s="42">
        <f t="shared" si="30"/>
        <v>6.069403493</v>
      </c>
      <c r="BV45" s="46">
        <f>'RKO-MS'!S46</f>
        <v>6.747561805</v>
      </c>
      <c r="BW45" s="42">
        <f>'RKO-MS'!L46</f>
        <v>6.726</v>
      </c>
      <c r="BX45" s="43">
        <f t="shared" si="17"/>
        <v>1</v>
      </c>
      <c r="BY45" s="48"/>
      <c r="BZ45" s="49">
        <f t="shared" si="18"/>
        <v>88180</v>
      </c>
      <c r="CA45" s="49">
        <f t="shared" si="19"/>
        <v>1</v>
      </c>
    </row>
    <row r="46" ht="15.75" customHeight="1">
      <c r="A46" s="38" t="s">
        <v>79</v>
      </c>
      <c r="B46" s="39">
        <v>100.0</v>
      </c>
      <c r="C46" s="40"/>
      <c r="D46" s="40"/>
      <c r="E46" s="41"/>
      <c r="F46" s="39">
        <f t="shared" si="1"/>
        <v>95441</v>
      </c>
      <c r="G46" s="41"/>
      <c r="H46" s="39">
        <v>95441.0</v>
      </c>
      <c r="I46" s="42">
        <v>0.0</v>
      </c>
      <c r="J46" s="42">
        <v>0.668062</v>
      </c>
      <c r="K46" s="43">
        <f t="shared" si="2"/>
        <v>0</v>
      </c>
      <c r="L46" s="44">
        <v>104680.0</v>
      </c>
      <c r="M46" s="42">
        <f t="shared" si="3"/>
        <v>9.680326065</v>
      </c>
      <c r="N46" s="45">
        <v>0.415833333333333</v>
      </c>
      <c r="O46" s="43">
        <f t="shared" si="4"/>
        <v>1</v>
      </c>
      <c r="P46" s="51">
        <v>95441.0</v>
      </c>
      <c r="Q46" s="42">
        <f t="shared" si="20"/>
        <v>0</v>
      </c>
      <c r="R46" s="46">
        <v>0.11</v>
      </c>
      <c r="S46" s="47">
        <v>1082626.0</v>
      </c>
      <c r="T46" s="42">
        <v>1800.0</v>
      </c>
      <c r="U46" s="43">
        <f t="shared" si="5"/>
        <v>0</v>
      </c>
      <c r="V46" s="39">
        <f>RKO!J48</f>
        <v>95441</v>
      </c>
      <c r="W46" s="42">
        <f t="shared" si="6"/>
        <v>0</v>
      </c>
      <c r="X46" s="46">
        <f>RKO!S48</f>
        <v>0</v>
      </c>
      <c r="Y46" s="42">
        <f>RKO!L48</f>
        <v>6.025</v>
      </c>
      <c r="Z46" s="43">
        <f t="shared" si="7"/>
        <v>0</v>
      </c>
      <c r="AA46" s="39">
        <f>'RKO-BRKGA'!J47</f>
        <v>95441</v>
      </c>
      <c r="AB46" s="42">
        <f t="shared" si="21"/>
        <v>0</v>
      </c>
      <c r="AC46" s="46">
        <f>'RKO-BRKGA'!S47</f>
        <v>0.03164258547</v>
      </c>
      <c r="AD46" s="42">
        <f>'RKO-BRKGA'!L47</f>
        <v>8.719</v>
      </c>
      <c r="AE46" s="43">
        <f t="shared" si="8"/>
        <v>0</v>
      </c>
      <c r="AF46" s="39">
        <f>'RKO-SA'!J47</f>
        <v>95441</v>
      </c>
      <c r="AG46" s="42">
        <f t="shared" si="22"/>
        <v>0</v>
      </c>
      <c r="AH46" s="46">
        <f>'RKO-SA'!S47</f>
        <v>0.008172588301</v>
      </c>
      <c r="AI46" s="42">
        <f>'RKO-SA'!L47</f>
        <v>5.292</v>
      </c>
      <c r="AJ46" s="43">
        <f t="shared" si="9"/>
        <v>0</v>
      </c>
      <c r="AK46" s="39">
        <f>'RKO-GRASP'!J47</f>
        <v>95441</v>
      </c>
      <c r="AL46" s="42">
        <f t="shared" si="23"/>
        <v>0</v>
      </c>
      <c r="AM46" s="46">
        <f>'RKO-GRASP'!S47</f>
        <v>0.0027241961</v>
      </c>
      <c r="AN46" s="42">
        <f>'RKO-GRASP'!L47</f>
        <v>7.112</v>
      </c>
      <c r="AO46" s="43">
        <f t="shared" si="10"/>
        <v>0</v>
      </c>
      <c r="AP46" s="39">
        <f>'RKO-ILS'!J47</f>
        <v>95441</v>
      </c>
      <c r="AQ46" s="42">
        <f t="shared" si="24"/>
        <v>0</v>
      </c>
      <c r="AR46" s="46">
        <f>'RKO-ILS'!S47</f>
        <v>0.008172588301</v>
      </c>
      <c r="AS46" s="42">
        <f>'RKO-ILS'!L47</f>
        <v>8.776</v>
      </c>
      <c r="AT46" s="43">
        <f t="shared" si="11"/>
        <v>0</v>
      </c>
      <c r="AU46" s="39">
        <f>'RKO-VNS'!J47</f>
        <v>95441</v>
      </c>
      <c r="AV46" s="42">
        <f t="shared" si="25"/>
        <v>0</v>
      </c>
      <c r="AW46" s="46">
        <f>'RKO-VNS'!S47</f>
        <v>0.0027241961</v>
      </c>
      <c r="AX46" s="42">
        <f>'RKO-VNS'!L47</f>
        <v>13.046</v>
      </c>
      <c r="AY46" s="43">
        <f t="shared" si="12"/>
        <v>0</v>
      </c>
      <c r="AZ46" s="39">
        <f>'RKO-PSO'!J47</f>
        <v>95441</v>
      </c>
      <c r="BA46" s="42">
        <f t="shared" si="26"/>
        <v>0</v>
      </c>
      <c r="BB46" s="46">
        <f>'RKO-PSO'!S47</f>
        <v>0.0930417745</v>
      </c>
      <c r="BC46" s="47">
        <f>'RKO-PSO'!L47</f>
        <v>5.375</v>
      </c>
      <c r="BD46" s="43">
        <f t="shared" si="13"/>
        <v>0</v>
      </c>
      <c r="BE46" s="39">
        <f>'RKO-GA'!J47</f>
        <v>95441</v>
      </c>
      <c r="BF46" s="42">
        <f t="shared" si="27"/>
        <v>0</v>
      </c>
      <c r="BG46" s="46">
        <f>'RKO-GA'!S47</f>
        <v>0.01718339079</v>
      </c>
      <c r="BH46" s="47">
        <f>'RKO-GA'!L47</f>
        <v>9.166</v>
      </c>
      <c r="BI46" s="43">
        <f t="shared" si="14"/>
        <v>0</v>
      </c>
      <c r="BJ46" s="39">
        <f>'RKO-BRKGA-CS'!J47</f>
        <v>95441</v>
      </c>
      <c r="BK46" s="42">
        <f t="shared" si="28"/>
        <v>0</v>
      </c>
      <c r="BL46" s="46">
        <f>'RKO-BRKGA-CS'!S47</f>
        <v>0.1154640039</v>
      </c>
      <c r="BM46" s="47">
        <f>'RKO-BRKGA-CS'!L47</f>
        <v>11.753</v>
      </c>
      <c r="BN46" s="43">
        <f t="shared" si="15"/>
        <v>0</v>
      </c>
      <c r="BO46" s="39">
        <f>'RKO-LNS'!J47</f>
        <v>95441</v>
      </c>
      <c r="BP46" s="42">
        <f t="shared" si="29"/>
        <v>0</v>
      </c>
      <c r="BQ46" s="46">
        <f>'RKO-LNS'!S47</f>
        <v>0.07627749081</v>
      </c>
      <c r="BR46" s="47">
        <f>'RKO-LNS'!L47</f>
        <v>9.162</v>
      </c>
      <c r="BS46" s="43">
        <f t="shared" si="16"/>
        <v>0</v>
      </c>
      <c r="BT46" s="39">
        <f>'RKO-MS'!J47</f>
        <v>100887</v>
      </c>
      <c r="BU46" s="42">
        <f t="shared" si="30"/>
        <v>5.706143062</v>
      </c>
      <c r="BV46" s="46">
        <f>'RKO-MS'!S47</f>
        <v>6.719334458</v>
      </c>
      <c r="BW46" s="42">
        <f>'RKO-MS'!L47</f>
        <v>2.559</v>
      </c>
      <c r="BX46" s="43">
        <f t="shared" si="17"/>
        <v>1</v>
      </c>
      <c r="BY46" s="48"/>
      <c r="BZ46" s="49">
        <f t="shared" si="18"/>
        <v>95441</v>
      </c>
      <c r="CA46" s="49">
        <f t="shared" si="19"/>
        <v>1</v>
      </c>
    </row>
    <row r="47" ht="15.75" customHeight="1">
      <c r="A47" s="38" t="s">
        <v>80</v>
      </c>
      <c r="B47" s="39">
        <v>100.0</v>
      </c>
      <c r="C47" s="40"/>
      <c r="D47" s="40"/>
      <c r="E47" s="41"/>
      <c r="F47" s="39">
        <f t="shared" si="1"/>
        <v>70836</v>
      </c>
      <c r="G47" s="41"/>
      <c r="H47" s="39">
        <v>70836.0</v>
      </c>
      <c r="I47" s="42">
        <v>0.0</v>
      </c>
      <c r="J47" s="42">
        <v>0.292747</v>
      </c>
      <c r="K47" s="43">
        <f t="shared" si="2"/>
        <v>0</v>
      </c>
      <c r="L47" s="44">
        <v>72192.0</v>
      </c>
      <c r="M47" s="42">
        <f t="shared" si="3"/>
        <v>1.914280874</v>
      </c>
      <c r="N47" s="45">
        <v>0.301666666666667</v>
      </c>
      <c r="O47" s="43">
        <f t="shared" si="4"/>
        <v>1</v>
      </c>
      <c r="P47" s="51">
        <v>70836.0</v>
      </c>
      <c r="Q47" s="42">
        <f t="shared" si="20"/>
        <v>0</v>
      </c>
      <c r="R47" s="46">
        <v>0.04</v>
      </c>
      <c r="S47" s="47">
        <v>767373.0</v>
      </c>
      <c r="T47" s="42">
        <v>1800.0</v>
      </c>
      <c r="U47" s="43">
        <f t="shared" si="5"/>
        <v>0</v>
      </c>
      <c r="V47" s="39">
        <f>RKO!J49</f>
        <v>70836</v>
      </c>
      <c r="W47" s="42">
        <f t="shared" si="6"/>
        <v>0</v>
      </c>
      <c r="X47" s="46">
        <f>RKO!S49</f>
        <v>0</v>
      </c>
      <c r="Y47" s="42">
        <f>RKO!L49</f>
        <v>3.818</v>
      </c>
      <c r="Z47" s="43">
        <f t="shared" si="7"/>
        <v>0</v>
      </c>
      <c r="AA47" s="39">
        <f>'RKO-BRKGA'!J48</f>
        <v>70836</v>
      </c>
      <c r="AB47" s="42">
        <f t="shared" si="21"/>
        <v>0</v>
      </c>
      <c r="AC47" s="46">
        <f>'RKO-BRKGA'!S48</f>
        <v>0.02456378113</v>
      </c>
      <c r="AD47" s="42">
        <f>'RKO-BRKGA'!L48</f>
        <v>7.949</v>
      </c>
      <c r="AE47" s="43">
        <f t="shared" si="8"/>
        <v>0</v>
      </c>
      <c r="AF47" s="39">
        <f>'RKO-SA'!J48</f>
        <v>70836</v>
      </c>
      <c r="AG47" s="42">
        <f t="shared" si="22"/>
        <v>0</v>
      </c>
      <c r="AH47" s="46">
        <f>'RKO-SA'!S48</f>
        <v>0.03190468124</v>
      </c>
      <c r="AI47" s="42">
        <f>'RKO-SA'!L48</f>
        <v>7.075</v>
      </c>
      <c r="AJ47" s="43">
        <f t="shared" si="9"/>
        <v>0</v>
      </c>
      <c r="AK47" s="39">
        <f>'RKO-GRASP'!J48</f>
        <v>70836</v>
      </c>
      <c r="AL47" s="42">
        <f t="shared" si="23"/>
        <v>0</v>
      </c>
      <c r="AM47" s="46">
        <f>'RKO-GRASP'!S48</f>
        <v>0.1247953018</v>
      </c>
      <c r="AN47" s="42">
        <f>'RKO-GRASP'!L48</f>
        <v>9.171</v>
      </c>
      <c r="AO47" s="43">
        <f t="shared" si="10"/>
        <v>0</v>
      </c>
      <c r="AP47" s="39">
        <f>'RKO-ILS'!J48</f>
        <v>70836</v>
      </c>
      <c r="AQ47" s="42">
        <f t="shared" si="24"/>
        <v>0</v>
      </c>
      <c r="AR47" s="46">
        <f>'RKO-ILS'!S48</f>
        <v>0</v>
      </c>
      <c r="AS47" s="42">
        <f>'RKO-ILS'!L48</f>
        <v>8.367</v>
      </c>
      <c r="AT47" s="43">
        <f t="shared" si="11"/>
        <v>0</v>
      </c>
      <c r="AU47" s="39">
        <f>'RKO-VNS'!J48</f>
        <v>70836</v>
      </c>
      <c r="AV47" s="42">
        <f t="shared" si="25"/>
        <v>0</v>
      </c>
      <c r="AW47" s="46">
        <f>'RKO-VNS'!S48</f>
        <v>0</v>
      </c>
      <c r="AX47" s="42">
        <f>'RKO-VNS'!L48</f>
        <v>10.55</v>
      </c>
      <c r="AY47" s="43">
        <f t="shared" si="12"/>
        <v>0</v>
      </c>
      <c r="AZ47" s="39">
        <f>'RKO-PSO'!J48</f>
        <v>70836</v>
      </c>
      <c r="BA47" s="42">
        <f t="shared" si="26"/>
        <v>0</v>
      </c>
      <c r="BB47" s="46">
        <f>'RKO-PSO'!S48</f>
        <v>0.1279010673</v>
      </c>
      <c r="BC47" s="47">
        <f>'RKO-PSO'!L48</f>
        <v>5.473</v>
      </c>
      <c r="BD47" s="43">
        <f t="shared" si="13"/>
        <v>0</v>
      </c>
      <c r="BE47" s="39">
        <f>'RKO-GA'!J48</f>
        <v>70836</v>
      </c>
      <c r="BF47" s="42">
        <f t="shared" si="27"/>
        <v>0</v>
      </c>
      <c r="BG47" s="46">
        <f>'RKO-GA'!S48</f>
        <v>0.00621153086</v>
      </c>
      <c r="BH47" s="47">
        <f>'RKO-GA'!L48</f>
        <v>10.107</v>
      </c>
      <c r="BI47" s="43">
        <f t="shared" si="14"/>
        <v>0</v>
      </c>
      <c r="BJ47" s="39">
        <f>'RKO-BRKGA-CS'!J48</f>
        <v>70836</v>
      </c>
      <c r="BK47" s="42">
        <f t="shared" si="28"/>
        <v>0</v>
      </c>
      <c r="BL47" s="46">
        <f>'RKO-BRKGA-CS'!S48</f>
        <v>0.02992828505</v>
      </c>
      <c r="BM47" s="47">
        <f>'RKO-BRKGA-CS'!L48</f>
        <v>7.881</v>
      </c>
      <c r="BN47" s="43">
        <f t="shared" si="15"/>
        <v>0</v>
      </c>
      <c r="BO47" s="39">
        <f>'RKO-LNS'!J48</f>
        <v>70836</v>
      </c>
      <c r="BP47" s="42">
        <f t="shared" si="29"/>
        <v>0</v>
      </c>
      <c r="BQ47" s="46">
        <f>'RKO-LNS'!S48</f>
        <v>0.1067253939</v>
      </c>
      <c r="BR47" s="47">
        <f>'RKO-LNS'!L48</f>
        <v>17.821</v>
      </c>
      <c r="BS47" s="43">
        <f t="shared" si="16"/>
        <v>0</v>
      </c>
      <c r="BT47" s="39">
        <f>'RKO-MS'!J48</f>
        <v>76923</v>
      </c>
      <c r="BU47" s="42">
        <f t="shared" si="30"/>
        <v>8.59308826</v>
      </c>
      <c r="BV47" s="46">
        <f>'RKO-MS'!S48</f>
        <v>9.489807443</v>
      </c>
      <c r="BW47" s="42">
        <f>'RKO-MS'!L48</f>
        <v>6.085</v>
      </c>
      <c r="BX47" s="43">
        <f t="shared" si="17"/>
        <v>1</v>
      </c>
      <c r="BY47" s="48"/>
      <c r="BZ47" s="49">
        <f t="shared" si="18"/>
        <v>70836</v>
      </c>
      <c r="CA47" s="49">
        <f t="shared" si="19"/>
        <v>1</v>
      </c>
    </row>
    <row r="48" ht="15.75" customHeight="1">
      <c r="A48" s="38" t="s">
        <v>81</v>
      </c>
      <c r="B48" s="39">
        <v>200.0</v>
      </c>
      <c r="C48" s="40"/>
      <c r="D48" s="40"/>
      <c r="E48" s="41"/>
      <c r="F48" s="39">
        <f t="shared" si="1"/>
        <v>102341</v>
      </c>
      <c r="G48" s="41"/>
      <c r="H48" s="39">
        <v>102341.0</v>
      </c>
      <c r="I48" s="42">
        <v>0.0</v>
      </c>
      <c r="J48" s="42">
        <v>3.24011</v>
      </c>
      <c r="K48" s="43">
        <f t="shared" si="2"/>
        <v>0</v>
      </c>
      <c r="L48" s="44">
        <v>105089.0</v>
      </c>
      <c r="M48" s="42">
        <f t="shared" si="3"/>
        <v>2.685140853</v>
      </c>
      <c r="N48" s="45">
        <v>1.92666666666667</v>
      </c>
      <c r="O48" s="43">
        <f t="shared" si="4"/>
        <v>1</v>
      </c>
      <c r="P48" s="51">
        <v>102341.0</v>
      </c>
      <c r="Q48" s="42">
        <f t="shared" si="20"/>
        <v>0</v>
      </c>
      <c r="R48" s="46">
        <v>0.22</v>
      </c>
      <c r="S48" s="47">
        <v>466027.0</v>
      </c>
      <c r="T48" s="42">
        <v>1800.0</v>
      </c>
      <c r="U48" s="43">
        <f t="shared" si="5"/>
        <v>0</v>
      </c>
      <c r="V48" s="39">
        <f>RKO!J50</f>
        <v>102341</v>
      </c>
      <c r="W48" s="42">
        <f t="shared" si="6"/>
        <v>0</v>
      </c>
      <c r="X48" s="46">
        <f>RKO!S50</f>
        <v>0.01934708475</v>
      </c>
      <c r="Y48" s="42">
        <f>RKO!L50</f>
        <v>11.236</v>
      </c>
      <c r="Z48" s="43">
        <f t="shared" si="7"/>
        <v>0</v>
      </c>
      <c r="AA48" s="39">
        <f>'RKO-BRKGA'!J49</f>
        <v>102347</v>
      </c>
      <c r="AB48" s="42">
        <f t="shared" si="21"/>
        <v>0.005862752953</v>
      </c>
      <c r="AC48" s="46">
        <f>'RKO-BRKGA'!S49</f>
        <v>0.07230728642</v>
      </c>
      <c r="AD48" s="42">
        <f>'RKO-BRKGA'!L49</f>
        <v>17.749</v>
      </c>
      <c r="AE48" s="43">
        <f t="shared" si="8"/>
        <v>1</v>
      </c>
      <c r="AF48" s="39">
        <f>'RKO-SA'!J49</f>
        <v>102347</v>
      </c>
      <c r="AG48" s="42">
        <f t="shared" si="22"/>
        <v>0.005862752953</v>
      </c>
      <c r="AH48" s="46">
        <f>'RKO-SA'!S49</f>
        <v>0.07250271152</v>
      </c>
      <c r="AI48" s="42">
        <f>'RKO-SA'!L49</f>
        <v>26.915</v>
      </c>
      <c r="AJ48" s="43">
        <f t="shared" si="9"/>
        <v>1</v>
      </c>
      <c r="AK48" s="39">
        <f>'RKO-GRASP'!J49</f>
        <v>102347</v>
      </c>
      <c r="AL48" s="42">
        <f t="shared" si="23"/>
        <v>0.005862752953</v>
      </c>
      <c r="AM48" s="46">
        <f>'RKO-GRASP'!S49</f>
        <v>0.08637789351</v>
      </c>
      <c r="AN48" s="42">
        <f>'RKO-GRASP'!L49</f>
        <v>28.518</v>
      </c>
      <c r="AO48" s="43">
        <f t="shared" si="10"/>
        <v>1</v>
      </c>
      <c r="AP48" s="39">
        <f>'RKO-ILS'!J49</f>
        <v>102347</v>
      </c>
      <c r="AQ48" s="42">
        <f t="shared" si="24"/>
        <v>0.005862752953</v>
      </c>
      <c r="AR48" s="46">
        <f>'RKO-ILS'!S49</f>
        <v>0.01836995925</v>
      </c>
      <c r="AS48" s="42">
        <f>'RKO-ILS'!L49</f>
        <v>24.784</v>
      </c>
      <c r="AT48" s="43">
        <f t="shared" si="11"/>
        <v>1</v>
      </c>
      <c r="AU48" s="39">
        <f>'RKO-VNS'!J49</f>
        <v>102347</v>
      </c>
      <c r="AV48" s="42">
        <f t="shared" si="25"/>
        <v>0.005862752953</v>
      </c>
      <c r="AW48" s="46">
        <f>'RKO-VNS'!S49</f>
        <v>0.06683538367</v>
      </c>
      <c r="AX48" s="42">
        <f>'RKO-VNS'!L49</f>
        <v>30.361</v>
      </c>
      <c r="AY48" s="43">
        <f t="shared" si="12"/>
        <v>1</v>
      </c>
      <c r="AZ48" s="39">
        <f>'RKO-PSO'!J49</f>
        <v>102513</v>
      </c>
      <c r="BA48" s="42">
        <f t="shared" si="26"/>
        <v>0.1680655847</v>
      </c>
      <c r="BB48" s="46">
        <f>'RKO-PSO'!S49</f>
        <v>0.3240148132</v>
      </c>
      <c r="BC48" s="47">
        <f>'RKO-PSO'!L49</f>
        <v>12.275</v>
      </c>
      <c r="BD48" s="43">
        <f t="shared" si="13"/>
        <v>1</v>
      </c>
      <c r="BE48" s="39">
        <f>'RKO-GA'!J49</f>
        <v>102347</v>
      </c>
      <c r="BF48" s="42">
        <f t="shared" si="27"/>
        <v>0.005862752953</v>
      </c>
      <c r="BG48" s="46">
        <f>'RKO-GA'!S49</f>
        <v>0.06898505975</v>
      </c>
      <c r="BH48" s="47">
        <f>'RKO-GA'!L49</f>
        <v>20.436</v>
      </c>
      <c r="BI48" s="43">
        <f t="shared" si="14"/>
        <v>1</v>
      </c>
      <c r="BJ48" s="39">
        <f>'RKO-BRKGA-CS'!J49</f>
        <v>102404</v>
      </c>
      <c r="BK48" s="42">
        <f t="shared" si="28"/>
        <v>0.06155890601</v>
      </c>
      <c r="BL48" s="46">
        <f>'RKO-BRKGA-CS'!S49</f>
        <v>0.1868263941</v>
      </c>
      <c r="BM48" s="47">
        <f>'RKO-BRKGA-CS'!L49</f>
        <v>27.463</v>
      </c>
      <c r="BN48" s="43">
        <f t="shared" si="15"/>
        <v>1</v>
      </c>
      <c r="BO48" s="39">
        <f>'RKO-LNS'!J49</f>
        <v>102362</v>
      </c>
      <c r="BP48" s="42">
        <f t="shared" si="29"/>
        <v>0.02051963534</v>
      </c>
      <c r="BQ48" s="46">
        <f>'RKO-LNS'!S49</f>
        <v>0.1086563547</v>
      </c>
      <c r="BR48" s="47">
        <f>'RKO-LNS'!L49</f>
        <v>22.511</v>
      </c>
      <c r="BS48" s="43">
        <f t="shared" si="16"/>
        <v>1</v>
      </c>
      <c r="BT48" s="39">
        <f>'RKO-MS'!J49</f>
        <v>108766</v>
      </c>
      <c r="BU48" s="42">
        <f t="shared" si="30"/>
        <v>6.278031288</v>
      </c>
      <c r="BV48" s="46">
        <f>'RKO-MS'!S49</f>
        <v>8.34680138</v>
      </c>
      <c r="BW48" s="42">
        <f>'RKO-MS'!L49</f>
        <v>7.137</v>
      </c>
      <c r="BX48" s="43">
        <f t="shared" si="17"/>
        <v>1</v>
      </c>
      <c r="BY48" s="48"/>
      <c r="BZ48" s="49">
        <f t="shared" si="18"/>
        <v>102347</v>
      </c>
      <c r="CA48" s="49">
        <f t="shared" si="19"/>
        <v>0</v>
      </c>
    </row>
    <row r="49" ht="15.75" customHeight="1">
      <c r="A49" s="38" t="s">
        <v>82</v>
      </c>
      <c r="B49" s="39">
        <v>200.0</v>
      </c>
      <c r="C49" s="40"/>
      <c r="D49" s="40"/>
      <c r="E49" s="28"/>
      <c r="F49" s="39">
        <f t="shared" si="1"/>
        <v>91465</v>
      </c>
      <c r="G49" s="28"/>
      <c r="H49" s="39">
        <v>91465.0</v>
      </c>
      <c r="I49" s="42">
        <v>0.0</v>
      </c>
      <c r="J49" s="42">
        <v>2.67651</v>
      </c>
      <c r="K49" s="43">
        <f t="shared" si="2"/>
        <v>0</v>
      </c>
      <c r="L49" s="44">
        <v>95486.0</v>
      </c>
      <c r="M49" s="42">
        <f t="shared" si="3"/>
        <v>4.396217132</v>
      </c>
      <c r="N49" s="45">
        <v>0.991666666666667</v>
      </c>
      <c r="O49" s="43">
        <f t="shared" si="4"/>
        <v>1</v>
      </c>
      <c r="P49" s="51">
        <v>91465.0</v>
      </c>
      <c r="Q49" s="42">
        <f t="shared" si="20"/>
        <v>0</v>
      </c>
      <c r="R49" s="46">
        <v>0.22</v>
      </c>
      <c r="S49" s="47">
        <v>474494.0</v>
      </c>
      <c r="T49" s="42">
        <v>1800.0</v>
      </c>
      <c r="U49" s="43">
        <f t="shared" si="5"/>
        <v>0</v>
      </c>
      <c r="V49" s="39">
        <f>RKO!J51</f>
        <v>91465</v>
      </c>
      <c r="W49" s="42">
        <f t="shared" si="6"/>
        <v>0</v>
      </c>
      <c r="X49" s="46">
        <f>RKO!S51</f>
        <v>0</v>
      </c>
      <c r="Y49" s="42">
        <f>RKO!L51</f>
        <v>25.43</v>
      </c>
      <c r="Z49" s="43">
        <f t="shared" si="7"/>
        <v>0</v>
      </c>
      <c r="AA49" s="39">
        <f>'RKO-BRKGA'!J50</f>
        <v>91465</v>
      </c>
      <c r="AB49" s="42">
        <f t="shared" si="21"/>
        <v>0</v>
      </c>
      <c r="AC49" s="46">
        <f>'RKO-BRKGA'!S50</f>
        <v>0.1112994041</v>
      </c>
      <c r="AD49" s="42">
        <f>'RKO-BRKGA'!L50</f>
        <v>19.832</v>
      </c>
      <c r="AE49" s="43">
        <f t="shared" si="8"/>
        <v>0</v>
      </c>
      <c r="AF49" s="39">
        <f>'RKO-SA'!J50</f>
        <v>91465</v>
      </c>
      <c r="AG49" s="42">
        <f t="shared" si="22"/>
        <v>0</v>
      </c>
      <c r="AH49" s="46">
        <f>'RKO-SA'!S50</f>
        <v>0.1038648663</v>
      </c>
      <c r="AI49" s="42">
        <f>'RKO-SA'!L50</f>
        <v>24.117</v>
      </c>
      <c r="AJ49" s="43">
        <f t="shared" si="9"/>
        <v>0</v>
      </c>
      <c r="AK49" s="39">
        <f>'RKO-GRASP'!J50</f>
        <v>91508</v>
      </c>
      <c r="AL49" s="42">
        <f t="shared" si="23"/>
        <v>0.04701251845</v>
      </c>
      <c r="AM49" s="46">
        <f>'RKO-GRASP'!S50</f>
        <v>0.09358771115</v>
      </c>
      <c r="AN49" s="42">
        <f>'RKO-GRASP'!L50</f>
        <v>25.868</v>
      </c>
      <c r="AO49" s="43">
        <f t="shared" si="10"/>
        <v>1</v>
      </c>
      <c r="AP49" s="39">
        <f>'RKO-ILS'!J50</f>
        <v>91485</v>
      </c>
      <c r="AQ49" s="42">
        <f t="shared" si="24"/>
        <v>0.02186628765</v>
      </c>
      <c r="AR49" s="46">
        <f>'RKO-ILS'!S50</f>
        <v>0.02908216258</v>
      </c>
      <c r="AS49" s="42">
        <f>'RKO-ILS'!L50</f>
        <v>26.798</v>
      </c>
      <c r="AT49" s="43">
        <f t="shared" si="11"/>
        <v>1</v>
      </c>
      <c r="AU49" s="39">
        <f>'RKO-VNS'!J50</f>
        <v>91465</v>
      </c>
      <c r="AV49" s="42">
        <f t="shared" si="25"/>
        <v>0</v>
      </c>
      <c r="AW49" s="46">
        <f>'RKO-VNS'!S50</f>
        <v>0.0837478817</v>
      </c>
      <c r="AX49" s="42">
        <f>'RKO-VNS'!L50</f>
        <v>32.671</v>
      </c>
      <c r="AY49" s="43">
        <f t="shared" si="12"/>
        <v>0</v>
      </c>
      <c r="AZ49" s="39">
        <f>'RKO-PSO'!J50</f>
        <v>91535</v>
      </c>
      <c r="BA49" s="42">
        <f t="shared" si="26"/>
        <v>0.07653200678</v>
      </c>
      <c r="BB49" s="46">
        <f>'RKO-PSO'!S50</f>
        <v>0.2571475428</v>
      </c>
      <c r="BC49" s="47">
        <f>'RKO-PSO'!L50</f>
        <v>16.431</v>
      </c>
      <c r="BD49" s="43">
        <f t="shared" si="13"/>
        <v>1</v>
      </c>
      <c r="BE49" s="39">
        <f>'RKO-GA'!J50</f>
        <v>91486</v>
      </c>
      <c r="BF49" s="42">
        <f t="shared" si="27"/>
        <v>0.02295960203</v>
      </c>
      <c r="BG49" s="46">
        <f>'RKO-GA'!S50</f>
        <v>0.07871863554</v>
      </c>
      <c r="BH49" s="47">
        <f>'RKO-GA'!L50</f>
        <v>17.22</v>
      </c>
      <c r="BI49" s="43">
        <f t="shared" si="14"/>
        <v>1</v>
      </c>
      <c r="BJ49" s="39">
        <f>'RKO-BRKGA-CS'!J50</f>
        <v>91478</v>
      </c>
      <c r="BK49" s="42">
        <f t="shared" si="28"/>
        <v>0.01421308697</v>
      </c>
      <c r="BL49" s="46">
        <f>'RKO-BRKGA-CS'!S50</f>
        <v>0.1169846389</v>
      </c>
      <c r="BM49" s="47">
        <f>'RKO-BRKGA-CS'!L50</f>
        <v>13.293</v>
      </c>
      <c r="BN49" s="43">
        <f t="shared" si="15"/>
        <v>1</v>
      </c>
      <c r="BO49" s="39">
        <f>'RKO-LNS'!J50</f>
        <v>91465</v>
      </c>
      <c r="BP49" s="42">
        <f t="shared" si="29"/>
        <v>0</v>
      </c>
      <c r="BQ49" s="46">
        <f>'RKO-LNS'!S50</f>
        <v>0.1016782376</v>
      </c>
      <c r="BR49" s="47">
        <f>'RKO-LNS'!L50</f>
        <v>24.361</v>
      </c>
      <c r="BS49" s="43">
        <f t="shared" si="16"/>
        <v>0</v>
      </c>
      <c r="BT49" s="39">
        <f>'RKO-MS'!J50</f>
        <v>98553</v>
      </c>
      <c r="BU49" s="42">
        <f t="shared" si="30"/>
        <v>7.749412344</v>
      </c>
      <c r="BV49" s="46">
        <f>'RKO-MS'!S50</f>
        <v>8.494396764</v>
      </c>
      <c r="BW49" s="42">
        <f>'RKO-MS'!L50</f>
        <v>7.626</v>
      </c>
      <c r="BX49" s="43">
        <f t="shared" si="17"/>
        <v>1</v>
      </c>
      <c r="BY49" s="48"/>
      <c r="BZ49" s="49">
        <f t="shared" si="18"/>
        <v>91465</v>
      </c>
      <c r="CA49" s="49">
        <f t="shared" si="19"/>
        <v>1</v>
      </c>
    </row>
    <row r="50" ht="15.75" customHeight="1">
      <c r="A50" s="38" t="s">
        <v>83</v>
      </c>
      <c r="B50" s="39">
        <v>200.0</v>
      </c>
      <c r="C50" s="40"/>
      <c r="D50" s="40"/>
      <c r="E50" s="28"/>
      <c r="F50" s="39">
        <f t="shared" si="1"/>
        <v>101003</v>
      </c>
      <c r="G50" s="28"/>
      <c r="H50" s="39">
        <v>101003.0</v>
      </c>
      <c r="I50" s="42">
        <v>0.0</v>
      </c>
      <c r="J50" s="42">
        <v>2.60733</v>
      </c>
      <c r="K50" s="43">
        <f t="shared" si="2"/>
        <v>0</v>
      </c>
      <c r="L50" s="44">
        <v>103998.0</v>
      </c>
      <c r="M50" s="42">
        <f t="shared" si="3"/>
        <v>2.965258458</v>
      </c>
      <c r="N50" s="45">
        <v>0.599166666666667</v>
      </c>
      <c r="O50" s="43">
        <f t="shared" si="4"/>
        <v>1</v>
      </c>
      <c r="P50" s="51">
        <v>101003.0</v>
      </c>
      <c r="Q50" s="42">
        <f t="shared" si="20"/>
        <v>0</v>
      </c>
      <c r="R50" s="46">
        <v>0.11</v>
      </c>
      <c r="S50" s="47">
        <v>534945.0</v>
      </c>
      <c r="T50" s="42">
        <v>1800.0</v>
      </c>
      <c r="U50" s="43">
        <f t="shared" si="5"/>
        <v>0</v>
      </c>
      <c r="V50" s="39">
        <f>RKO!J52</f>
        <v>101003</v>
      </c>
      <c r="W50" s="42">
        <f t="shared" si="6"/>
        <v>0</v>
      </c>
      <c r="X50" s="46">
        <f>RKO!S52</f>
        <v>0.004554320169</v>
      </c>
      <c r="Y50" s="42">
        <f>RKO!L52</f>
        <v>13.245</v>
      </c>
      <c r="Z50" s="43">
        <f t="shared" si="7"/>
        <v>0</v>
      </c>
      <c r="AA50" s="39">
        <f>'RKO-BRKGA'!J51</f>
        <v>101003</v>
      </c>
      <c r="AB50" s="42">
        <f t="shared" si="21"/>
        <v>0</v>
      </c>
      <c r="AC50" s="46">
        <f>'RKO-BRKGA'!S51</f>
        <v>0.009306654258</v>
      </c>
      <c r="AD50" s="42">
        <f>'RKO-BRKGA'!L51</f>
        <v>24.099</v>
      </c>
      <c r="AE50" s="43">
        <f t="shared" si="8"/>
        <v>0</v>
      </c>
      <c r="AF50" s="39">
        <f>'RKO-SA'!J51</f>
        <v>101003</v>
      </c>
      <c r="AG50" s="42">
        <f t="shared" si="22"/>
        <v>0</v>
      </c>
      <c r="AH50" s="46">
        <f>'RKO-SA'!S51</f>
        <v>0.05782006475</v>
      </c>
      <c r="AI50" s="42">
        <f>'RKO-SA'!L51</f>
        <v>23.01</v>
      </c>
      <c r="AJ50" s="43">
        <f t="shared" si="9"/>
        <v>0</v>
      </c>
      <c r="AK50" s="39">
        <f>'RKO-GRASP'!J51</f>
        <v>101003</v>
      </c>
      <c r="AL50" s="42">
        <f t="shared" si="23"/>
        <v>0</v>
      </c>
      <c r="AM50" s="46">
        <f>'RKO-GRASP'!S51</f>
        <v>0.04554320169</v>
      </c>
      <c r="AN50" s="42">
        <f>'RKO-GRASP'!L51</f>
        <v>16.464</v>
      </c>
      <c r="AO50" s="43">
        <f t="shared" si="10"/>
        <v>0</v>
      </c>
      <c r="AP50" s="39">
        <f>'RKO-ILS'!J51</f>
        <v>101003</v>
      </c>
      <c r="AQ50" s="42">
        <f t="shared" si="24"/>
        <v>0</v>
      </c>
      <c r="AR50" s="46">
        <f>'RKO-ILS'!S51</f>
        <v>0</v>
      </c>
      <c r="AS50" s="42">
        <f>'RKO-ILS'!L51</f>
        <v>21.929</v>
      </c>
      <c r="AT50" s="43">
        <f t="shared" si="11"/>
        <v>0</v>
      </c>
      <c r="AU50" s="39">
        <f>'RKO-VNS'!J51</f>
        <v>101003</v>
      </c>
      <c r="AV50" s="42">
        <f t="shared" si="25"/>
        <v>0</v>
      </c>
      <c r="AW50" s="46">
        <f>'RKO-VNS'!S51</f>
        <v>0.004752334089</v>
      </c>
      <c r="AX50" s="42">
        <f>'RKO-VNS'!L51</f>
        <v>21.881</v>
      </c>
      <c r="AY50" s="43">
        <f t="shared" si="12"/>
        <v>0</v>
      </c>
      <c r="AZ50" s="39">
        <f>'RKO-PSO'!J51</f>
        <v>101076</v>
      </c>
      <c r="BA50" s="42">
        <f t="shared" si="26"/>
        <v>0.07227508094</v>
      </c>
      <c r="BB50" s="46">
        <f>'RKO-PSO'!S51</f>
        <v>0.2643485837</v>
      </c>
      <c r="BC50" s="47">
        <f>'RKO-PSO'!L51</f>
        <v>21.955</v>
      </c>
      <c r="BD50" s="43">
        <f t="shared" si="13"/>
        <v>1</v>
      </c>
      <c r="BE50" s="39">
        <f>'RKO-GA'!J51</f>
        <v>101003</v>
      </c>
      <c r="BF50" s="42">
        <f t="shared" si="27"/>
        <v>0</v>
      </c>
      <c r="BG50" s="46">
        <f>'RKO-GA'!S51</f>
        <v>0.01405898835</v>
      </c>
      <c r="BH50" s="47">
        <f>'RKO-GA'!L51</f>
        <v>17.806</v>
      </c>
      <c r="BI50" s="43">
        <f t="shared" si="14"/>
        <v>0</v>
      </c>
      <c r="BJ50" s="39">
        <f>'RKO-BRKGA-CS'!J51</f>
        <v>101083</v>
      </c>
      <c r="BK50" s="42">
        <f t="shared" si="28"/>
        <v>0.07920556815</v>
      </c>
      <c r="BL50" s="46">
        <f>'RKO-BRKGA-CS'!S51</f>
        <v>0.1859350712</v>
      </c>
      <c r="BM50" s="47">
        <f>'RKO-BRKGA-CS'!L51</f>
        <v>11.155</v>
      </c>
      <c r="BN50" s="43">
        <f t="shared" si="15"/>
        <v>1</v>
      </c>
      <c r="BO50" s="39">
        <f>'RKO-LNS'!J51</f>
        <v>101003</v>
      </c>
      <c r="BP50" s="42">
        <f t="shared" si="29"/>
        <v>0</v>
      </c>
      <c r="BQ50" s="46">
        <f>'RKO-LNS'!S51</f>
        <v>0.2233597022</v>
      </c>
      <c r="BR50" s="47">
        <f>'RKO-LNS'!L51</f>
        <v>22.499</v>
      </c>
      <c r="BS50" s="43">
        <f t="shared" si="16"/>
        <v>0</v>
      </c>
      <c r="BT50" s="39">
        <f>'RKO-MS'!J51</f>
        <v>108488</v>
      </c>
      <c r="BU50" s="42">
        <f t="shared" si="30"/>
        <v>7.41067097</v>
      </c>
      <c r="BV50" s="46">
        <f>'RKO-MS'!S51</f>
        <v>9.116560894</v>
      </c>
      <c r="BW50" s="42">
        <f>'RKO-MS'!L51</f>
        <v>7.974</v>
      </c>
      <c r="BX50" s="43">
        <f t="shared" si="17"/>
        <v>1</v>
      </c>
      <c r="BY50" s="48"/>
      <c r="BZ50" s="49">
        <f t="shared" si="18"/>
        <v>101003</v>
      </c>
      <c r="CA50" s="49">
        <f t="shared" si="19"/>
        <v>1</v>
      </c>
    </row>
    <row r="51" ht="15.75" customHeight="1">
      <c r="A51" s="38" t="s">
        <v>84</v>
      </c>
      <c r="B51" s="39">
        <v>200.0</v>
      </c>
      <c r="C51" s="40"/>
      <c r="D51" s="40"/>
      <c r="E51" s="28"/>
      <c r="F51" s="39">
        <f t="shared" si="1"/>
        <v>96365</v>
      </c>
      <c r="G51" s="28"/>
      <c r="H51" s="39">
        <v>96365.0</v>
      </c>
      <c r="I51" s="42">
        <v>0.0</v>
      </c>
      <c r="J51" s="42">
        <v>3.0968</v>
      </c>
      <c r="K51" s="43">
        <f t="shared" si="2"/>
        <v>0</v>
      </c>
      <c r="L51" s="44">
        <v>99371.0</v>
      </c>
      <c r="M51" s="42">
        <f t="shared" si="3"/>
        <v>3.11938982</v>
      </c>
      <c r="N51" s="45">
        <v>0.2025</v>
      </c>
      <c r="O51" s="43">
        <f t="shared" si="4"/>
        <v>1</v>
      </c>
      <c r="P51" s="51">
        <v>96365.0</v>
      </c>
      <c r="Q51" s="42">
        <f t="shared" si="20"/>
        <v>0</v>
      </c>
      <c r="R51" s="46">
        <v>0.16</v>
      </c>
      <c r="S51" s="47">
        <v>456135.0</v>
      </c>
      <c r="T51" s="42">
        <v>1800.0</v>
      </c>
      <c r="U51" s="43">
        <f t="shared" si="5"/>
        <v>0</v>
      </c>
      <c r="V51" s="39">
        <f>RKO!J53</f>
        <v>96365</v>
      </c>
      <c r="W51" s="42">
        <f t="shared" si="6"/>
        <v>0</v>
      </c>
      <c r="X51" s="46">
        <f>RKO!S53</f>
        <v>0</v>
      </c>
      <c r="Y51" s="42">
        <f>RKO!L53</f>
        <v>12.806</v>
      </c>
      <c r="Z51" s="43">
        <f t="shared" si="7"/>
        <v>0</v>
      </c>
      <c r="AA51" s="39">
        <f>'RKO-BRKGA'!J52</f>
        <v>96365</v>
      </c>
      <c r="AB51" s="42">
        <f t="shared" si="21"/>
        <v>0</v>
      </c>
      <c r="AC51" s="46">
        <f>'RKO-BRKGA'!S52</f>
        <v>0.03486743112</v>
      </c>
      <c r="AD51" s="42">
        <f>'RKO-BRKGA'!L52</f>
        <v>21.601</v>
      </c>
      <c r="AE51" s="43">
        <f t="shared" si="8"/>
        <v>0</v>
      </c>
      <c r="AF51" s="39">
        <f>'RKO-SA'!J52</f>
        <v>96365</v>
      </c>
      <c r="AG51" s="42">
        <f t="shared" si="22"/>
        <v>0</v>
      </c>
      <c r="AH51" s="46">
        <f>'RKO-SA'!S52</f>
        <v>0.04918798319</v>
      </c>
      <c r="AI51" s="42">
        <f>'RKO-SA'!L52</f>
        <v>25.146</v>
      </c>
      <c r="AJ51" s="43">
        <f t="shared" si="9"/>
        <v>0</v>
      </c>
      <c r="AK51" s="39">
        <f>'RKO-GRASP'!J52</f>
        <v>96365</v>
      </c>
      <c r="AL51" s="42">
        <f t="shared" si="23"/>
        <v>0</v>
      </c>
      <c r="AM51" s="46">
        <f>'RKO-GRASP'!S52</f>
        <v>0.08114979505</v>
      </c>
      <c r="AN51" s="42">
        <f>'RKO-GRASP'!L52</f>
        <v>28.253</v>
      </c>
      <c r="AO51" s="43">
        <f t="shared" si="10"/>
        <v>0</v>
      </c>
      <c r="AP51" s="39">
        <f>'RKO-ILS'!J52</f>
        <v>96365</v>
      </c>
      <c r="AQ51" s="42">
        <f t="shared" si="24"/>
        <v>0</v>
      </c>
      <c r="AR51" s="46">
        <f>'RKO-ILS'!S52</f>
        <v>0.03113163493</v>
      </c>
      <c r="AS51" s="42">
        <f>'RKO-ILS'!L52</f>
        <v>22.903</v>
      </c>
      <c r="AT51" s="43">
        <f t="shared" si="11"/>
        <v>0</v>
      </c>
      <c r="AU51" s="39">
        <f>'RKO-VNS'!J52</f>
        <v>96365</v>
      </c>
      <c r="AV51" s="42">
        <f t="shared" si="25"/>
        <v>0</v>
      </c>
      <c r="AW51" s="46">
        <f>'RKO-VNS'!S52</f>
        <v>0.01494318477</v>
      </c>
      <c r="AX51" s="42">
        <f>'RKO-VNS'!L52</f>
        <v>25.637</v>
      </c>
      <c r="AY51" s="43">
        <f t="shared" si="12"/>
        <v>0</v>
      </c>
      <c r="AZ51" s="39">
        <f>'RKO-PSO'!J52</f>
        <v>96436</v>
      </c>
      <c r="BA51" s="42">
        <f t="shared" si="26"/>
        <v>0.07367820267</v>
      </c>
      <c r="BB51" s="46">
        <f>'RKO-PSO'!S52</f>
        <v>0.1411300783</v>
      </c>
      <c r="BC51" s="47">
        <f>'RKO-PSO'!L52</f>
        <v>14.648</v>
      </c>
      <c r="BD51" s="43">
        <f t="shared" si="13"/>
        <v>1</v>
      </c>
      <c r="BE51" s="39">
        <f>'RKO-GA'!J52</f>
        <v>96365</v>
      </c>
      <c r="BF51" s="42">
        <f t="shared" si="27"/>
        <v>0</v>
      </c>
      <c r="BG51" s="46">
        <f>'RKO-GA'!S52</f>
        <v>0.05458413324</v>
      </c>
      <c r="BH51" s="47">
        <f>'RKO-GA'!L52</f>
        <v>27.338</v>
      </c>
      <c r="BI51" s="43">
        <f t="shared" si="14"/>
        <v>0</v>
      </c>
      <c r="BJ51" s="39">
        <f>'RKO-BRKGA-CS'!J52</f>
        <v>96436</v>
      </c>
      <c r="BK51" s="42">
        <f t="shared" si="28"/>
        <v>0.07367820267</v>
      </c>
      <c r="BL51" s="46">
        <f>'RKO-BRKGA-CS'!S52</f>
        <v>0.1251491724</v>
      </c>
      <c r="BM51" s="47">
        <f>'RKO-BRKGA-CS'!L52</f>
        <v>14.906</v>
      </c>
      <c r="BN51" s="43">
        <f t="shared" si="15"/>
        <v>1</v>
      </c>
      <c r="BO51" s="39">
        <f>'RKO-LNS'!J52</f>
        <v>96368</v>
      </c>
      <c r="BP51" s="42">
        <f t="shared" si="29"/>
        <v>0.003113163493</v>
      </c>
      <c r="BQ51" s="46">
        <f>'RKO-LNS'!S52</f>
        <v>0.1151870492</v>
      </c>
      <c r="BR51" s="47">
        <f>'RKO-LNS'!L52</f>
        <v>22.543</v>
      </c>
      <c r="BS51" s="43">
        <f t="shared" si="16"/>
        <v>1</v>
      </c>
      <c r="BT51" s="39">
        <f>'RKO-MS'!J52</f>
        <v>104532</v>
      </c>
      <c r="BU51" s="42">
        <f t="shared" si="30"/>
        <v>8.475068749</v>
      </c>
      <c r="BV51" s="46">
        <f>'RKO-MS'!S52</f>
        <v>8.990401079</v>
      </c>
      <c r="BW51" s="42">
        <f>'RKO-MS'!L52</f>
        <v>6.572</v>
      </c>
      <c r="BX51" s="43">
        <f t="shared" si="17"/>
        <v>1</v>
      </c>
      <c r="BY51" s="48"/>
      <c r="BZ51" s="49">
        <f t="shared" si="18"/>
        <v>96365</v>
      </c>
      <c r="CA51" s="49">
        <f t="shared" si="19"/>
        <v>1</v>
      </c>
    </row>
    <row r="52" ht="15.75" customHeight="1">
      <c r="A52" s="38" t="s">
        <v>85</v>
      </c>
      <c r="B52" s="39">
        <v>200.0</v>
      </c>
      <c r="C52" s="40"/>
      <c r="D52" s="40"/>
      <c r="E52" s="28"/>
      <c r="F52" s="39">
        <f t="shared" si="1"/>
        <v>74770</v>
      </c>
      <c r="G52" s="28"/>
      <c r="H52" s="39">
        <v>74770.0</v>
      </c>
      <c r="I52" s="42">
        <v>0.0</v>
      </c>
      <c r="J52" s="42">
        <v>4.17665</v>
      </c>
      <c r="K52" s="43">
        <f t="shared" si="2"/>
        <v>0</v>
      </c>
      <c r="L52" s="44">
        <v>77136.0</v>
      </c>
      <c r="M52" s="42">
        <f t="shared" si="3"/>
        <v>3.164370737</v>
      </c>
      <c r="N52" s="45">
        <v>0.403333333333333</v>
      </c>
      <c r="O52" s="43">
        <f t="shared" si="4"/>
        <v>1</v>
      </c>
      <c r="P52" s="51">
        <v>74770.0</v>
      </c>
      <c r="Q52" s="42">
        <f t="shared" si="20"/>
        <v>0</v>
      </c>
      <c r="R52" s="46">
        <v>1.32</v>
      </c>
      <c r="S52" s="47">
        <v>491896.0</v>
      </c>
      <c r="T52" s="42">
        <v>1800.0</v>
      </c>
      <c r="U52" s="43">
        <f t="shared" si="5"/>
        <v>0</v>
      </c>
      <c r="V52" s="39">
        <f>RKO!J54</f>
        <v>74770</v>
      </c>
      <c r="W52" s="42">
        <f t="shared" si="6"/>
        <v>0</v>
      </c>
      <c r="X52" s="46">
        <f>RKO!S54</f>
        <v>0.01711916544</v>
      </c>
      <c r="Y52" s="42">
        <f>RKO!L54</f>
        <v>16.392</v>
      </c>
      <c r="Z52" s="43">
        <f t="shared" si="7"/>
        <v>0</v>
      </c>
      <c r="AA52" s="39">
        <f>'RKO-BRKGA'!J53</f>
        <v>74770</v>
      </c>
      <c r="AB52" s="42">
        <f t="shared" si="21"/>
        <v>0</v>
      </c>
      <c r="AC52" s="46">
        <f>'RKO-BRKGA'!S53</f>
        <v>0.0615220008</v>
      </c>
      <c r="AD52" s="42">
        <f>'RKO-BRKGA'!L53</f>
        <v>25.72</v>
      </c>
      <c r="AE52" s="43">
        <f t="shared" si="8"/>
        <v>0</v>
      </c>
      <c r="AF52" s="39">
        <f>'RKO-SA'!J53</f>
        <v>74770</v>
      </c>
      <c r="AG52" s="42">
        <f t="shared" si="22"/>
        <v>0</v>
      </c>
      <c r="AH52" s="46">
        <f>'RKO-SA'!S53</f>
        <v>0.08185100976</v>
      </c>
      <c r="AI52" s="42">
        <f>'RKO-SA'!L53</f>
        <v>33.434</v>
      </c>
      <c r="AJ52" s="43">
        <f t="shared" si="9"/>
        <v>0</v>
      </c>
      <c r="AK52" s="39">
        <f>'RKO-GRASP'!J53</f>
        <v>74770</v>
      </c>
      <c r="AL52" s="42">
        <f t="shared" si="23"/>
        <v>0</v>
      </c>
      <c r="AM52" s="46">
        <f>'RKO-GRASP'!S53</f>
        <v>0.06473184432</v>
      </c>
      <c r="AN52" s="42">
        <f>'RKO-GRASP'!L53</f>
        <v>15.89</v>
      </c>
      <c r="AO52" s="43">
        <f t="shared" si="10"/>
        <v>0</v>
      </c>
      <c r="AP52" s="39">
        <f>'RKO-ILS'!J53</f>
        <v>74770</v>
      </c>
      <c r="AQ52" s="42">
        <f t="shared" si="24"/>
        <v>0</v>
      </c>
      <c r="AR52" s="46">
        <f>'RKO-ILS'!S53</f>
        <v>0.00962953056</v>
      </c>
      <c r="AS52" s="42">
        <f>'RKO-ILS'!L53</f>
        <v>25.139</v>
      </c>
      <c r="AT52" s="43">
        <f t="shared" si="11"/>
        <v>0</v>
      </c>
      <c r="AU52" s="39">
        <f>'RKO-VNS'!J53</f>
        <v>74770</v>
      </c>
      <c r="AV52" s="42">
        <f t="shared" si="25"/>
        <v>0</v>
      </c>
      <c r="AW52" s="46">
        <f>'RKO-VNS'!S53</f>
        <v>0.01150193928</v>
      </c>
      <c r="AX52" s="42">
        <f>'RKO-VNS'!L53</f>
        <v>21.042</v>
      </c>
      <c r="AY52" s="43">
        <f t="shared" si="12"/>
        <v>0</v>
      </c>
      <c r="AZ52" s="39">
        <f>'RKO-PSO'!J53</f>
        <v>74770</v>
      </c>
      <c r="BA52" s="42">
        <f t="shared" si="26"/>
        <v>0</v>
      </c>
      <c r="BB52" s="46">
        <f>'RKO-PSO'!S53</f>
        <v>0.160759663</v>
      </c>
      <c r="BC52" s="47">
        <f>'RKO-PSO'!L53</f>
        <v>9.993</v>
      </c>
      <c r="BD52" s="43">
        <f t="shared" si="13"/>
        <v>0</v>
      </c>
      <c r="BE52" s="39">
        <f>'RKO-GA'!J53</f>
        <v>74770</v>
      </c>
      <c r="BF52" s="42">
        <f t="shared" si="27"/>
        <v>0</v>
      </c>
      <c r="BG52" s="46">
        <f>'RKO-GA'!S53</f>
        <v>0.03423833088</v>
      </c>
      <c r="BH52" s="47">
        <f>'RKO-GA'!L53</f>
        <v>16.332</v>
      </c>
      <c r="BI52" s="43">
        <f t="shared" si="14"/>
        <v>0</v>
      </c>
      <c r="BJ52" s="39">
        <f>'RKO-BRKGA-CS'!J53</f>
        <v>74793</v>
      </c>
      <c r="BK52" s="42">
        <f t="shared" si="28"/>
        <v>0.0307610004</v>
      </c>
      <c r="BL52" s="46">
        <f>'RKO-BRKGA-CS'!S53</f>
        <v>0.153537515</v>
      </c>
      <c r="BM52" s="47">
        <f>'RKO-BRKGA-CS'!L53</f>
        <v>19.497</v>
      </c>
      <c r="BN52" s="43">
        <f t="shared" si="15"/>
        <v>1</v>
      </c>
      <c r="BO52" s="39">
        <f>'RKO-LNS'!J53</f>
        <v>74770</v>
      </c>
      <c r="BP52" s="42">
        <f t="shared" si="29"/>
        <v>0</v>
      </c>
      <c r="BQ52" s="46">
        <f>'RKO-LNS'!S53</f>
        <v>0.06125451384</v>
      </c>
      <c r="BR52" s="47">
        <f>'RKO-LNS'!L53</f>
        <v>16.784</v>
      </c>
      <c r="BS52" s="43">
        <f t="shared" si="16"/>
        <v>0</v>
      </c>
      <c r="BT52" s="39">
        <f>'RKO-MS'!J53</f>
        <v>82321</v>
      </c>
      <c r="BU52" s="42">
        <f t="shared" si="30"/>
        <v>10.09897018</v>
      </c>
      <c r="BV52" s="46">
        <f>'RKO-MS'!S53</f>
        <v>11.1568811</v>
      </c>
      <c r="BW52" s="42">
        <f>'RKO-MS'!L53</f>
        <v>10.322</v>
      </c>
      <c r="BX52" s="43">
        <f t="shared" si="17"/>
        <v>1</v>
      </c>
      <c r="BY52" s="48"/>
      <c r="BZ52" s="49">
        <f t="shared" si="18"/>
        <v>74770</v>
      </c>
      <c r="CA52" s="49">
        <f t="shared" si="19"/>
        <v>1</v>
      </c>
    </row>
    <row r="53" ht="15.75" customHeight="1">
      <c r="A53" s="38" t="s">
        <v>86</v>
      </c>
      <c r="B53" s="39">
        <v>300.0</v>
      </c>
      <c r="C53" s="40"/>
      <c r="D53" s="40"/>
      <c r="E53" s="28"/>
      <c r="F53" s="39">
        <f t="shared" si="1"/>
        <v>93903</v>
      </c>
      <c r="G53" s="28"/>
      <c r="H53" s="39">
        <v>93903.0</v>
      </c>
      <c r="I53" s="42">
        <v>0.0</v>
      </c>
      <c r="J53" s="42">
        <v>13.3029</v>
      </c>
      <c r="K53" s="43">
        <f t="shared" si="2"/>
        <v>0</v>
      </c>
      <c r="L53" s="44">
        <v>94851.0</v>
      </c>
      <c r="M53" s="42">
        <f t="shared" si="3"/>
        <v>1.00955241</v>
      </c>
      <c r="N53" s="45">
        <v>1.39916666666667</v>
      </c>
      <c r="O53" s="43">
        <f t="shared" si="4"/>
        <v>1</v>
      </c>
      <c r="P53" s="51">
        <v>93903.0</v>
      </c>
      <c r="Q53" s="42">
        <f t="shared" si="20"/>
        <v>0</v>
      </c>
      <c r="R53" s="46">
        <v>0.21</v>
      </c>
      <c r="S53" s="47">
        <v>209320.0</v>
      </c>
      <c r="T53" s="42">
        <v>1800.0</v>
      </c>
      <c r="U53" s="43">
        <f t="shared" si="5"/>
        <v>0</v>
      </c>
      <c r="V53" s="39">
        <f>RKO!J55</f>
        <v>93903</v>
      </c>
      <c r="W53" s="42">
        <f t="shared" si="6"/>
        <v>0</v>
      </c>
      <c r="X53" s="46">
        <f>RKO!S55</f>
        <v>0.02641023183</v>
      </c>
      <c r="Y53" s="42">
        <f>RKO!L55</f>
        <v>28.796</v>
      </c>
      <c r="Z53" s="43">
        <f t="shared" si="7"/>
        <v>0</v>
      </c>
      <c r="AA53" s="39">
        <f>'RKO-BRKGA'!J54</f>
        <v>93903</v>
      </c>
      <c r="AB53" s="42">
        <f t="shared" si="21"/>
        <v>0</v>
      </c>
      <c r="AC53" s="46">
        <f>'RKO-BRKGA'!S54</f>
        <v>0.05899705015</v>
      </c>
      <c r="AD53" s="42">
        <f>'RKO-BRKGA'!L54</f>
        <v>29.135</v>
      </c>
      <c r="AE53" s="43">
        <f t="shared" si="8"/>
        <v>0</v>
      </c>
      <c r="AF53" s="39">
        <f>'RKO-SA'!J54</f>
        <v>93927</v>
      </c>
      <c r="AG53" s="42">
        <f t="shared" si="22"/>
        <v>0.02555828887</v>
      </c>
      <c r="AH53" s="46">
        <f>'RKO-SA'!S54</f>
        <v>0.1269395014</v>
      </c>
      <c r="AI53" s="42">
        <f>'RKO-SA'!L54</f>
        <v>38.846</v>
      </c>
      <c r="AJ53" s="43">
        <f t="shared" si="9"/>
        <v>1</v>
      </c>
      <c r="AK53" s="39">
        <f>'RKO-GRASP'!J54</f>
        <v>93903</v>
      </c>
      <c r="AL53" s="42">
        <f t="shared" si="23"/>
        <v>0</v>
      </c>
      <c r="AM53" s="46">
        <f>'RKO-GRASP'!S54</f>
        <v>0.1111785566</v>
      </c>
      <c r="AN53" s="42">
        <f>'RKO-GRASP'!L54</f>
        <v>37.782</v>
      </c>
      <c r="AO53" s="43">
        <f t="shared" si="10"/>
        <v>0</v>
      </c>
      <c r="AP53" s="39">
        <f>'RKO-ILS'!J54</f>
        <v>93913</v>
      </c>
      <c r="AQ53" s="42">
        <f t="shared" si="24"/>
        <v>0.01064928703</v>
      </c>
      <c r="AR53" s="46">
        <f>'RKO-ILS'!S54</f>
        <v>0.09435268309</v>
      </c>
      <c r="AS53" s="42">
        <f>'RKO-ILS'!L54</f>
        <v>44.067</v>
      </c>
      <c r="AT53" s="43">
        <f t="shared" si="11"/>
        <v>1</v>
      </c>
      <c r="AU53" s="39">
        <f>'RKO-VNS'!J54</f>
        <v>93903</v>
      </c>
      <c r="AV53" s="42">
        <f t="shared" si="25"/>
        <v>0</v>
      </c>
      <c r="AW53" s="46">
        <f>'RKO-VNS'!S54</f>
        <v>0.07731382384</v>
      </c>
      <c r="AX53" s="42">
        <f>'RKO-VNS'!L54</f>
        <v>51.273</v>
      </c>
      <c r="AY53" s="43">
        <f t="shared" si="12"/>
        <v>0</v>
      </c>
      <c r="AZ53" s="39">
        <f>'RKO-PSO'!J54</f>
        <v>94011</v>
      </c>
      <c r="BA53" s="42">
        <f t="shared" si="26"/>
        <v>0.1150122999</v>
      </c>
      <c r="BB53" s="46">
        <f>'RKO-PSO'!S54</f>
        <v>0.3497225861</v>
      </c>
      <c r="BC53" s="47">
        <f>'RKO-PSO'!L54</f>
        <v>24.443</v>
      </c>
      <c r="BD53" s="43">
        <f t="shared" si="13"/>
        <v>1</v>
      </c>
      <c r="BE53" s="39">
        <f>'RKO-GA'!J54</f>
        <v>93903</v>
      </c>
      <c r="BF53" s="42">
        <f t="shared" si="27"/>
        <v>0</v>
      </c>
      <c r="BG53" s="46">
        <f>'RKO-GA'!S54</f>
        <v>0.03748549035</v>
      </c>
      <c r="BH53" s="47">
        <f>'RKO-GA'!L54</f>
        <v>44.044</v>
      </c>
      <c r="BI53" s="43">
        <f t="shared" si="14"/>
        <v>0</v>
      </c>
      <c r="BJ53" s="39">
        <f>'RKO-BRKGA-CS'!J54</f>
        <v>93966</v>
      </c>
      <c r="BK53" s="42">
        <f t="shared" si="28"/>
        <v>0.06709050829</v>
      </c>
      <c r="BL53" s="46">
        <f>'RKO-BRKGA-CS'!S54</f>
        <v>0.1627211058</v>
      </c>
      <c r="BM53" s="47">
        <f>'RKO-BRKGA-CS'!L54</f>
        <v>11.612</v>
      </c>
      <c r="BN53" s="43">
        <f t="shared" si="15"/>
        <v>1</v>
      </c>
      <c r="BO53" s="39">
        <f>'RKO-LNS'!J54</f>
        <v>93932</v>
      </c>
      <c r="BP53" s="42">
        <f t="shared" si="29"/>
        <v>0.03088293239</v>
      </c>
      <c r="BQ53" s="46">
        <f>'RKO-LNS'!S54</f>
        <v>0.1196979862</v>
      </c>
      <c r="BR53" s="47">
        <f>'RKO-LNS'!L54</f>
        <v>35.586</v>
      </c>
      <c r="BS53" s="43">
        <f t="shared" si="16"/>
        <v>1</v>
      </c>
      <c r="BT53" s="39">
        <f>'RKO-MS'!J54</f>
        <v>104367</v>
      </c>
      <c r="BU53" s="42">
        <f t="shared" si="30"/>
        <v>11.14341395</v>
      </c>
      <c r="BV53" s="46">
        <f>'RKO-MS'!S54</f>
        <v>11.74552464</v>
      </c>
      <c r="BW53" s="42">
        <f>'RKO-MS'!L54</f>
        <v>14.297</v>
      </c>
      <c r="BX53" s="43">
        <f t="shared" si="17"/>
        <v>1</v>
      </c>
      <c r="BY53" s="48"/>
      <c r="BZ53" s="49">
        <f t="shared" si="18"/>
        <v>93903</v>
      </c>
      <c r="CA53" s="49">
        <f t="shared" si="19"/>
        <v>1</v>
      </c>
    </row>
    <row r="54" ht="15.75" customHeight="1">
      <c r="A54" s="38" t="s">
        <v>87</v>
      </c>
      <c r="B54" s="39">
        <v>300.0</v>
      </c>
      <c r="C54" s="40"/>
      <c r="D54" s="40"/>
      <c r="E54" s="28"/>
      <c r="F54" s="39">
        <f t="shared" si="1"/>
        <v>106863</v>
      </c>
      <c r="G54" s="28"/>
      <c r="H54" s="39">
        <v>106863.0</v>
      </c>
      <c r="I54" s="42">
        <v>0.0</v>
      </c>
      <c r="J54" s="42">
        <v>19.8063</v>
      </c>
      <c r="K54" s="43">
        <f t="shared" si="2"/>
        <v>0</v>
      </c>
      <c r="L54" s="44">
        <v>111812.0</v>
      </c>
      <c r="M54" s="42">
        <f t="shared" si="3"/>
        <v>4.631163265</v>
      </c>
      <c r="N54" s="45">
        <v>2.12833333333333</v>
      </c>
      <c r="O54" s="43">
        <f t="shared" si="4"/>
        <v>1</v>
      </c>
      <c r="P54" s="51">
        <v>106863.0</v>
      </c>
      <c r="Q54" s="42">
        <f t="shared" si="20"/>
        <v>0</v>
      </c>
      <c r="R54" s="46">
        <v>0.29</v>
      </c>
      <c r="S54" s="47">
        <v>115366.0</v>
      </c>
      <c r="T54" s="42">
        <v>1800.0</v>
      </c>
      <c r="U54" s="43">
        <f t="shared" si="5"/>
        <v>0</v>
      </c>
      <c r="V54" s="39">
        <f>RKO!J56</f>
        <v>106863</v>
      </c>
      <c r="W54" s="42">
        <f t="shared" si="6"/>
        <v>0</v>
      </c>
      <c r="X54" s="46">
        <f>RKO!S56</f>
        <v>0.004117421371</v>
      </c>
      <c r="Y54" s="42">
        <f>RKO!L56</f>
        <v>15.667</v>
      </c>
      <c r="Z54" s="43">
        <f t="shared" si="7"/>
        <v>0</v>
      </c>
      <c r="AA54" s="39">
        <f>'RKO-BRKGA'!J55</f>
        <v>106863</v>
      </c>
      <c r="AB54" s="42">
        <f t="shared" si="21"/>
        <v>0</v>
      </c>
      <c r="AC54" s="46">
        <f>'RKO-BRKGA'!S55</f>
        <v>0.08478144915</v>
      </c>
      <c r="AD54" s="42">
        <f>'RKO-BRKGA'!L55</f>
        <v>14.536</v>
      </c>
      <c r="AE54" s="43">
        <f t="shared" si="8"/>
        <v>0</v>
      </c>
      <c r="AF54" s="39">
        <f>'RKO-SA'!J55</f>
        <v>106920</v>
      </c>
      <c r="AG54" s="42">
        <f t="shared" si="22"/>
        <v>0.05333932231</v>
      </c>
      <c r="AH54" s="46">
        <f>'RKO-SA'!S55</f>
        <v>0.132880417</v>
      </c>
      <c r="AI54" s="42">
        <f>'RKO-SA'!L55</f>
        <v>37.74</v>
      </c>
      <c r="AJ54" s="43">
        <f t="shared" si="9"/>
        <v>1</v>
      </c>
      <c r="AK54" s="39">
        <f>'RKO-GRASP'!J55</f>
        <v>106863</v>
      </c>
      <c r="AL54" s="42">
        <f t="shared" si="23"/>
        <v>0</v>
      </c>
      <c r="AM54" s="46">
        <f>'RKO-GRASP'!S55</f>
        <v>0.1529060573</v>
      </c>
      <c r="AN54" s="42">
        <f>'RKO-GRASP'!L55</f>
        <v>46.36</v>
      </c>
      <c r="AO54" s="43">
        <f t="shared" si="10"/>
        <v>0</v>
      </c>
      <c r="AP54" s="39">
        <f>'RKO-ILS'!J55</f>
        <v>106863</v>
      </c>
      <c r="AQ54" s="42">
        <f t="shared" si="24"/>
        <v>0</v>
      </c>
      <c r="AR54" s="46">
        <f>'RKO-ILS'!S55</f>
        <v>0.09077042569</v>
      </c>
      <c r="AS54" s="42">
        <f>'RKO-ILS'!L55</f>
        <v>50.676</v>
      </c>
      <c r="AT54" s="43">
        <f t="shared" si="11"/>
        <v>0</v>
      </c>
      <c r="AU54" s="39">
        <f>'RKO-VNS'!J55</f>
        <v>106882</v>
      </c>
      <c r="AV54" s="42">
        <f t="shared" si="25"/>
        <v>0.0177797741</v>
      </c>
      <c r="AW54" s="46">
        <f>'RKO-VNS'!S55</f>
        <v>0.08440713811</v>
      </c>
      <c r="AX54" s="42">
        <f>'RKO-VNS'!L55</f>
        <v>44.758</v>
      </c>
      <c r="AY54" s="43">
        <f t="shared" si="12"/>
        <v>1</v>
      </c>
      <c r="AZ54" s="39">
        <f>'RKO-PSO'!J55</f>
        <v>107076</v>
      </c>
      <c r="BA54" s="42">
        <f t="shared" si="26"/>
        <v>0.1993206255</v>
      </c>
      <c r="BB54" s="46">
        <f>'RKO-PSO'!S55</f>
        <v>0.3134854908</v>
      </c>
      <c r="BC54" s="47">
        <f>'RKO-PSO'!L55</f>
        <v>13.72</v>
      </c>
      <c r="BD54" s="43">
        <f t="shared" si="13"/>
        <v>1</v>
      </c>
      <c r="BE54" s="39">
        <f>'RKO-GA'!J55</f>
        <v>106863</v>
      </c>
      <c r="BF54" s="42">
        <f t="shared" si="27"/>
        <v>0</v>
      </c>
      <c r="BG54" s="46">
        <f>'RKO-GA'!S55</f>
        <v>0.02339443961</v>
      </c>
      <c r="BH54" s="47">
        <f>'RKO-GA'!L55</f>
        <v>37.361</v>
      </c>
      <c r="BI54" s="43">
        <f t="shared" si="14"/>
        <v>0</v>
      </c>
      <c r="BJ54" s="39">
        <f>'RKO-BRKGA-CS'!J55</f>
        <v>107094</v>
      </c>
      <c r="BK54" s="42">
        <f t="shared" si="28"/>
        <v>0.216164622</v>
      </c>
      <c r="BL54" s="46">
        <f>'RKO-BRKGA-CS'!S55</f>
        <v>0.3415588183</v>
      </c>
      <c r="BM54" s="47">
        <f>'RKO-BRKGA-CS'!L55</f>
        <v>25.622</v>
      </c>
      <c r="BN54" s="43">
        <f t="shared" si="15"/>
        <v>1</v>
      </c>
      <c r="BO54" s="39">
        <f>'RKO-LNS'!J55</f>
        <v>106863</v>
      </c>
      <c r="BP54" s="42">
        <f t="shared" si="29"/>
        <v>0</v>
      </c>
      <c r="BQ54" s="46">
        <f>'RKO-LNS'!S55</f>
        <v>0.15571339</v>
      </c>
      <c r="BR54" s="47">
        <f>'RKO-LNS'!L55</f>
        <v>51.354</v>
      </c>
      <c r="BS54" s="43">
        <f t="shared" si="16"/>
        <v>0</v>
      </c>
      <c r="BT54" s="39">
        <f>'RKO-MS'!J55</f>
        <v>117069</v>
      </c>
      <c r="BU54" s="42">
        <f t="shared" si="30"/>
        <v>9.550546026</v>
      </c>
      <c r="BV54" s="46">
        <f>'RKO-MS'!S55</f>
        <v>10.22617744</v>
      </c>
      <c r="BW54" s="42">
        <f>'RKO-MS'!L55</f>
        <v>17.56</v>
      </c>
      <c r="BX54" s="43">
        <f t="shared" si="17"/>
        <v>1</v>
      </c>
      <c r="BY54" s="48"/>
      <c r="BZ54" s="49">
        <f t="shared" si="18"/>
        <v>106863</v>
      </c>
      <c r="CA54" s="49">
        <f t="shared" si="19"/>
        <v>1</v>
      </c>
    </row>
    <row r="55" ht="15.75" customHeight="1">
      <c r="A55" s="38" t="s">
        <v>88</v>
      </c>
      <c r="B55" s="39">
        <v>300.0</v>
      </c>
      <c r="C55" s="40"/>
      <c r="D55" s="40"/>
      <c r="E55" s="28"/>
      <c r="F55" s="39">
        <f t="shared" si="1"/>
        <v>97837</v>
      </c>
      <c r="G55" s="28"/>
      <c r="H55" s="39">
        <v>97837.0</v>
      </c>
      <c r="I55" s="42">
        <v>0.0</v>
      </c>
      <c r="J55" s="42">
        <v>14.2131</v>
      </c>
      <c r="K55" s="43">
        <f t="shared" si="2"/>
        <v>0</v>
      </c>
      <c r="L55" s="44">
        <v>99802.0</v>
      </c>
      <c r="M55" s="42">
        <f t="shared" si="3"/>
        <v>2.008442614</v>
      </c>
      <c r="N55" s="45">
        <v>0.286666666666667</v>
      </c>
      <c r="O55" s="43">
        <f t="shared" si="4"/>
        <v>1</v>
      </c>
      <c r="P55" s="51">
        <v>97837.0</v>
      </c>
      <c r="Q55" s="42">
        <f t="shared" si="20"/>
        <v>0</v>
      </c>
      <c r="R55" s="46">
        <v>0.31</v>
      </c>
      <c r="S55" s="47">
        <v>189499.0</v>
      </c>
      <c r="T55" s="42">
        <v>1800.0</v>
      </c>
      <c r="U55" s="43">
        <f t="shared" si="5"/>
        <v>0</v>
      </c>
      <c r="V55" s="39">
        <f>RKO!J57</f>
        <v>97837</v>
      </c>
      <c r="W55" s="42">
        <f t="shared" si="6"/>
        <v>0</v>
      </c>
      <c r="X55" s="46">
        <f>RKO!S57</f>
        <v>0</v>
      </c>
      <c r="Y55" s="42">
        <f>RKO!L57</f>
        <v>16.792</v>
      </c>
      <c r="Z55" s="43">
        <f t="shared" si="7"/>
        <v>0</v>
      </c>
      <c r="AA55" s="39">
        <f>'RKO-BRKGA'!J56</f>
        <v>97837</v>
      </c>
      <c r="AB55" s="42">
        <f t="shared" si="21"/>
        <v>0</v>
      </c>
      <c r="AC55" s="46">
        <f>'RKO-BRKGA'!S56</f>
        <v>0.02330406697</v>
      </c>
      <c r="AD55" s="42">
        <f>'RKO-BRKGA'!L56</f>
        <v>17.683</v>
      </c>
      <c r="AE55" s="43">
        <f t="shared" si="8"/>
        <v>0</v>
      </c>
      <c r="AF55" s="39">
        <f>'RKO-SA'!J56</f>
        <v>97837</v>
      </c>
      <c r="AG55" s="42">
        <f t="shared" si="22"/>
        <v>0</v>
      </c>
      <c r="AH55" s="46">
        <f>'RKO-SA'!S56</f>
        <v>0.1829573679</v>
      </c>
      <c r="AI55" s="42">
        <f>'RKO-SA'!L56</f>
        <v>41.598</v>
      </c>
      <c r="AJ55" s="43">
        <f t="shared" si="9"/>
        <v>0</v>
      </c>
      <c r="AK55" s="39">
        <f>'RKO-GRASP'!J56</f>
        <v>97865</v>
      </c>
      <c r="AL55" s="42">
        <f t="shared" si="23"/>
        <v>0.02861902961</v>
      </c>
      <c r="AM55" s="46">
        <f>'RKO-GRASP'!S56</f>
        <v>0.279444382</v>
      </c>
      <c r="AN55" s="42">
        <f>'RKO-GRASP'!L56</f>
        <v>43.884</v>
      </c>
      <c r="AO55" s="43">
        <f t="shared" si="10"/>
        <v>1</v>
      </c>
      <c r="AP55" s="39">
        <f>'RKO-ILS'!J56</f>
        <v>97837</v>
      </c>
      <c r="AQ55" s="42">
        <f t="shared" si="24"/>
        <v>0</v>
      </c>
      <c r="AR55" s="46">
        <f>'RKO-ILS'!S56</f>
        <v>0.0637795517</v>
      </c>
      <c r="AS55" s="42">
        <f>'RKO-ILS'!L56</f>
        <v>44.072</v>
      </c>
      <c r="AT55" s="43">
        <f t="shared" si="11"/>
        <v>0</v>
      </c>
      <c r="AU55" s="39">
        <f>'RKO-VNS'!J56</f>
        <v>97865</v>
      </c>
      <c r="AV55" s="42">
        <f t="shared" si="25"/>
        <v>0.02861902961</v>
      </c>
      <c r="AW55" s="46">
        <f>'RKO-VNS'!S56</f>
        <v>0.0525363615</v>
      </c>
      <c r="AX55" s="42">
        <f>'RKO-VNS'!L56</f>
        <v>25.164</v>
      </c>
      <c r="AY55" s="43">
        <f t="shared" si="12"/>
        <v>1</v>
      </c>
      <c r="AZ55" s="39">
        <f>'RKO-PSO'!J56</f>
        <v>97865</v>
      </c>
      <c r="BA55" s="42">
        <f t="shared" si="26"/>
        <v>0.02861902961</v>
      </c>
      <c r="BB55" s="46">
        <f>'RKO-PSO'!S56</f>
        <v>0.317466807</v>
      </c>
      <c r="BC55" s="47">
        <f>'RKO-PSO'!L56</f>
        <v>20.448</v>
      </c>
      <c r="BD55" s="43">
        <f t="shared" si="13"/>
        <v>1</v>
      </c>
      <c r="BE55" s="39">
        <f>'RKO-GA'!J56</f>
        <v>97837</v>
      </c>
      <c r="BF55" s="42">
        <f t="shared" si="27"/>
        <v>0</v>
      </c>
      <c r="BG55" s="46">
        <f>'RKO-GA'!S56</f>
        <v>0.04783466378</v>
      </c>
      <c r="BH55" s="47">
        <f>'RKO-GA'!L56</f>
        <v>16.624</v>
      </c>
      <c r="BI55" s="43">
        <f t="shared" si="14"/>
        <v>0</v>
      </c>
      <c r="BJ55" s="39">
        <f>'RKO-BRKGA-CS'!J56</f>
        <v>97967</v>
      </c>
      <c r="BK55" s="42">
        <f t="shared" si="28"/>
        <v>0.132874066</v>
      </c>
      <c r="BL55" s="46">
        <f>'RKO-BRKGA-CS'!S56</f>
        <v>0.3518096426</v>
      </c>
      <c r="BM55" s="47">
        <f>'RKO-BRKGA-CS'!L56</f>
        <v>25.771</v>
      </c>
      <c r="BN55" s="43">
        <f t="shared" si="15"/>
        <v>1</v>
      </c>
      <c r="BO55" s="39">
        <f>'RKO-LNS'!J56</f>
        <v>98150</v>
      </c>
      <c r="BP55" s="42">
        <f t="shared" si="29"/>
        <v>0.3199198667</v>
      </c>
      <c r="BQ55" s="46">
        <f>'RKO-LNS'!S56</f>
        <v>0.463423858</v>
      </c>
      <c r="BR55" s="47">
        <f>'RKO-LNS'!L56</f>
        <v>34.427</v>
      </c>
      <c r="BS55" s="43">
        <f t="shared" si="16"/>
        <v>1</v>
      </c>
      <c r="BT55" s="39">
        <f>'RKO-MS'!J56</f>
        <v>110106</v>
      </c>
      <c r="BU55" s="42">
        <f t="shared" si="30"/>
        <v>12.54024551</v>
      </c>
      <c r="BV55" s="46">
        <f>'RKO-MS'!S56</f>
        <v>13.37367254</v>
      </c>
      <c r="BW55" s="42">
        <f>'RKO-MS'!L56</f>
        <v>13.035</v>
      </c>
      <c r="BX55" s="43">
        <f t="shared" si="17"/>
        <v>1</v>
      </c>
      <c r="BY55" s="48"/>
      <c r="BZ55" s="49">
        <f t="shared" si="18"/>
        <v>97837</v>
      </c>
      <c r="CA55" s="49">
        <f t="shared" si="19"/>
        <v>1</v>
      </c>
    </row>
    <row r="56" ht="15.75" customHeight="1">
      <c r="A56" s="38" t="s">
        <v>89</v>
      </c>
      <c r="B56" s="39">
        <v>300.0</v>
      </c>
      <c r="C56" s="40"/>
      <c r="D56" s="40"/>
      <c r="E56" s="28"/>
      <c r="F56" s="39">
        <f t="shared" si="1"/>
        <v>111488</v>
      </c>
      <c r="G56" s="28"/>
      <c r="H56" s="39">
        <v>111488.0</v>
      </c>
      <c r="I56" s="42">
        <v>0.0</v>
      </c>
      <c r="J56" s="42">
        <v>19.8506</v>
      </c>
      <c r="K56" s="43">
        <f t="shared" si="2"/>
        <v>0</v>
      </c>
      <c r="L56" s="44">
        <v>113774.0</v>
      </c>
      <c r="M56" s="42">
        <f t="shared" si="3"/>
        <v>2.050444891</v>
      </c>
      <c r="N56" s="45">
        <v>1.47583333333333</v>
      </c>
      <c r="O56" s="43">
        <f t="shared" si="4"/>
        <v>1</v>
      </c>
      <c r="P56" s="51">
        <v>111488.0</v>
      </c>
      <c r="Q56" s="42">
        <f t="shared" si="20"/>
        <v>0</v>
      </c>
      <c r="R56" s="46">
        <v>3.47</v>
      </c>
      <c r="S56" s="47">
        <v>89878.0</v>
      </c>
      <c r="T56" s="42">
        <v>1800.0</v>
      </c>
      <c r="U56" s="43">
        <f t="shared" si="5"/>
        <v>0</v>
      </c>
      <c r="V56" s="39">
        <f>RKO!J58</f>
        <v>111488</v>
      </c>
      <c r="W56" s="42">
        <f t="shared" si="6"/>
        <v>0</v>
      </c>
      <c r="X56" s="46">
        <f>RKO!S58</f>
        <v>0.01309557979</v>
      </c>
      <c r="Y56" s="42">
        <f>RKO!L58</f>
        <v>24.188</v>
      </c>
      <c r="Z56" s="43">
        <f t="shared" si="7"/>
        <v>0</v>
      </c>
      <c r="AA56" s="39">
        <f>'RKO-BRKGA'!J57</f>
        <v>111508</v>
      </c>
      <c r="AB56" s="42">
        <f t="shared" si="21"/>
        <v>0.0179391504</v>
      </c>
      <c r="AC56" s="46">
        <f>'RKO-BRKGA'!S57</f>
        <v>0.05614954076</v>
      </c>
      <c r="AD56" s="42">
        <f>'RKO-BRKGA'!L57</f>
        <v>28.983</v>
      </c>
      <c r="AE56" s="43">
        <f t="shared" si="8"/>
        <v>1</v>
      </c>
      <c r="AF56" s="39">
        <f>'RKO-SA'!J57</f>
        <v>111508</v>
      </c>
      <c r="AG56" s="42">
        <f t="shared" si="22"/>
        <v>0.0179391504</v>
      </c>
      <c r="AH56" s="46">
        <f>'RKO-SA'!S57</f>
        <v>0.1160663031</v>
      </c>
      <c r="AI56" s="42">
        <f>'RKO-SA'!L57</f>
        <v>37.299</v>
      </c>
      <c r="AJ56" s="43">
        <f t="shared" si="9"/>
        <v>1</v>
      </c>
      <c r="AK56" s="39">
        <f>'RKO-GRASP'!J57</f>
        <v>111499</v>
      </c>
      <c r="AL56" s="42">
        <f t="shared" si="23"/>
        <v>0.009866532721</v>
      </c>
      <c r="AM56" s="46">
        <f>'RKO-GRASP'!S57</f>
        <v>0.09238662457</v>
      </c>
      <c r="AN56" s="42">
        <f>'RKO-GRASP'!L57</f>
        <v>38.047</v>
      </c>
      <c r="AO56" s="43">
        <f t="shared" si="10"/>
        <v>1</v>
      </c>
      <c r="AP56" s="39">
        <f>'RKO-ILS'!J57</f>
        <v>111522</v>
      </c>
      <c r="AQ56" s="42">
        <f t="shared" si="24"/>
        <v>0.03049655568</v>
      </c>
      <c r="AR56" s="46">
        <f>'RKO-ILS'!S57</f>
        <v>0.09615384615</v>
      </c>
      <c r="AS56" s="42">
        <f>'RKO-ILS'!L57</f>
        <v>40.912</v>
      </c>
      <c r="AT56" s="43">
        <f t="shared" si="11"/>
        <v>1</v>
      </c>
      <c r="AU56" s="39">
        <f>'RKO-VNS'!J57</f>
        <v>111488</v>
      </c>
      <c r="AV56" s="42">
        <f t="shared" si="25"/>
        <v>0</v>
      </c>
      <c r="AW56" s="46">
        <f>'RKO-VNS'!S57</f>
        <v>0.04807692308</v>
      </c>
      <c r="AX56" s="42">
        <f>'RKO-VNS'!L57</f>
        <v>48.132</v>
      </c>
      <c r="AY56" s="43">
        <f t="shared" si="12"/>
        <v>0</v>
      </c>
      <c r="AZ56" s="39">
        <f>'RKO-PSO'!J57</f>
        <v>111513</v>
      </c>
      <c r="BA56" s="42">
        <f t="shared" si="26"/>
        <v>0.022423938</v>
      </c>
      <c r="BB56" s="46">
        <f>'RKO-PSO'!S57</f>
        <v>0.1707807118</v>
      </c>
      <c r="BC56" s="47">
        <f>'RKO-PSO'!L57</f>
        <v>19.855</v>
      </c>
      <c r="BD56" s="43">
        <f t="shared" si="13"/>
        <v>1</v>
      </c>
      <c r="BE56" s="39">
        <f>'RKO-GA'!J57</f>
        <v>111488</v>
      </c>
      <c r="BF56" s="42">
        <f t="shared" si="27"/>
        <v>0</v>
      </c>
      <c r="BG56" s="46">
        <f>'RKO-GA'!S57</f>
        <v>0.01076349024</v>
      </c>
      <c r="BH56" s="47">
        <f>'RKO-GA'!L57</f>
        <v>26.333</v>
      </c>
      <c r="BI56" s="43">
        <f t="shared" si="14"/>
        <v>0</v>
      </c>
      <c r="BJ56" s="39">
        <f>'RKO-BRKGA-CS'!J57</f>
        <v>111488</v>
      </c>
      <c r="BK56" s="42">
        <f t="shared" si="28"/>
        <v>0</v>
      </c>
      <c r="BL56" s="46">
        <f>'RKO-BRKGA-CS'!S57</f>
        <v>0.1004592423</v>
      </c>
      <c r="BM56" s="47">
        <f>'RKO-BRKGA-CS'!L57</f>
        <v>24.585</v>
      </c>
      <c r="BN56" s="43">
        <f t="shared" si="15"/>
        <v>0</v>
      </c>
      <c r="BO56" s="39">
        <f>'RKO-LNS'!J57</f>
        <v>111488</v>
      </c>
      <c r="BP56" s="42">
        <f t="shared" si="29"/>
        <v>0</v>
      </c>
      <c r="BQ56" s="46">
        <f>'RKO-LNS'!S57</f>
        <v>0.1020737658</v>
      </c>
      <c r="BR56" s="47">
        <f>'RKO-LNS'!L57</f>
        <v>27.786</v>
      </c>
      <c r="BS56" s="43">
        <f t="shared" si="16"/>
        <v>0</v>
      </c>
      <c r="BT56" s="39">
        <f>'RKO-MS'!J57</f>
        <v>118702</v>
      </c>
      <c r="BU56" s="42">
        <f t="shared" si="30"/>
        <v>6.47065155</v>
      </c>
      <c r="BV56" s="46">
        <f>'RKO-MS'!S57</f>
        <v>8.236940299</v>
      </c>
      <c r="BW56" s="42">
        <f>'RKO-MS'!L57</f>
        <v>15.973</v>
      </c>
      <c r="BX56" s="43">
        <f t="shared" si="17"/>
        <v>1</v>
      </c>
      <c r="BY56" s="48"/>
      <c r="BZ56" s="49">
        <f t="shared" si="18"/>
        <v>111488</v>
      </c>
      <c r="CA56" s="49">
        <f t="shared" si="19"/>
        <v>1</v>
      </c>
    </row>
    <row r="57" ht="15.75" customHeight="1">
      <c r="A57" s="38" t="s">
        <v>90</v>
      </c>
      <c r="B57" s="39">
        <v>300.0</v>
      </c>
      <c r="C57" s="40"/>
      <c r="D57" s="40"/>
      <c r="E57" s="28"/>
      <c r="F57" s="39">
        <f t="shared" si="1"/>
        <v>96190</v>
      </c>
      <c r="G57" s="28"/>
      <c r="H57" s="39">
        <v>96190.0</v>
      </c>
      <c r="I57" s="42">
        <v>0.0</v>
      </c>
      <c r="J57" s="42">
        <v>19.5328</v>
      </c>
      <c r="K57" s="43">
        <f t="shared" si="2"/>
        <v>0</v>
      </c>
      <c r="L57" s="44">
        <v>98231.0</v>
      </c>
      <c r="M57" s="42">
        <f t="shared" si="3"/>
        <v>2.121842187</v>
      </c>
      <c r="N57" s="45">
        <v>0.934166666666667</v>
      </c>
      <c r="O57" s="43">
        <f t="shared" si="4"/>
        <v>1</v>
      </c>
      <c r="P57" s="51">
        <v>96190.0</v>
      </c>
      <c r="Q57" s="42">
        <f t="shared" si="20"/>
        <v>0</v>
      </c>
      <c r="R57" s="46">
        <v>0.34</v>
      </c>
      <c r="S57" s="47">
        <v>199805.0</v>
      </c>
      <c r="T57" s="42">
        <v>1800.0</v>
      </c>
      <c r="U57" s="43">
        <f t="shared" si="5"/>
        <v>0</v>
      </c>
      <c r="V57" s="39">
        <f>RKO!J59</f>
        <v>96190</v>
      </c>
      <c r="W57" s="42">
        <f t="shared" si="6"/>
        <v>0</v>
      </c>
      <c r="X57" s="46">
        <f>RKO!S59</f>
        <v>0.007693107392</v>
      </c>
      <c r="Y57" s="42">
        <f>RKO!L59</f>
        <v>29.891</v>
      </c>
      <c r="Z57" s="43">
        <f t="shared" si="7"/>
        <v>0</v>
      </c>
      <c r="AA57" s="39">
        <f>'RKO-BRKGA'!J58</f>
        <v>96190</v>
      </c>
      <c r="AB57" s="42">
        <f t="shared" si="21"/>
        <v>0</v>
      </c>
      <c r="AC57" s="46">
        <f>'RKO-BRKGA'!S58</f>
        <v>0.11643622</v>
      </c>
      <c r="AD57" s="42">
        <f>'RKO-BRKGA'!L58</f>
        <v>18.469</v>
      </c>
      <c r="AE57" s="43">
        <f t="shared" si="8"/>
        <v>0</v>
      </c>
      <c r="AF57" s="39">
        <f>'RKO-SA'!J58</f>
        <v>96190</v>
      </c>
      <c r="AG57" s="42">
        <f t="shared" si="22"/>
        <v>0</v>
      </c>
      <c r="AH57" s="46">
        <f>'RKO-SA'!S58</f>
        <v>0.02890113317</v>
      </c>
      <c r="AI57" s="42">
        <f>'RKO-SA'!L58</f>
        <v>36.773</v>
      </c>
      <c r="AJ57" s="43">
        <f t="shared" si="9"/>
        <v>0</v>
      </c>
      <c r="AK57" s="39">
        <f>'RKO-GRASP'!J58</f>
        <v>96190</v>
      </c>
      <c r="AL57" s="42">
        <f t="shared" si="23"/>
        <v>0</v>
      </c>
      <c r="AM57" s="46">
        <f>'RKO-GRASP'!S58</f>
        <v>0.07547562117</v>
      </c>
      <c r="AN57" s="42">
        <f>'RKO-GRASP'!L58</f>
        <v>54.221</v>
      </c>
      <c r="AO57" s="43">
        <f t="shared" si="10"/>
        <v>0</v>
      </c>
      <c r="AP57" s="39">
        <f>'RKO-ILS'!J58</f>
        <v>96190</v>
      </c>
      <c r="AQ57" s="42">
        <f t="shared" si="24"/>
        <v>0</v>
      </c>
      <c r="AR57" s="46">
        <f>'RKO-ILS'!S58</f>
        <v>0.0690300447</v>
      </c>
      <c r="AS57" s="42">
        <f>'RKO-ILS'!L58</f>
        <v>33.786</v>
      </c>
      <c r="AT57" s="43">
        <f t="shared" si="11"/>
        <v>0</v>
      </c>
      <c r="AU57" s="39">
        <f>'RKO-VNS'!J58</f>
        <v>96190</v>
      </c>
      <c r="AV57" s="42">
        <f t="shared" si="25"/>
        <v>0</v>
      </c>
      <c r="AW57" s="46">
        <f>'RKO-VNS'!S58</f>
        <v>0.07651523027</v>
      </c>
      <c r="AX57" s="42">
        <f>'RKO-VNS'!L58</f>
        <v>43.304</v>
      </c>
      <c r="AY57" s="43">
        <f t="shared" si="12"/>
        <v>0</v>
      </c>
      <c r="AZ57" s="39">
        <f>'RKO-PSO'!J58</f>
        <v>96190</v>
      </c>
      <c r="BA57" s="42">
        <f t="shared" si="26"/>
        <v>0</v>
      </c>
      <c r="BB57" s="46">
        <f>'RKO-PSO'!S58</f>
        <v>0.2068822123</v>
      </c>
      <c r="BC57" s="47">
        <f>'RKO-PSO'!L58</f>
        <v>39.56</v>
      </c>
      <c r="BD57" s="43">
        <f t="shared" si="13"/>
        <v>0</v>
      </c>
      <c r="BE57" s="39">
        <f>'RKO-GA'!J58</f>
        <v>96190</v>
      </c>
      <c r="BF57" s="42">
        <f t="shared" si="27"/>
        <v>0</v>
      </c>
      <c r="BG57" s="46">
        <f>'RKO-GA'!S58</f>
        <v>0.06258446824</v>
      </c>
      <c r="BH57" s="47">
        <f>'RKO-GA'!L58</f>
        <v>16.458</v>
      </c>
      <c r="BI57" s="43">
        <f t="shared" si="14"/>
        <v>0</v>
      </c>
      <c r="BJ57" s="39">
        <f>'RKO-BRKGA-CS'!J58</f>
        <v>96227</v>
      </c>
      <c r="BK57" s="42">
        <f t="shared" si="28"/>
        <v>0.03846553696</v>
      </c>
      <c r="BL57" s="46">
        <f>'RKO-BRKGA-CS'!S58</f>
        <v>0.3010707974</v>
      </c>
      <c r="BM57" s="47">
        <f>'RKO-BRKGA-CS'!L58</f>
        <v>28.757</v>
      </c>
      <c r="BN57" s="43">
        <f t="shared" si="15"/>
        <v>1</v>
      </c>
      <c r="BO57" s="39">
        <f>'RKO-LNS'!J58</f>
        <v>96190</v>
      </c>
      <c r="BP57" s="42">
        <f t="shared" si="29"/>
        <v>0</v>
      </c>
      <c r="BQ57" s="46">
        <f>'RKO-LNS'!S58</f>
        <v>0.1680008317</v>
      </c>
      <c r="BR57" s="47">
        <f>'RKO-LNS'!L58</f>
        <v>28.791</v>
      </c>
      <c r="BS57" s="43">
        <f t="shared" si="16"/>
        <v>0</v>
      </c>
      <c r="BT57" s="39">
        <f>'RKO-MS'!J58</f>
        <v>107955</v>
      </c>
      <c r="BU57" s="42">
        <f t="shared" si="30"/>
        <v>12.23100114</v>
      </c>
      <c r="BV57" s="46">
        <f>'RKO-MS'!S58</f>
        <v>12.99345046</v>
      </c>
      <c r="BW57" s="42">
        <f>'RKO-MS'!L58</f>
        <v>14.484</v>
      </c>
      <c r="BX57" s="43">
        <f t="shared" si="17"/>
        <v>1</v>
      </c>
      <c r="BY57" s="48"/>
      <c r="BZ57" s="49">
        <f t="shared" si="18"/>
        <v>96190</v>
      </c>
      <c r="CA57" s="49">
        <f t="shared" si="19"/>
        <v>1</v>
      </c>
    </row>
    <row r="58" ht="15.75" customHeight="1">
      <c r="A58" s="38" t="s">
        <v>91</v>
      </c>
      <c r="B58" s="39">
        <v>400.0</v>
      </c>
      <c r="C58" s="40"/>
      <c r="D58" s="40"/>
      <c r="E58" s="28"/>
      <c r="F58" s="39">
        <f t="shared" si="1"/>
        <v>101027</v>
      </c>
      <c r="G58" s="28"/>
      <c r="H58" s="39">
        <v>101027.0</v>
      </c>
      <c r="I58" s="42">
        <v>0.0</v>
      </c>
      <c r="J58" s="42">
        <v>47.7254</v>
      </c>
      <c r="K58" s="43">
        <f t="shared" si="2"/>
        <v>0</v>
      </c>
      <c r="L58" s="44">
        <v>103530.0</v>
      </c>
      <c r="M58" s="42">
        <f t="shared" si="3"/>
        <v>2.477555505</v>
      </c>
      <c r="N58" s="45">
        <v>3.285</v>
      </c>
      <c r="O58" s="43">
        <f t="shared" si="4"/>
        <v>1</v>
      </c>
      <c r="P58" s="51">
        <v>101027.0</v>
      </c>
      <c r="Q58" s="42">
        <f t="shared" si="20"/>
        <v>0</v>
      </c>
      <c r="R58" s="46">
        <v>0.4</v>
      </c>
      <c r="S58" s="47">
        <v>123428.0</v>
      </c>
      <c r="T58" s="42">
        <v>1800.0</v>
      </c>
      <c r="U58" s="43">
        <f t="shared" si="5"/>
        <v>0</v>
      </c>
      <c r="V58" s="39">
        <f>RKO!J60</f>
        <v>101037</v>
      </c>
      <c r="W58" s="42">
        <f t="shared" si="6"/>
        <v>0.009898344007</v>
      </c>
      <c r="X58" s="46">
        <f>RKO!S60</f>
        <v>0.02672552882</v>
      </c>
      <c r="Y58" s="42">
        <f>RKO!L60</f>
        <v>57.223</v>
      </c>
      <c r="Z58" s="43">
        <f t="shared" si="7"/>
        <v>1</v>
      </c>
      <c r="AA58" s="39">
        <f>'RKO-BRKGA'!J59</f>
        <v>101058</v>
      </c>
      <c r="AB58" s="42">
        <f t="shared" si="21"/>
        <v>0.03068486642</v>
      </c>
      <c r="AC58" s="46">
        <f>'RKO-BRKGA'!S59</f>
        <v>0.1067041484</v>
      </c>
      <c r="AD58" s="42">
        <f>'RKO-BRKGA'!L59</f>
        <v>14.302</v>
      </c>
      <c r="AE58" s="43">
        <f t="shared" si="8"/>
        <v>1</v>
      </c>
      <c r="AF58" s="39">
        <f>'RKO-SA'!J59</f>
        <v>101078</v>
      </c>
      <c r="AG58" s="42">
        <f t="shared" si="22"/>
        <v>0.05048155444</v>
      </c>
      <c r="AH58" s="46">
        <f>'RKO-SA'!S59</f>
        <v>0.1063082146</v>
      </c>
      <c r="AI58" s="42">
        <f>'RKO-SA'!L59</f>
        <v>48.143</v>
      </c>
      <c r="AJ58" s="43">
        <f t="shared" si="9"/>
        <v>1</v>
      </c>
      <c r="AK58" s="39">
        <f>'RKO-GRASP'!J59</f>
        <v>101130</v>
      </c>
      <c r="AL58" s="42">
        <f t="shared" si="23"/>
        <v>0.1019529433</v>
      </c>
      <c r="AM58" s="46">
        <f>'RKO-GRASP'!S59</f>
        <v>0.1522365308</v>
      </c>
      <c r="AN58" s="42">
        <f>'RKO-GRASP'!L59</f>
        <v>67.531</v>
      </c>
      <c r="AO58" s="43">
        <f t="shared" si="10"/>
        <v>1</v>
      </c>
      <c r="AP58" s="39">
        <f>'RKO-ILS'!J59</f>
        <v>101063</v>
      </c>
      <c r="AQ58" s="42">
        <f t="shared" si="24"/>
        <v>0.03563403843</v>
      </c>
      <c r="AR58" s="46">
        <f>'RKO-ILS'!S59</f>
        <v>0.09245053303</v>
      </c>
      <c r="AS58" s="42">
        <f>'RKO-ILS'!L59</f>
        <v>60.276</v>
      </c>
      <c r="AT58" s="43">
        <f t="shared" si="11"/>
        <v>1</v>
      </c>
      <c r="AU58" s="39">
        <f>'RKO-VNS'!J59</f>
        <v>101094</v>
      </c>
      <c r="AV58" s="42">
        <f t="shared" si="25"/>
        <v>0.06631890485</v>
      </c>
      <c r="AW58" s="46">
        <f>'RKO-VNS'!S59</f>
        <v>0.1983628139</v>
      </c>
      <c r="AX58" s="42">
        <f>'RKO-VNS'!L59</f>
        <v>56.718</v>
      </c>
      <c r="AY58" s="43">
        <f t="shared" si="12"/>
        <v>1</v>
      </c>
      <c r="AZ58" s="39">
        <f>'RKO-PSO'!J59</f>
        <v>101189</v>
      </c>
      <c r="BA58" s="42">
        <f t="shared" si="26"/>
        <v>0.1603531729</v>
      </c>
      <c r="BB58" s="46">
        <f>'RKO-PSO'!S59</f>
        <v>0.4105833094</v>
      </c>
      <c r="BC58" s="47">
        <f>'RKO-PSO'!L59</f>
        <v>36.653</v>
      </c>
      <c r="BD58" s="43">
        <f t="shared" si="13"/>
        <v>1</v>
      </c>
      <c r="BE58" s="39">
        <f>'RKO-GA'!J59</f>
        <v>101027</v>
      </c>
      <c r="BF58" s="42">
        <f t="shared" si="27"/>
        <v>0</v>
      </c>
      <c r="BG58" s="46">
        <f>'RKO-GA'!S59</f>
        <v>0.03424827026</v>
      </c>
      <c r="BH58" s="47">
        <f>'RKO-GA'!L59</f>
        <v>46.931</v>
      </c>
      <c r="BI58" s="43">
        <f t="shared" si="14"/>
        <v>0</v>
      </c>
      <c r="BJ58" s="39">
        <f>'RKO-BRKGA-CS'!J59</f>
        <v>101068</v>
      </c>
      <c r="BK58" s="42">
        <f t="shared" si="28"/>
        <v>0.04058321043</v>
      </c>
      <c r="BL58" s="46">
        <f>'RKO-BRKGA-CS'!S59</f>
        <v>0.2062814891</v>
      </c>
      <c r="BM58" s="47">
        <f>'RKO-BRKGA-CS'!L59</f>
        <v>38.898</v>
      </c>
      <c r="BN58" s="43">
        <f t="shared" si="15"/>
        <v>1</v>
      </c>
      <c r="BO58" s="39">
        <f>'RKO-LNS'!J59</f>
        <v>101116</v>
      </c>
      <c r="BP58" s="42">
        <f t="shared" si="29"/>
        <v>0.08809526166</v>
      </c>
      <c r="BQ58" s="46">
        <f>'RKO-LNS'!S59</f>
        <v>0.1763884902</v>
      </c>
      <c r="BR58" s="47">
        <f>'RKO-LNS'!L59</f>
        <v>57.849</v>
      </c>
      <c r="BS58" s="43">
        <f t="shared" si="16"/>
        <v>1</v>
      </c>
      <c r="BT58" s="39">
        <f>'RKO-MS'!J59</f>
        <v>113257</v>
      </c>
      <c r="BU58" s="42">
        <f t="shared" si="30"/>
        <v>12.10567472</v>
      </c>
      <c r="BV58" s="46">
        <f>'RKO-MS'!S59</f>
        <v>12.86507567</v>
      </c>
      <c r="BW58" s="42">
        <f>'RKO-MS'!L59</f>
        <v>17.447</v>
      </c>
      <c r="BX58" s="43">
        <f t="shared" si="17"/>
        <v>1</v>
      </c>
      <c r="BY58" s="48"/>
      <c r="BZ58" s="49">
        <f t="shared" si="18"/>
        <v>101027</v>
      </c>
      <c r="CA58" s="49">
        <f t="shared" si="19"/>
        <v>1</v>
      </c>
    </row>
    <row r="59" ht="15.75" customHeight="1">
      <c r="A59" s="38" t="s">
        <v>92</v>
      </c>
      <c r="B59" s="39">
        <v>400.0</v>
      </c>
      <c r="C59" s="40"/>
      <c r="D59" s="40"/>
      <c r="E59" s="28"/>
      <c r="F59" s="39">
        <f t="shared" si="1"/>
        <v>107608</v>
      </c>
      <c r="G59" s="28"/>
      <c r="H59" s="39">
        <v>107608.0</v>
      </c>
      <c r="I59" s="42">
        <v>0.0</v>
      </c>
      <c r="J59" s="42">
        <v>70.4377</v>
      </c>
      <c r="K59" s="43">
        <f t="shared" si="2"/>
        <v>0</v>
      </c>
      <c r="L59" s="44">
        <v>111679.0</v>
      </c>
      <c r="M59" s="42">
        <f t="shared" si="3"/>
        <v>3.783175972</v>
      </c>
      <c r="N59" s="45">
        <v>0.923333333333333</v>
      </c>
      <c r="O59" s="43">
        <f t="shared" si="4"/>
        <v>1</v>
      </c>
      <c r="P59" s="51">
        <v>107608.0</v>
      </c>
      <c r="Q59" s="42">
        <f t="shared" si="20"/>
        <v>0</v>
      </c>
      <c r="R59" s="46">
        <v>2.7</v>
      </c>
      <c r="S59" s="47">
        <v>128468.0</v>
      </c>
      <c r="T59" s="42">
        <v>1800.0</v>
      </c>
      <c r="U59" s="43">
        <f t="shared" si="5"/>
        <v>0</v>
      </c>
      <c r="V59" s="39">
        <f>RKO!J61</f>
        <v>107608</v>
      </c>
      <c r="W59" s="42">
        <f t="shared" si="6"/>
        <v>0</v>
      </c>
      <c r="X59" s="46">
        <f>RKO!S61</f>
        <v>0.04219017173</v>
      </c>
      <c r="Y59" s="42">
        <f>RKO!L61</f>
        <v>46.711</v>
      </c>
      <c r="Z59" s="43">
        <f t="shared" si="7"/>
        <v>0</v>
      </c>
      <c r="AA59" s="39">
        <f>'RKO-BRKGA'!J60</f>
        <v>107634</v>
      </c>
      <c r="AB59" s="42">
        <f t="shared" si="21"/>
        <v>0.02416177236</v>
      </c>
      <c r="AC59" s="46">
        <f>'RKO-BRKGA'!S60</f>
        <v>0.06821054197</v>
      </c>
      <c r="AD59" s="42">
        <f>'RKO-BRKGA'!L60</f>
        <v>26.944</v>
      </c>
      <c r="AE59" s="43">
        <f t="shared" si="8"/>
        <v>1</v>
      </c>
      <c r="AF59" s="39">
        <f>'RKO-SA'!J60</f>
        <v>107686</v>
      </c>
      <c r="AG59" s="42">
        <f t="shared" si="22"/>
        <v>0.07248531708</v>
      </c>
      <c r="AH59" s="46">
        <f>'RKO-SA'!S60</f>
        <v>0.2256337819</v>
      </c>
      <c r="AI59" s="42">
        <f>'RKO-SA'!L60</f>
        <v>29.126</v>
      </c>
      <c r="AJ59" s="43">
        <f t="shared" si="9"/>
        <v>1</v>
      </c>
      <c r="AK59" s="39">
        <f>'RKO-GRASP'!J60</f>
        <v>107651</v>
      </c>
      <c r="AL59" s="42">
        <f t="shared" si="23"/>
        <v>0.03995985429</v>
      </c>
      <c r="AM59" s="46">
        <f>'RKO-GRASP'!S60</f>
        <v>0.09367333284</v>
      </c>
      <c r="AN59" s="42">
        <f>'RKO-GRASP'!L60</f>
        <v>65.117</v>
      </c>
      <c r="AO59" s="43">
        <f t="shared" si="10"/>
        <v>1</v>
      </c>
      <c r="AP59" s="39">
        <f>'RKO-ILS'!J60</f>
        <v>107651</v>
      </c>
      <c r="AQ59" s="42">
        <f t="shared" si="24"/>
        <v>0.03995985429</v>
      </c>
      <c r="AR59" s="46">
        <f>'RKO-ILS'!S60</f>
        <v>0.1535201844</v>
      </c>
      <c r="AS59" s="42">
        <f>'RKO-ILS'!L60</f>
        <v>59.862</v>
      </c>
      <c r="AT59" s="43">
        <f t="shared" si="11"/>
        <v>1</v>
      </c>
      <c r="AU59" s="39">
        <f>'RKO-VNS'!J60</f>
        <v>107667</v>
      </c>
      <c r="AV59" s="42">
        <f t="shared" si="25"/>
        <v>0.05482863728</v>
      </c>
      <c r="AW59" s="46">
        <f>'RKO-VNS'!S60</f>
        <v>0.1213664412</v>
      </c>
      <c r="AX59" s="42">
        <f>'RKO-VNS'!L60</f>
        <v>63.121</v>
      </c>
      <c r="AY59" s="43">
        <f t="shared" si="12"/>
        <v>1</v>
      </c>
      <c r="AZ59" s="39">
        <f>'RKO-PSO'!J60</f>
        <v>107634</v>
      </c>
      <c r="BA59" s="42">
        <f t="shared" si="26"/>
        <v>0.02416177236</v>
      </c>
      <c r="BB59" s="46">
        <f>'RKO-PSO'!S60</f>
        <v>0.1498029886</v>
      </c>
      <c r="BC59" s="47">
        <f>'RKO-PSO'!L60</f>
        <v>54.979</v>
      </c>
      <c r="BD59" s="43">
        <f t="shared" si="13"/>
        <v>1</v>
      </c>
      <c r="BE59" s="39">
        <f>'RKO-GA'!J60</f>
        <v>107686</v>
      </c>
      <c r="BF59" s="42">
        <f t="shared" si="27"/>
        <v>0.07248531708</v>
      </c>
      <c r="BG59" s="46">
        <f>'RKO-GA'!S60</f>
        <v>0.088283399</v>
      </c>
      <c r="BH59" s="47">
        <f>'RKO-GA'!L60</f>
        <v>53.266</v>
      </c>
      <c r="BI59" s="43">
        <f t="shared" si="14"/>
        <v>1</v>
      </c>
      <c r="BJ59" s="39">
        <f>'RKO-BRKGA-CS'!J60</f>
        <v>107714</v>
      </c>
      <c r="BK59" s="42">
        <f t="shared" si="28"/>
        <v>0.09850568731</v>
      </c>
      <c r="BL59" s="46">
        <f>'RKO-BRKGA-CS'!S60</f>
        <v>0.2577875251</v>
      </c>
      <c r="BM59" s="47">
        <f>'RKO-BRKGA-CS'!L60</f>
        <v>30.381</v>
      </c>
      <c r="BN59" s="43">
        <f t="shared" si="15"/>
        <v>1</v>
      </c>
      <c r="BO59" s="39">
        <f>'RKO-LNS'!J60</f>
        <v>107659</v>
      </c>
      <c r="BP59" s="42">
        <f t="shared" si="29"/>
        <v>0.04739424578</v>
      </c>
      <c r="BQ59" s="46">
        <f>'RKO-LNS'!S60</f>
        <v>0.1353059252</v>
      </c>
      <c r="BR59" s="47">
        <f>'RKO-LNS'!L60</f>
        <v>62.879</v>
      </c>
      <c r="BS59" s="43">
        <f t="shared" si="16"/>
        <v>1</v>
      </c>
      <c r="BT59" s="39">
        <f>'RKO-MS'!J60</f>
        <v>118351</v>
      </c>
      <c r="BU59" s="42">
        <f t="shared" si="30"/>
        <v>9.983458479</v>
      </c>
      <c r="BV59" s="46">
        <f>'RKO-MS'!S60</f>
        <v>10.71556018</v>
      </c>
      <c r="BW59" s="42">
        <f>'RKO-MS'!L60</f>
        <v>11.143</v>
      </c>
      <c r="BX59" s="43">
        <f t="shared" si="17"/>
        <v>1</v>
      </c>
      <c r="BY59" s="48"/>
      <c r="BZ59" s="49">
        <f t="shared" si="18"/>
        <v>107634</v>
      </c>
      <c r="CA59" s="49">
        <f t="shared" si="19"/>
        <v>0</v>
      </c>
    </row>
    <row r="60" ht="15.75" customHeight="1">
      <c r="A60" s="38" t="s">
        <v>93</v>
      </c>
      <c r="B60" s="39">
        <v>400.0</v>
      </c>
      <c r="C60" s="40"/>
      <c r="D60" s="40"/>
      <c r="E60" s="28"/>
      <c r="F60" s="39">
        <f t="shared" si="1"/>
        <v>119282</v>
      </c>
      <c r="G60" s="28"/>
      <c r="H60" s="39">
        <v>119282.0</v>
      </c>
      <c r="I60" s="42">
        <v>0.0</v>
      </c>
      <c r="J60" s="42">
        <v>51.6795</v>
      </c>
      <c r="K60" s="43">
        <f t="shared" si="2"/>
        <v>0</v>
      </c>
      <c r="L60" s="44">
        <v>121202.0</v>
      </c>
      <c r="M60" s="42">
        <f t="shared" si="3"/>
        <v>1.609630959</v>
      </c>
      <c r="N60" s="45">
        <v>0.79</v>
      </c>
      <c r="O60" s="43">
        <f t="shared" si="4"/>
        <v>1</v>
      </c>
      <c r="P60" s="51">
        <v>119282.0</v>
      </c>
      <c r="Q60" s="42">
        <f t="shared" si="20"/>
        <v>0</v>
      </c>
      <c r="R60" s="46">
        <v>0.36</v>
      </c>
      <c r="S60" s="47">
        <v>135573.0</v>
      </c>
      <c r="T60" s="42">
        <v>1800.0</v>
      </c>
      <c r="U60" s="43">
        <f t="shared" si="5"/>
        <v>0</v>
      </c>
      <c r="V60" s="39">
        <f>RKO!J62</f>
        <v>119301</v>
      </c>
      <c r="W60" s="42">
        <f t="shared" si="6"/>
        <v>0.01592863969</v>
      </c>
      <c r="X60" s="46">
        <f>RKO!S62</f>
        <v>0.02733019232</v>
      </c>
      <c r="Y60" s="42">
        <f>RKO!L62</f>
        <v>43.34</v>
      </c>
      <c r="Z60" s="43">
        <f t="shared" si="7"/>
        <v>1</v>
      </c>
      <c r="AA60" s="39">
        <f>'RKO-BRKGA'!J61</f>
        <v>119286</v>
      </c>
      <c r="AB60" s="42">
        <f t="shared" si="21"/>
        <v>0.00335339783</v>
      </c>
      <c r="AC60" s="46">
        <f>'RKO-BRKGA'!S61</f>
        <v>0.05784611257</v>
      </c>
      <c r="AD60" s="42">
        <f>'RKO-BRKGA'!L61</f>
        <v>35.63</v>
      </c>
      <c r="AE60" s="43">
        <f t="shared" si="8"/>
        <v>1</v>
      </c>
      <c r="AF60" s="39">
        <f>'RKO-SA'!J61</f>
        <v>119394</v>
      </c>
      <c r="AG60" s="42">
        <f t="shared" si="22"/>
        <v>0.09389513925</v>
      </c>
      <c r="AH60" s="46">
        <f>'RKO-SA'!S61</f>
        <v>0.2563672641</v>
      </c>
      <c r="AI60" s="42">
        <f>'RKO-SA'!L61</f>
        <v>52.602</v>
      </c>
      <c r="AJ60" s="43">
        <f t="shared" si="9"/>
        <v>1</v>
      </c>
      <c r="AK60" s="39">
        <f>'RKO-GRASP'!J61</f>
        <v>119366</v>
      </c>
      <c r="AL60" s="42">
        <f t="shared" si="23"/>
        <v>0.07042135444</v>
      </c>
      <c r="AM60" s="46">
        <f>'RKO-GRASP'!S61</f>
        <v>0.1389983401</v>
      </c>
      <c r="AN60" s="42">
        <f>'RKO-GRASP'!L61</f>
        <v>54.293</v>
      </c>
      <c r="AO60" s="43">
        <f t="shared" si="10"/>
        <v>1</v>
      </c>
      <c r="AP60" s="39">
        <f>'RKO-ILS'!J61</f>
        <v>119286</v>
      </c>
      <c r="AQ60" s="42">
        <f t="shared" si="24"/>
        <v>0.00335339783</v>
      </c>
      <c r="AR60" s="46">
        <f>'RKO-ILS'!S61</f>
        <v>0.06572659747</v>
      </c>
      <c r="AS60" s="42">
        <f>'RKO-ILS'!L61</f>
        <v>62.977</v>
      </c>
      <c r="AT60" s="43">
        <f t="shared" si="11"/>
        <v>1</v>
      </c>
      <c r="AU60" s="39">
        <f>'RKO-VNS'!J61</f>
        <v>119293</v>
      </c>
      <c r="AV60" s="42">
        <f t="shared" si="25"/>
        <v>0.009221844033</v>
      </c>
      <c r="AW60" s="46">
        <f>'RKO-VNS'!S61</f>
        <v>0.07863717912</v>
      </c>
      <c r="AX60" s="42">
        <f>'RKO-VNS'!L61</f>
        <v>40.879</v>
      </c>
      <c r="AY60" s="43">
        <f t="shared" si="12"/>
        <v>1</v>
      </c>
      <c r="AZ60" s="39">
        <f>'RKO-PSO'!J61</f>
        <v>119460</v>
      </c>
      <c r="BA60" s="42">
        <f t="shared" si="26"/>
        <v>0.1492262035</v>
      </c>
      <c r="BB60" s="46">
        <f>'RKO-PSO'!S61</f>
        <v>0.2917456112</v>
      </c>
      <c r="BC60" s="47">
        <f>'RKO-PSO'!L61</f>
        <v>42.476</v>
      </c>
      <c r="BD60" s="43">
        <f t="shared" si="13"/>
        <v>1</v>
      </c>
      <c r="BE60" s="39">
        <f>'RKO-GA'!J61</f>
        <v>119282</v>
      </c>
      <c r="BF60" s="42">
        <f t="shared" si="27"/>
        <v>0</v>
      </c>
      <c r="BG60" s="46">
        <f>'RKO-GA'!S61</f>
        <v>0.04560621049</v>
      </c>
      <c r="BH60" s="47">
        <f>'RKO-GA'!L61</f>
        <v>46.863</v>
      </c>
      <c r="BI60" s="43">
        <f t="shared" si="14"/>
        <v>0</v>
      </c>
      <c r="BJ60" s="39">
        <f>'RKO-BRKGA-CS'!J61</f>
        <v>119575</v>
      </c>
      <c r="BK60" s="42">
        <f t="shared" si="28"/>
        <v>0.2456363911</v>
      </c>
      <c r="BL60" s="46">
        <f>'RKO-BRKGA-CS'!S61</f>
        <v>0.323099881</v>
      </c>
      <c r="BM60" s="47">
        <f>'RKO-BRKGA-CS'!L61</f>
        <v>18.23</v>
      </c>
      <c r="BN60" s="43">
        <f t="shared" si="15"/>
        <v>1</v>
      </c>
      <c r="BO60" s="39">
        <f>'RKO-LNS'!J61</f>
        <v>119344</v>
      </c>
      <c r="BP60" s="42">
        <f t="shared" si="29"/>
        <v>0.05197766637</v>
      </c>
      <c r="BQ60" s="46">
        <f>'RKO-LNS'!S61</f>
        <v>0.17001727</v>
      </c>
      <c r="BR60" s="47">
        <f>'RKO-LNS'!L61</f>
        <v>39.514</v>
      </c>
      <c r="BS60" s="43">
        <f t="shared" si="16"/>
        <v>1</v>
      </c>
      <c r="BT60" s="39">
        <f>'RKO-MS'!J61</f>
        <v>131965</v>
      </c>
      <c r="BU60" s="42">
        <f t="shared" si="30"/>
        <v>10.63278617</v>
      </c>
      <c r="BV60" s="46">
        <f>'RKO-MS'!S61</f>
        <v>11.41748126</v>
      </c>
      <c r="BW60" s="42">
        <f>'RKO-MS'!L61</f>
        <v>20.063</v>
      </c>
      <c r="BX60" s="43">
        <f t="shared" si="17"/>
        <v>1</v>
      </c>
      <c r="BY60" s="48"/>
      <c r="BZ60" s="49">
        <f t="shared" si="18"/>
        <v>119282</v>
      </c>
      <c r="CA60" s="49">
        <f t="shared" si="19"/>
        <v>1</v>
      </c>
    </row>
    <row r="61" ht="15.75" customHeight="1">
      <c r="A61" s="38" t="s">
        <v>94</v>
      </c>
      <c r="B61" s="39">
        <v>400.0</v>
      </c>
      <c r="C61" s="40"/>
      <c r="D61" s="40"/>
      <c r="E61" s="28"/>
      <c r="F61" s="39">
        <f t="shared" si="1"/>
        <v>113107</v>
      </c>
      <c r="G61" s="28"/>
      <c r="H61" s="39">
        <v>113107.0</v>
      </c>
      <c r="I61" s="42">
        <v>0.0</v>
      </c>
      <c r="J61" s="42">
        <v>50.9224</v>
      </c>
      <c r="K61" s="43">
        <f t="shared" si="2"/>
        <v>0</v>
      </c>
      <c r="L61" s="44">
        <v>115688.0</v>
      </c>
      <c r="M61" s="42">
        <f t="shared" si="3"/>
        <v>2.28191005</v>
      </c>
      <c r="N61" s="45">
        <v>2.52583333333333</v>
      </c>
      <c r="O61" s="43">
        <f t="shared" si="4"/>
        <v>1</v>
      </c>
      <c r="P61" s="51">
        <v>113107.0</v>
      </c>
      <c r="Q61" s="42">
        <f t="shared" si="20"/>
        <v>0</v>
      </c>
      <c r="R61" s="46">
        <v>1.33</v>
      </c>
      <c r="S61" s="47">
        <v>115422.0</v>
      </c>
      <c r="T61" s="42">
        <v>1800.0</v>
      </c>
      <c r="U61" s="43">
        <f t="shared" si="5"/>
        <v>0</v>
      </c>
      <c r="V61" s="39">
        <f>RKO!J63</f>
        <v>113107</v>
      </c>
      <c r="W61" s="42">
        <f t="shared" si="6"/>
        <v>0</v>
      </c>
      <c r="X61" s="46">
        <f>RKO!S63</f>
        <v>0.002298708303</v>
      </c>
      <c r="Y61" s="42">
        <f>RKO!L63</f>
        <v>35.41</v>
      </c>
      <c r="Z61" s="43">
        <f t="shared" si="7"/>
        <v>0</v>
      </c>
      <c r="AA61" s="39">
        <f>'RKO-BRKGA'!J62</f>
        <v>113107</v>
      </c>
      <c r="AB61" s="42">
        <f t="shared" si="21"/>
        <v>0</v>
      </c>
      <c r="AC61" s="46">
        <f>'RKO-BRKGA'!S62</f>
        <v>0.04102310202</v>
      </c>
      <c r="AD61" s="42">
        <f>'RKO-BRKGA'!L62</f>
        <v>34.231</v>
      </c>
      <c r="AE61" s="43">
        <f t="shared" si="8"/>
        <v>0</v>
      </c>
      <c r="AF61" s="39">
        <f>'RKO-SA'!J62</f>
        <v>113157</v>
      </c>
      <c r="AG61" s="42">
        <f t="shared" si="22"/>
        <v>0.0442059289</v>
      </c>
      <c r="AH61" s="46">
        <f>'RKO-SA'!S62</f>
        <v>0.1142281203</v>
      </c>
      <c r="AI61" s="42">
        <f>'RKO-SA'!L62</f>
        <v>42.193</v>
      </c>
      <c r="AJ61" s="43">
        <f t="shared" si="9"/>
        <v>1</v>
      </c>
      <c r="AK61" s="39">
        <f>'RKO-GRASP'!J62</f>
        <v>113107</v>
      </c>
      <c r="AL61" s="42">
        <f t="shared" si="23"/>
        <v>0</v>
      </c>
      <c r="AM61" s="46">
        <f>'RKO-GRASP'!S62</f>
        <v>0.1046796396</v>
      </c>
      <c r="AN61" s="42">
        <f>'RKO-GRASP'!L62</f>
        <v>59.09</v>
      </c>
      <c r="AO61" s="43">
        <f t="shared" si="10"/>
        <v>0</v>
      </c>
      <c r="AP61" s="39">
        <f>'RKO-ILS'!J62</f>
        <v>113107</v>
      </c>
      <c r="AQ61" s="42">
        <f t="shared" si="24"/>
        <v>0</v>
      </c>
      <c r="AR61" s="46">
        <f>'RKO-ILS'!S62</f>
        <v>0.09742986729</v>
      </c>
      <c r="AS61" s="42">
        <f>'RKO-ILS'!L62</f>
        <v>48.348</v>
      </c>
      <c r="AT61" s="43">
        <f t="shared" si="11"/>
        <v>0</v>
      </c>
      <c r="AU61" s="39">
        <f>'RKO-VNS'!J62</f>
        <v>113107</v>
      </c>
      <c r="AV61" s="42">
        <f t="shared" si="25"/>
        <v>0</v>
      </c>
      <c r="AW61" s="46">
        <f>'RKO-VNS'!S62</f>
        <v>0.03730980399</v>
      </c>
      <c r="AX61" s="42">
        <f>'RKO-VNS'!L62</f>
        <v>56.848</v>
      </c>
      <c r="AY61" s="43">
        <f t="shared" si="12"/>
        <v>0</v>
      </c>
      <c r="AZ61" s="39">
        <f>'RKO-PSO'!J62</f>
        <v>113152</v>
      </c>
      <c r="BA61" s="42">
        <f t="shared" si="26"/>
        <v>0.03978533601</v>
      </c>
      <c r="BB61" s="46">
        <f>'RKO-PSO'!S62</f>
        <v>0.1510074531</v>
      </c>
      <c r="BC61" s="47">
        <f>'RKO-PSO'!L62</f>
        <v>64.227</v>
      </c>
      <c r="BD61" s="43">
        <f t="shared" si="13"/>
        <v>1</v>
      </c>
      <c r="BE61" s="39">
        <f>'RKO-GA'!J62</f>
        <v>113107</v>
      </c>
      <c r="BF61" s="42">
        <f t="shared" si="27"/>
        <v>0</v>
      </c>
      <c r="BG61" s="46">
        <f>'RKO-GA'!S62</f>
        <v>0.01892013757</v>
      </c>
      <c r="BH61" s="47">
        <f>'RKO-GA'!L62</f>
        <v>34.099</v>
      </c>
      <c r="BI61" s="43">
        <f t="shared" si="14"/>
        <v>0</v>
      </c>
      <c r="BJ61" s="39">
        <f>'RKO-BRKGA-CS'!J62</f>
        <v>113212</v>
      </c>
      <c r="BK61" s="42">
        <f t="shared" si="28"/>
        <v>0.09283245069</v>
      </c>
      <c r="BL61" s="46">
        <f>'RKO-BRKGA-CS'!S62</f>
        <v>0.1637387606</v>
      </c>
      <c r="BM61" s="47">
        <f>'RKO-BRKGA-CS'!L62</f>
        <v>31.921</v>
      </c>
      <c r="BN61" s="43">
        <f t="shared" si="15"/>
        <v>1</v>
      </c>
      <c r="BO61" s="39">
        <f>'RKO-LNS'!J62</f>
        <v>113112</v>
      </c>
      <c r="BP61" s="42">
        <f t="shared" si="29"/>
        <v>0.00442059289</v>
      </c>
      <c r="BQ61" s="46">
        <f>'RKO-LNS'!S62</f>
        <v>0.1708117093</v>
      </c>
      <c r="BR61" s="47">
        <f>'RKO-LNS'!L62</f>
        <v>57.039</v>
      </c>
      <c r="BS61" s="43">
        <f t="shared" si="16"/>
        <v>1</v>
      </c>
      <c r="BT61" s="39">
        <f>'RKO-MS'!J62</f>
        <v>122309</v>
      </c>
      <c r="BU61" s="42">
        <f t="shared" si="30"/>
        <v>8.135659155</v>
      </c>
      <c r="BV61" s="46">
        <f>'RKO-MS'!S62</f>
        <v>9.918749503</v>
      </c>
      <c r="BW61" s="42">
        <f>'RKO-MS'!L62</f>
        <v>20.052</v>
      </c>
      <c r="BX61" s="43">
        <f t="shared" si="17"/>
        <v>1</v>
      </c>
      <c r="BY61" s="48"/>
      <c r="BZ61" s="49">
        <f t="shared" si="18"/>
        <v>113107</v>
      </c>
      <c r="CA61" s="49">
        <f t="shared" si="19"/>
        <v>1</v>
      </c>
    </row>
    <row r="62" ht="15.75" customHeight="1">
      <c r="A62" s="38" t="s">
        <v>95</v>
      </c>
      <c r="B62" s="39">
        <v>400.0</v>
      </c>
      <c r="C62" s="40"/>
      <c r="D62" s="40"/>
      <c r="E62" s="28"/>
      <c r="F62" s="39">
        <f t="shared" si="1"/>
        <v>118523</v>
      </c>
      <c r="G62" s="28"/>
      <c r="H62" s="39">
        <v>118523.0</v>
      </c>
      <c r="I62" s="42">
        <v>0.0</v>
      </c>
      <c r="J62" s="42">
        <v>44.0351</v>
      </c>
      <c r="K62" s="43">
        <f t="shared" si="2"/>
        <v>0</v>
      </c>
      <c r="L62" s="44">
        <v>121468.0</v>
      </c>
      <c r="M62" s="42">
        <f t="shared" si="3"/>
        <v>2.484749795</v>
      </c>
      <c r="N62" s="45">
        <v>0.358333333333333</v>
      </c>
      <c r="O62" s="43">
        <f t="shared" si="4"/>
        <v>1</v>
      </c>
      <c r="P62" s="51">
        <v>118523.0</v>
      </c>
      <c r="Q62" s="42">
        <f t="shared" si="20"/>
        <v>0</v>
      </c>
      <c r="R62" s="46">
        <v>0.37</v>
      </c>
      <c r="S62" s="47">
        <v>106264.0</v>
      </c>
      <c r="T62" s="42">
        <v>1800.0</v>
      </c>
      <c r="U62" s="43">
        <f t="shared" si="5"/>
        <v>0</v>
      </c>
      <c r="V62" s="39">
        <f>RKO!J64</f>
        <v>118546</v>
      </c>
      <c r="W62" s="42">
        <f t="shared" si="6"/>
        <v>0.01940551623</v>
      </c>
      <c r="X62" s="46">
        <f>RKO!S64</f>
        <v>0.03256751854</v>
      </c>
      <c r="Y62" s="42">
        <f>RKO!L64</f>
        <v>22.888</v>
      </c>
      <c r="Z62" s="43">
        <f t="shared" si="7"/>
        <v>1</v>
      </c>
      <c r="AA62" s="39">
        <f>'RKO-BRKGA'!J63</f>
        <v>118523</v>
      </c>
      <c r="AB62" s="42">
        <f t="shared" si="21"/>
        <v>0</v>
      </c>
      <c r="AC62" s="46">
        <f>'RKO-BRKGA'!S63</f>
        <v>0.03577364731</v>
      </c>
      <c r="AD62" s="42">
        <f>'RKO-BRKGA'!L63</f>
        <v>24.11</v>
      </c>
      <c r="AE62" s="43">
        <f t="shared" si="8"/>
        <v>0</v>
      </c>
      <c r="AF62" s="39">
        <f>'RKO-SA'!J63</f>
        <v>118546</v>
      </c>
      <c r="AG62" s="42">
        <f t="shared" si="22"/>
        <v>0.01940551623</v>
      </c>
      <c r="AH62" s="46">
        <f>'RKO-SA'!S63</f>
        <v>0.1145769176</v>
      </c>
      <c r="AI62" s="42">
        <f>'RKO-SA'!L63</f>
        <v>53.084</v>
      </c>
      <c r="AJ62" s="43">
        <f t="shared" si="9"/>
        <v>1</v>
      </c>
      <c r="AK62" s="39">
        <f>'RKO-GRASP'!J63</f>
        <v>118564</v>
      </c>
      <c r="AL62" s="42">
        <f t="shared" si="23"/>
        <v>0.03459244197</v>
      </c>
      <c r="AM62" s="46">
        <f>'RKO-GRASP'!S63</f>
        <v>0.1209891751</v>
      </c>
      <c r="AN62" s="42">
        <f>'RKO-GRASP'!L63</f>
        <v>57.273</v>
      </c>
      <c r="AO62" s="43">
        <f t="shared" si="10"/>
        <v>1</v>
      </c>
      <c r="AP62" s="39">
        <f>'RKO-ILS'!J63</f>
        <v>118582</v>
      </c>
      <c r="AQ62" s="42">
        <f t="shared" si="24"/>
        <v>0.04977936772</v>
      </c>
      <c r="AR62" s="46">
        <f>'RKO-ILS'!S63</f>
        <v>0.1420821275</v>
      </c>
      <c r="AS62" s="42">
        <f>'RKO-ILS'!L63</f>
        <v>67.921</v>
      </c>
      <c r="AT62" s="43">
        <f t="shared" si="11"/>
        <v>1</v>
      </c>
      <c r="AU62" s="39">
        <f>'RKO-VNS'!J63</f>
        <v>118523</v>
      </c>
      <c r="AV62" s="42">
        <f t="shared" si="25"/>
        <v>0</v>
      </c>
      <c r="AW62" s="46">
        <f>'RKO-VNS'!S63</f>
        <v>0.04944188048</v>
      </c>
      <c r="AX62" s="42">
        <f>'RKO-VNS'!L63</f>
        <v>53.884</v>
      </c>
      <c r="AY62" s="43">
        <f t="shared" si="12"/>
        <v>0</v>
      </c>
      <c r="AZ62" s="39">
        <f>'RKO-PSO'!J63</f>
        <v>118634</v>
      </c>
      <c r="BA62" s="42">
        <f t="shared" si="26"/>
        <v>0.09365270876</v>
      </c>
      <c r="BB62" s="46">
        <f>'RKO-PSO'!S63</f>
        <v>0.2028298305</v>
      </c>
      <c r="BC62" s="47">
        <f>'RKO-PSO'!L63</f>
        <v>26.267</v>
      </c>
      <c r="BD62" s="43">
        <f t="shared" si="13"/>
        <v>1</v>
      </c>
      <c r="BE62" s="39">
        <f>'RKO-GA'!J63</f>
        <v>118546</v>
      </c>
      <c r="BF62" s="42">
        <f t="shared" si="27"/>
        <v>0.01940551623</v>
      </c>
      <c r="BG62" s="46">
        <f>'RKO-GA'!S63</f>
        <v>0.06074770298</v>
      </c>
      <c r="BH62" s="47">
        <f>'RKO-GA'!L63</f>
        <v>26.983</v>
      </c>
      <c r="BI62" s="43">
        <f t="shared" si="14"/>
        <v>1</v>
      </c>
      <c r="BJ62" s="39">
        <f>'RKO-BRKGA-CS'!J63</f>
        <v>118625</v>
      </c>
      <c r="BK62" s="42">
        <f t="shared" si="28"/>
        <v>0.08605924588</v>
      </c>
      <c r="BL62" s="46">
        <f>'RKO-BRKGA-CS'!S63</f>
        <v>0.2399534268</v>
      </c>
      <c r="BM62" s="47">
        <f>'RKO-BRKGA-CS'!L63</f>
        <v>29.673</v>
      </c>
      <c r="BN62" s="43">
        <f t="shared" si="15"/>
        <v>1</v>
      </c>
      <c r="BO62" s="39">
        <f>'RKO-LNS'!J63</f>
        <v>118653</v>
      </c>
      <c r="BP62" s="42">
        <f t="shared" si="29"/>
        <v>0.1096833526</v>
      </c>
      <c r="BQ62" s="46">
        <f>'RKO-LNS'!S63</f>
        <v>0.2755583305</v>
      </c>
      <c r="BR62" s="47">
        <f>'RKO-LNS'!L63</f>
        <v>41.401</v>
      </c>
      <c r="BS62" s="43">
        <f t="shared" si="16"/>
        <v>1</v>
      </c>
      <c r="BT62" s="39">
        <f>'RKO-MS'!J63</f>
        <v>130731</v>
      </c>
      <c r="BU62" s="42">
        <f t="shared" si="30"/>
        <v>10.30011053</v>
      </c>
      <c r="BV62" s="46">
        <f>'RKO-MS'!S63</f>
        <v>10.77698</v>
      </c>
      <c r="BW62" s="42">
        <f>'RKO-MS'!L63</f>
        <v>26.985</v>
      </c>
      <c r="BX62" s="43">
        <f t="shared" si="17"/>
        <v>1</v>
      </c>
      <c r="BY62" s="48"/>
      <c r="BZ62" s="49">
        <f t="shared" si="18"/>
        <v>118523</v>
      </c>
      <c r="CA62" s="49">
        <f t="shared" si="19"/>
        <v>1</v>
      </c>
    </row>
    <row r="63" ht="15.75" customHeight="1">
      <c r="A63" s="38" t="s">
        <v>96</v>
      </c>
      <c r="B63" s="39">
        <v>500.0</v>
      </c>
      <c r="C63" s="40"/>
      <c r="D63" s="40"/>
      <c r="E63" s="28"/>
      <c r="F63" s="39">
        <f t="shared" si="1"/>
        <v>114895</v>
      </c>
      <c r="G63" s="28"/>
      <c r="H63" s="39">
        <v>114895.0</v>
      </c>
      <c r="I63" s="42">
        <v>0.0</v>
      </c>
      <c r="J63" s="42">
        <v>87.3848</v>
      </c>
      <c r="K63" s="43">
        <f t="shared" si="2"/>
        <v>0</v>
      </c>
      <c r="L63" s="44">
        <v>116754.0</v>
      </c>
      <c r="M63" s="42">
        <f t="shared" si="3"/>
        <v>1.617999043</v>
      </c>
      <c r="N63" s="45">
        <v>0.886666666666667</v>
      </c>
      <c r="O63" s="43">
        <f t="shared" si="4"/>
        <v>1</v>
      </c>
      <c r="P63" s="51">
        <v>114895.0</v>
      </c>
      <c r="Q63" s="42">
        <f t="shared" si="20"/>
        <v>0</v>
      </c>
      <c r="R63" s="46">
        <v>0.0</v>
      </c>
      <c r="S63" s="47">
        <v>85337.0</v>
      </c>
      <c r="T63" s="42">
        <v>1800.0</v>
      </c>
      <c r="U63" s="43">
        <f t="shared" si="5"/>
        <v>0</v>
      </c>
      <c r="V63" s="39">
        <f>RKO!J65</f>
        <v>114895</v>
      </c>
      <c r="W63" s="42">
        <f t="shared" si="6"/>
        <v>0</v>
      </c>
      <c r="X63" s="46">
        <f>RKO!S65</f>
        <v>0.0532660255</v>
      </c>
      <c r="Y63" s="42">
        <f>RKO!L65</f>
        <v>69.534</v>
      </c>
      <c r="Z63" s="43">
        <f t="shared" si="7"/>
        <v>0</v>
      </c>
      <c r="AA63" s="39">
        <f>'RKO-BRKGA'!J64</f>
        <v>114895</v>
      </c>
      <c r="AB63" s="42">
        <f t="shared" si="21"/>
        <v>0</v>
      </c>
      <c r="AC63" s="46">
        <f>'RKO-BRKGA'!S64</f>
        <v>0.1046172592</v>
      </c>
      <c r="AD63" s="42">
        <f>'RKO-BRKGA'!L64</f>
        <v>34.242</v>
      </c>
      <c r="AE63" s="43">
        <f t="shared" si="8"/>
        <v>0</v>
      </c>
      <c r="AF63" s="39">
        <f>'RKO-SA'!J64</f>
        <v>114973</v>
      </c>
      <c r="AG63" s="42">
        <f t="shared" si="22"/>
        <v>0.06788807172</v>
      </c>
      <c r="AH63" s="46">
        <f>'RKO-SA'!S64</f>
        <v>0.2482266417</v>
      </c>
      <c r="AI63" s="42">
        <f>'RKO-SA'!L64</f>
        <v>47.137</v>
      </c>
      <c r="AJ63" s="43">
        <f t="shared" si="9"/>
        <v>1</v>
      </c>
      <c r="AK63" s="39">
        <f>'RKO-GRASP'!J64</f>
        <v>115027</v>
      </c>
      <c r="AL63" s="42">
        <f t="shared" si="23"/>
        <v>0.114887506</v>
      </c>
      <c r="AM63" s="46">
        <f>'RKO-GRASP'!S64</f>
        <v>0.2752077984</v>
      </c>
      <c r="AN63" s="42">
        <f>'RKO-GRASP'!L64</f>
        <v>65.047</v>
      </c>
      <c r="AO63" s="43">
        <f t="shared" si="10"/>
        <v>1</v>
      </c>
      <c r="AP63" s="39">
        <f>'RKO-ILS'!J64</f>
        <v>114946</v>
      </c>
      <c r="AQ63" s="42">
        <f t="shared" si="24"/>
        <v>0.04438835458</v>
      </c>
      <c r="AR63" s="46">
        <f>'RKO-ILS'!S64</f>
        <v>0.2034901432</v>
      </c>
      <c r="AS63" s="42">
        <f>'RKO-ILS'!L64</f>
        <v>77.921</v>
      </c>
      <c r="AT63" s="43">
        <f t="shared" si="11"/>
        <v>1</v>
      </c>
      <c r="AU63" s="39">
        <f>'RKO-VNS'!J64</f>
        <v>115008</v>
      </c>
      <c r="AV63" s="42">
        <f t="shared" si="25"/>
        <v>0.098350668</v>
      </c>
      <c r="AW63" s="46">
        <f>'RKO-VNS'!S64</f>
        <v>0.2137603899</v>
      </c>
      <c r="AX63" s="42">
        <f>'RKO-VNS'!L64</f>
        <v>67.132</v>
      </c>
      <c r="AY63" s="43">
        <f t="shared" si="12"/>
        <v>1</v>
      </c>
      <c r="AZ63" s="39">
        <f>'RKO-PSO'!J64</f>
        <v>115041</v>
      </c>
      <c r="BA63" s="42">
        <f t="shared" si="26"/>
        <v>0.1270725445</v>
      </c>
      <c r="BB63" s="46">
        <f>'RKO-PSO'!S64</f>
        <v>0.254319161</v>
      </c>
      <c r="BC63" s="47">
        <f>'RKO-PSO'!L64</f>
        <v>58.976</v>
      </c>
      <c r="BD63" s="43">
        <f t="shared" si="13"/>
        <v>1</v>
      </c>
      <c r="BE63" s="39">
        <f>'RKO-GA'!J64</f>
        <v>114895</v>
      </c>
      <c r="BF63" s="42">
        <f t="shared" si="27"/>
        <v>0</v>
      </c>
      <c r="BG63" s="46">
        <f>'RKO-GA'!S64</f>
        <v>0.08181383002</v>
      </c>
      <c r="BH63" s="47">
        <f>'RKO-GA'!L64</f>
        <v>43.517</v>
      </c>
      <c r="BI63" s="43">
        <f t="shared" si="14"/>
        <v>0</v>
      </c>
      <c r="BJ63" s="39">
        <f>'RKO-BRKGA-CS'!J64</f>
        <v>114924</v>
      </c>
      <c r="BK63" s="42">
        <f t="shared" si="28"/>
        <v>0.02524043692</v>
      </c>
      <c r="BL63" s="46">
        <f>'RKO-BRKGA-CS'!S64</f>
        <v>0.270681927</v>
      </c>
      <c r="BM63" s="47">
        <f>'RKO-BRKGA-CS'!L64</f>
        <v>63.427</v>
      </c>
      <c r="BN63" s="43">
        <f t="shared" si="15"/>
        <v>1</v>
      </c>
      <c r="BO63" s="39">
        <f>'RKO-LNS'!J64</f>
        <v>114969</v>
      </c>
      <c r="BP63" s="42">
        <f t="shared" si="29"/>
        <v>0.06440663214</v>
      </c>
      <c r="BQ63" s="46">
        <f>'RKO-LNS'!S64</f>
        <v>0.1653683798</v>
      </c>
      <c r="BR63" s="47">
        <f>'RKO-LNS'!L64</f>
        <v>76.871</v>
      </c>
      <c r="BS63" s="43">
        <f t="shared" si="16"/>
        <v>1</v>
      </c>
      <c r="BT63" s="39">
        <f>'RKO-MS'!J64</f>
        <v>128613</v>
      </c>
      <c r="BU63" s="42">
        <f t="shared" si="30"/>
        <v>11.93959702</v>
      </c>
      <c r="BV63" s="46">
        <f>'RKO-MS'!S64</f>
        <v>12.84128987</v>
      </c>
      <c r="BW63" s="42">
        <f>'RKO-MS'!L64</f>
        <v>25.406</v>
      </c>
      <c r="BX63" s="43">
        <f t="shared" si="17"/>
        <v>1</v>
      </c>
      <c r="BY63" s="48"/>
      <c r="BZ63" s="49">
        <f t="shared" si="18"/>
        <v>114895</v>
      </c>
      <c r="CA63" s="49">
        <f t="shared" si="19"/>
        <v>1</v>
      </c>
    </row>
    <row r="64" ht="15.75" customHeight="1">
      <c r="A64" s="38" t="s">
        <v>97</v>
      </c>
      <c r="B64" s="39">
        <v>500.0</v>
      </c>
      <c r="C64" s="40"/>
      <c r="D64" s="40"/>
      <c r="E64" s="28"/>
      <c r="F64" s="39">
        <f t="shared" si="1"/>
        <v>125994</v>
      </c>
      <c r="G64" s="28"/>
      <c r="H64" s="39">
        <v>125994.0</v>
      </c>
      <c r="I64" s="42">
        <v>0.0</v>
      </c>
      <c r="J64" s="42">
        <v>149.906</v>
      </c>
      <c r="K64" s="43">
        <f t="shared" si="2"/>
        <v>0</v>
      </c>
      <c r="L64" s="44">
        <v>132925.0</v>
      </c>
      <c r="M64" s="42">
        <f t="shared" si="3"/>
        <v>5.501055606</v>
      </c>
      <c r="N64" s="45">
        <v>0.710833333333333</v>
      </c>
      <c r="O64" s="43">
        <f t="shared" si="4"/>
        <v>1</v>
      </c>
      <c r="P64" s="51">
        <v>125994.0</v>
      </c>
      <c r="Q64" s="42">
        <f t="shared" si="20"/>
        <v>0</v>
      </c>
      <c r="R64" s="46">
        <v>0.11</v>
      </c>
      <c r="S64" s="47">
        <v>51913.0</v>
      </c>
      <c r="T64" s="42">
        <v>1800.0</v>
      </c>
      <c r="U64" s="43">
        <f t="shared" si="5"/>
        <v>0</v>
      </c>
      <c r="V64" s="39">
        <f>RKO!J66</f>
        <v>125994</v>
      </c>
      <c r="W64" s="42">
        <f t="shared" si="6"/>
        <v>0</v>
      </c>
      <c r="X64" s="46">
        <f>RKO!S66</f>
        <v>0.01571503405</v>
      </c>
      <c r="Y64" s="42">
        <f>RKO!L66</f>
        <v>57.473</v>
      </c>
      <c r="Z64" s="43">
        <f t="shared" si="7"/>
        <v>0</v>
      </c>
      <c r="AA64" s="39">
        <f>'RKO-BRKGA'!J65</f>
        <v>126109</v>
      </c>
      <c r="AB64" s="42">
        <f t="shared" si="21"/>
        <v>0.09127418766</v>
      </c>
      <c r="AC64" s="46">
        <f>'RKO-BRKGA'!S65</f>
        <v>0.1066717463</v>
      </c>
      <c r="AD64" s="42">
        <f>'RKO-BRKGA'!L65</f>
        <v>33.269</v>
      </c>
      <c r="AE64" s="43">
        <f t="shared" si="8"/>
        <v>1</v>
      </c>
      <c r="AF64" s="39">
        <f>'RKO-SA'!J65</f>
        <v>126048</v>
      </c>
      <c r="AG64" s="42">
        <f t="shared" si="22"/>
        <v>0.04285918377</v>
      </c>
      <c r="AH64" s="46">
        <f>'RKO-SA'!S65</f>
        <v>0.1647697509</v>
      </c>
      <c r="AI64" s="42">
        <f>'RKO-SA'!L65</f>
        <v>67.455</v>
      </c>
      <c r="AJ64" s="43">
        <f t="shared" si="9"/>
        <v>1</v>
      </c>
      <c r="AK64" s="39">
        <f>'RKO-GRASP'!J65</f>
        <v>125994</v>
      </c>
      <c r="AL64" s="42">
        <f t="shared" si="23"/>
        <v>0</v>
      </c>
      <c r="AM64" s="46">
        <f>'RKO-GRASP'!S65</f>
        <v>0.05857421782</v>
      </c>
      <c r="AN64" s="42">
        <f>'RKO-GRASP'!L65</f>
        <v>70.254</v>
      </c>
      <c r="AO64" s="43">
        <f t="shared" si="10"/>
        <v>0</v>
      </c>
      <c r="AP64" s="39">
        <f>'RKO-ILS'!J65</f>
        <v>126075</v>
      </c>
      <c r="AQ64" s="42">
        <f t="shared" si="24"/>
        <v>0.06428877566</v>
      </c>
      <c r="AR64" s="46">
        <f>'RKO-ILS'!S65</f>
        <v>0.1031795165</v>
      </c>
      <c r="AS64" s="42">
        <f>'RKO-ILS'!L65</f>
        <v>76.533</v>
      </c>
      <c r="AT64" s="43">
        <f t="shared" si="11"/>
        <v>1</v>
      </c>
      <c r="AU64" s="39">
        <f>'RKO-VNS'!J65</f>
        <v>126027</v>
      </c>
      <c r="AV64" s="42">
        <f t="shared" si="25"/>
        <v>0.02619172342</v>
      </c>
      <c r="AW64" s="46">
        <f>'RKO-VNS'!S65</f>
        <v>0.07778148166</v>
      </c>
      <c r="AX64" s="42">
        <f>'RKO-VNS'!L65</f>
        <v>78.177</v>
      </c>
      <c r="AY64" s="43">
        <f t="shared" si="12"/>
        <v>1</v>
      </c>
      <c r="AZ64" s="39">
        <f>'RKO-PSO'!J65</f>
        <v>126110</v>
      </c>
      <c r="BA64" s="42">
        <f t="shared" si="26"/>
        <v>0.09206787625</v>
      </c>
      <c r="BB64" s="46">
        <f>'RKO-PSO'!S65</f>
        <v>0.3716049971</v>
      </c>
      <c r="BC64" s="47">
        <f>'RKO-PSO'!L65</f>
        <v>63.801</v>
      </c>
      <c r="BD64" s="43">
        <f t="shared" si="13"/>
        <v>1</v>
      </c>
      <c r="BE64" s="39">
        <f>'RKO-GA'!J65</f>
        <v>126046</v>
      </c>
      <c r="BF64" s="42">
        <f t="shared" si="27"/>
        <v>0.04127180659</v>
      </c>
      <c r="BG64" s="46">
        <f>'RKO-GA'!S65</f>
        <v>0.09841738495</v>
      </c>
      <c r="BH64" s="47">
        <f>'RKO-GA'!L65</f>
        <v>37.279</v>
      </c>
      <c r="BI64" s="43">
        <f t="shared" si="14"/>
        <v>1</v>
      </c>
      <c r="BJ64" s="39">
        <f>'RKO-BRKGA-CS'!J65</f>
        <v>126083</v>
      </c>
      <c r="BK64" s="42">
        <f t="shared" si="28"/>
        <v>0.07063828436</v>
      </c>
      <c r="BL64" s="46">
        <f>'RKO-BRKGA-CS'!S65</f>
        <v>0.1988983602</v>
      </c>
      <c r="BM64" s="47">
        <f>'RKO-BRKGA-CS'!L65</f>
        <v>61.563</v>
      </c>
      <c r="BN64" s="43">
        <f t="shared" si="15"/>
        <v>1</v>
      </c>
      <c r="BO64" s="39">
        <f>'RKO-LNS'!J65</f>
        <v>126073</v>
      </c>
      <c r="BP64" s="42">
        <f t="shared" si="29"/>
        <v>0.06270139848</v>
      </c>
      <c r="BQ64" s="46">
        <f>'RKO-LNS'!S65</f>
        <v>0.1554042256</v>
      </c>
      <c r="BR64" s="47">
        <f>'RKO-LNS'!L65</f>
        <v>61.401</v>
      </c>
      <c r="BS64" s="43">
        <f t="shared" si="16"/>
        <v>1</v>
      </c>
      <c r="BT64" s="39">
        <f>'RKO-MS'!J65</f>
        <v>139934</v>
      </c>
      <c r="BU64" s="42">
        <f t="shared" si="30"/>
        <v>11.06401892</v>
      </c>
      <c r="BV64" s="46">
        <f>'RKO-MS'!S65</f>
        <v>11.46737146</v>
      </c>
      <c r="BW64" s="42">
        <f>'RKO-MS'!L65</f>
        <v>22.56</v>
      </c>
      <c r="BX64" s="43">
        <f t="shared" si="17"/>
        <v>1</v>
      </c>
      <c r="BY64" s="48"/>
      <c r="BZ64" s="49">
        <f t="shared" si="18"/>
        <v>125994</v>
      </c>
      <c r="CA64" s="49">
        <f t="shared" si="19"/>
        <v>1</v>
      </c>
    </row>
    <row r="65" ht="15.75" customHeight="1">
      <c r="A65" s="38" t="s">
        <v>98</v>
      </c>
      <c r="B65" s="39">
        <v>500.0</v>
      </c>
      <c r="C65" s="40"/>
      <c r="D65" s="40"/>
      <c r="E65" s="28"/>
      <c r="F65" s="39">
        <f t="shared" si="1"/>
        <v>122437</v>
      </c>
      <c r="G65" s="28"/>
      <c r="H65" s="39">
        <v>122437.0</v>
      </c>
      <c r="I65" s="42">
        <v>0.0</v>
      </c>
      <c r="J65" s="42">
        <v>100.046</v>
      </c>
      <c r="K65" s="43">
        <f t="shared" si="2"/>
        <v>0</v>
      </c>
      <c r="L65" s="44">
        <v>127093.0</v>
      </c>
      <c r="M65" s="42">
        <f t="shared" si="3"/>
        <v>3.802772038</v>
      </c>
      <c r="N65" s="45">
        <v>0.3375</v>
      </c>
      <c r="O65" s="43">
        <f t="shared" si="4"/>
        <v>1</v>
      </c>
      <c r="P65" s="51">
        <v>122437.0</v>
      </c>
      <c r="Q65" s="42">
        <f t="shared" si="20"/>
        <v>0</v>
      </c>
      <c r="R65" s="46">
        <v>0.15</v>
      </c>
      <c r="S65" s="47">
        <v>56419.0</v>
      </c>
      <c r="T65" s="42">
        <v>1800.0</v>
      </c>
      <c r="U65" s="43">
        <f t="shared" si="5"/>
        <v>0</v>
      </c>
      <c r="V65" s="39">
        <f>RKO!J67</f>
        <v>122437</v>
      </c>
      <c r="W65" s="42">
        <f t="shared" si="6"/>
        <v>0</v>
      </c>
      <c r="X65" s="46">
        <f>RKO!S67</f>
        <v>0.02662593824</v>
      </c>
      <c r="Y65" s="42">
        <f>RKO!L67</f>
        <v>63.872</v>
      </c>
      <c r="Z65" s="43">
        <f t="shared" si="7"/>
        <v>0</v>
      </c>
      <c r="AA65" s="39">
        <f>'RKO-BRKGA'!J66</f>
        <v>122446</v>
      </c>
      <c r="AB65" s="42">
        <f t="shared" si="21"/>
        <v>0.007350719145</v>
      </c>
      <c r="AC65" s="46">
        <f>'RKO-BRKGA'!S66</f>
        <v>0.05896910248</v>
      </c>
      <c r="AD65" s="42">
        <f>'RKO-BRKGA'!L66</f>
        <v>36.595</v>
      </c>
      <c r="AE65" s="43">
        <f t="shared" si="8"/>
        <v>1</v>
      </c>
      <c r="AF65" s="39">
        <f>'RKO-SA'!J66</f>
        <v>122638</v>
      </c>
      <c r="AG65" s="42">
        <f t="shared" si="22"/>
        <v>0.1641660609</v>
      </c>
      <c r="AH65" s="46">
        <f>'RKO-SA'!S66</f>
        <v>0.212517458</v>
      </c>
      <c r="AI65" s="42">
        <f>'RKO-SA'!L66</f>
        <v>72.019</v>
      </c>
      <c r="AJ65" s="43">
        <f t="shared" si="9"/>
        <v>1</v>
      </c>
      <c r="AK65" s="39">
        <f>'RKO-GRASP'!J66</f>
        <v>122459</v>
      </c>
      <c r="AL65" s="42">
        <f t="shared" si="23"/>
        <v>0.01796842458</v>
      </c>
      <c r="AM65" s="46">
        <f>'RKO-GRASP'!S66</f>
        <v>0.08330815031</v>
      </c>
      <c r="AN65" s="42">
        <f>'RKO-GRASP'!L66</f>
        <v>62.51</v>
      </c>
      <c r="AO65" s="43">
        <f t="shared" si="10"/>
        <v>1</v>
      </c>
      <c r="AP65" s="39">
        <f>'RKO-ILS'!J66</f>
        <v>122437</v>
      </c>
      <c r="AQ65" s="42">
        <f t="shared" si="24"/>
        <v>0</v>
      </c>
      <c r="AR65" s="46">
        <f>'RKO-ILS'!S66</f>
        <v>0.0307096711</v>
      </c>
      <c r="AS65" s="42">
        <f>'RKO-ILS'!L66</f>
        <v>86.281</v>
      </c>
      <c r="AT65" s="43">
        <f t="shared" si="11"/>
        <v>0</v>
      </c>
      <c r="AU65" s="39">
        <f>'RKO-VNS'!J66</f>
        <v>122489</v>
      </c>
      <c r="AV65" s="42">
        <f t="shared" si="25"/>
        <v>0.04247082173</v>
      </c>
      <c r="AW65" s="46">
        <f>'RKO-VNS'!S66</f>
        <v>0.07955111608</v>
      </c>
      <c r="AX65" s="42">
        <f>'RKO-VNS'!L66</f>
        <v>68.538</v>
      </c>
      <c r="AY65" s="43">
        <f t="shared" si="12"/>
        <v>1</v>
      </c>
      <c r="AZ65" s="39">
        <f>'RKO-PSO'!J66</f>
        <v>122494</v>
      </c>
      <c r="BA65" s="42">
        <f t="shared" si="26"/>
        <v>0.04655455459</v>
      </c>
      <c r="BB65" s="46">
        <f>'RKO-PSO'!S66</f>
        <v>0.2012463553</v>
      </c>
      <c r="BC65" s="47">
        <f>'RKO-PSO'!L66</f>
        <v>40.249</v>
      </c>
      <c r="BD65" s="43">
        <f t="shared" si="13"/>
        <v>1</v>
      </c>
      <c r="BE65" s="39">
        <f>'RKO-GA'!J66</f>
        <v>122450</v>
      </c>
      <c r="BF65" s="42">
        <f t="shared" si="27"/>
        <v>0.01061770543</v>
      </c>
      <c r="BG65" s="46">
        <f>'RKO-GA'!S66</f>
        <v>0.0432875683</v>
      </c>
      <c r="BH65" s="47">
        <f>'RKO-GA'!L66</f>
        <v>47.821</v>
      </c>
      <c r="BI65" s="43">
        <f t="shared" si="14"/>
        <v>1</v>
      </c>
      <c r="BJ65" s="39">
        <f>'RKO-BRKGA-CS'!J66</f>
        <v>122437</v>
      </c>
      <c r="BK65" s="42">
        <f t="shared" si="28"/>
        <v>0</v>
      </c>
      <c r="BL65" s="46">
        <f>'RKO-BRKGA-CS'!S66</f>
        <v>0.1285559104</v>
      </c>
      <c r="BM65" s="47">
        <f>'RKO-BRKGA-CS'!L66</f>
        <v>64.883</v>
      </c>
      <c r="BN65" s="43">
        <f t="shared" si="15"/>
        <v>0</v>
      </c>
      <c r="BO65" s="39">
        <f>'RKO-LNS'!J66</f>
        <v>122478</v>
      </c>
      <c r="BP65" s="42">
        <f t="shared" si="29"/>
        <v>0.03348660944</v>
      </c>
      <c r="BQ65" s="46">
        <f>'RKO-LNS'!S66</f>
        <v>0.1166314104</v>
      </c>
      <c r="BR65" s="47">
        <f>'RKO-LNS'!L66</f>
        <v>59.797</v>
      </c>
      <c r="BS65" s="43">
        <f t="shared" si="16"/>
        <v>1</v>
      </c>
      <c r="BT65" s="39">
        <f>'RKO-MS'!J66</f>
        <v>135235</v>
      </c>
      <c r="BU65" s="42">
        <f t="shared" si="30"/>
        <v>10.45272262</v>
      </c>
      <c r="BV65" s="46">
        <f>'RKO-MS'!S66</f>
        <v>11.43330856</v>
      </c>
      <c r="BW65" s="42">
        <f>'RKO-MS'!L66</f>
        <v>13.113</v>
      </c>
      <c r="BX65" s="43">
        <f t="shared" si="17"/>
        <v>1</v>
      </c>
      <c r="BY65" s="48"/>
      <c r="BZ65" s="49">
        <f t="shared" si="18"/>
        <v>122437</v>
      </c>
      <c r="CA65" s="49">
        <f t="shared" si="19"/>
        <v>1</v>
      </c>
    </row>
    <row r="66" ht="15.75" customHeight="1">
      <c r="A66" s="38" t="s">
        <v>99</v>
      </c>
      <c r="B66" s="39">
        <v>500.0</v>
      </c>
      <c r="C66" s="40"/>
      <c r="D66" s="40"/>
      <c r="E66" s="28"/>
      <c r="F66" s="39">
        <f t="shared" si="1"/>
        <v>121462</v>
      </c>
      <c r="G66" s="28"/>
      <c r="H66" s="39">
        <v>121462.0</v>
      </c>
      <c r="I66" s="42">
        <v>0.0</v>
      </c>
      <c r="J66" s="42">
        <v>127.157</v>
      </c>
      <c r="K66" s="43">
        <f t="shared" si="2"/>
        <v>0</v>
      </c>
      <c r="L66" s="44">
        <v>124517.0</v>
      </c>
      <c r="M66" s="42">
        <f t="shared" si="3"/>
        <v>2.515189936</v>
      </c>
      <c r="N66" s="45">
        <v>0.154166666666667</v>
      </c>
      <c r="O66" s="43">
        <f t="shared" si="4"/>
        <v>1</v>
      </c>
      <c r="P66" s="51">
        <v>121462.0</v>
      </c>
      <c r="Q66" s="42">
        <f t="shared" si="20"/>
        <v>0</v>
      </c>
      <c r="R66" s="46">
        <v>0.03</v>
      </c>
      <c r="S66" s="47">
        <v>58275.0</v>
      </c>
      <c r="T66" s="42">
        <v>1800.0</v>
      </c>
      <c r="U66" s="43">
        <f t="shared" si="5"/>
        <v>0</v>
      </c>
      <c r="V66" s="39">
        <f>RKO!J68</f>
        <v>121476</v>
      </c>
      <c r="W66" s="42">
        <f t="shared" si="6"/>
        <v>0.01152623866</v>
      </c>
      <c r="X66" s="46">
        <f>RKO!S68</f>
        <v>0.04231776193</v>
      </c>
      <c r="Y66" s="42">
        <f>RKO!L68</f>
        <v>59.142</v>
      </c>
      <c r="Z66" s="43">
        <f t="shared" si="7"/>
        <v>1</v>
      </c>
      <c r="AA66" s="39">
        <f>'RKO-BRKGA'!J67</f>
        <v>121495</v>
      </c>
      <c r="AB66" s="42">
        <f t="shared" si="21"/>
        <v>0.02716899112</v>
      </c>
      <c r="AC66" s="46">
        <f>'RKO-BRKGA'!S67</f>
        <v>0.2135647363</v>
      </c>
      <c r="AD66" s="42">
        <f>'RKO-BRKGA'!L67</f>
        <v>23.877</v>
      </c>
      <c r="AE66" s="43">
        <f t="shared" si="8"/>
        <v>1</v>
      </c>
      <c r="AF66" s="39">
        <f>'RKO-SA'!J67</f>
        <v>121550</v>
      </c>
      <c r="AG66" s="42">
        <f t="shared" si="22"/>
        <v>0.072450643</v>
      </c>
      <c r="AH66" s="46">
        <f>'RKO-SA'!S67</f>
        <v>0.2667500947</v>
      </c>
      <c r="AI66" s="42">
        <f>'RKO-SA'!L67</f>
        <v>63.196</v>
      </c>
      <c r="AJ66" s="43">
        <f t="shared" si="9"/>
        <v>1</v>
      </c>
      <c r="AK66" s="39">
        <f>'RKO-GRASP'!J67</f>
        <v>121526</v>
      </c>
      <c r="AL66" s="42">
        <f t="shared" si="23"/>
        <v>0.05269137673</v>
      </c>
      <c r="AM66" s="46">
        <f>'RKO-GRASP'!S67</f>
        <v>0.08611746884</v>
      </c>
      <c r="AN66" s="42">
        <f>'RKO-GRASP'!L67</f>
        <v>76.535</v>
      </c>
      <c r="AO66" s="43">
        <f t="shared" si="10"/>
        <v>1</v>
      </c>
      <c r="AP66" s="39">
        <f>'RKO-ILS'!J67</f>
        <v>121565</v>
      </c>
      <c r="AQ66" s="42">
        <f t="shared" si="24"/>
        <v>0.08480018442</v>
      </c>
      <c r="AR66" s="46">
        <f>'RKO-ILS'!S67</f>
        <v>0.1504997448</v>
      </c>
      <c r="AS66" s="42">
        <f>'RKO-ILS'!L67</f>
        <v>85.076</v>
      </c>
      <c r="AT66" s="43">
        <f t="shared" si="11"/>
        <v>1</v>
      </c>
      <c r="AU66" s="39">
        <f>'RKO-VNS'!J67</f>
        <v>121495</v>
      </c>
      <c r="AV66" s="42">
        <f t="shared" si="25"/>
        <v>0.02716899112</v>
      </c>
      <c r="AW66" s="46">
        <f>'RKO-VNS'!S67</f>
        <v>0.06932209251</v>
      </c>
      <c r="AX66" s="42">
        <f>'RKO-VNS'!L67</f>
        <v>76.784</v>
      </c>
      <c r="AY66" s="43">
        <f t="shared" si="12"/>
        <v>1</v>
      </c>
      <c r="AZ66" s="39">
        <f>'RKO-PSO'!J67</f>
        <v>121692</v>
      </c>
      <c r="BA66" s="42">
        <f t="shared" si="26"/>
        <v>0.1893596351</v>
      </c>
      <c r="BB66" s="46">
        <f>'RKO-PSO'!S67</f>
        <v>0.311867086</v>
      </c>
      <c r="BC66" s="47">
        <f>'RKO-PSO'!L67</f>
        <v>80.687</v>
      </c>
      <c r="BD66" s="43">
        <f t="shared" si="13"/>
        <v>1</v>
      </c>
      <c r="BE66" s="39">
        <f>'RKO-GA'!J67</f>
        <v>121497</v>
      </c>
      <c r="BF66" s="42">
        <f t="shared" si="27"/>
        <v>0.02881559665</v>
      </c>
      <c r="BG66" s="46">
        <f>'RKO-GA'!S67</f>
        <v>0.102254203</v>
      </c>
      <c r="BH66" s="47">
        <f>'RKO-GA'!L67</f>
        <v>46.416</v>
      </c>
      <c r="BI66" s="43">
        <f t="shared" si="14"/>
        <v>1</v>
      </c>
      <c r="BJ66" s="39">
        <f>'RKO-BRKGA-CS'!J67</f>
        <v>121631</v>
      </c>
      <c r="BK66" s="42">
        <f t="shared" si="28"/>
        <v>0.1391381667</v>
      </c>
      <c r="BL66" s="46">
        <f>'RKO-BRKGA-CS'!S67</f>
        <v>0.2842041132</v>
      </c>
      <c r="BM66" s="47">
        <f>'RKO-BRKGA-CS'!L67</f>
        <v>63.396</v>
      </c>
      <c r="BN66" s="43">
        <f t="shared" si="15"/>
        <v>1</v>
      </c>
      <c r="BO66" s="39">
        <f>'RKO-LNS'!J67</f>
        <v>121555</v>
      </c>
      <c r="BP66" s="42">
        <f t="shared" si="29"/>
        <v>0.07656715681</v>
      </c>
      <c r="BQ66" s="46">
        <f>'RKO-LNS'!S67</f>
        <v>0.1239893959</v>
      </c>
      <c r="BR66" s="47">
        <f>'RKO-LNS'!L67</f>
        <v>51.514</v>
      </c>
      <c r="BS66" s="43">
        <f t="shared" si="16"/>
        <v>1</v>
      </c>
      <c r="BT66" s="39">
        <f>'RKO-MS'!J67</f>
        <v>134200</v>
      </c>
      <c r="BU66" s="42">
        <f t="shared" si="30"/>
        <v>10.48723057</v>
      </c>
      <c r="BV66" s="46">
        <f>'RKO-MS'!S67</f>
        <v>12.05693962</v>
      </c>
      <c r="BW66" s="42">
        <f>'RKO-MS'!L67</f>
        <v>21.216</v>
      </c>
      <c r="BX66" s="43">
        <f t="shared" si="17"/>
        <v>1</v>
      </c>
      <c r="BY66" s="48"/>
      <c r="BZ66" s="49">
        <f t="shared" si="18"/>
        <v>121495</v>
      </c>
      <c r="CA66" s="49">
        <f t="shared" si="19"/>
        <v>0</v>
      </c>
    </row>
    <row r="67" ht="15.75" customHeight="1">
      <c r="A67" s="38" t="s">
        <v>100</v>
      </c>
      <c r="B67" s="39">
        <v>500.0</v>
      </c>
      <c r="C67" s="40"/>
      <c r="D67" s="40"/>
      <c r="E67" s="28"/>
      <c r="F67" s="39">
        <f t="shared" si="1"/>
        <v>111435</v>
      </c>
      <c r="G67" s="28"/>
      <c r="H67" s="39">
        <v>111435.0</v>
      </c>
      <c r="I67" s="42">
        <v>0.0</v>
      </c>
      <c r="J67" s="42">
        <v>83.1552</v>
      </c>
      <c r="K67" s="43">
        <f t="shared" si="2"/>
        <v>0</v>
      </c>
      <c r="L67" s="44">
        <v>114231.0</v>
      </c>
      <c r="M67" s="42">
        <f t="shared" si="3"/>
        <v>2.509086014</v>
      </c>
      <c r="N67" s="45">
        <v>5.67</v>
      </c>
      <c r="O67" s="43">
        <f t="shared" si="4"/>
        <v>1</v>
      </c>
      <c r="P67" s="51">
        <v>111435.0</v>
      </c>
      <c r="Q67" s="42">
        <f t="shared" si="20"/>
        <v>0</v>
      </c>
      <c r="R67" s="46">
        <v>0.07</v>
      </c>
      <c r="S67" s="47">
        <v>28607.0</v>
      </c>
      <c r="T67" s="42">
        <v>1800.0</v>
      </c>
      <c r="U67" s="43">
        <f t="shared" si="5"/>
        <v>0</v>
      </c>
      <c r="V67" s="39">
        <f>RKO!J69</f>
        <v>111456</v>
      </c>
      <c r="W67" s="42">
        <f t="shared" si="6"/>
        <v>0.01884506663</v>
      </c>
      <c r="X67" s="46">
        <f>RKO!S69</f>
        <v>0.06766276305</v>
      </c>
      <c r="Y67" s="42">
        <f>RKO!L69</f>
        <v>33.666</v>
      </c>
      <c r="Z67" s="43">
        <f t="shared" si="7"/>
        <v>1</v>
      </c>
      <c r="AA67" s="39">
        <f>'RKO-BRKGA'!J68</f>
        <v>111510</v>
      </c>
      <c r="AB67" s="42">
        <f t="shared" si="21"/>
        <v>0.0673038094</v>
      </c>
      <c r="AC67" s="46">
        <f>'RKO-BRKGA'!S68</f>
        <v>0.1581190829</v>
      </c>
      <c r="AD67" s="42">
        <f>'RKO-BRKGA'!L68</f>
        <v>49.337</v>
      </c>
      <c r="AE67" s="43">
        <f t="shared" si="8"/>
        <v>1</v>
      </c>
      <c r="AF67" s="39">
        <f>'RKO-SA'!J68</f>
        <v>111664</v>
      </c>
      <c r="AG67" s="42">
        <f t="shared" si="22"/>
        <v>0.2055009647</v>
      </c>
      <c r="AH67" s="46">
        <f>'RKO-SA'!S68</f>
        <v>0.2912908871</v>
      </c>
      <c r="AI67" s="42">
        <f>'RKO-SA'!L68</f>
        <v>70.674</v>
      </c>
      <c r="AJ67" s="43">
        <f t="shared" si="9"/>
        <v>1</v>
      </c>
      <c r="AK67" s="39">
        <f>'RKO-GRASP'!J68</f>
        <v>111506</v>
      </c>
      <c r="AL67" s="42">
        <f t="shared" si="23"/>
        <v>0.06371427289</v>
      </c>
      <c r="AM67" s="46">
        <f>'RKO-GRASP'!S68</f>
        <v>0.2268587069</v>
      </c>
      <c r="AN67" s="42">
        <f>'RKO-GRASP'!L68</f>
        <v>41.127</v>
      </c>
      <c r="AO67" s="43">
        <f t="shared" si="10"/>
        <v>1</v>
      </c>
      <c r="AP67" s="39">
        <f>'RKO-ILS'!J68</f>
        <v>111506</v>
      </c>
      <c r="AQ67" s="42">
        <f t="shared" si="24"/>
        <v>0.06371427289</v>
      </c>
      <c r="AR67" s="46">
        <f>'RKO-ILS'!S68</f>
        <v>0.2056804415</v>
      </c>
      <c r="AS67" s="42">
        <f>'RKO-ILS'!L68</f>
        <v>83.616</v>
      </c>
      <c r="AT67" s="43">
        <f t="shared" si="11"/>
        <v>1</v>
      </c>
      <c r="AU67" s="39">
        <f>'RKO-VNS'!J68</f>
        <v>111500</v>
      </c>
      <c r="AV67" s="42">
        <f t="shared" si="25"/>
        <v>0.05832996814</v>
      </c>
      <c r="AW67" s="46">
        <f>'RKO-VNS'!S68</f>
        <v>0.1891685736</v>
      </c>
      <c r="AX67" s="42">
        <f>'RKO-VNS'!L68</f>
        <v>75.333</v>
      </c>
      <c r="AY67" s="43">
        <f t="shared" si="12"/>
        <v>1</v>
      </c>
      <c r="AZ67" s="39">
        <f>'RKO-PSO'!J68</f>
        <v>111724</v>
      </c>
      <c r="BA67" s="42">
        <f t="shared" si="26"/>
        <v>0.2593440122</v>
      </c>
      <c r="BB67" s="46">
        <f>'RKO-PSO'!S68</f>
        <v>0.4056176246</v>
      </c>
      <c r="BC67" s="47">
        <f>'RKO-PSO'!L68</f>
        <v>44.87</v>
      </c>
      <c r="BD67" s="43">
        <f t="shared" si="13"/>
        <v>1</v>
      </c>
      <c r="BE67" s="39">
        <f>'RKO-GA'!J68</f>
        <v>111435</v>
      </c>
      <c r="BF67" s="42">
        <f t="shared" si="27"/>
        <v>0</v>
      </c>
      <c r="BG67" s="46">
        <f>'RKO-GA'!S68</f>
        <v>0.06891910082</v>
      </c>
      <c r="BH67" s="47">
        <f>'RKO-GA'!L68</f>
        <v>56.078</v>
      </c>
      <c r="BI67" s="43">
        <f t="shared" si="14"/>
        <v>0</v>
      </c>
      <c r="BJ67" s="39">
        <f>'RKO-BRKGA-CS'!J68</f>
        <v>111552</v>
      </c>
      <c r="BK67" s="42">
        <f t="shared" si="28"/>
        <v>0.1049939427</v>
      </c>
      <c r="BL67" s="46">
        <f>'RKO-BRKGA-CS'!S68</f>
        <v>0.2422937138</v>
      </c>
      <c r="BM67" s="47">
        <f>'RKO-BRKGA-CS'!L68</f>
        <v>42.391</v>
      </c>
      <c r="BN67" s="43">
        <f t="shared" si="15"/>
        <v>1</v>
      </c>
      <c r="BO67" s="39">
        <f>'RKO-LNS'!J68</f>
        <v>111499</v>
      </c>
      <c r="BP67" s="42">
        <f t="shared" si="29"/>
        <v>0.05743258402</v>
      </c>
      <c r="BQ67" s="46">
        <f>'RKO-LNS'!S68</f>
        <v>0.176425719</v>
      </c>
      <c r="BR67" s="47">
        <f>'RKO-LNS'!L68</f>
        <v>66.623</v>
      </c>
      <c r="BS67" s="43">
        <f t="shared" si="16"/>
        <v>1</v>
      </c>
      <c r="BT67" s="39">
        <f>'RKO-MS'!J68</f>
        <v>124164</v>
      </c>
      <c r="BU67" s="42">
        <f t="shared" si="30"/>
        <v>11.42280253</v>
      </c>
      <c r="BV67" s="46">
        <f>'RKO-MS'!S68</f>
        <v>13.4033293</v>
      </c>
      <c r="BW67" s="42">
        <f>'RKO-MS'!L68</f>
        <v>26.251</v>
      </c>
      <c r="BX67" s="43">
        <f t="shared" si="17"/>
        <v>1</v>
      </c>
      <c r="BY67" s="48"/>
      <c r="BZ67" s="49">
        <f t="shared" si="18"/>
        <v>111435</v>
      </c>
      <c r="CA67" s="49">
        <f t="shared" si="19"/>
        <v>1</v>
      </c>
    </row>
    <row r="68" ht="15.75" customHeight="1">
      <c r="A68" s="38" t="s">
        <v>101</v>
      </c>
      <c r="B68" s="39">
        <v>600.0</v>
      </c>
      <c r="C68" s="40"/>
      <c r="D68" s="40"/>
      <c r="E68" s="28"/>
      <c r="F68" s="39">
        <f t="shared" si="1"/>
        <v>119392</v>
      </c>
      <c r="G68" s="28"/>
      <c r="H68" s="39">
        <v>119392.0</v>
      </c>
      <c r="I68" s="42">
        <v>0.0</v>
      </c>
      <c r="J68" s="42">
        <v>172.471</v>
      </c>
      <c r="K68" s="43">
        <f t="shared" si="2"/>
        <v>0</v>
      </c>
      <c r="L68" s="44">
        <v>121537.0</v>
      </c>
      <c r="M68" s="42">
        <f t="shared" si="3"/>
        <v>1.796602787</v>
      </c>
      <c r="N68" s="45">
        <v>6.6525</v>
      </c>
      <c r="O68" s="43">
        <f t="shared" si="4"/>
        <v>1</v>
      </c>
      <c r="P68" s="51">
        <v>119392.0</v>
      </c>
      <c r="Q68" s="42">
        <f t="shared" si="20"/>
        <v>0</v>
      </c>
      <c r="R68" s="46">
        <v>0.07</v>
      </c>
      <c r="S68" s="47">
        <v>57427.0</v>
      </c>
      <c r="T68" s="42">
        <v>1800.0</v>
      </c>
      <c r="U68" s="43">
        <f t="shared" si="5"/>
        <v>0</v>
      </c>
      <c r="V68" s="39">
        <f>RKO!J70</f>
        <v>119392</v>
      </c>
      <c r="W68" s="42">
        <f t="shared" si="6"/>
        <v>0</v>
      </c>
      <c r="X68" s="46">
        <f>RKO!S70</f>
        <v>0.03132538194</v>
      </c>
      <c r="Y68" s="42">
        <f>RKO!L70</f>
        <v>46.151</v>
      </c>
      <c r="Z68" s="43">
        <f t="shared" si="7"/>
        <v>0</v>
      </c>
      <c r="AA68" s="39">
        <f>'RKO-BRKGA'!J69</f>
        <v>119443</v>
      </c>
      <c r="AB68" s="42">
        <f t="shared" si="21"/>
        <v>0.04271642991</v>
      </c>
      <c r="AC68" s="46">
        <f>'RKO-BRKGA'!S69</f>
        <v>0.1430581614</v>
      </c>
      <c r="AD68" s="42">
        <f>'RKO-BRKGA'!L69</f>
        <v>43.281</v>
      </c>
      <c r="AE68" s="43">
        <f t="shared" si="8"/>
        <v>1</v>
      </c>
      <c r="AF68" s="39">
        <f>'RKO-SA'!J69</f>
        <v>119564</v>
      </c>
      <c r="AG68" s="42">
        <f t="shared" si="22"/>
        <v>0.1440632538</v>
      </c>
      <c r="AH68" s="46">
        <f>'RKO-SA'!S69</f>
        <v>0.2787456446</v>
      </c>
      <c r="AI68" s="42">
        <f>'RKO-SA'!L69</f>
        <v>63.028</v>
      </c>
      <c r="AJ68" s="43">
        <f t="shared" si="9"/>
        <v>1</v>
      </c>
      <c r="AK68" s="39">
        <f>'RKO-GRASP'!J69</f>
        <v>119453</v>
      </c>
      <c r="AL68" s="42">
        <f t="shared" si="23"/>
        <v>0.05109220048</v>
      </c>
      <c r="AM68" s="46">
        <f>'RKO-GRASP'!S69</f>
        <v>0.1412154918</v>
      </c>
      <c r="AN68" s="42">
        <f>'RKO-GRASP'!L69</f>
        <v>85.345</v>
      </c>
      <c r="AO68" s="43">
        <f t="shared" si="10"/>
        <v>1</v>
      </c>
      <c r="AP68" s="39">
        <f>'RKO-ILS'!J69</f>
        <v>119483</v>
      </c>
      <c r="AQ68" s="42">
        <f t="shared" si="24"/>
        <v>0.0762195122</v>
      </c>
      <c r="AR68" s="46">
        <f>'RKO-ILS'!S69</f>
        <v>0.1179308496</v>
      </c>
      <c r="AS68" s="42">
        <f>'RKO-ILS'!L69</f>
        <v>77.831</v>
      </c>
      <c r="AT68" s="43">
        <f t="shared" si="11"/>
        <v>1</v>
      </c>
      <c r="AU68" s="39">
        <f>'RKO-VNS'!J69</f>
        <v>119448</v>
      </c>
      <c r="AV68" s="42">
        <f t="shared" si="25"/>
        <v>0.0469043152</v>
      </c>
      <c r="AW68" s="46">
        <f>'RKO-VNS'!S69</f>
        <v>0.1360225141</v>
      </c>
      <c r="AX68" s="42">
        <f>'RKO-VNS'!L69</f>
        <v>108.58</v>
      </c>
      <c r="AY68" s="43">
        <f t="shared" si="12"/>
        <v>1</v>
      </c>
      <c r="AZ68" s="39">
        <f>'RKO-PSO'!J69</f>
        <v>119513</v>
      </c>
      <c r="BA68" s="42">
        <f t="shared" si="26"/>
        <v>0.1013468239</v>
      </c>
      <c r="BB68" s="46">
        <f>'RKO-PSO'!S69</f>
        <v>0.2887965693</v>
      </c>
      <c r="BC68" s="47">
        <f>'RKO-PSO'!L69</f>
        <v>73.156</v>
      </c>
      <c r="BD68" s="43">
        <f t="shared" si="13"/>
        <v>1</v>
      </c>
      <c r="BE68" s="39">
        <f>'RKO-GA'!J69</f>
        <v>119411</v>
      </c>
      <c r="BF68" s="42">
        <f t="shared" si="27"/>
        <v>0.01591396408</v>
      </c>
      <c r="BG68" s="46">
        <f>'RKO-GA'!S69</f>
        <v>0.06583355669</v>
      </c>
      <c r="BH68" s="47">
        <f>'RKO-GA'!L69</f>
        <v>70.339</v>
      </c>
      <c r="BI68" s="43">
        <f t="shared" si="14"/>
        <v>1</v>
      </c>
      <c r="BJ68" s="39">
        <f>'RKO-BRKGA-CS'!J69</f>
        <v>119494</v>
      </c>
      <c r="BK68" s="42">
        <f t="shared" si="28"/>
        <v>0.08543285982</v>
      </c>
      <c r="BL68" s="46">
        <f>'RKO-BRKGA-CS'!S69</f>
        <v>0.2186076119</v>
      </c>
      <c r="BM68" s="47">
        <f>'RKO-BRKGA-CS'!L69</f>
        <v>59.12</v>
      </c>
      <c r="BN68" s="43">
        <f t="shared" si="15"/>
        <v>1</v>
      </c>
      <c r="BO68" s="39">
        <f>'RKO-LNS'!J69</f>
        <v>119467</v>
      </c>
      <c r="BP68" s="42">
        <f t="shared" si="29"/>
        <v>0.06281827928</v>
      </c>
      <c r="BQ68" s="46">
        <f>'RKO-LNS'!S69</f>
        <v>0.1624899491</v>
      </c>
      <c r="BR68" s="47">
        <f>'RKO-LNS'!L69</f>
        <v>102.512</v>
      </c>
      <c r="BS68" s="43">
        <f t="shared" si="16"/>
        <v>1</v>
      </c>
      <c r="BT68" s="39">
        <f>'RKO-MS'!J69</f>
        <v>133472</v>
      </c>
      <c r="BU68" s="42">
        <f t="shared" si="30"/>
        <v>11.79308496</v>
      </c>
      <c r="BV68" s="46">
        <f>'RKO-MS'!S69</f>
        <v>13.07591798</v>
      </c>
      <c r="BW68" s="42">
        <f>'RKO-MS'!L69</f>
        <v>46.364</v>
      </c>
      <c r="BX68" s="43">
        <f t="shared" si="17"/>
        <v>1</v>
      </c>
      <c r="BY68" s="48"/>
      <c r="BZ68" s="49">
        <f t="shared" si="18"/>
        <v>119411</v>
      </c>
      <c r="CA68" s="49">
        <f t="shared" si="19"/>
        <v>0</v>
      </c>
    </row>
    <row r="69" ht="15.75" customHeight="1">
      <c r="A69" s="38" t="s">
        <v>102</v>
      </c>
      <c r="B69" s="39">
        <v>600.0</v>
      </c>
      <c r="C69" s="40"/>
      <c r="D69" s="40"/>
      <c r="E69" s="28"/>
      <c r="F69" s="39">
        <f t="shared" si="1"/>
        <v>116498</v>
      </c>
      <c r="G69" s="28"/>
      <c r="H69" s="39">
        <v>116498.0</v>
      </c>
      <c r="I69" s="42">
        <v>0.0</v>
      </c>
      <c r="J69" s="42">
        <v>135.626</v>
      </c>
      <c r="K69" s="43">
        <f t="shared" si="2"/>
        <v>0</v>
      </c>
      <c r="L69" s="44">
        <v>117508.0</v>
      </c>
      <c r="M69" s="42">
        <f t="shared" si="3"/>
        <v>0.8669676733</v>
      </c>
      <c r="N69" s="45">
        <v>4.505</v>
      </c>
      <c r="O69" s="43">
        <f t="shared" si="4"/>
        <v>1</v>
      </c>
      <c r="P69" s="51">
        <v>116498.0</v>
      </c>
      <c r="Q69" s="42">
        <f t="shared" si="20"/>
        <v>0</v>
      </c>
      <c r="R69" s="46">
        <v>0.08</v>
      </c>
      <c r="S69" s="47">
        <v>49404.0</v>
      </c>
      <c r="T69" s="42">
        <v>1800.0</v>
      </c>
      <c r="U69" s="43">
        <f t="shared" si="5"/>
        <v>0</v>
      </c>
      <c r="V69" s="39">
        <f>RKO!J71</f>
        <v>116498</v>
      </c>
      <c r="W69" s="42">
        <f t="shared" si="6"/>
        <v>0</v>
      </c>
      <c r="X69" s="46">
        <f>RKO!S71</f>
        <v>0.008240484815</v>
      </c>
      <c r="Y69" s="42">
        <f>RKO!L71</f>
        <v>74.287</v>
      </c>
      <c r="Z69" s="43">
        <f t="shared" si="7"/>
        <v>0</v>
      </c>
      <c r="AA69" s="39">
        <f>'RKO-BRKGA'!J70</f>
        <v>116509</v>
      </c>
      <c r="AB69" s="42">
        <f t="shared" si="21"/>
        <v>0.009442222184</v>
      </c>
      <c r="AC69" s="46">
        <f>'RKO-BRKGA'!S70</f>
        <v>0.08274820169</v>
      </c>
      <c r="AD69" s="42">
        <f>'RKO-BRKGA'!L70</f>
        <v>46.613</v>
      </c>
      <c r="AE69" s="43">
        <f t="shared" si="8"/>
        <v>1</v>
      </c>
      <c r="AF69" s="39">
        <f>'RKO-SA'!J70</f>
        <v>116601</v>
      </c>
      <c r="AG69" s="42">
        <f t="shared" si="22"/>
        <v>0.088413535</v>
      </c>
      <c r="AH69" s="46">
        <f>'RKO-SA'!S70</f>
        <v>0.1931363629</v>
      </c>
      <c r="AI69" s="42">
        <f>'RKO-SA'!L70</f>
        <v>71.801</v>
      </c>
      <c r="AJ69" s="43">
        <f t="shared" si="9"/>
        <v>1</v>
      </c>
      <c r="AK69" s="39">
        <f>'RKO-GRASP'!J70</f>
        <v>116592</v>
      </c>
      <c r="AL69" s="42">
        <f t="shared" si="23"/>
        <v>0.08068808048</v>
      </c>
      <c r="AM69" s="46">
        <f>'RKO-GRASP'!S70</f>
        <v>0.2348538172</v>
      </c>
      <c r="AN69" s="42">
        <f>'RKO-GRASP'!L70</f>
        <v>106.983</v>
      </c>
      <c r="AO69" s="43">
        <f t="shared" si="10"/>
        <v>1</v>
      </c>
      <c r="AP69" s="39">
        <f>'RKO-ILS'!J70</f>
        <v>116558</v>
      </c>
      <c r="AQ69" s="42">
        <f t="shared" si="24"/>
        <v>0.05150303009</v>
      </c>
      <c r="AR69" s="46">
        <f>'RKO-ILS'!S70</f>
        <v>0.1011176158</v>
      </c>
      <c r="AS69" s="42">
        <f>'RKO-ILS'!L70</f>
        <v>108.78</v>
      </c>
      <c r="AT69" s="43">
        <f t="shared" si="11"/>
        <v>1</v>
      </c>
      <c r="AU69" s="39">
        <f>'RKO-VNS'!J70</f>
        <v>116538</v>
      </c>
      <c r="AV69" s="42">
        <f t="shared" si="25"/>
        <v>0.0343353534</v>
      </c>
      <c r="AW69" s="46">
        <f>'RKO-VNS'!S70</f>
        <v>0.1316760803</v>
      </c>
      <c r="AX69" s="42">
        <f>'RKO-VNS'!L70</f>
        <v>91.888</v>
      </c>
      <c r="AY69" s="43">
        <f t="shared" si="12"/>
        <v>1</v>
      </c>
      <c r="AZ69" s="39">
        <f>'RKO-PSO'!J70</f>
        <v>116639</v>
      </c>
      <c r="BA69" s="42">
        <f t="shared" si="26"/>
        <v>0.1210321207</v>
      </c>
      <c r="BB69" s="46">
        <f>'RKO-PSO'!S70</f>
        <v>0.2085872719</v>
      </c>
      <c r="BC69" s="47">
        <f>'RKO-PSO'!L70</f>
        <v>88.76</v>
      </c>
      <c r="BD69" s="43">
        <f t="shared" si="13"/>
        <v>1</v>
      </c>
      <c r="BE69" s="39">
        <f>'RKO-GA'!J70</f>
        <v>116508</v>
      </c>
      <c r="BF69" s="42">
        <f t="shared" si="27"/>
        <v>0.008583838349</v>
      </c>
      <c r="BG69" s="46">
        <f>'RKO-GA'!S70</f>
        <v>0.03021511099</v>
      </c>
      <c r="BH69" s="47">
        <f>'RKO-GA'!L70</f>
        <v>76.58</v>
      </c>
      <c r="BI69" s="43">
        <f t="shared" si="14"/>
        <v>1</v>
      </c>
      <c r="BJ69" s="39">
        <f>'RKO-BRKGA-CS'!J70</f>
        <v>116518</v>
      </c>
      <c r="BK69" s="42">
        <f t="shared" si="28"/>
        <v>0.0171676767</v>
      </c>
      <c r="BL69" s="46">
        <f>'RKO-BRKGA-CS'!S70</f>
        <v>0.2571717969</v>
      </c>
      <c r="BM69" s="47">
        <f>'RKO-BRKGA-CS'!L70</f>
        <v>64.164</v>
      </c>
      <c r="BN69" s="43">
        <f t="shared" si="15"/>
        <v>1</v>
      </c>
      <c r="BO69" s="39">
        <f>'RKO-LNS'!J70</f>
        <v>116564</v>
      </c>
      <c r="BP69" s="42">
        <f t="shared" si="29"/>
        <v>0.0566533331</v>
      </c>
      <c r="BQ69" s="46">
        <f>'RKO-LNS'!S70</f>
        <v>0.1677282013</v>
      </c>
      <c r="BR69" s="47">
        <f>'RKO-LNS'!L70</f>
        <v>97.264</v>
      </c>
      <c r="BS69" s="43">
        <f t="shared" si="16"/>
        <v>1</v>
      </c>
      <c r="BT69" s="39">
        <f>'RKO-MS'!J70</f>
        <v>131655</v>
      </c>
      <c r="BU69" s="42">
        <f t="shared" si="30"/>
        <v>13.01052379</v>
      </c>
      <c r="BV69" s="46">
        <f>'RKO-MS'!S70</f>
        <v>13.62959021</v>
      </c>
      <c r="BW69" s="42">
        <f>'RKO-MS'!L70</f>
        <v>24.364</v>
      </c>
      <c r="BX69" s="43">
        <f t="shared" si="17"/>
        <v>1</v>
      </c>
      <c r="BY69" s="48"/>
      <c r="BZ69" s="49">
        <f t="shared" si="18"/>
        <v>116508</v>
      </c>
      <c r="CA69" s="49">
        <f t="shared" si="19"/>
        <v>0</v>
      </c>
    </row>
    <row r="70" ht="15.75" customHeight="1">
      <c r="A70" s="38" t="s">
        <v>103</v>
      </c>
      <c r="B70" s="39">
        <v>600.0</v>
      </c>
      <c r="C70" s="40"/>
      <c r="D70" s="40"/>
      <c r="E70" s="28"/>
      <c r="F70" s="39">
        <f t="shared" si="1"/>
        <v>117933</v>
      </c>
      <c r="G70" s="28"/>
      <c r="H70" s="39">
        <v>117933.0</v>
      </c>
      <c r="I70" s="42">
        <v>0.0</v>
      </c>
      <c r="J70" s="42">
        <v>136.068</v>
      </c>
      <c r="K70" s="43">
        <f t="shared" si="2"/>
        <v>0</v>
      </c>
      <c r="L70" s="44">
        <v>120718.0</v>
      </c>
      <c r="M70" s="42">
        <f t="shared" si="3"/>
        <v>2.361510349</v>
      </c>
      <c r="N70" s="45">
        <v>2.2</v>
      </c>
      <c r="O70" s="43">
        <f t="shared" si="4"/>
        <v>1</v>
      </c>
      <c r="P70" s="51">
        <v>117933.0</v>
      </c>
      <c r="Q70" s="42">
        <f t="shared" si="20"/>
        <v>0</v>
      </c>
      <c r="R70" s="46">
        <v>0.33</v>
      </c>
      <c r="S70" s="44">
        <v>35890.0</v>
      </c>
      <c r="T70" s="42">
        <v>1800.0</v>
      </c>
      <c r="U70" s="43">
        <f t="shared" si="5"/>
        <v>0</v>
      </c>
      <c r="V70" s="39">
        <f>RKO!J72</f>
        <v>117938</v>
      </c>
      <c r="W70" s="42">
        <f t="shared" si="6"/>
        <v>0.00423969542</v>
      </c>
      <c r="X70" s="46">
        <f>RKO!S72</f>
        <v>0.03493509026</v>
      </c>
      <c r="Y70" s="42">
        <f>RKO!L72</f>
        <v>54.651</v>
      </c>
      <c r="Z70" s="43">
        <f t="shared" si="7"/>
        <v>1</v>
      </c>
      <c r="AA70" s="39">
        <f>'RKO-BRKGA'!J71</f>
        <v>117955</v>
      </c>
      <c r="AB70" s="42">
        <f t="shared" si="21"/>
        <v>0.01865465985</v>
      </c>
      <c r="AC70" s="46">
        <f>'RKO-BRKGA'!S71</f>
        <v>0.06698718764</v>
      </c>
      <c r="AD70" s="42">
        <f>'RKO-BRKGA'!L71</f>
        <v>50.307</v>
      </c>
      <c r="AE70" s="43">
        <f t="shared" si="8"/>
        <v>1</v>
      </c>
      <c r="AF70" s="39">
        <f>'RKO-SA'!J71</f>
        <v>118124</v>
      </c>
      <c r="AG70" s="42">
        <f t="shared" si="22"/>
        <v>0.1619563651</v>
      </c>
      <c r="AH70" s="46">
        <f>'RKO-SA'!S71</f>
        <v>0.2594693597</v>
      </c>
      <c r="AI70" s="42">
        <f>'RKO-SA'!L71</f>
        <v>75.166</v>
      </c>
      <c r="AJ70" s="43">
        <f t="shared" si="9"/>
        <v>1</v>
      </c>
      <c r="AK70" s="39">
        <f>'RKO-GRASP'!J71</f>
        <v>118013</v>
      </c>
      <c r="AL70" s="42">
        <f t="shared" si="23"/>
        <v>0.06783512672</v>
      </c>
      <c r="AM70" s="46">
        <f>'RKO-GRASP'!S71</f>
        <v>0.1499156301</v>
      </c>
      <c r="AN70" s="42">
        <f>'RKO-GRASP'!L71</f>
        <v>91.215</v>
      </c>
      <c r="AO70" s="43">
        <f t="shared" si="10"/>
        <v>1</v>
      </c>
      <c r="AP70" s="39">
        <f>'RKO-ILS'!J71</f>
        <v>117953</v>
      </c>
      <c r="AQ70" s="42">
        <f t="shared" si="24"/>
        <v>0.01695878168</v>
      </c>
      <c r="AR70" s="46">
        <f>'RKO-ILS'!S71</f>
        <v>0.09632587995</v>
      </c>
      <c r="AS70" s="42">
        <f>'RKO-ILS'!L71</f>
        <v>95.761</v>
      </c>
      <c r="AT70" s="43">
        <f t="shared" si="11"/>
        <v>1</v>
      </c>
      <c r="AU70" s="39">
        <f>'RKO-VNS'!J71</f>
        <v>117966</v>
      </c>
      <c r="AV70" s="42">
        <f t="shared" si="25"/>
        <v>0.02798198977</v>
      </c>
      <c r="AW70" s="46">
        <f>'RKO-VNS'!S71</f>
        <v>0.1451671712</v>
      </c>
      <c r="AX70" s="42">
        <f>'RKO-VNS'!L71</f>
        <v>95.459</v>
      </c>
      <c r="AY70" s="43">
        <f t="shared" si="12"/>
        <v>1</v>
      </c>
      <c r="AZ70" s="39">
        <f>'RKO-PSO'!J71</f>
        <v>118014</v>
      </c>
      <c r="BA70" s="42">
        <f t="shared" si="26"/>
        <v>0.06868306581</v>
      </c>
      <c r="BB70" s="46">
        <f>'RKO-PSO'!S71</f>
        <v>0.2191074593</v>
      </c>
      <c r="BC70" s="47">
        <f>'RKO-PSO'!L71</f>
        <v>109.955</v>
      </c>
      <c r="BD70" s="43">
        <f t="shared" si="13"/>
        <v>1</v>
      </c>
      <c r="BE70" s="39">
        <f>'RKO-GA'!J71</f>
        <v>117958</v>
      </c>
      <c r="BF70" s="42">
        <f t="shared" si="27"/>
        <v>0.0211984771</v>
      </c>
      <c r="BG70" s="46">
        <f>'RKO-GA'!S71</f>
        <v>0.09819134593</v>
      </c>
      <c r="BH70" s="47">
        <f>'RKO-GA'!L71</f>
        <v>71.338</v>
      </c>
      <c r="BI70" s="43">
        <f t="shared" si="14"/>
        <v>1</v>
      </c>
      <c r="BJ70" s="39">
        <f>'RKO-BRKGA-CS'!J71</f>
        <v>117971</v>
      </c>
      <c r="BK70" s="42">
        <f t="shared" si="28"/>
        <v>0.03222168519</v>
      </c>
      <c r="BL70" s="46">
        <f>'RKO-BRKGA-CS'!S71</f>
        <v>0.2594693597</v>
      </c>
      <c r="BM70" s="47">
        <f>'RKO-BRKGA-CS'!L71</f>
        <v>39.714</v>
      </c>
      <c r="BN70" s="43">
        <f t="shared" si="15"/>
        <v>1</v>
      </c>
      <c r="BO70" s="39">
        <f>'RKO-LNS'!J71</f>
        <v>117959</v>
      </c>
      <c r="BP70" s="42">
        <f t="shared" si="29"/>
        <v>0.02204641619</v>
      </c>
      <c r="BQ70" s="46">
        <f>'RKO-LNS'!S71</f>
        <v>0.2148677639</v>
      </c>
      <c r="BR70" s="47">
        <f>'RKO-LNS'!L71</f>
        <v>80.836</v>
      </c>
      <c r="BS70" s="43">
        <f t="shared" si="16"/>
        <v>1</v>
      </c>
      <c r="BT70" s="39">
        <f>'RKO-MS'!J71</f>
        <v>131500</v>
      </c>
      <c r="BU70" s="42">
        <f t="shared" si="30"/>
        <v>11.50398955</v>
      </c>
      <c r="BV70" s="46">
        <f>'RKO-MS'!S71</f>
        <v>12.35226781</v>
      </c>
      <c r="BW70" s="42">
        <f>'RKO-MS'!L71</f>
        <v>24.949</v>
      </c>
      <c r="BX70" s="43">
        <f t="shared" si="17"/>
        <v>1</v>
      </c>
      <c r="BY70" s="48"/>
      <c r="BZ70" s="49">
        <f t="shared" si="18"/>
        <v>117953</v>
      </c>
      <c r="CA70" s="49">
        <f t="shared" si="19"/>
        <v>0</v>
      </c>
    </row>
    <row r="71" ht="15.75" customHeight="1">
      <c r="A71" s="38" t="s">
        <v>104</v>
      </c>
      <c r="B71" s="39">
        <v>600.0</v>
      </c>
      <c r="C71" s="40"/>
      <c r="D71" s="40"/>
      <c r="E71" s="28"/>
      <c r="F71" s="39">
        <f t="shared" si="1"/>
        <v>122339</v>
      </c>
      <c r="G71" s="28"/>
      <c r="H71" s="39">
        <v>122339.0</v>
      </c>
      <c r="I71" s="42">
        <v>0.0</v>
      </c>
      <c r="J71" s="42">
        <v>150.884</v>
      </c>
      <c r="K71" s="43">
        <f t="shared" si="2"/>
        <v>0</v>
      </c>
      <c r="L71" s="44">
        <v>125649.0</v>
      </c>
      <c r="M71" s="42">
        <f t="shared" si="3"/>
        <v>2.705596743</v>
      </c>
      <c r="N71" s="45">
        <v>0.989166666666667</v>
      </c>
      <c r="O71" s="43">
        <f t="shared" si="4"/>
        <v>1</v>
      </c>
      <c r="P71" s="51">
        <v>122339.0</v>
      </c>
      <c r="Q71" s="42">
        <f t="shared" si="20"/>
        <v>0</v>
      </c>
      <c r="R71" s="46">
        <v>0.17</v>
      </c>
      <c r="S71" s="47">
        <v>11845.0</v>
      </c>
      <c r="T71" s="42">
        <v>1800.0</v>
      </c>
      <c r="U71" s="43">
        <f t="shared" si="5"/>
        <v>0</v>
      </c>
      <c r="V71" s="39">
        <f>RKO!J73</f>
        <v>122339</v>
      </c>
      <c r="W71" s="42">
        <f t="shared" si="6"/>
        <v>0</v>
      </c>
      <c r="X71" s="46">
        <f>RKO!S73</f>
        <v>0.1054447069</v>
      </c>
      <c r="Y71" s="42">
        <f>RKO!L73</f>
        <v>82.943</v>
      </c>
      <c r="Z71" s="43">
        <f t="shared" si="7"/>
        <v>0</v>
      </c>
      <c r="AA71" s="39">
        <f>'RKO-BRKGA'!J72</f>
        <v>122372</v>
      </c>
      <c r="AB71" s="42">
        <f t="shared" si="21"/>
        <v>0.02697422735</v>
      </c>
      <c r="AC71" s="46">
        <f>'RKO-BRKGA'!S72</f>
        <v>0.1574313996</v>
      </c>
      <c r="AD71" s="42">
        <f>'RKO-BRKGA'!L72</f>
        <v>65.456</v>
      </c>
      <c r="AE71" s="43">
        <f t="shared" si="8"/>
        <v>1</v>
      </c>
      <c r="AF71" s="39">
        <f>'RKO-SA'!J72</f>
        <v>122422</v>
      </c>
      <c r="AG71" s="42">
        <f t="shared" si="22"/>
        <v>0.06784426879</v>
      </c>
      <c r="AH71" s="46">
        <f>'RKO-SA'!S72</f>
        <v>0.3199306844</v>
      </c>
      <c r="AI71" s="42">
        <f>'RKO-SA'!L72</f>
        <v>79.211</v>
      </c>
      <c r="AJ71" s="43">
        <f t="shared" si="9"/>
        <v>1</v>
      </c>
      <c r="AK71" s="39">
        <f>'RKO-GRASP'!J72</f>
        <v>122458</v>
      </c>
      <c r="AL71" s="42">
        <f t="shared" si="23"/>
        <v>0.09727069863</v>
      </c>
      <c r="AM71" s="46">
        <f>'RKO-GRASP'!S72</f>
        <v>0.1912717939</v>
      </c>
      <c r="AN71" s="42">
        <f>'RKO-GRASP'!L72</f>
        <v>89.047</v>
      </c>
      <c r="AO71" s="43">
        <f t="shared" si="10"/>
        <v>1</v>
      </c>
      <c r="AP71" s="39">
        <f>'RKO-ILS'!J72</f>
        <v>122372</v>
      </c>
      <c r="AQ71" s="42">
        <f t="shared" si="24"/>
        <v>0.02697422735</v>
      </c>
      <c r="AR71" s="46">
        <f>'RKO-ILS'!S72</f>
        <v>0.1103491119</v>
      </c>
      <c r="AS71" s="42">
        <f>'RKO-ILS'!L72</f>
        <v>105.134</v>
      </c>
      <c r="AT71" s="43">
        <f t="shared" si="11"/>
        <v>1</v>
      </c>
      <c r="AU71" s="39">
        <f>'RKO-VNS'!J72</f>
        <v>122339</v>
      </c>
      <c r="AV71" s="42">
        <f t="shared" si="25"/>
        <v>0</v>
      </c>
      <c r="AW71" s="46">
        <f>'RKO-VNS'!S72</f>
        <v>0.04315876376</v>
      </c>
      <c r="AX71" s="42">
        <f>'RKO-VNS'!L72</f>
        <v>98.009</v>
      </c>
      <c r="AY71" s="43">
        <f t="shared" si="12"/>
        <v>0</v>
      </c>
      <c r="AZ71" s="39">
        <f>'RKO-PSO'!J72</f>
        <v>122532</v>
      </c>
      <c r="BA71" s="42">
        <f t="shared" si="26"/>
        <v>0.15775836</v>
      </c>
      <c r="BB71" s="46">
        <f>'RKO-PSO'!S72</f>
        <v>0.2851094091</v>
      </c>
      <c r="BC71" s="47">
        <f>'RKO-PSO'!L72</f>
        <v>34.159</v>
      </c>
      <c r="BD71" s="43">
        <f t="shared" si="13"/>
        <v>1</v>
      </c>
      <c r="BE71" s="39">
        <f>'RKO-GA'!J72</f>
        <v>122390</v>
      </c>
      <c r="BF71" s="42">
        <f t="shared" si="27"/>
        <v>0.04168744227</v>
      </c>
      <c r="BG71" s="46">
        <f>'RKO-GA'!S72</f>
        <v>0.2074563304</v>
      </c>
      <c r="BH71" s="47">
        <f>'RKO-GA'!L72</f>
        <v>62.415</v>
      </c>
      <c r="BI71" s="43">
        <f t="shared" si="14"/>
        <v>1</v>
      </c>
      <c r="BJ71" s="39">
        <f>'RKO-BRKGA-CS'!J72</f>
        <v>122469</v>
      </c>
      <c r="BK71" s="42">
        <f t="shared" si="28"/>
        <v>0.1062621077</v>
      </c>
      <c r="BL71" s="46">
        <f>'RKO-BRKGA-CS'!S72</f>
        <v>0.1754142179</v>
      </c>
      <c r="BM71" s="47">
        <f>'RKO-BRKGA-CS'!L72</f>
        <v>54.833</v>
      </c>
      <c r="BN71" s="43">
        <f t="shared" si="15"/>
        <v>1</v>
      </c>
      <c r="BO71" s="39">
        <f>'RKO-LNS'!J72</f>
        <v>122477</v>
      </c>
      <c r="BP71" s="42">
        <f t="shared" si="29"/>
        <v>0.1128013144</v>
      </c>
      <c r="BQ71" s="46">
        <f>'RKO-LNS'!S72</f>
        <v>0.302765267</v>
      </c>
      <c r="BR71" s="47">
        <f>'RKO-LNS'!L72</f>
        <v>63.959</v>
      </c>
      <c r="BS71" s="43">
        <f t="shared" si="16"/>
        <v>1</v>
      </c>
      <c r="BT71" s="39">
        <f>'RKO-MS'!J72</f>
        <v>136929</v>
      </c>
      <c r="BU71" s="42">
        <f t="shared" si="30"/>
        <v>11.92587809</v>
      </c>
      <c r="BV71" s="46">
        <f>'RKO-MS'!S72</f>
        <v>12.82894253</v>
      </c>
      <c r="BW71" s="42">
        <f>'RKO-MS'!L72</f>
        <v>34.835</v>
      </c>
      <c r="BX71" s="43">
        <f t="shared" si="17"/>
        <v>1</v>
      </c>
      <c r="BY71" s="48"/>
      <c r="BZ71" s="49">
        <f t="shared" si="18"/>
        <v>122339</v>
      </c>
      <c r="CA71" s="49">
        <f t="shared" si="19"/>
        <v>1</v>
      </c>
    </row>
    <row r="72" ht="15.75" customHeight="1">
      <c r="A72" s="38" t="s">
        <v>105</v>
      </c>
      <c r="B72" s="39">
        <v>600.0</v>
      </c>
      <c r="C72" s="40"/>
      <c r="D72" s="40"/>
      <c r="E72" s="28"/>
      <c r="F72" s="39">
        <f t="shared" si="1"/>
        <v>133069</v>
      </c>
      <c r="G72" s="28"/>
      <c r="H72" s="39">
        <v>133069.0</v>
      </c>
      <c r="I72" s="42">
        <v>0.0</v>
      </c>
      <c r="J72" s="42">
        <v>139.752</v>
      </c>
      <c r="K72" s="43">
        <f t="shared" si="2"/>
        <v>0</v>
      </c>
      <c r="L72" s="44">
        <v>133935.0</v>
      </c>
      <c r="M72" s="42">
        <f t="shared" si="3"/>
        <v>0.6507901916</v>
      </c>
      <c r="N72" s="45">
        <v>3.13166666666667</v>
      </c>
      <c r="O72" s="43">
        <f t="shared" si="4"/>
        <v>1</v>
      </c>
      <c r="P72" s="51">
        <v>133069.0</v>
      </c>
      <c r="Q72" s="42">
        <f t="shared" si="20"/>
        <v>0</v>
      </c>
      <c r="R72" s="46">
        <v>0.26</v>
      </c>
      <c r="S72" s="47">
        <v>33321.0</v>
      </c>
      <c r="T72" s="42">
        <v>1800.0</v>
      </c>
      <c r="U72" s="43">
        <f t="shared" si="5"/>
        <v>0</v>
      </c>
      <c r="V72" s="39">
        <f>RKO!J74</f>
        <v>133069</v>
      </c>
      <c r="W72" s="42">
        <f t="shared" si="6"/>
        <v>0</v>
      </c>
      <c r="X72" s="46">
        <f>RKO!S74</f>
        <v>0.0429852182</v>
      </c>
      <c r="Y72" s="42">
        <f>RKO!L74</f>
        <v>57.558</v>
      </c>
      <c r="Z72" s="43">
        <f t="shared" si="7"/>
        <v>0</v>
      </c>
      <c r="AA72" s="39">
        <f>'RKO-BRKGA'!J73</f>
        <v>133180</v>
      </c>
      <c r="AB72" s="42">
        <f t="shared" si="21"/>
        <v>0.08341537097</v>
      </c>
      <c r="AC72" s="46">
        <f>'RKO-BRKGA'!S73</f>
        <v>0.1770510036</v>
      </c>
      <c r="AD72" s="42">
        <f>'RKO-BRKGA'!L73</f>
        <v>15.007</v>
      </c>
      <c r="AE72" s="43">
        <f t="shared" si="8"/>
        <v>1</v>
      </c>
      <c r="AF72" s="39">
        <f>'RKO-SA'!J73</f>
        <v>133193</v>
      </c>
      <c r="AG72" s="42">
        <f t="shared" si="22"/>
        <v>0.09318473874</v>
      </c>
      <c r="AH72" s="46">
        <f>'RKO-SA'!S73</f>
        <v>0.324493308</v>
      </c>
      <c r="AI72" s="42">
        <f>'RKO-SA'!L73</f>
        <v>63.167</v>
      </c>
      <c r="AJ72" s="43">
        <f t="shared" si="9"/>
        <v>1</v>
      </c>
      <c r="AK72" s="39">
        <f>'RKO-GRASP'!J73</f>
        <v>133096</v>
      </c>
      <c r="AL72" s="42">
        <f t="shared" si="23"/>
        <v>0.02029022537</v>
      </c>
      <c r="AM72" s="46">
        <f>'RKO-GRASP'!S73</f>
        <v>0.1264005892</v>
      </c>
      <c r="AN72" s="42">
        <f>'RKO-GRASP'!L73</f>
        <v>87.5</v>
      </c>
      <c r="AO72" s="43">
        <f t="shared" si="10"/>
        <v>1</v>
      </c>
      <c r="AP72" s="39">
        <f>'RKO-ILS'!J73</f>
        <v>133120</v>
      </c>
      <c r="AQ72" s="42">
        <f t="shared" si="24"/>
        <v>0.03832598126</v>
      </c>
      <c r="AR72" s="46">
        <f>'RKO-ILS'!S73</f>
        <v>0.1659289542</v>
      </c>
      <c r="AS72" s="42">
        <f>'RKO-ILS'!L73</f>
        <v>101.6</v>
      </c>
      <c r="AT72" s="43">
        <f t="shared" si="11"/>
        <v>1</v>
      </c>
      <c r="AU72" s="39">
        <f>'RKO-VNS'!J73</f>
        <v>133120</v>
      </c>
      <c r="AV72" s="42">
        <f t="shared" si="25"/>
        <v>0.03832598126</v>
      </c>
      <c r="AW72" s="46">
        <f>'RKO-VNS'!S73</f>
        <v>0.1674319338</v>
      </c>
      <c r="AX72" s="42">
        <f>'RKO-VNS'!L73</f>
        <v>79.136</v>
      </c>
      <c r="AY72" s="43">
        <f t="shared" si="12"/>
        <v>1</v>
      </c>
      <c r="AZ72" s="39">
        <f>'RKO-PSO'!J73</f>
        <v>133141</v>
      </c>
      <c r="BA72" s="42">
        <f t="shared" si="26"/>
        <v>0.05410726766</v>
      </c>
      <c r="BB72" s="46">
        <f>'RKO-PSO'!S73</f>
        <v>0.2301061855</v>
      </c>
      <c r="BC72" s="47">
        <f>'RKO-PSO'!L73</f>
        <v>105.117</v>
      </c>
      <c r="BD72" s="43">
        <f t="shared" si="13"/>
        <v>1</v>
      </c>
      <c r="BE72" s="39">
        <f>'RKO-GA'!J73</f>
        <v>133085</v>
      </c>
      <c r="BF72" s="42">
        <f t="shared" si="27"/>
        <v>0.01202383726</v>
      </c>
      <c r="BG72" s="46">
        <f>'RKO-GA'!S73</f>
        <v>0.0473438592</v>
      </c>
      <c r="BH72" s="47">
        <f>'RKO-GA'!L73</f>
        <v>71.877</v>
      </c>
      <c r="BI72" s="43">
        <f t="shared" si="14"/>
        <v>1</v>
      </c>
      <c r="BJ72" s="39">
        <f>'RKO-BRKGA-CS'!J73</f>
        <v>133268</v>
      </c>
      <c r="BK72" s="42">
        <f t="shared" si="28"/>
        <v>0.1495464759</v>
      </c>
      <c r="BL72" s="46">
        <f>'RKO-BRKGA-CS'!S73</f>
        <v>0.3536511133</v>
      </c>
      <c r="BM72" s="47">
        <f>'RKO-BRKGA-CS'!L73</f>
        <v>58.688</v>
      </c>
      <c r="BN72" s="43">
        <f t="shared" si="15"/>
        <v>1</v>
      </c>
      <c r="BO72" s="39">
        <f>'RKO-LNS'!J73</f>
        <v>133085</v>
      </c>
      <c r="BP72" s="42">
        <f t="shared" si="29"/>
        <v>0.01202383726</v>
      </c>
      <c r="BQ72" s="46">
        <f>'RKO-LNS'!S73</f>
        <v>0.2388234675</v>
      </c>
      <c r="BR72" s="47">
        <f>'RKO-LNS'!L73</f>
        <v>100.943</v>
      </c>
      <c r="BS72" s="43">
        <f t="shared" si="16"/>
        <v>1</v>
      </c>
      <c r="BT72" s="39">
        <f>'RKO-MS'!J73</f>
        <v>146848</v>
      </c>
      <c r="BU72" s="42">
        <f t="shared" si="30"/>
        <v>10.35477835</v>
      </c>
      <c r="BV72" s="46">
        <f>'RKO-MS'!S73</f>
        <v>11.38612299</v>
      </c>
      <c r="BW72" s="42">
        <f>'RKO-MS'!L73</f>
        <v>13.249</v>
      </c>
      <c r="BX72" s="43">
        <f t="shared" si="17"/>
        <v>1</v>
      </c>
      <c r="BY72" s="48"/>
      <c r="BZ72" s="49">
        <f t="shared" si="18"/>
        <v>133085</v>
      </c>
      <c r="CA72" s="49">
        <f t="shared" si="19"/>
        <v>0</v>
      </c>
    </row>
    <row r="73" ht="15.75" customHeight="1">
      <c r="A73" s="38" t="s">
        <v>106</v>
      </c>
      <c r="B73" s="39">
        <v>700.0</v>
      </c>
      <c r="C73" s="40"/>
      <c r="D73" s="40"/>
      <c r="E73" s="28"/>
      <c r="F73" s="39">
        <f t="shared" si="1"/>
        <v>123848</v>
      </c>
      <c r="G73" s="28"/>
      <c r="H73" s="39">
        <v>123848.0</v>
      </c>
      <c r="I73" s="42">
        <v>0.0</v>
      </c>
      <c r="J73" s="42">
        <v>240.917</v>
      </c>
      <c r="K73" s="43">
        <f t="shared" si="2"/>
        <v>0</v>
      </c>
      <c r="L73" s="44">
        <v>129303.0</v>
      </c>
      <c r="M73" s="42">
        <f t="shared" si="3"/>
        <v>4.404592727</v>
      </c>
      <c r="N73" s="45">
        <v>21.7316666666667</v>
      </c>
      <c r="O73" s="43">
        <f t="shared" si="4"/>
        <v>1</v>
      </c>
      <c r="P73" s="51">
        <v>123848.0</v>
      </c>
      <c r="Q73" s="42">
        <f t="shared" si="20"/>
        <v>0</v>
      </c>
      <c r="R73" s="46">
        <v>0.18</v>
      </c>
      <c r="S73" s="47">
        <v>21249.0</v>
      </c>
      <c r="T73" s="42">
        <v>1800.0</v>
      </c>
      <c r="U73" s="43">
        <f t="shared" si="5"/>
        <v>0</v>
      </c>
      <c r="V73" s="39">
        <f>RKO!J75</f>
        <v>123905</v>
      </c>
      <c r="W73" s="42">
        <f t="shared" si="6"/>
        <v>0.04602415865</v>
      </c>
      <c r="X73" s="46">
        <f>RKO!S75</f>
        <v>0.1101350042</v>
      </c>
      <c r="Y73" s="42">
        <f>RKO!L75</f>
        <v>105.215</v>
      </c>
      <c r="Z73" s="43">
        <f t="shared" si="7"/>
        <v>1</v>
      </c>
      <c r="AA73" s="39">
        <f>'RKO-BRKGA'!J74</f>
        <v>123954</v>
      </c>
      <c r="AB73" s="42">
        <f t="shared" si="21"/>
        <v>0.08558878625</v>
      </c>
      <c r="AC73" s="46">
        <f>'RKO-BRKGA'!S74</f>
        <v>0.2034752277</v>
      </c>
      <c r="AD73" s="42">
        <f>'RKO-BRKGA'!L74</f>
        <v>38.165</v>
      </c>
      <c r="AE73" s="43">
        <f t="shared" si="8"/>
        <v>1</v>
      </c>
      <c r="AF73" s="39">
        <f>'RKO-SA'!J74</f>
        <v>123949</v>
      </c>
      <c r="AG73" s="42">
        <f t="shared" si="22"/>
        <v>0.08155157936</v>
      </c>
      <c r="AH73" s="46">
        <f>'RKO-SA'!S74</f>
        <v>0.4124410568</v>
      </c>
      <c r="AI73" s="42">
        <f>'RKO-SA'!L74</f>
        <v>69.29</v>
      </c>
      <c r="AJ73" s="43">
        <f t="shared" si="9"/>
        <v>1</v>
      </c>
      <c r="AK73" s="39">
        <f>'RKO-GRASP'!J74</f>
        <v>124118</v>
      </c>
      <c r="AL73" s="42">
        <f t="shared" si="23"/>
        <v>0.2180091725</v>
      </c>
      <c r="AM73" s="46">
        <f>'RKO-GRASP'!S74</f>
        <v>0.4542665203</v>
      </c>
      <c r="AN73" s="42">
        <f>'RKO-GRASP'!L74</f>
        <v>93.68</v>
      </c>
      <c r="AO73" s="43">
        <f t="shared" si="10"/>
        <v>1</v>
      </c>
      <c r="AP73" s="39">
        <f>'RKO-ILS'!J74</f>
        <v>124080</v>
      </c>
      <c r="AQ73" s="42">
        <f t="shared" si="24"/>
        <v>0.1873264001</v>
      </c>
      <c r="AR73" s="46">
        <f>'RKO-ILS'!S74</f>
        <v>0.352851883</v>
      </c>
      <c r="AS73" s="42">
        <f>'RKO-ILS'!L74</f>
        <v>115.601</v>
      </c>
      <c r="AT73" s="43">
        <f t="shared" si="11"/>
        <v>1</v>
      </c>
      <c r="AU73" s="39">
        <f>'RKO-VNS'!J74</f>
        <v>124198</v>
      </c>
      <c r="AV73" s="42">
        <f t="shared" si="25"/>
        <v>0.2826044829</v>
      </c>
      <c r="AW73" s="46">
        <f>'RKO-VNS'!S74</f>
        <v>0.3767521478</v>
      </c>
      <c r="AX73" s="42">
        <f>'RKO-VNS'!L74</f>
        <v>119.005</v>
      </c>
      <c r="AY73" s="43">
        <f t="shared" si="12"/>
        <v>1</v>
      </c>
      <c r="AZ73" s="39">
        <f>'RKO-PSO'!J74</f>
        <v>124028</v>
      </c>
      <c r="BA73" s="42">
        <f t="shared" si="26"/>
        <v>0.1453394484</v>
      </c>
      <c r="BB73" s="46">
        <f>'RKO-PSO'!S74</f>
        <v>0.3467153285</v>
      </c>
      <c r="BC73" s="47">
        <f>'RKO-PSO'!L74</f>
        <v>96.389</v>
      </c>
      <c r="BD73" s="43">
        <f t="shared" si="13"/>
        <v>1</v>
      </c>
      <c r="BE73" s="39">
        <f>'RKO-GA'!J74</f>
        <v>123902</v>
      </c>
      <c r="BF73" s="42">
        <f t="shared" si="27"/>
        <v>0.04360183451</v>
      </c>
      <c r="BG73" s="46">
        <f>'RKO-GA'!S74</f>
        <v>0.1403333118</v>
      </c>
      <c r="BH73" s="47">
        <f>'RKO-GA'!L74</f>
        <v>90.442</v>
      </c>
      <c r="BI73" s="43">
        <f t="shared" si="14"/>
        <v>1</v>
      </c>
      <c r="BJ73" s="39">
        <f>'RKO-BRKGA-CS'!J74</f>
        <v>124014</v>
      </c>
      <c r="BK73" s="42">
        <f t="shared" si="28"/>
        <v>0.134035269</v>
      </c>
      <c r="BL73" s="46">
        <f>'RKO-BRKGA-CS'!S74</f>
        <v>0.3588269492</v>
      </c>
      <c r="BM73" s="47">
        <f>'RKO-BRKGA-CS'!L74</f>
        <v>62.52</v>
      </c>
      <c r="BN73" s="43">
        <f t="shared" si="15"/>
        <v>1</v>
      </c>
      <c r="BO73" s="39">
        <f>'RKO-LNS'!J74</f>
        <v>124018</v>
      </c>
      <c r="BP73" s="42">
        <f t="shared" si="29"/>
        <v>0.1372650346</v>
      </c>
      <c r="BQ73" s="46">
        <f>'RKO-LNS'!S74</f>
        <v>0.2524061753</v>
      </c>
      <c r="BR73" s="47">
        <f>'RKO-LNS'!L74</f>
        <v>100.989</v>
      </c>
      <c r="BS73" s="43">
        <f t="shared" si="16"/>
        <v>1</v>
      </c>
      <c r="BT73" s="39">
        <f>'RKO-MS'!J74</f>
        <v>138381</v>
      </c>
      <c r="BU73" s="42">
        <f t="shared" si="30"/>
        <v>11.73454557</v>
      </c>
      <c r="BV73" s="46">
        <f>'RKO-MS'!S74</f>
        <v>13.34361475</v>
      </c>
      <c r="BW73" s="42">
        <f>'RKO-MS'!L74</f>
        <v>37.384</v>
      </c>
      <c r="BX73" s="43">
        <f t="shared" si="17"/>
        <v>1</v>
      </c>
      <c r="BY73" s="48"/>
      <c r="BZ73" s="49">
        <f t="shared" si="18"/>
        <v>123902</v>
      </c>
      <c r="CA73" s="49">
        <f t="shared" si="19"/>
        <v>0</v>
      </c>
    </row>
    <row r="74" ht="15.75" customHeight="1">
      <c r="A74" s="38" t="s">
        <v>107</v>
      </c>
      <c r="B74" s="39">
        <v>700.0</v>
      </c>
      <c r="C74" s="40"/>
      <c r="D74" s="40"/>
      <c r="E74" s="28"/>
      <c r="F74" s="39">
        <f t="shared" si="1"/>
        <v>134470</v>
      </c>
      <c r="G74" s="28"/>
      <c r="H74" s="39">
        <v>134470.0</v>
      </c>
      <c r="I74" s="42">
        <v>0.0</v>
      </c>
      <c r="J74" s="42">
        <v>569.17</v>
      </c>
      <c r="K74" s="43">
        <f t="shared" si="2"/>
        <v>0</v>
      </c>
      <c r="L74" s="44">
        <v>137108.0</v>
      </c>
      <c r="M74" s="42">
        <f t="shared" si="3"/>
        <v>1.961775861</v>
      </c>
      <c r="N74" s="45">
        <v>1.81</v>
      </c>
      <c r="O74" s="43">
        <f t="shared" si="4"/>
        <v>1</v>
      </c>
      <c r="P74" s="51">
        <v>134470.0</v>
      </c>
      <c r="Q74" s="42">
        <f t="shared" si="20"/>
        <v>0</v>
      </c>
      <c r="R74" s="46">
        <v>1.12</v>
      </c>
      <c r="S74" s="47">
        <v>32711.0</v>
      </c>
      <c r="T74" s="42">
        <v>1800.0</v>
      </c>
      <c r="U74" s="43">
        <f t="shared" si="5"/>
        <v>0</v>
      </c>
      <c r="V74" s="39">
        <f>RKO!J76</f>
        <v>134474</v>
      </c>
      <c r="W74" s="42">
        <f t="shared" si="6"/>
        <v>0.002974641184</v>
      </c>
      <c r="X74" s="46">
        <f>RKO!S76</f>
        <v>0.04595820629</v>
      </c>
      <c r="Y74" s="42">
        <f>RKO!L76</f>
        <v>67.541</v>
      </c>
      <c r="Z74" s="43">
        <f t="shared" si="7"/>
        <v>1</v>
      </c>
      <c r="AA74" s="39">
        <f>'RKO-BRKGA'!J75</f>
        <v>134521</v>
      </c>
      <c r="AB74" s="42">
        <f t="shared" si="21"/>
        <v>0.03792667509</v>
      </c>
      <c r="AC74" s="46">
        <f>'RKO-BRKGA'!S75</f>
        <v>0.0768944746</v>
      </c>
      <c r="AD74" s="42">
        <f>'RKO-BRKGA'!L75</f>
        <v>57.3</v>
      </c>
      <c r="AE74" s="43">
        <f t="shared" si="8"/>
        <v>1</v>
      </c>
      <c r="AF74" s="39">
        <f>'RKO-SA'!J75</f>
        <v>134662</v>
      </c>
      <c r="AG74" s="42">
        <f t="shared" si="22"/>
        <v>0.1427827768</v>
      </c>
      <c r="AH74" s="46">
        <f>'RKO-SA'!S75</f>
        <v>0.2418383283</v>
      </c>
      <c r="AI74" s="42">
        <f>'RKO-SA'!L75</f>
        <v>82.328</v>
      </c>
      <c r="AJ74" s="43">
        <f t="shared" si="9"/>
        <v>1</v>
      </c>
      <c r="AK74" s="39">
        <f>'RKO-GRASP'!J75</f>
        <v>134554</v>
      </c>
      <c r="AL74" s="42">
        <f t="shared" si="23"/>
        <v>0.06246746486</v>
      </c>
      <c r="AM74" s="46">
        <f>'RKO-GRASP'!S75</f>
        <v>0.1228526809</v>
      </c>
      <c r="AN74" s="42">
        <f>'RKO-GRASP'!L75</f>
        <v>107.519</v>
      </c>
      <c r="AO74" s="43">
        <f t="shared" si="10"/>
        <v>1</v>
      </c>
      <c r="AP74" s="39">
        <f>'RKO-ILS'!J75</f>
        <v>134486</v>
      </c>
      <c r="AQ74" s="42">
        <f t="shared" si="24"/>
        <v>0.01189856474</v>
      </c>
      <c r="AR74" s="46">
        <f>'RKO-ILS'!S75</f>
        <v>0.1551275377</v>
      </c>
      <c r="AS74" s="42">
        <f>'RKO-ILS'!L75</f>
        <v>121.62</v>
      </c>
      <c r="AT74" s="43">
        <f t="shared" si="11"/>
        <v>1</v>
      </c>
      <c r="AU74" s="39">
        <f>'RKO-VNS'!J75</f>
        <v>134502</v>
      </c>
      <c r="AV74" s="42">
        <f t="shared" si="25"/>
        <v>0.02379712947</v>
      </c>
      <c r="AW74" s="46">
        <f>'RKO-VNS'!S75</f>
        <v>0.08210009668</v>
      </c>
      <c r="AX74" s="42">
        <f>'RKO-VNS'!L75</f>
        <v>122.414</v>
      </c>
      <c r="AY74" s="43">
        <f t="shared" si="12"/>
        <v>1</v>
      </c>
      <c r="AZ74" s="39">
        <f>'RKO-PSO'!J75</f>
        <v>134507</v>
      </c>
      <c r="BA74" s="42">
        <f t="shared" si="26"/>
        <v>0.02751543095</v>
      </c>
      <c r="BB74" s="46">
        <f>'RKO-PSO'!S75</f>
        <v>0.1044099056</v>
      </c>
      <c r="BC74" s="47">
        <f>'RKO-PSO'!L75</f>
        <v>96.269</v>
      </c>
      <c r="BD74" s="43">
        <f t="shared" si="13"/>
        <v>1</v>
      </c>
      <c r="BE74" s="39">
        <f>'RKO-GA'!J75</f>
        <v>134515</v>
      </c>
      <c r="BF74" s="42">
        <f t="shared" si="27"/>
        <v>0.03346471332</v>
      </c>
      <c r="BG74" s="46">
        <f>'RKO-GA'!S75</f>
        <v>0.08834684316</v>
      </c>
      <c r="BH74" s="47">
        <f>'RKO-GA'!L75</f>
        <v>70.368</v>
      </c>
      <c r="BI74" s="43">
        <f t="shared" si="14"/>
        <v>1</v>
      </c>
      <c r="BJ74" s="39">
        <f>'RKO-BRKGA-CS'!J75</f>
        <v>134679</v>
      </c>
      <c r="BK74" s="42">
        <f t="shared" si="28"/>
        <v>0.1554250019</v>
      </c>
      <c r="BL74" s="46">
        <f>'RKO-BRKGA-CS'!S75</f>
        <v>0.2297910315</v>
      </c>
      <c r="BM74" s="47">
        <f>'RKO-BRKGA-CS'!L75</f>
        <v>44.321</v>
      </c>
      <c r="BN74" s="43">
        <f t="shared" si="15"/>
        <v>1</v>
      </c>
      <c r="BO74" s="39">
        <f>'RKO-LNS'!J75</f>
        <v>134559</v>
      </c>
      <c r="BP74" s="42">
        <f t="shared" si="29"/>
        <v>0.06618576634</v>
      </c>
      <c r="BQ74" s="46">
        <f>'RKO-LNS'!S75</f>
        <v>0.1195805756</v>
      </c>
      <c r="BR74" s="47">
        <f>'RKO-LNS'!L75</f>
        <v>100.184</v>
      </c>
      <c r="BS74" s="43">
        <f t="shared" si="16"/>
        <v>1</v>
      </c>
      <c r="BT74" s="39">
        <f>'RKO-MS'!J75</f>
        <v>148542</v>
      </c>
      <c r="BU74" s="42">
        <f t="shared" si="30"/>
        <v>10.46478768</v>
      </c>
      <c r="BV74" s="46">
        <f>'RKO-MS'!S75</f>
        <v>11.30824719</v>
      </c>
      <c r="BW74" s="42">
        <f>'RKO-MS'!L75</f>
        <v>20.504</v>
      </c>
      <c r="BX74" s="43">
        <f t="shared" si="17"/>
        <v>1</v>
      </c>
      <c r="BY74" s="48"/>
      <c r="BZ74" s="49">
        <f t="shared" si="18"/>
        <v>134486</v>
      </c>
      <c r="CA74" s="49">
        <f t="shared" si="19"/>
        <v>0</v>
      </c>
    </row>
    <row r="75" ht="15.75" customHeight="1">
      <c r="A75" s="38" t="s">
        <v>108</v>
      </c>
      <c r="B75" s="39">
        <v>700.0</v>
      </c>
      <c r="C75" s="40"/>
      <c r="D75" s="40"/>
      <c r="E75" s="28"/>
      <c r="F75" s="39">
        <f t="shared" si="1"/>
        <v>132822</v>
      </c>
      <c r="G75" s="28"/>
      <c r="H75" s="39">
        <v>132822.0</v>
      </c>
      <c r="I75" s="42">
        <v>0.0</v>
      </c>
      <c r="J75" s="42">
        <v>228.992</v>
      </c>
      <c r="K75" s="43">
        <f t="shared" si="2"/>
        <v>0</v>
      </c>
      <c r="L75" s="44">
        <v>136182.0</v>
      </c>
      <c r="M75" s="42">
        <f t="shared" si="3"/>
        <v>2.529701405</v>
      </c>
      <c r="N75" s="45">
        <v>13.6275</v>
      </c>
      <c r="O75" s="43">
        <f t="shared" si="4"/>
        <v>1</v>
      </c>
      <c r="P75" s="51">
        <v>132822.0</v>
      </c>
      <c r="Q75" s="42">
        <f t="shared" si="20"/>
        <v>0</v>
      </c>
      <c r="R75" s="46">
        <v>0.4</v>
      </c>
      <c r="S75" s="47">
        <v>39690.0</v>
      </c>
      <c r="T75" s="42">
        <v>1800.0</v>
      </c>
      <c r="U75" s="43">
        <f t="shared" si="5"/>
        <v>0</v>
      </c>
      <c r="V75" s="39">
        <f>RKO!J77</f>
        <v>132829</v>
      </c>
      <c r="W75" s="42">
        <f t="shared" si="6"/>
        <v>0.00527021126</v>
      </c>
      <c r="X75" s="46">
        <f>RKO!S77</f>
        <v>0.06369426752</v>
      </c>
      <c r="Y75" s="42">
        <f>RKO!L77</f>
        <v>84.497</v>
      </c>
      <c r="Z75" s="43">
        <f t="shared" si="7"/>
        <v>1</v>
      </c>
      <c r="AA75" s="39">
        <f>'RKO-BRKGA'!J76</f>
        <v>132857</v>
      </c>
      <c r="AB75" s="42">
        <f t="shared" si="21"/>
        <v>0.0263510563</v>
      </c>
      <c r="AC75" s="46">
        <f>'RKO-BRKGA'!S76</f>
        <v>0.1498245773</v>
      </c>
      <c r="AD75" s="42">
        <f>'RKO-BRKGA'!L76</f>
        <v>33.779</v>
      </c>
      <c r="AE75" s="43">
        <f t="shared" si="8"/>
        <v>1</v>
      </c>
      <c r="AF75" s="39">
        <f>'RKO-SA'!J76</f>
        <v>132950</v>
      </c>
      <c r="AG75" s="42">
        <f t="shared" si="22"/>
        <v>0.09636957733</v>
      </c>
      <c r="AH75" s="46">
        <f>'RKO-SA'!S76</f>
        <v>0.253120718</v>
      </c>
      <c r="AI75" s="42">
        <f>'RKO-SA'!L76</f>
        <v>106.658</v>
      </c>
      <c r="AJ75" s="43">
        <f t="shared" si="9"/>
        <v>1</v>
      </c>
      <c r="AK75" s="39">
        <f>'RKO-GRASP'!J76</f>
        <v>133107</v>
      </c>
      <c r="AL75" s="42">
        <f t="shared" si="23"/>
        <v>0.214572887</v>
      </c>
      <c r="AM75" s="46">
        <f>'RKO-GRASP'!S76</f>
        <v>0.3755401967</v>
      </c>
      <c r="AN75" s="42">
        <f>'RKO-GRASP'!L76</f>
        <v>109.829</v>
      </c>
      <c r="AO75" s="43">
        <f t="shared" si="10"/>
        <v>1</v>
      </c>
      <c r="AP75" s="39">
        <f>'RKO-ILS'!J76</f>
        <v>133206</v>
      </c>
      <c r="AQ75" s="42">
        <f t="shared" si="24"/>
        <v>0.289108732</v>
      </c>
      <c r="AR75" s="46">
        <f>'RKO-ILS'!S76</f>
        <v>0.4083660839</v>
      </c>
      <c r="AS75" s="42">
        <f>'RKO-ILS'!L76</f>
        <v>129.673</v>
      </c>
      <c r="AT75" s="43">
        <f t="shared" si="11"/>
        <v>1</v>
      </c>
      <c r="AU75" s="39">
        <f>'RKO-VNS'!J76</f>
        <v>132976</v>
      </c>
      <c r="AV75" s="42">
        <f t="shared" si="25"/>
        <v>0.1159446477</v>
      </c>
      <c r="AW75" s="46">
        <f>'RKO-VNS'!S76</f>
        <v>0.2169821265</v>
      </c>
      <c r="AX75" s="42">
        <f>'RKO-VNS'!L76</f>
        <v>103.87</v>
      </c>
      <c r="AY75" s="43">
        <f t="shared" si="12"/>
        <v>1</v>
      </c>
      <c r="AZ75" s="39">
        <f>'RKO-PSO'!J76</f>
        <v>133054</v>
      </c>
      <c r="BA75" s="42">
        <f t="shared" si="26"/>
        <v>0.1746698589</v>
      </c>
      <c r="BB75" s="46">
        <f>'RKO-PSO'!S76</f>
        <v>0.4816973092</v>
      </c>
      <c r="BC75" s="47">
        <f>'RKO-PSO'!L76</f>
        <v>83.498</v>
      </c>
      <c r="BD75" s="43">
        <f t="shared" si="13"/>
        <v>1</v>
      </c>
      <c r="BE75" s="39">
        <f>'RKO-GA'!J76</f>
        <v>132872</v>
      </c>
      <c r="BF75" s="42">
        <f t="shared" si="27"/>
        <v>0.03764436614</v>
      </c>
      <c r="BG75" s="46">
        <f>'RKO-GA'!S76</f>
        <v>0.05752059147</v>
      </c>
      <c r="BH75" s="47">
        <f>'RKO-GA'!L76</f>
        <v>77.154</v>
      </c>
      <c r="BI75" s="43">
        <f t="shared" si="14"/>
        <v>1</v>
      </c>
      <c r="BJ75" s="39">
        <f>'RKO-BRKGA-CS'!J76</f>
        <v>132987</v>
      </c>
      <c r="BK75" s="42">
        <f t="shared" si="28"/>
        <v>0.1242264083</v>
      </c>
      <c r="BL75" s="46">
        <f>'RKO-BRKGA-CS'!S76</f>
        <v>0.2303835208</v>
      </c>
      <c r="BM75" s="47">
        <f>'RKO-BRKGA-CS'!L76</f>
        <v>88.162</v>
      </c>
      <c r="BN75" s="43">
        <f t="shared" si="15"/>
        <v>1</v>
      </c>
      <c r="BO75" s="39">
        <f>'RKO-LNS'!J76</f>
        <v>133040</v>
      </c>
      <c r="BP75" s="42">
        <f t="shared" si="29"/>
        <v>0.1641294364</v>
      </c>
      <c r="BQ75" s="46">
        <f>'RKO-LNS'!S76</f>
        <v>0.5154266612</v>
      </c>
      <c r="BR75" s="47">
        <f>'RKO-LNS'!L76</f>
        <v>105.795</v>
      </c>
      <c r="BS75" s="43">
        <f t="shared" si="16"/>
        <v>1</v>
      </c>
      <c r="BT75" s="39">
        <f>'RKO-MS'!J76</f>
        <v>147681</v>
      </c>
      <c r="BU75" s="42">
        <f t="shared" si="30"/>
        <v>11.18715273</v>
      </c>
      <c r="BV75" s="46">
        <f>'RKO-MS'!S76</f>
        <v>12.11034317</v>
      </c>
      <c r="BW75" s="42">
        <f>'RKO-MS'!L76</f>
        <v>32.578</v>
      </c>
      <c r="BX75" s="43">
        <f t="shared" si="17"/>
        <v>1</v>
      </c>
      <c r="BY75" s="48"/>
      <c r="BZ75" s="49">
        <f t="shared" si="18"/>
        <v>132857</v>
      </c>
      <c r="CA75" s="49">
        <f t="shared" si="19"/>
        <v>0</v>
      </c>
    </row>
    <row r="76" ht="15.75" customHeight="1">
      <c r="A76" s="38" t="s">
        <v>109</v>
      </c>
      <c r="B76" s="39">
        <v>700.0</v>
      </c>
      <c r="C76" s="40"/>
      <c r="D76" s="40"/>
      <c r="E76" s="28"/>
      <c r="F76" s="39">
        <f t="shared" si="1"/>
        <v>127779</v>
      </c>
      <c r="G76" s="28"/>
      <c r="H76" s="39">
        <v>127779.0</v>
      </c>
      <c r="I76" s="42">
        <v>0.0</v>
      </c>
      <c r="J76" s="42">
        <v>240.733</v>
      </c>
      <c r="K76" s="43">
        <f t="shared" si="2"/>
        <v>0</v>
      </c>
      <c r="L76" s="44">
        <v>130290.0</v>
      </c>
      <c r="M76" s="42">
        <f t="shared" si="3"/>
        <v>1.965111638</v>
      </c>
      <c r="N76" s="45">
        <v>0.741666666666667</v>
      </c>
      <c r="O76" s="43">
        <f t="shared" si="4"/>
        <v>1</v>
      </c>
      <c r="P76" s="51">
        <v>127779.0</v>
      </c>
      <c r="Q76" s="42">
        <f t="shared" si="20"/>
        <v>0</v>
      </c>
      <c r="R76" s="46">
        <v>0.19</v>
      </c>
      <c r="S76" s="47">
        <v>42860.0</v>
      </c>
      <c r="T76" s="42">
        <v>1800.0</v>
      </c>
      <c r="U76" s="43">
        <f t="shared" si="5"/>
        <v>0</v>
      </c>
      <c r="V76" s="39">
        <f>RKO!J78</f>
        <v>127779</v>
      </c>
      <c r="W76" s="42">
        <f t="shared" si="6"/>
        <v>0</v>
      </c>
      <c r="X76" s="46">
        <f>RKO!S78</f>
        <v>0.09391214519</v>
      </c>
      <c r="Y76" s="42">
        <f>RKO!L78</f>
        <v>87.012</v>
      </c>
      <c r="Z76" s="43">
        <f t="shared" si="7"/>
        <v>0</v>
      </c>
      <c r="AA76" s="39">
        <f>'RKO-BRKGA'!J77</f>
        <v>127814</v>
      </c>
      <c r="AB76" s="42">
        <f t="shared" si="21"/>
        <v>0.02739104235</v>
      </c>
      <c r="AC76" s="46">
        <f>'RKO-BRKGA'!S77</f>
        <v>0.09594690833</v>
      </c>
      <c r="AD76" s="42">
        <f>'RKO-BRKGA'!L77</f>
        <v>33.446</v>
      </c>
      <c r="AE76" s="43">
        <f t="shared" si="8"/>
        <v>1</v>
      </c>
      <c r="AF76" s="39">
        <f>'RKO-SA'!J77</f>
        <v>127999</v>
      </c>
      <c r="AG76" s="42">
        <f t="shared" si="22"/>
        <v>0.1721722662</v>
      </c>
      <c r="AH76" s="46">
        <f>'RKO-SA'!S77</f>
        <v>0.3870745584</v>
      </c>
      <c r="AI76" s="42">
        <f>'RKO-SA'!L77</f>
        <v>81.01</v>
      </c>
      <c r="AJ76" s="43">
        <f t="shared" si="9"/>
        <v>1</v>
      </c>
      <c r="AK76" s="39">
        <f>'RKO-GRASP'!J77</f>
        <v>127879</v>
      </c>
      <c r="AL76" s="42">
        <f t="shared" si="23"/>
        <v>0.07826012099</v>
      </c>
      <c r="AM76" s="46">
        <f>'RKO-GRASP'!S77</f>
        <v>0.209580604</v>
      </c>
      <c r="AN76" s="42">
        <f>'RKO-GRASP'!L77</f>
        <v>104.879</v>
      </c>
      <c r="AO76" s="43">
        <f t="shared" si="10"/>
        <v>1</v>
      </c>
      <c r="AP76" s="39">
        <f>'RKO-ILS'!J77</f>
        <v>127919</v>
      </c>
      <c r="AQ76" s="42">
        <f t="shared" si="24"/>
        <v>0.1095641694</v>
      </c>
      <c r="AR76" s="46">
        <f>'RKO-ILS'!S77</f>
        <v>0.1671636184</v>
      </c>
      <c r="AS76" s="42">
        <f>'RKO-ILS'!L77</f>
        <v>130.596</v>
      </c>
      <c r="AT76" s="43">
        <f t="shared" si="11"/>
        <v>1</v>
      </c>
      <c r="AU76" s="39">
        <f>'RKO-VNS'!J77</f>
        <v>127890</v>
      </c>
      <c r="AV76" s="42">
        <f t="shared" si="25"/>
        <v>0.0868687343</v>
      </c>
      <c r="AW76" s="46">
        <f>'RKO-VNS'!S77</f>
        <v>0.1699809828</v>
      </c>
      <c r="AX76" s="42">
        <f>'RKO-VNS'!L77</f>
        <v>112.852</v>
      </c>
      <c r="AY76" s="43">
        <f t="shared" si="12"/>
        <v>1</v>
      </c>
      <c r="AZ76" s="39">
        <f>'RKO-PSO'!J77</f>
        <v>128024</v>
      </c>
      <c r="BA76" s="42">
        <f t="shared" si="26"/>
        <v>0.1917372964</v>
      </c>
      <c r="BB76" s="46">
        <f>'RKO-PSO'!S77</f>
        <v>0.380344188</v>
      </c>
      <c r="BC76" s="47">
        <f>'RKO-PSO'!L77</f>
        <v>69.479</v>
      </c>
      <c r="BD76" s="43">
        <f t="shared" si="13"/>
        <v>1</v>
      </c>
      <c r="BE76" s="39">
        <f>'RKO-GA'!J77</f>
        <v>127920</v>
      </c>
      <c r="BF76" s="42">
        <f t="shared" si="27"/>
        <v>0.1103467706</v>
      </c>
      <c r="BG76" s="46">
        <f>'RKO-GA'!S77</f>
        <v>0.1505724728</v>
      </c>
      <c r="BH76" s="47">
        <f>'RKO-GA'!L77</f>
        <v>64.748</v>
      </c>
      <c r="BI76" s="43">
        <f t="shared" si="14"/>
        <v>1</v>
      </c>
      <c r="BJ76" s="39">
        <f>'RKO-BRKGA-CS'!J77</f>
        <v>127917</v>
      </c>
      <c r="BK76" s="42">
        <f t="shared" si="28"/>
        <v>0.107998967</v>
      </c>
      <c r="BL76" s="46">
        <f>'RKO-BRKGA-CS'!S77</f>
        <v>0.2321195189</v>
      </c>
      <c r="BM76" s="47">
        <f>'RKO-BRKGA-CS'!L77</f>
        <v>73.702</v>
      </c>
      <c r="BN76" s="43">
        <f t="shared" si="15"/>
        <v>1</v>
      </c>
      <c r="BO76" s="39">
        <f>'RKO-LNS'!J77</f>
        <v>127779</v>
      </c>
      <c r="BP76" s="42">
        <f t="shared" si="29"/>
        <v>0</v>
      </c>
      <c r="BQ76" s="46">
        <f>'RKO-LNS'!S77</f>
        <v>0.2366586059</v>
      </c>
      <c r="BR76" s="47">
        <f>'RKO-LNS'!L77</f>
        <v>85.64</v>
      </c>
      <c r="BS76" s="43">
        <f t="shared" si="16"/>
        <v>0</v>
      </c>
      <c r="BT76" s="39">
        <f>'RKO-MS'!J77</f>
        <v>142434</v>
      </c>
      <c r="BU76" s="42">
        <f t="shared" si="30"/>
        <v>11.46902073</v>
      </c>
      <c r="BV76" s="46">
        <f>'RKO-MS'!S77</f>
        <v>12.3943684</v>
      </c>
      <c r="BW76" s="42">
        <f>'RKO-MS'!L77</f>
        <v>22.451</v>
      </c>
      <c r="BX76" s="43">
        <f t="shared" si="17"/>
        <v>1</v>
      </c>
      <c r="BY76" s="48"/>
      <c r="BZ76" s="49">
        <f t="shared" si="18"/>
        <v>127779</v>
      </c>
      <c r="CA76" s="49">
        <f t="shared" si="19"/>
        <v>1</v>
      </c>
    </row>
    <row r="77" ht="15.75" customHeight="1">
      <c r="A77" s="38" t="s">
        <v>110</v>
      </c>
      <c r="B77" s="39">
        <v>800.0</v>
      </c>
      <c r="C77" s="40"/>
      <c r="D77" s="40"/>
      <c r="E77" s="28"/>
      <c r="F77" s="39">
        <f t="shared" si="1"/>
        <v>125727</v>
      </c>
      <c r="G77" s="28"/>
      <c r="H77" s="39">
        <v>125727.0</v>
      </c>
      <c r="I77" s="42">
        <v>0.0</v>
      </c>
      <c r="J77" s="42">
        <v>427.528</v>
      </c>
      <c r="K77" s="43">
        <f t="shared" si="2"/>
        <v>0</v>
      </c>
      <c r="L77" s="44">
        <v>127188.0</v>
      </c>
      <c r="M77" s="42">
        <f t="shared" si="3"/>
        <v>1.162041566</v>
      </c>
      <c r="N77" s="45">
        <v>10.5733333333333</v>
      </c>
      <c r="O77" s="43">
        <f t="shared" si="4"/>
        <v>1</v>
      </c>
      <c r="P77" s="51">
        <v>125727.0</v>
      </c>
      <c r="Q77" s="42">
        <f t="shared" si="20"/>
        <v>0</v>
      </c>
      <c r="R77" s="46">
        <v>0.41</v>
      </c>
      <c r="S77" s="47">
        <v>19862.0</v>
      </c>
      <c r="T77" s="42">
        <v>1800.0</v>
      </c>
      <c r="U77" s="43">
        <f t="shared" si="5"/>
        <v>0</v>
      </c>
      <c r="V77" s="39">
        <f>RKO!J79</f>
        <v>125757</v>
      </c>
      <c r="W77" s="42">
        <f t="shared" si="6"/>
        <v>0.02386122313</v>
      </c>
      <c r="X77" s="46">
        <f>RKO!S79</f>
        <v>0.05551711247</v>
      </c>
      <c r="Y77" s="42">
        <f>RKO!L79</f>
        <v>65.784</v>
      </c>
      <c r="Z77" s="43">
        <f t="shared" si="7"/>
        <v>1</v>
      </c>
      <c r="AA77" s="39">
        <f>'RKO-BRKGA'!J78</f>
        <v>125796</v>
      </c>
      <c r="AB77" s="42">
        <f t="shared" si="21"/>
        <v>0.05488081319</v>
      </c>
      <c r="AC77" s="46">
        <f>'RKO-BRKGA'!S78</f>
        <v>0.1170790681</v>
      </c>
      <c r="AD77" s="42">
        <f>'RKO-BRKGA'!L78</f>
        <v>72.57</v>
      </c>
      <c r="AE77" s="43">
        <f t="shared" si="8"/>
        <v>1</v>
      </c>
      <c r="AF77" s="39">
        <f>'RKO-SA'!J78</f>
        <v>125861</v>
      </c>
      <c r="AG77" s="42">
        <f t="shared" si="22"/>
        <v>0.10658013</v>
      </c>
      <c r="AH77" s="46">
        <f>'RKO-SA'!S78</f>
        <v>0.2392485305</v>
      </c>
      <c r="AI77" s="42">
        <f>'RKO-SA'!L78</f>
        <v>68.198</v>
      </c>
      <c r="AJ77" s="43">
        <f t="shared" si="9"/>
        <v>1</v>
      </c>
      <c r="AK77" s="39">
        <f>'RKO-GRASP'!J78</f>
        <v>125747</v>
      </c>
      <c r="AL77" s="42">
        <f t="shared" si="23"/>
        <v>0.01590748208</v>
      </c>
      <c r="AM77" s="46">
        <f>'RKO-GRASP'!S78</f>
        <v>0.1956620296</v>
      </c>
      <c r="AN77" s="42">
        <f>'RKO-GRASP'!L78</f>
        <v>137.595</v>
      </c>
      <c r="AO77" s="43">
        <f t="shared" si="10"/>
        <v>1</v>
      </c>
      <c r="AP77" s="39">
        <f>'RKO-ILS'!J78</f>
        <v>125847</v>
      </c>
      <c r="AQ77" s="42">
        <f t="shared" si="24"/>
        <v>0.09544489251</v>
      </c>
      <c r="AR77" s="46">
        <f>'RKO-ILS'!S78</f>
        <v>0.1390313934</v>
      </c>
      <c r="AS77" s="42">
        <f>'RKO-ILS'!L78</f>
        <v>143.776</v>
      </c>
      <c r="AT77" s="43">
        <f t="shared" si="11"/>
        <v>1</v>
      </c>
      <c r="AU77" s="39">
        <f>'RKO-VNS'!J78</f>
        <v>125793</v>
      </c>
      <c r="AV77" s="42">
        <f t="shared" si="25"/>
        <v>0.05249469088</v>
      </c>
      <c r="AW77" s="46">
        <f>'RKO-VNS'!S78</f>
        <v>0.1469851345</v>
      </c>
      <c r="AX77" s="42">
        <f>'RKO-VNS'!L78</f>
        <v>132.832</v>
      </c>
      <c r="AY77" s="43">
        <f t="shared" si="12"/>
        <v>1</v>
      </c>
      <c r="AZ77" s="39">
        <f>'RKO-PSO'!J78</f>
        <v>125861</v>
      </c>
      <c r="BA77" s="42">
        <f t="shared" si="26"/>
        <v>0.10658013</v>
      </c>
      <c r="BB77" s="46">
        <f>'RKO-PSO'!S78</f>
        <v>0.1383950941</v>
      </c>
      <c r="BC77" s="47">
        <f>'RKO-PSO'!L78</f>
        <v>97.025</v>
      </c>
      <c r="BD77" s="43">
        <f t="shared" si="13"/>
        <v>1</v>
      </c>
      <c r="BE77" s="39">
        <f>'RKO-GA'!J78</f>
        <v>125857</v>
      </c>
      <c r="BF77" s="42">
        <f t="shared" si="27"/>
        <v>0.1033986335</v>
      </c>
      <c r="BG77" s="46">
        <f>'RKO-GA'!S78</f>
        <v>0.1250328092</v>
      </c>
      <c r="BH77" s="47">
        <f>'RKO-GA'!L78</f>
        <v>102.226</v>
      </c>
      <c r="BI77" s="43">
        <f t="shared" si="14"/>
        <v>1</v>
      </c>
      <c r="BJ77" s="39">
        <f>'RKO-BRKGA-CS'!J78</f>
        <v>125853</v>
      </c>
      <c r="BK77" s="42">
        <f t="shared" si="28"/>
        <v>0.1002171371</v>
      </c>
      <c r="BL77" s="46">
        <f>'RKO-BRKGA-CS'!S78</f>
        <v>0.1983663016</v>
      </c>
      <c r="BM77" s="47">
        <f>'RKO-BRKGA-CS'!L78</f>
        <v>94.787</v>
      </c>
      <c r="BN77" s="43">
        <f t="shared" si="15"/>
        <v>1</v>
      </c>
      <c r="BO77" s="39">
        <f>'RKO-LNS'!J78</f>
        <v>125812</v>
      </c>
      <c r="BP77" s="42">
        <f t="shared" si="29"/>
        <v>0.06760679886</v>
      </c>
      <c r="BQ77" s="46">
        <f>'RKO-LNS'!S78</f>
        <v>0.1821406699</v>
      </c>
      <c r="BR77" s="47">
        <f>'RKO-LNS'!L78</f>
        <v>137.862</v>
      </c>
      <c r="BS77" s="43">
        <f t="shared" si="16"/>
        <v>1</v>
      </c>
      <c r="BT77" s="39">
        <f>'RKO-MS'!J78</f>
        <v>140600</v>
      </c>
      <c r="BU77" s="42">
        <f t="shared" si="30"/>
        <v>11.82959905</v>
      </c>
      <c r="BV77" s="46">
        <f>'RKO-MS'!S78</f>
        <v>13.1181051</v>
      </c>
      <c r="BW77" s="42">
        <f>'RKO-MS'!L78</f>
        <v>52.638</v>
      </c>
      <c r="BX77" s="43">
        <f t="shared" si="17"/>
        <v>1</v>
      </c>
      <c r="BY77" s="48"/>
      <c r="BZ77" s="49">
        <f t="shared" si="18"/>
        <v>125747</v>
      </c>
      <c r="CA77" s="49">
        <f t="shared" si="19"/>
        <v>0</v>
      </c>
    </row>
    <row r="78" ht="15.75" customHeight="1">
      <c r="A78" s="38" t="s">
        <v>111</v>
      </c>
      <c r="B78" s="39">
        <v>800.0</v>
      </c>
      <c r="C78" s="40"/>
      <c r="D78" s="40"/>
      <c r="E78" s="28"/>
      <c r="F78" s="39">
        <f t="shared" si="1"/>
        <v>142084</v>
      </c>
      <c r="G78" s="28"/>
      <c r="H78" s="39">
        <v>142084.0</v>
      </c>
      <c r="I78" s="42">
        <v>0.0</v>
      </c>
      <c r="J78" s="42">
        <v>693.298</v>
      </c>
      <c r="K78" s="43">
        <f t="shared" si="2"/>
        <v>0</v>
      </c>
      <c r="L78" s="44">
        <v>149330.0</v>
      </c>
      <c r="M78" s="42">
        <f t="shared" si="3"/>
        <v>5.099800118</v>
      </c>
      <c r="N78" s="45">
        <v>2.24083333333333</v>
      </c>
      <c r="O78" s="43">
        <f t="shared" si="4"/>
        <v>1</v>
      </c>
      <c r="P78" s="51">
        <v>142084.0</v>
      </c>
      <c r="Q78" s="42">
        <f t="shared" si="20"/>
        <v>0</v>
      </c>
      <c r="R78" s="46">
        <v>0.39</v>
      </c>
      <c r="S78" s="47">
        <v>28091.0</v>
      </c>
      <c r="T78" s="42">
        <v>1800.0</v>
      </c>
      <c r="U78" s="43">
        <f t="shared" si="5"/>
        <v>0</v>
      </c>
      <c r="V78" s="39">
        <f>RKO!J80</f>
        <v>142109</v>
      </c>
      <c r="W78" s="42">
        <f t="shared" si="6"/>
        <v>0.01759522536</v>
      </c>
      <c r="X78" s="46">
        <f>RKO!S80</f>
        <v>0.06615804735</v>
      </c>
      <c r="Y78" s="42">
        <f>RKO!L80</f>
        <v>113.224</v>
      </c>
      <c r="Z78" s="43">
        <f t="shared" si="7"/>
        <v>1</v>
      </c>
      <c r="AA78" s="39">
        <f>'RKO-BRKGA'!J79</f>
        <v>142084</v>
      </c>
      <c r="AB78" s="42">
        <f t="shared" si="21"/>
        <v>0</v>
      </c>
      <c r="AC78" s="46">
        <f>'RKO-BRKGA'!S79</f>
        <v>0.1475183694</v>
      </c>
      <c r="AD78" s="42">
        <f>'RKO-BRKGA'!L79</f>
        <v>49.725</v>
      </c>
      <c r="AE78" s="43">
        <f t="shared" si="8"/>
        <v>0</v>
      </c>
      <c r="AF78" s="39">
        <f>'RKO-SA'!J79</f>
        <v>142470</v>
      </c>
      <c r="AG78" s="42">
        <f t="shared" si="22"/>
        <v>0.2716702796</v>
      </c>
      <c r="AH78" s="46">
        <f>'RKO-SA'!S79</f>
        <v>0.4246783593</v>
      </c>
      <c r="AI78" s="42">
        <f>'RKO-SA'!L79</f>
        <v>108.281</v>
      </c>
      <c r="AJ78" s="43">
        <f t="shared" si="9"/>
        <v>1</v>
      </c>
      <c r="AK78" s="39">
        <f>'RKO-GRASP'!J79</f>
        <v>142203</v>
      </c>
      <c r="AL78" s="42">
        <f t="shared" si="23"/>
        <v>0.08375327271</v>
      </c>
      <c r="AM78" s="46">
        <f>'RKO-GRASP'!S79</f>
        <v>0.3745671575</v>
      </c>
      <c r="AN78" s="42">
        <f>'RKO-GRASP'!L79</f>
        <v>122.369</v>
      </c>
      <c r="AO78" s="43">
        <f t="shared" si="10"/>
        <v>1</v>
      </c>
      <c r="AP78" s="39">
        <f>'RKO-ILS'!J79</f>
        <v>142141</v>
      </c>
      <c r="AQ78" s="42">
        <f t="shared" si="24"/>
        <v>0.04011711382</v>
      </c>
      <c r="AR78" s="46">
        <f>'RKO-ILS'!S79</f>
        <v>0.1859463416</v>
      </c>
      <c r="AS78" s="42">
        <f>'RKO-ILS'!L79</f>
        <v>141.662</v>
      </c>
      <c r="AT78" s="43">
        <f t="shared" si="11"/>
        <v>1</v>
      </c>
      <c r="AU78" s="39">
        <f>'RKO-VNS'!J79</f>
        <v>142236</v>
      </c>
      <c r="AV78" s="42">
        <f t="shared" si="25"/>
        <v>0.1069789702</v>
      </c>
      <c r="AW78" s="46">
        <f>'RKO-VNS'!S79</f>
        <v>0.2632245714</v>
      </c>
      <c r="AX78" s="42">
        <f>'RKO-VNS'!L79</f>
        <v>141.051</v>
      </c>
      <c r="AY78" s="43">
        <f t="shared" si="12"/>
        <v>1</v>
      </c>
      <c r="AZ78" s="39">
        <f>'RKO-PSO'!J79</f>
        <v>142298</v>
      </c>
      <c r="BA78" s="42">
        <f t="shared" si="26"/>
        <v>0.1506151291</v>
      </c>
      <c r="BB78" s="46">
        <f>'RKO-PSO'!S79</f>
        <v>0.2801159877</v>
      </c>
      <c r="BC78" s="47">
        <f>'RKO-PSO'!L79</f>
        <v>122.284</v>
      </c>
      <c r="BD78" s="43">
        <f t="shared" si="13"/>
        <v>1</v>
      </c>
      <c r="BE78" s="39">
        <f>'RKO-GA'!J79</f>
        <v>142198</v>
      </c>
      <c r="BF78" s="42">
        <f t="shared" si="27"/>
        <v>0.08023422764</v>
      </c>
      <c r="BG78" s="46">
        <f>'RKO-GA'!S79</f>
        <v>0.09895554742</v>
      </c>
      <c r="BH78" s="47">
        <f>'RKO-GA'!L79</f>
        <v>98.624</v>
      </c>
      <c r="BI78" s="43">
        <f t="shared" si="14"/>
        <v>1</v>
      </c>
      <c r="BJ78" s="39">
        <f>'RKO-BRKGA-CS'!J79</f>
        <v>142375</v>
      </c>
      <c r="BK78" s="42">
        <f t="shared" si="28"/>
        <v>0.2048084232</v>
      </c>
      <c r="BL78" s="46">
        <f>'RKO-BRKGA-CS'!S79</f>
        <v>0.4621209988</v>
      </c>
      <c r="BM78" s="47">
        <f>'RKO-BRKGA-CS'!L79</f>
        <v>107.229</v>
      </c>
      <c r="BN78" s="43">
        <f t="shared" si="15"/>
        <v>1</v>
      </c>
      <c r="BO78" s="39">
        <f>'RKO-LNS'!J79</f>
        <v>142665</v>
      </c>
      <c r="BP78" s="42">
        <f t="shared" si="29"/>
        <v>0.4089130374</v>
      </c>
      <c r="BQ78" s="46">
        <f>'RKO-LNS'!S79</f>
        <v>0.6517271473</v>
      </c>
      <c r="BR78" s="47">
        <f>'RKO-LNS'!L79</f>
        <v>124.804</v>
      </c>
      <c r="BS78" s="43">
        <f t="shared" si="16"/>
        <v>1</v>
      </c>
      <c r="BT78" s="39">
        <f>'RKO-MS'!J79</f>
        <v>158072</v>
      </c>
      <c r="BU78" s="42">
        <f t="shared" si="30"/>
        <v>11.25249852</v>
      </c>
      <c r="BV78" s="46">
        <f>'RKO-MS'!S79</f>
        <v>11.61144112</v>
      </c>
      <c r="BW78" s="42">
        <f>'RKO-MS'!L79</f>
        <v>48.99</v>
      </c>
      <c r="BX78" s="43">
        <f t="shared" si="17"/>
        <v>1</v>
      </c>
      <c r="BY78" s="48"/>
      <c r="BZ78" s="49">
        <f t="shared" si="18"/>
        <v>142084</v>
      </c>
      <c r="CA78" s="49">
        <f t="shared" si="19"/>
        <v>1</v>
      </c>
    </row>
    <row r="79" ht="15.75" customHeight="1">
      <c r="A79" s="38" t="s">
        <v>112</v>
      </c>
      <c r="B79" s="39">
        <v>800.0</v>
      </c>
      <c r="C79" s="40"/>
      <c r="D79" s="40"/>
      <c r="E79" s="28"/>
      <c r="F79" s="39">
        <f t="shared" si="1"/>
        <v>149976</v>
      </c>
      <c r="G79" s="28"/>
      <c r="H79" s="39">
        <v>149976.0</v>
      </c>
      <c r="I79" s="42">
        <v>0.0</v>
      </c>
      <c r="J79" s="42">
        <v>265.974</v>
      </c>
      <c r="K79" s="43">
        <f t="shared" si="2"/>
        <v>0</v>
      </c>
      <c r="L79" s="44">
        <v>152607.0</v>
      </c>
      <c r="M79" s="42">
        <f t="shared" si="3"/>
        <v>1.754280685</v>
      </c>
      <c r="N79" s="45">
        <v>1.95416666666667</v>
      </c>
      <c r="O79" s="43">
        <f t="shared" si="4"/>
        <v>1</v>
      </c>
      <c r="P79" s="51">
        <v>149976.0</v>
      </c>
      <c r="Q79" s="42">
        <f t="shared" si="20"/>
        <v>0</v>
      </c>
      <c r="R79" s="46">
        <v>0.53</v>
      </c>
      <c r="S79" s="47">
        <v>30895.0</v>
      </c>
      <c r="T79" s="42">
        <v>1800.0</v>
      </c>
      <c r="U79" s="43">
        <f t="shared" si="5"/>
        <v>0</v>
      </c>
      <c r="V79" s="39">
        <f>RKO!J81</f>
        <v>149994</v>
      </c>
      <c r="W79" s="42">
        <f t="shared" si="6"/>
        <v>0.01200192031</v>
      </c>
      <c r="X79" s="46">
        <f>RKO!S81</f>
        <v>0.06934442844</v>
      </c>
      <c r="Y79" s="42">
        <f>RKO!L81</f>
        <v>102.479</v>
      </c>
      <c r="Z79" s="43">
        <f t="shared" si="7"/>
        <v>1</v>
      </c>
      <c r="AA79" s="39">
        <f>'RKO-BRKGA'!J80</f>
        <v>149994</v>
      </c>
      <c r="AB79" s="42">
        <f t="shared" si="21"/>
        <v>0.01200192031</v>
      </c>
      <c r="AC79" s="46">
        <f>'RKO-BRKGA'!S80</f>
        <v>0.1238864885</v>
      </c>
      <c r="AD79" s="42">
        <f>'RKO-BRKGA'!L80</f>
        <v>40.911</v>
      </c>
      <c r="AE79" s="43">
        <f t="shared" si="8"/>
        <v>1</v>
      </c>
      <c r="AF79" s="39">
        <f>'RKO-SA'!J80</f>
        <v>150159</v>
      </c>
      <c r="AG79" s="42">
        <f t="shared" si="22"/>
        <v>0.1220195231</v>
      </c>
      <c r="AH79" s="46">
        <f>'RKO-SA'!S80</f>
        <v>0.3835280312</v>
      </c>
      <c r="AI79" s="42">
        <f>'RKO-SA'!L80</f>
        <v>82.465</v>
      </c>
      <c r="AJ79" s="43">
        <f t="shared" si="9"/>
        <v>1</v>
      </c>
      <c r="AK79" s="39">
        <f>'RKO-GRASP'!J80</f>
        <v>150105</v>
      </c>
      <c r="AL79" s="42">
        <f t="shared" si="23"/>
        <v>0.0860137622</v>
      </c>
      <c r="AM79" s="46">
        <f>'RKO-GRASP'!S80</f>
        <v>0.1776284205</v>
      </c>
      <c r="AN79" s="42">
        <f>'RKO-GRASP'!L80</f>
        <v>132.672</v>
      </c>
      <c r="AO79" s="43">
        <f t="shared" si="10"/>
        <v>1</v>
      </c>
      <c r="AP79" s="39">
        <f>'RKO-ILS'!J80</f>
        <v>149976</v>
      </c>
      <c r="AQ79" s="42">
        <f t="shared" si="24"/>
        <v>0</v>
      </c>
      <c r="AR79" s="46">
        <f>'RKO-ILS'!S80</f>
        <v>0.1300208033</v>
      </c>
      <c r="AS79" s="42">
        <f>'RKO-ILS'!L80</f>
        <v>131.018</v>
      </c>
      <c r="AT79" s="43">
        <f t="shared" si="11"/>
        <v>0</v>
      </c>
      <c r="AU79" s="39">
        <f>'RKO-VNS'!J80</f>
        <v>150102</v>
      </c>
      <c r="AV79" s="42">
        <f t="shared" si="25"/>
        <v>0.08401344215</v>
      </c>
      <c r="AW79" s="46">
        <f>'RKO-VNS'!S80</f>
        <v>0.1472235558</v>
      </c>
      <c r="AX79" s="42">
        <f>'RKO-VNS'!L80</f>
        <v>134.548</v>
      </c>
      <c r="AY79" s="43">
        <f t="shared" si="12"/>
        <v>1</v>
      </c>
      <c r="AZ79" s="39">
        <f>'RKO-PSO'!J80</f>
        <v>150222</v>
      </c>
      <c r="BA79" s="42">
        <f t="shared" si="26"/>
        <v>0.1640262442</v>
      </c>
      <c r="BB79" s="46">
        <f>'RKO-PSO'!S80</f>
        <v>0.3067157412</v>
      </c>
      <c r="BC79" s="47">
        <f>'RKO-PSO'!L80</f>
        <v>96.2</v>
      </c>
      <c r="BD79" s="43">
        <f t="shared" si="13"/>
        <v>1</v>
      </c>
      <c r="BE79" s="39">
        <f>'RKO-GA'!J80</f>
        <v>150103</v>
      </c>
      <c r="BF79" s="42">
        <f t="shared" si="27"/>
        <v>0.0846802155</v>
      </c>
      <c r="BG79" s="46">
        <f>'RKO-GA'!S80</f>
        <v>0.1342881528</v>
      </c>
      <c r="BH79" s="47">
        <f>'RKO-GA'!L80</f>
        <v>94.294</v>
      </c>
      <c r="BI79" s="43">
        <f t="shared" si="14"/>
        <v>1</v>
      </c>
      <c r="BJ79" s="39">
        <f>'RKO-BRKGA-CS'!J80</f>
        <v>150043</v>
      </c>
      <c r="BK79" s="42">
        <f t="shared" si="28"/>
        <v>0.04467381448</v>
      </c>
      <c r="BL79" s="46">
        <f>'RKO-BRKGA-CS'!S80</f>
        <v>0.1540246439</v>
      </c>
      <c r="BM79" s="47">
        <f>'RKO-BRKGA-CS'!L80</f>
        <v>70.501</v>
      </c>
      <c r="BN79" s="43">
        <f t="shared" si="15"/>
        <v>1</v>
      </c>
      <c r="BO79" s="39">
        <f>'RKO-LNS'!J80</f>
        <v>150109</v>
      </c>
      <c r="BP79" s="42">
        <f t="shared" si="29"/>
        <v>0.0886808556</v>
      </c>
      <c r="BQ79" s="46">
        <f>'RKO-LNS'!S80</f>
        <v>0.1744279085</v>
      </c>
      <c r="BR79" s="47">
        <f>'RKO-LNS'!L80</f>
        <v>117.36</v>
      </c>
      <c r="BS79" s="43">
        <f t="shared" si="16"/>
        <v>1</v>
      </c>
      <c r="BT79" s="39">
        <f>'RKO-MS'!J80</f>
        <v>164900</v>
      </c>
      <c r="BU79" s="42">
        <f t="shared" si="30"/>
        <v>9.950925481</v>
      </c>
      <c r="BV79" s="46">
        <f>'RKO-MS'!S80</f>
        <v>10.99735958</v>
      </c>
      <c r="BW79" s="42">
        <f>'RKO-MS'!L80</f>
        <v>20.436</v>
      </c>
      <c r="BX79" s="43">
        <f t="shared" si="17"/>
        <v>1</v>
      </c>
      <c r="BY79" s="48"/>
      <c r="BZ79" s="49">
        <f t="shared" si="18"/>
        <v>149976</v>
      </c>
      <c r="CA79" s="49">
        <f t="shared" si="19"/>
        <v>1</v>
      </c>
    </row>
    <row r="80" ht="15.75" customHeight="1">
      <c r="A80" s="38" t="s">
        <v>113</v>
      </c>
      <c r="B80" s="39">
        <v>900.0</v>
      </c>
      <c r="C80" s="40"/>
      <c r="D80" s="40"/>
      <c r="E80" s="28"/>
      <c r="F80" s="39">
        <f t="shared" si="1"/>
        <v>133369</v>
      </c>
      <c r="G80" s="28"/>
      <c r="H80" s="39">
        <v>133369.0</v>
      </c>
      <c r="I80" s="42">
        <v>0.0</v>
      </c>
      <c r="J80" s="42">
        <v>1091.66</v>
      </c>
      <c r="K80" s="43">
        <f t="shared" si="2"/>
        <v>0</v>
      </c>
      <c r="L80" s="44">
        <v>135485.0</v>
      </c>
      <c r="M80" s="42">
        <f t="shared" si="3"/>
        <v>1.586575591</v>
      </c>
      <c r="N80" s="45">
        <v>13.5866666666667</v>
      </c>
      <c r="O80" s="43">
        <f t="shared" si="4"/>
        <v>1</v>
      </c>
      <c r="P80" s="51">
        <v>133369.0</v>
      </c>
      <c r="Q80" s="42">
        <f t="shared" si="20"/>
        <v>0</v>
      </c>
      <c r="R80" s="46">
        <v>0.76</v>
      </c>
      <c r="S80" s="47">
        <v>26508.0</v>
      </c>
      <c r="T80" s="42">
        <v>1800.0</v>
      </c>
      <c r="U80" s="43">
        <f t="shared" si="5"/>
        <v>0</v>
      </c>
      <c r="V80" s="39">
        <f>RKO!J82</f>
        <v>133377</v>
      </c>
      <c r="W80" s="42">
        <f t="shared" si="6"/>
        <v>0.005998395429</v>
      </c>
      <c r="X80" s="46">
        <f>RKO!S82</f>
        <v>0.07647954172</v>
      </c>
      <c r="Y80" s="42">
        <f>RKO!L82</f>
        <v>124.929</v>
      </c>
      <c r="Z80" s="43">
        <f t="shared" si="7"/>
        <v>1</v>
      </c>
      <c r="AA80" s="39">
        <f>'RKO-BRKGA'!J81</f>
        <v>133456</v>
      </c>
      <c r="AB80" s="42">
        <f t="shared" si="21"/>
        <v>0.06523255029</v>
      </c>
      <c r="AC80" s="46">
        <f>'RKO-BRKGA'!S81</f>
        <v>0.1397626135</v>
      </c>
      <c r="AD80" s="42">
        <f>'RKO-BRKGA'!L81</f>
        <v>125.502</v>
      </c>
      <c r="AE80" s="43">
        <f t="shared" si="8"/>
        <v>1</v>
      </c>
      <c r="AF80" s="39">
        <f>'RKO-SA'!J81</f>
        <v>133924</v>
      </c>
      <c r="AG80" s="42">
        <f t="shared" si="22"/>
        <v>0.4161386829</v>
      </c>
      <c r="AH80" s="46">
        <f>'RKO-SA'!S81</f>
        <v>0.4911186258</v>
      </c>
      <c r="AI80" s="42">
        <f>'RKO-SA'!L81</f>
        <v>125.086</v>
      </c>
      <c r="AJ80" s="43">
        <f t="shared" si="9"/>
        <v>1</v>
      </c>
      <c r="AK80" s="39">
        <f>'RKO-GRASP'!J81</f>
        <v>133479</v>
      </c>
      <c r="AL80" s="42">
        <f t="shared" si="23"/>
        <v>0.08247793715</v>
      </c>
      <c r="AM80" s="46">
        <f>'RKO-GRASP'!S81</f>
        <v>0.4377329064</v>
      </c>
      <c r="AN80" s="42">
        <f>'RKO-GRASP'!L81</f>
        <v>83.471</v>
      </c>
      <c r="AO80" s="43">
        <f t="shared" si="10"/>
        <v>1</v>
      </c>
      <c r="AP80" s="39">
        <f>'RKO-ILS'!J81</f>
        <v>133419</v>
      </c>
      <c r="AQ80" s="42">
        <f t="shared" si="24"/>
        <v>0.03748997143</v>
      </c>
      <c r="AR80" s="46">
        <f>'RKO-ILS'!S81</f>
        <v>0.1796519431</v>
      </c>
      <c r="AS80" s="42">
        <f>'RKO-ILS'!L81</f>
        <v>168.74</v>
      </c>
      <c r="AT80" s="43">
        <f t="shared" si="11"/>
        <v>1</v>
      </c>
      <c r="AU80" s="39">
        <f>'RKO-VNS'!J81</f>
        <v>133533</v>
      </c>
      <c r="AV80" s="42">
        <f t="shared" si="25"/>
        <v>0.1229671063</v>
      </c>
      <c r="AW80" s="46">
        <f>'RKO-VNS'!S81</f>
        <v>0.1775525047</v>
      </c>
      <c r="AX80" s="42">
        <f>'RKO-VNS'!L81</f>
        <v>155.133</v>
      </c>
      <c r="AY80" s="43">
        <f t="shared" si="12"/>
        <v>1</v>
      </c>
      <c r="AZ80" s="39">
        <f>'RKO-PSO'!J81</f>
        <v>133553</v>
      </c>
      <c r="BA80" s="42">
        <f t="shared" si="26"/>
        <v>0.1379630949</v>
      </c>
      <c r="BB80" s="46">
        <f>'RKO-PSO'!S81</f>
        <v>0.3497064535</v>
      </c>
      <c r="BC80" s="47">
        <f>'RKO-PSO'!L81</f>
        <v>134.725</v>
      </c>
      <c r="BD80" s="43">
        <f t="shared" si="13"/>
        <v>1</v>
      </c>
      <c r="BE80" s="39">
        <f>'RKO-GA'!J81</f>
        <v>133495</v>
      </c>
      <c r="BF80" s="42">
        <f t="shared" si="27"/>
        <v>0.09447472801</v>
      </c>
      <c r="BG80" s="46">
        <f>'RKO-GA'!S81</f>
        <v>0.1489101665</v>
      </c>
      <c r="BH80" s="47">
        <f>'RKO-GA'!L81</f>
        <v>103.195</v>
      </c>
      <c r="BI80" s="43">
        <f t="shared" si="14"/>
        <v>1</v>
      </c>
      <c r="BJ80" s="39">
        <f>'RKO-BRKGA-CS'!J81</f>
        <v>133528</v>
      </c>
      <c r="BK80" s="42">
        <f t="shared" si="28"/>
        <v>0.1192181092</v>
      </c>
      <c r="BL80" s="46">
        <f>'RKO-BRKGA-CS'!S81</f>
        <v>0.3197144764</v>
      </c>
      <c r="BM80" s="47">
        <f>'RKO-BRKGA-CS'!L81</f>
        <v>113.095</v>
      </c>
      <c r="BN80" s="43">
        <f t="shared" si="15"/>
        <v>1</v>
      </c>
      <c r="BO80" s="39">
        <f>'RKO-LNS'!J81</f>
        <v>133504</v>
      </c>
      <c r="BP80" s="42">
        <f t="shared" si="29"/>
        <v>0.1012229229</v>
      </c>
      <c r="BQ80" s="46">
        <f>'RKO-LNS'!S81</f>
        <v>0.1868500176</v>
      </c>
      <c r="BR80" s="47">
        <f>'RKO-LNS'!L81</f>
        <v>125.983</v>
      </c>
      <c r="BS80" s="43">
        <f t="shared" si="16"/>
        <v>1</v>
      </c>
      <c r="BT80" s="39">
        <f>'RKO-MS'!J81</f>
        <v>147998</v>
      </c>
      <c r="BU80" s="42">
        <f t="shared" si="30"/>
        <v>10.96881584</v>
      </c>
      <c r="BV80" s="46">
        <f>'RKO-MS'!S81</f>
        <v>12.0725206</v>
      </c>
      <c r="BW80" s="42">
        <f>'RKO-MS'!L81</f>
        <v>45.627</v>
      </c>
      <c r="BX80" s="43">
        <f t="shared" si="17"/>
        <v>1</v>
      </c>
      <c r="BY80" s="48"/>
      <c r="BZ80" s="49">
        <f t="shared" si="18"/>
        <v>133419</v>
      </c>
      <c r="CA80" s="49">
        <f t="shared" si="19"/>
        <v>0</v>
      </c>
    </row>
    <row r="81" ht="15.75" customHeight="1">
      <c r="A81" s="38" t="s">
        <v>114</v>
      </c>
      <c r="B81" s="39">
        <v>900.0</v>
      </c>
      <c r="C81" s="40"/>
      <c r="D81" s="40"/>
      <c r="E81" s="28"/>
      <c r="F81" s="39">
        <f t="shared" si="1"/>
        <v>133246</v>
      </c>
      <c r="G81" s="28"/>
      <c r="H81" s="39">
        <v>133246.0</v>
      </c>
      <c r="I81" s="42">
        <v>0.0</v>
      </c>
      <c r="J81" s="42">
        <v>831.623</v>
      </c>
      <c r="K81" s="43">
        <f t="shared" si="2"/>
        <v>0</v>
      </c>
      <c r="L81" s="44">
        <v>136345.0</v>
      </c>
      <c r="M81" s="42">
        <f t="shared" si="3"/>
        <v>2.325773382</v>
      </c>
      <c r="N81" s="45">
        <v>0.780833333333333</v>
      </c>
      <c r="O81" s="43">
        <f t="shared" si="4"/>
        <v>1</v>
      </c>
      <c r="P81" s="51">
        <v>133246.0</v>
      </c>
      <c r="Q81" s="42">
        <f t="shared" si="20"/>
        <v>0</v>
      </c>
      <c r="R81" s="46">
        <v>1.3</v>
      </c>
      <c r="S81" s="47">
        <v>20128.0</v>
      </c>
      <c r="T81" s="42">
        <v>1800.0</v>
      </c>
      <c r="U81" s="43">
        <f t="shared" si="5"/>
        <v>0</v>
      </c>
      <c r="V81" s="39">
        <f>RKO!J83</f>
        <v>133296</v>
      </c>
      <c r="W81" s="42">
        <f t="shared" si="6"/>
        <v>0.0375245786</v>
      </c>
      <c r="X81" s="46">
        <f>RKO!S83</f>
        <v>0.1010161656</v>
      </c>
      <c r="Y81" s="42">
        <f>RKO!L83</f>
        <v>82.027</v>
      </c>
      <c r="Z81" s="43">
        <f t="shared" si="7"/>
        <v>1</v>
      </c>
      <c r="AA81" s="39">
        <f>'RKO-BRKGA'!J82</f>
        <v>133354</v>
      </c>
      <c r="AB81" s="42">
        <f t="shared" si="21"/>
        <v>0.08105308977</v>
      </c>
      <c r="AC81" s="46">
        <f>'RKO-BRKGA'!S82</f>
        <v>0.156102247</v>
      </c>
      <c r="AD81" s="42">
        <f>'RKO-BRKGA'!L82</f>
        <v>56.04</v>
      </c>
      <c r="AE81" s="43">
        <f t="shared" si="8"/>
        <v>1</v>
      </c>
      <c r="AF81" s="39">
        <f>'RKO-SA'!J82</f>
        <v>133598</v>
      </c>
      <c r="AG81" s="42">
        <f t="shared" si="22"/>
        <v>0.2641730333</v>
      </c>
      <c r="AH81" s="46">
        <f>'RKO-SA'!S82</f>
        <v>0.3949086652</v>
      </c>
      <c r="AI81" s="42">
        <f>'RKO-SA'!L82</f>
        <v>111.412</v>
      </c>
      <c r="AJ81" s="43">
        <f t="shared" si="9"/>
        <v>1</v>
      </c>
      <c r="AK81" s="39">
        <f>'RKO-GRASP'!J82</f>
        <v>133449</v>
      </c>
      <c r="AL81" s="42">
        <f t="shared" si="23"/>
        <v>0.1523497891</v>
      </c>
      <c r="AM81" s="46">
        <f>'RKO-GRASP'!S82</f>
        <v>0.2536661513</v>
      </c>
      <c r="AN81" s="42">
        <f>'RKO-GRASP'!L82</f>
        <v>146.677</v>
      </c>
      <c r="AO81" s="43">
        <f t="shared" si="10"/>
        <v>1</v>
      </c>
      <c r="AP81" s="39">
        <f>'RKO-ILS'!J82</f>
        <v>133401</v>
      </c>
      <c r="AQ81" s="42">
        <f t="shared" si="24"/>
        <v>0.1163261937</v>
      </c>
      <c r="AR81" s="46">
        <f>'RKO-ILS'!S82</f>
        <v>0.2292001261</v>
      </c>
      <c r="AS81" s="42">
        <f>'RKO-ILS'!L82</f>
        <v>144.897</v>
      </c>
      <c r="AT81" s="43">
        <f t="shared" si="11"/>
        <v>1</v>
      </c>
      <c r="AU81" s="39">
        <f>'RKO-VNS'!J82</f>
        <v>133284</v>
      </c>
      <c r="AV81" s="42">
        <f t="shared" si="25"/>
        <v>0.02851867974</v>
      </c>
      <c r="AW81" s="46">
        <f>'RKO-VNS'!S82</f>
        <v>0.2096873452</v>
      </c>
      <c r="AX81" s="42">
        <f>'RKO-VNS'!L82</f>
        <v>153.576</v>
      </c>
      <c r="AY81" s="43">
        <f t="shared" si="12"/>
        <v>1</v>
      </c>
      <c r="AZ81" s="39">
        <f>'RKO-PSO'!J82</f>
        <v>133362</v>
      </c>
      <c r="BA81" s="42">
        <f t="shared" si="26"/>
        <v>0.08705702235</v>
      </c>
      <c r="BB81" s="46">
        <f>'RKO-PSO'!S82</f>
        <v>0.2144904913</v>
      </c>
      <c r="BC81" s="47">
        <f>'RKO-PSO'!L82</f>
        <v>123.697</v>
      </c>
      <c r="BD81" s="43">
        <f t="shared" si="13"/>
        <v>1</v>
      </c>
      <c r="BE81" s="39">
        <f>'RKO-GA'!J82</f>
        <v>133279</v>
      </c>
      <c r="BF81" s="42">
        <f t="shared" si="27"/>
        <v>0.02476622188</v>
      </c>
      <c r="BG81" s="46">
        <f>'RKO-GA'!S82</f>
        <v>0.1184275701</v>
      </c>
      <c r="BH81" s="47">
        <f>'RKO-GA'!L82</f>
        <v>136.772</v>
      </c>
      <c r="BI81" s="43">
        <f t="shared" si="14"/>
        <v>1</v>
      </c>
      <c r="BJ81" s="39">
        <f>'RKO-BRKGA-CS'!J82</f>
        <v>133350</v>
      </c>
      <c r="BK81" s="42">
        <f t="shared" si="28"/>
        <v>0.07805112349</v>
      </c>
      <c r="BL81" s="46">
        <f>'RKO-BRKGA-CS'!S82</f>
        <v>0.1538507723</v>
      </c>
      <c r="BM81" s="47">
        <f>'RKO-BRKGA-CS'!L82</f>
        <v>130.532</v>
      </c>
      <c r="BN81" s="43">
        <f t="shared" si="15"/>
        <v>1</v>
      </c>
      <c r="BO81" s="39">
        <f>'RKO-LNS'!J82</f>
        <v>133261</v>
      </c>
      <c r="BP81" s="42">
        <f t="shared" si="29"/>
        <v>0.01125737358</v>
      </c>
      <c r="BQ81" s="46">
        <f>'RKO-LNS'!S82</f>
        <v>0.1682602104</v>
      </c>
      <c r="BR81" s="47">
        <f>'RKO-LNS'!L82</f>
        <v>134.194</v>
      </c>
      <c r="BS81" s="43">
        <f t="shared" si="16"/>
        <v>1</v>
      </c>
      <c r="BT81" s="39">
        <f>'RKO-MS'!J82</f>
        <v>148007</v>
      </c>
      <c r="BU81" s="42">
        <f t="shared" si="30"/>
        <v>11.07800609</v>
      </c>
      <c r="BV81" s="46">
        <f>'RKO-MS'!S82</f>
        <v>12.36990229</v>
      </c>
      <c r="BW81" s="42">
        <f>'RKO-MS'!L82</f>
        <v>56.901</v>
      </c>
      <c r="BX81" s="43">
        <f t="shared" si="17"/>
        <v>1</v>
      </c>
      <c r="BY81" s="48"/>
      <c r="BZ81" s="49">
        <f t="shared" si="18"/>
        <v>133261</v>
      </c>
      <c r="CA81" s="49">
        <f t="shared" si="19"/>
        <v>0</v>
      </c>
    </row>
    <row r="82" ht="15.75" customHeight="1">
      <c r="A82" s="38" t="s">
        <v>115</v>
      </c>
      <c r="B82" s="39">
        <v>900.0</v>
      </c>
      <c r="C82" s="40"/>
      <c r="D82" s="40"/>
      <c r="E82" s="28"/>
      <c r="F82" s="39">
        <f t="shared" si="1"/>
        <v>151713</v>
      </c>
      <c r="G82" s="28"/>
      <c r="H82" s="39">
        <v>151713.0</v>
      </c>
      <c r="I82" s="45">
        <v>0.0</v>
      </c>
      <c r="J82" s="42">
        <v>654.958</v>
      </c>
      <c r="K82" s="43">
        <f t="shared" si="2"/>
        <v>0</v>
      </c>
      <c r="L82" s="44">
        <v>153743.0</v>
      </c>
      <c r="M82" s="42">
        <f t="shared" si="3"/>
        <v>1.338052771</v>
      </c>
      <c r="N82" s="45">
        <v>20.6783333333333</v>
      </c>
      <c r="O82" s="43">
        <f t="shared" si="4"/>
        <v>1</v>
      </c>
      <c r="P82" s="51">
        <v>151713.0</v>
      </c>
      <c r="Q82" s="42">
        <f t="shared" si="20"/>
        <v>0</v>
      </c>
      <c r="R82" s="46">
        <v>2.04</v>
      </c>
      <c r="S82" s="47">
        <v>30128.0</v>
      </c>
      <c r="T82" s="42">
        <v>1800.0</v>
      </c>
      <c r="U82" s="43">
        <f t="shared" si="5"/>
        <v>0</v>
      </c>
      <c r="V82" s="39">
        <f>RKO!J84</f>
        <v>151731</v>
      </c>
      <c r="W82" s="42">
        <f t="shared" si="6"/>
        <v>0.01186450733</v>
      </c>
      <c r="X82" s="46">
        <f>RKO!S84</f>
        <v>0.09069756712</v>
      </c>
      <c r="Y82" s="42">
        <f>RKO!L84</f>
        <v>136.51</v>
      </c>
      <c r="Z82" s="43">
        <f t="shared" si="7"/>
        <v>1</v>
      </c>
      <c r="AA82" s="39">
        <f>'RKO-BRKGA'!J83</f>
        <v>151759</v>
      </c>
      <c r="AB82" s="42">
        <f t="shared" si="21"/>
        <v>0.03032040761</v>
      </c>
      <c r="AC82" s="46">
        <f>'RKO-BRKGA'!S83</f>
        <v>0.1388147357</v>
      </c>
      <c r="AD82" s="42">
        <f>'RKO-BRKGA'!L83</f>
        <v>117.83</v>
      </c>
      <c r="AE82" s="43">
        <f t="shared" si="8"/>
        <v>1</v>
      </c>
      <c r="AF82" s="39">
        <f>'RKO-SA'!J83</f>
        <v>151974</v>
      </c>
      <c r="AG82" s="42">
        <f t="shared" si="22"/>
        <v>0.1720353562</v>
      </c>
      <c r="AH82" s="46">
        <f>'RKO-SA'!S83</f>
        <v>0.4548061142</v>
      </c>
      <c r="AI82" s="42">
        <f>'RKO-SA'!L83</f>
        <v>130.528</v>
      </c>
      <c r="AJ82" s="43">
        <f t="shared" si="9"/>
        <v>1</v>
      </c>
      <c r="AK82" s="39">
        <f>'RKO-GRASP'!J83</f>
        <v>151916</v>
      </c>
      <c r="AL82" s="42">
        <f t="shared" si="23"/>
        <v>0.1338052771</v>
      </c>
      <c r="AM82" s="46">
        <f>'RKO-GRASP'!S83</f>
        <v>0.2359718679</v>
      </c>
      <c r="AN82" s="42">
        <f>'RKO-GRASP'!L83</f>
        <v>153.649</v>
      </c>
      <c r="AO82" s="43">
        <f t="shared" si="10"/>
        <v>1</v>
      </c>
      <c r="AP82" s="39">
        <f>'RKO-ILS'!J83</f>
        <v>151730</v>
      </c>
      <c r="AQ82" s="42">
        <f t="shared" si="24"/>
        <v>0.01120536803</v>
      </c>
      <c r="AR82" s="46">
        <f>'RKO-ILS'!S83</f>
        <v>0.1674213812</v>
      </c>
      <c r="AS82" s="42">
        <f>'RKO-ILS'!L83</f>
        <v>157.278</v>
      </c>
      <c r="AT82" s="43">
        <f t="shared" si="11"/>
        <v>1</v>
      </c>
      <c r="AU82" s="39">
        <f>'RKO-VNS'!J83</f>
        <v>151866</v>
      </c>
      <c r="AV82" s="42">
        <f t="shared" si="25"/>
        <v>0.1008483123</v>
      </c>
      <c r="AW82" s="46">
        <f>'RKO-VNS'!S83</f>
        <v>0.1328824821</v>
      </c>
      <c r="AX82" s="42">
        <f>'RKO-VNS'!L83</f>
        <v>145.493</v>
      </c>
      <c r="AY82" s="43">
        <f t="shared" si="12"/>
        <v>1</v>
      </c>
      <c r="AZ82" s="39">
        <f>'RKO-PSO'!J83</f>
        <v>151838</v>
      </c>
      <c r="BA82" s="42">
        <f t="shared" si="26"/>
        <v>0.08239241199</v>
      </c>
      <c r="BB82" s="46">
        <f>'RKO-PSO'!S83</f>
        <v>0.1987964116</v>
      </c>
      <c r="BC82" s="47">
        <f>'RKO-PSO'!L83</f>
        <v>152.348</v>
      </c>
      <c r="BD82" s="43">
        <f t="shared" si="13"/>
        <v>1</v>
      </c>
      <c r="BE82" s="39">
        <f>'RKO-GA'!J83</f>
        <v>151809</v>
      </c>
      <c r="BF82" s="42">
        <f t="shared" si="27"/>
        <v>0.06327737241</v>
      </c>
      <c r="BG82" s="46">
        <f>'RKO-GA'!S83</f>
        <v>0.1680805205</v>
      </c>
      <c r="BH82" s="47">
        <f>'RKO-GA'!L83</f>
        <v>99.274</v>
      </c>
      <c r="BI82" s="43">
        <f t="shared" si="14"/>
        <v>1</v>
      </c>
      <c r="BJ82" s="39">
        <f>'RKO-BRKGA-CS'!J83</f>
        <v>151945</v>
      </c>
      <c r="BK82" s="42">
        <f t="shared" si="28"/>
        <v>0.1529203167</v>
      </c>
      <c r="BL82" s="46">
        <f>'RKO-BRKGA-CS'!S83</f>
        <v>0.3485528597</v>
      </c>
      <c r="BM82" s="47">
        <f>'RKO-BRKGA-CS'!L83</f>
        <v>124.582</v>
      </c>
      <c r="BN82" s="43">
        <f t="shared" si="15"/>
        <v>1</v>
      </c>
      <c r="BO82" s="39">
        <f>'RKO-LNS'!J83</f>
        <v>151987</v>
      </c>
      <c r="BP82" s="42">
        <f t="shared" si="29"/>
        <v>0.1806041671</v>
      </c>
      <c r="BQ82" s="46">
        <f>'RKO-LNS'!S83</f>
        <v>0.3360292131</v>
      </c>
      <c r="BR82" s="47">
        <f>'RKO-LNS'!L83</f>
        <v>151.638</v>
      </c>
      <c r="BS82" s="43">
        <f t="shared" si="16"/>
        <v>1</v>
      </c>
      <c r="BT82" s="39">
        <f>'RKO-MS'!J83</f>
        <v>168828</v>
      </c>
      <c r="BU82" s="42">
        <f t="shared" si="30"/>
        <v>11.28116905</v>
      </c>
      <c r="BV82" s="46">
        <f>'RKO-MS'!S83</f>
        <v>11.7905519</v>
      </c>
      <c r="BW82" s="42">
        <f>'RKO-MS'!L83</f>
        <v>45.062</v>
      </c>
      <c r="BX82" s="43">
        <f t="shared" si="17"/>
        <v>1</v>
      </c>
      <c r="BY82" s="48"/>
      <c r="BZ82" s="49">
        <f t="shared" si="18"/>
        <v>151730</v>
      </c>
      <c r="CA82" s="49">
        <f t="shared" si="19"/>
        <v>0</v>
      </c>
    </row>
    <row r="83" ht="15.75" customHeight="1">
      <c r="A83" s="52"/>
      <c r="B83" s="52"/>
      <c r="C83" s="52"/>
      <c r="D83" s="52"/>
      <c r="E83" s="53"/>
      <c r="F83" s="54">
        <f>AVERAGE(F3:F82)</f>
        <v>84296.525</v>
      </c>
      <c r="G83" s="53"/>
      <c r="H83" s="54">
        <f t="shared" ref="H83:J83" si="31">AVERAGE(H3:H82)</f>
        <v>84296.525</v>
      </c>
      <c r="I83" s="54">
        <f t="shared" si="31"/>
        <v>0</v>
      </c>
      <c r="J83" s="54">
        <f t="shared" si="31"/>
        <v>155.6742435</v>
      </c>
      <c r="K83" s="55">
        <f>COUNTA(I3:I82)-sum(K3:K82)</f>
        <v>80</v>
      </c>
      <c r="L83" s="54">
        <f t="shared" ref="L83:N83" si="32">AVERAGE(L3:L82)</f>
        <v>86465.1375</v>
      </c>
      <c r="M83" s="54">
        <f t="shared" si="32"/>
        <v>2.547689381</v>
      </c>
      <c r="N83" s="54">
        <f t="shared" si="32"/>
        <v>2.426645833</v>
      </c>
      <c r="O83" s="55">
        <f>COUNTA(M3:M82)-sum(O3:O82)</f>
        <v>0</v>
      </c>
      <c r="P83" s="54">
        <f t="shared" ref="P83:S83" si="33">AVERAGE(P3:P82)</f>
        <v>84296.525</v>
      </c>
      <c r="Q83" s="54">
        <f t="shared" si="33"/>
        <v>0</v>
      </c>
      <c r="R83" s="54">
        <f t="shared" si="33"/>
        <v>0.379625</v>
      </c>
      <c r="S83" s="54">
        <f t="shared" si="33"/>
        <v>444679.3</v>
      </c>
      <c r="T83" s="54">
        <v>1800.0</v>
      </c>
      <c r="U83" s="55">
        <f>COUNTA(S3:S82)-sum(U3:U82)</f>
        <v>80</v>
      </c>
      <c r="V83" s="54">
        <f t="shared" ref="V83:Y83" si="34">AVERAGE(V3:V82)</f>
        <v>84300.3875</v>
      </c>
      <c r="W83" s="54">
        <f t="shared" si="34"/>
        <v>0.003036979523</v>
      </c>
      <c r="X83" s="54">
        <f t="shared" si="34"/>
        <v>0.01795476534</v>
      </c>
      <c r="Y83" s="54">
        <f t="shared" si="34"/>
        <v>28.70005</v>
      </c>
      <c r="Z83" s="55">
        <f>COUNTA(X3:X82)-sum(Z3:Z82)</f>
        <v>65</v>
      </c>
      <c r="AA83" s="54">
        <f t="shared" ref="AA83:AD83" si="35">AVERAGE(AA3:AA82)</f>
        <v>84310.8375</v>
      </c>
      <c r="AB83" s="54">
        <f t="shared" si="35"/>
        <v>0.01186319194</v>
      </c>
      <c r="AC83" s="54">
        <f t="shared" si="35"/>
        <v>0.06664653099</v>
      </c>
      <c r="AD83" s="54">
        <f t="shared" si="35"/>
        <v>23.1069</v>
      </c>
      <c r="AE83" s="55">
        <f>COUNTA(AC3:AC82)-sum(AE3:AE82)</f>
        <v>54</v>
      </c>
      <c r="AF83" s="54">
        <f t="shared" ref="AF83:AI83" si="36">AVERAGE(AF3:AF82)</f>
        <v>84349.725</v>
      </c>
      <c r="AG83" s="54">
        <f t="shared" si="36"/>
        <v>0.04171241576</v>
      </c>
      <c r="AH83" s="54">
        <f t="shared" si="36"/>
        <v>0.1045302653</v>
      </c>
      <c r="AI83" s="54">
        <f t="shared" si="36"/>
        <v>38.6733875</v>
      </c>
      <c r="AJ83" s="55">
        <f>COUNTA(AH3:AH82)-sum(AJ3:AJ82)</f>
        <v>51</v>
      </c>
      <c r="AK83" s="54">
        <f t="shared" ref="AK83:AN83" si="37">AVERAGE(AK3:AK82)</f>
        <v>84328.8625</v>
      </c>
      <c r="AL83" s="54">
        <f t="shared" si="37"/>
        <v>0.02600552451</v>
      </c>
      <c r="AM83" s="54">
        <f t="shared" si="37"/>
        <v>0.1012592072</v>
      </c>
      <c r="AN83" s="54">
        <f t="shared" si="37"/>
        <v>41.0216</v>
      </c>
      <c r="AO83" s="55">
        <f>COUNTA(AM3:AM82)-sum(AO3:AO82)</f>
        <v>51</v>
      </c>
      <c r="AP83" s="54">
        <f t="shared" ref="AP83:AS83" si="38">AVERAGE(AP3:AP82)</f>
        <v>84321.175</v>
      </c>
      <c r="AQ83" s="54">
        <f t="shared" si="38"/>
        <v>0.02006996939</v>
      </c>
      <c r="AR83" s="54">
        <f t="shared" si="38"/>
        <v>0.06007837803</v>
      </c>
      <c r="AS83" s="54">
        <f t="shared" si="38"/>
        <v>44.7282</v>
      </c>
      <c r="AT83" s="55">
        <f>COUNTA(AR3:AR82)-sum(AT3:AT82)</f>
        <v>53</v>
      </c>
      <c r="AU83" s="54">
        <f t="shared" ref="AU83:AX83" si="39">AVERAGE(AU3:AU82)</f>
        <v>84321.675</v>
      </c>
      <c r="AV83" s="54">
        <f t="shared" si="39"/>
        <v>0.01984658688</v>
      </c>
      <c r="AW83" s="54">
        <f t="shared" si="39"/>
        <v>0.05572342097</v>
      </c>
      <c r="AX83" s="54">
        <f t="shared" si="39"/>
        <v>42.42925</v>
      </c>
      <c r="AY83" s="55">
        <f>COUNTA(AW3:AW82)-sum(AY3:AY82)</f>
        <v>55</v>
      </c>
      <c r="AZ83" s="54">
        <f t="shared" ref="AZ83:BC83" si="40">AVERAGE(AZ3:AZ82)</f>
        <v>84356.225</v>
      </c>
      <c r="BA83" s="54">
        <f t="shared" si="40"/>
        <v>0.05256061964</v>
      </c>
      <c r="BB83" s="54">
        <f t="shared" si="40"/>
        <v>0.1639150356</v>
      </c>
      <c r="BC83" s="54">
        <f t="shared" si="40"/>
        <v>35.336625</v>
      </c>
      <c r="BD83" s="55">
        <f>COUNTA(BB3:BB82)-sum(BD3:BD82)</f>
        <v>39</v>
      </c>
      <c r="BE83" s="54">
        <f t="shared" ref="BE83:BH83" si="41">AVERAGE(BE3:BE82)</f>
        <v>84312.5625</v>
      </c>
      <c r="BF83" s="54">
        <f t="shared" si="41"/>
        <v>0.01254924921</v>
      </c>
      <c r="BG83" s="54">
        <f t="shared" si="41"/>
        <v>0.03951038639</v>
      </c>
      <c r="BH83" s="54">
        <f t="shared" si="41"/>
        <v>33.7361875</v>
      </c>
      <c r="BI83" s="55">
        <f>COUNTA(BG3:BG82)-sum(BI3:BI82)</f>
        <v>55</v>
      </c>
      <c r="BJ83" s="54">
        <f t="shared" ref="BJ83:BM83" si="42">AVERAGE(BJ3:BJ82)</f>
        <v>84345.725</v>
      </c>
      <c r="BK83" s="54">
        <f t="shared" si="42"/>
        <v>0.0409167135</v>
      </c>
      <c r="BL83" s="54">
        <f t="shared" si="42"/>
        <v>0.1286735272</v>
      </c>
      <c r="BM83" s="54">
        <f t="shared" si="42"/>
        <v>34.240175</v>
      </c>
      <c r="BN83" s="55">
        <f>COUNTA(BL3:BL82)-sum(BN3:BN82)</f>
        <v>45</v>
      </c>
      <c r="BO83" s="54">
        <f t="shared" ref="BO83:BR83" si="43">AVERAGE(BO3:BO82)</f>
        <v>84335.3</v>
      </c>
      <c r="BP83" s="54">
        <f t="shared" si="43"/>
        <v>0.03128828488</v>
      </c>
      <c r="BQ83" s="54">
        <f t="shared" si="43"/>
        <v>0.1152354052</v>
      </c>
      <c r="BR83" s="54">
        <f t="shared" si="43"/>
        <v>38.8413375</v>
      </c>
      <c r="BS83" s="55">
        <f>COUNTA(BQ3:BQ82)-sum(BS3:BS82)</f>
        <v>50</v>
      </c>
      <c r="BT83" s="54">
        <f t="shared" ref="BT83:BW83" si="44">AVERAGE(BT3:BT82)</f>
        <v>91863.3125</v>
      </c>
      <c r="BU83" s="54">
        <f t="shared" si="44"/>
        <v>8.186796121</v>
      </c>
      <c r="BV83" s="54">
        <f t="shared" si="44"/>
        <v>9.134381425</v>
      </c>
      <c r="BW83" s="54">
        <f t="shared" si="44"/>
        <v>22.2198125</v>
      </c>
      <c r="BX83" s="55">
        <f>COUNTA(BV3:BV82)-sum(BX3:BX82)</f>
        <v>0</v>
      </c>
      <c r="BY83" s="48"/>
      <c r="BZ83" s="56"/>
      <c r="CA83" s="49">
        <f>SUM(CA3:CA82)</f>
        <v>66</v>
      </c>
    </row>
    <row r="84" ht="15.75" customHeight="1">
      <c r="A84" s="27"/>
      <c r="B84" s="27"/>
      <c r="C84" s="27"/>
      <c r="D84" s="27"/>
      <c r="E84" s="28"/>
      <c r="F84" s="27"/>
      <c r="G84" s="28"/>
      <c r="H84" s="29" t="s">
        <v>52</v>
      </c>
      <c r="K84" s="30"/>
      <c r="L84" s="31" t="s">
        <v>53</v>
      </c>
      <c r="M84" s="32"/>
      <c r="N84" s="32"/>
      <c r="O84" s="30"/>
      <c r="P84" s="27" t="s">
        <v>14</v>
      </c>
      <c r="U84" s="30"/>
      <c r="V84" s="27" t="s">
        <v>54</v>
      </c>
      <c r="Z84" s="30"/>
      <c r="AA84" s="27" t="s">
        <v>55</v>
      </c>
      <c r="AE84" s="30"/>
      <c r="AF84" s="27" t="s">
        <v>56</v>
      </c>
      <c r="AJ84" s="30"/>
      <c r="AK84" s="27" t="s">
        <v>57</v>
      </c>
      <c r="AO84" s="30"/>
      <c r="AP84" s="27" t="s">
        <v>58</v>
      </c>
      <c r="AT84" s="30"/>
      <c r="AU84" s="27" t="s">
        <v>59</v>
      </c>
      <c r="AY84" s="30"/>
      <c r="AZ84" s="27" t="s">
        <v>60</v>
      </c>
      <c r="BD84" s="30"/>
      <c r="BE84" s="27" t="s">
        <v>61</v>
      </c>
      <c r="BI84" s="30"/>
      <c r="BJ84" s="27" t="s">
        <v>62</v>
      </c>
      <c r="BN84" s="30"/>
      <c r="BO84" s="27" t="s">
        <v>63</v>
      </c>
      <c r="BS84" s="30"/>
      <c r="BT84" s="27" t="s">
        <v>64</v>
      </c>
      <c r="BX84" s="30"/>
      <c r="BY84" s="33"/>
      <c r="BZ84" s="34"/>
      <c r="CA84" s="34"/>
    </row>
  </sheetData>
  <mergeCells count="28">
    <mergeCell ref="AP1:AS1"/>
    <mergeCell ref="AU1:AX1"/>
    <mergeCell ref="AZ1:BC1"/>
    <mergeCell ref="BE1:BH1"/>
    <mergeCell ref="BJ1:BM1"/>
    <mergeCell ref="BO1:BR1"/>
    <mergeCell ref="BT1:BW1"/>
    <mergeCell ref="H1:J1"/>
    <mergeCell ref="L1:N1"/>
    <mergeCell ref="P1:T1"/>
    <mergeCell ref="V1:Y1"/>
    <mergeCell ref="AA1:AD1"/>
    <mergeCell ref="AF1:AI1"/>
    <mergeCell ref="AK1:AN1"/>
    <mergeCell ref="AP84:AS84"/>
    <mergeCell ref="AU84:AX84"/>
    <mergeCell ref="AZ84:BC84"/>
    <mergeCell ref="BE84:BH84"/>
    <mergeCell ref="BJ84:BM84"/>
    <mergeCell ref="BO84:BR84"/>
    <mergeCell ref="BT84:BW84"/>
    <mergeCell ref="H84:J84"/>
    <mergeCell ref="L84:N84"/>
    <mergeCell ref="P84:T84"/>
    <mergeCell ref="V84:Y84"/>
    <mergeCell ref="AA84:AD84"/>
    <mergeCell ref="AF84:AI84"/>
    <mergeCell ref="AK84:AN84"/>
  </mergeCells>
  <conditionalFormatting sqref="I2 Q2 W2 AB2 AG2 AL2 AQ2 AV2 BA2 BF2 BK2 BP2 BU2">
    <cfRule type="cellIs" dxfId="0" priority="1" operator="greaterThan">
      <formula>0</formula>
    </cfRule>
  </conditionalFormatting>
  <conditionalFormatting sqref="I2 Q2 W2 AB2 AG2 AL2 AQ2 AV2 BA2 BF2 BK2 BP2 BU2">
    <cfRule type="cellIs" dxfId="1" priority="2" operator="lessThan">
      <formula>0</formula>
    </cfRule>
  </conditionalFormatting>
  <conditionalFormatting sqref="Q3:Q82 W3:W82 AB3:AB82 AG3:AG82 AL3:AL82 AQ3:AQ82 AV3:AV82 BA3:BA82 BF3:BF82 BK3:BK82 BP3:BP82 BU3:BU82">
    <cfRule type="cellIs" dxfId="0" priority="3" operator="greaterThan">
      <formula>0</formula>
    </cfRule>
  </conditionalFormatting>
  <conditionalFormatting sqref="Q3:Q82 W3:W82 AB3:AB82 AG3:AG82 AL3:AL82 AQ3:AQ82 AV3:AV82 BA3:BA82 BF3:BF82 BK3:BK82 BP3:BP82 BU3:BU82">
    <cfRule type="cellIs" dxfId="1" priority="4" operator="lessThan">
      <formula>0</formula>
    </cfRule>
  </conditionalFormatting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/>
      <c r="B1" s="58"/>
      <c r="C1" s="58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9"/>
      <c r="U1" s="60"/>
    </row>
    <row r="2">
      <c r="A2" s="57" t="s">
        <v>69</v>
      </c>
      <c r="B2" s="58" t="s">
        <v>65</v>
      </c>
      <c r="C2" s="58" t="s">
        <v>1</v>
      </c>
      <c r="D2" s="57" t="s">
        <v>116</v>
      </c>
      <c r="E2" s="57" t="s">
        <v>117</v>
      </c>
      <c r="F2" s="57" t="s">
        <v>118</v>
      </c>
      <c r="G2" s="57" t="s">
        <v>119</v>
      </c>
      <c r="H2" s="57" t="s">
        <v>120</v>
      </c>
      <c r="I2" s="57" t="s">
        <v>121</v>
      </c>
      <c r="J2" s="57" t="s">
        <v>122</v>
      </c>
      <c r="K2" s="57" t="s">
        <v>123</v>
      </c>
      <c r="L2" s="57" t="s">
        <v>124</v>
      </c>
      <c r="M2" s="57" t="s">
        <v>125</v>
      </c>
      <c r="N2" s="57" t="s">
        <v>126</v>
      </c>
      <c r="O2" s="57" t="s">
        <v>127</v>
      </c>
      <c r="P2" s="57" t="s">
        <v>128</v>
      </c>
      <c r="Q2" s="57" t="s">
        <v>129</v>
      </c>
      <c r="R2" s="57" t="s">
        <v>130</v>
      </c>
      <c r="S2" s="59" t="s">
        <v>4</v>
      </c>
      <c r="U2" s="60" t="s">
        <v>131</v>
      </c>
    </row>
    <row r="3">
      <c r="A3" s="6">
        <v>40592.0</v>
      </c>
      <c r="B3" s="1" t="s">
        <v>132</v>
      </c>
      <c r="C3" s="1" t="s">
        <v>54</v>
      </c>
      <c r="D3" s="6">
        <v>5.0</v>
      </c>
      <c r="E3" s="6">
        <v>40592.0</v>
      </c>
      <c r="F3" s="6">
        <v>40592.0</v>
      </c>
      <c r="G3" s="6">
        <v>40592.0</v>
      </c>
      <c r="H3" s="6">
        <v>40592.0</v>
      </c>
      <c r="I3" s="6">
        <v>40592.0</v>
      </c>
      <c r="J3" s="6">
        <v>40592.0</v>
      </c>
      <c r="K3" s="6">
        <v>40592.0</v>
      </c>
      <c r="L3" s="6">
        <v>0.3</v>
      </c>
      <c r="M3" s="6">
        <v>10.017</v>
      </c>
      <c r="N3" s="61">
        <f t="shared" ref="N3:N42" si="1">((E3-A3)/A3)*100</f>
        <v>0</v>
      </c>
      <c r="O3" s="61">
        <f t="shared" ref="O3:O42" si="2">((F3-A3)/A3)*100</f>
        <v>0</v>
      </c>
      <c r="P3" s="61">
        <f t="shared" ref="P3:P42" si="3">((G3-A3)/A3)*100</f>
        <v>0</v>
      </c>
      <c r="Q3" s="61">
        <f t="shared" ref="Q3:Q42" si="4">((H3-A3)/A3)*100</f>
        <v>0</v>
      </c>
      <c r="R3" s="61">
        <f t="shared" ref="R3:R42" si="5">((I3-A3)/A3)*100</f>
        <v>0</v>
      </c>
      <c r="S3" s="62">
        <f t="shared" ref="S3:S42" si="6">AVERAGE(N3:R3)</f>
        <v>0</v>
      </c>
      <c r="U3" s="60">
        <f t="shared" ref="U3:U42" si="7">(IF(((J3-A3)/A3)*100 &lt; 1,L3,"INF"))</f>
        <v>0.3</v>
      </c>
    </row>
    <row r="4">
      <c r="A4" s="63">
        <v>39421.0</v>
      </c>
      <c r="B4" s="63" t="s">
        <v>133</v>
      </c>
      <c r="C4" s="63" t="s">
        <v>54</v>
      </c>
      <c r="D4" s="63">
        <v>5.0</v>
      </c>
      <c r="E4" s="63">
        <v>39421.0</v>
      </c>
      <c r="F4" s="63">
        <v>39421.0</v>
      </c>
      <c r="G4" s="63">
        <v>39421.0</v>
      </c>
      <c r="H4" s="63">
        <v>39421.0</v>
      </c>
      <c r="I4" s="63">
        <v>39421.0</v>
      </c>
      <c r="J4" s="63">
        <v>39421.0</v>
      </c>
      <c r="K4" s="63">
        <v>39421.0</v>
      </c>
      <c r="L4" s="63">
        <v>0.392</v>
      </c>
      <c r="M4" s="63">
        <v>10.02</v>
      </c>
      <c r="N4" s="61">
        <f t="shared" si="1"/>
        <v>0</v>
      </c>
      <c r="O4" s="61">
        <f t="shared" si="2"/>
        <v>0</v>
      </c>
      <c r="P4" s="61">
        <f t="shared" si="3"/>
        <v>0</v>
      </c>
      <c r="Q4" s="61">
        <f t="shared" si="4"/>
        <v>0</v>
      </c>
      <c r="R4" s="61">
        <f t="shared" si="5"/>
        <v>0</v>
      </c>
      <c r="S4" s="62">
        <f t="shared" si="6"/>
        <v>0</v>
      </c>
      <c r="U4" s="60">
        <f t="shared" si="7"/>
        <v>0.392</v>
      </c>
    </row>
    <row r="5">
      <c r="A5" s="63">
        <v>43345.0</v>
      </c>
      <c r="B5" s="63" t="s">
        <v>134</v>
      </c>
      <c r="C5" s="63" t="s">
        <v>54</v>
      </c>
      <c r="D5" s="63">
        <v>5.0</v>
      </c>
      <c r="E5" s="63">
        <v>43345.0</v>
      </c>
      <c r="F5" s="63">
        <v>43345.0</v>
      </c>
      <c r="G5" s="63">
        <v>43345.0</v>
      </c>
      <c r="H5" s="63">
        <v>43345.0</v>
      </c>
      <c r="I5" s="63">
        <v>43345.0</v>
      </c>
      <c r="J5" s="63">
        <v>43345.0</v>
      </c>
      <c r="K5" s="63">
        <v>43345.0</v>
      </c>
      <c r="L5" s="63">
        <v>0.158</v>
      </c>
      <c r="M5" s="63">
        <v>10.023</v>
      </c>
      <c r="N5" s="61">
        <f t="shared" si="1"/>
        <v>0</v>
      </c>
      <c r="O5" s="61">
        <f t="shared" si="2"/>
        <v>0</v>
      </c>
      <c r="P5" s="61">
        <f t="shared" si="3"/>
        <v>0</v>
      </c>
      <c r="Q5" s="61">
        <f t="shared" si="4"/>
        <v>0</v>
      </c>
      <c r="R5" s="61">
        <f t="shared" si="5"/>
        <v>0</v>
      </c>
      <c r="S5" s="62">
        <f t="shared" si="6"/>
        <v>0</v>
      </c>
      <c r="U5" s="60">
        <f t="shared" si="7"/>
        <v>0.158</v>
      </c>
    </row>
    <row r="6">
      <c r="A6" s="63">
        <v>46854.0</v>
      </c>
      <c r="B6" s="63" t="s">
        <v>135</v>
      </c>
      <c r="C6" s="63" t="s">
        <v>54</v>
      </c>
      <c r="D6" s="63">
        <v>5.0</v>
      </c>
      <c r="E6" s="63">
        <v>46854.0</v>
      </c>
      <c r="F6" s="63">
        <v>46854.0</v>
      </c>
      <c r="G6" s="63">
        <v>46854.0</v>
      </c>
      <c r="H6" s="63">
        <v>46854.0</v>
      </c>
      <c r="I6" s="63">
        <v>46854.0</v>
      </c>
      <c r="J6" s="63">
        <v>46854.0</v>
      </c>
      <c r="K6" s="63">
        <v>46854.0</v>
      </c>
      <c r="L6" s="63">
        <v>0.212</v>
      </c>
      <c r="M6" s="63">
        <v>10.024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0.212</v>
      </c>
    </row>
    <row r="7">
      <c r="A7" s="63">
        <v>34167.0</v>
      </c>
      <c r="B7" s="63" t="s">
        <v>136</v>
      </c>
      <c r="C7" s="63" t="s">
        <v>54</v>
      </c>
      <c r="D7" s="63">
        <v>5.0</v>
      </c>
      <c r="E7" s="63">
        <v>34167.0</v>
      </c>
      <c r="F7" s="63">
        <v>34167.0</v>
      </c>
      <c r="G7" s="63">
        <v>34167.0</v>
      </c>
      <c r="H7" s="63">
        <v>34167.0</v>
      </c>
      <c r="I7" s="63">
        <v>34167.0</v>
      </c>
      <c r="J7" s="63">
        <v>34167.0</v>
      </c>
      <c r="K7" s="63">
        <v>34167.0</v>
      </c>
      <c r="L7" s="63">
        <v>0.161</v>
      </c>
      <c r="M7" s="63">
        <v>10.019</v>
      </c>
      <c r="N7" s="61">
        <f t="shared" si="1"/>
        <v>0</v>
      </c>
      <c r="O7" s="61">
        <f t="shared" si="2"/>
        <v>0</v>
      </c>
      <c r="P7" s="61">
        <f t="shared" si="3"/>
        <v>0</v>
      </c>
      <c r="Q7" s="61">
        <f t="shared" si="4"/>
        <v>0</v>
      </c>
      <c r="R7" s="61">
        <f t="shared" si="5"/>
        <v>0</v>
      </c>
      <c r="S7" s="62">
        <f t="shared" si="6"/>
        <v>0</v>
      </c>
      <c r="U7" s="60">
        <f t="shared" si="7"/>
        <v>0.161</v>
      </c>
    </row>
    <row r="8">
      <c r="A8" s="63">
        <v>50759.0</v>
      </c>
      <c r="B8" s="63" t="s">
        <v>137</v>
      </c>
      <c r="C8" s="63" t="s">
        <v>54</v>
      </c>
      <c r="D8" s="63">
        <v>5.0</v>
      </c>
      <c r="E8" s="63">
        <v>50759.0</v>
      </c>
      <c r="F8" s="63">
        <v>50759.0</v>
      </c>
      <c r="G8" s="63">
        <v>50759.0</v>
      </c>
      <c r="H8" s="63">
        <v>50759.0</v>
      </c>
      <c r="I8" s="63">
        <v>50759.0</v>
      </c>
      <c r="J8" s="63">
        <v>50759.0</v>
      </c>
      <c r="K8" s="63">
        <v>50759.0</v>
      </c>
      <c r="L8" s="63">
        <v>0.973</v>
      </c>
      <c r="M8" s="63">
        <v>20.048</v>
      </c>
      <c r="N8" s="61">
        <f t="shared" si="1"/>
        <v>0</v>
      </c>
      <c r="O8" s="61">
        <f t="shared" si="2"/>
        <v>0</v>
      </c>
      <c r="P8" s="61">
        <f t="shared" si="3"/>
        <v>0</v>
      </c>
      <c r="Q8" s="61">
        <f t="shared" si="4"/>
        <v>0</v>
      </c>
      <c r="R8" s="61">
        <f t="shared" si="5"/>
        <v>0</v>
      </c>
      <c r="S8" s="62">
        <f t="shared" si="6"/>
        <v>0</v>
      </c>
      <c r="U8" s="60">
        <f t="shared" si="7"/>
        <v>0.973</v>
      </c>
    </row>
    <row r="9">
      <c r="A9" s="63">
        <v>44978.0</v>
      </c>
      <c r="B9" s="63" t="s">
        <v>138</v>
      </c>
      <c r="C9" s="63" t="s">
        <v>54</v>
      </c>
      <c r="D9" s="63">
        <v>5.0</v>
      </c>
      <c r="E9" s="63">
        <v>44978.0</v>
      </c>
      <c r="F9" s="63">
        <v>44978.0</v>
      </c>
      <c r="G9" s="63">
        <v>44978.0</v>
      </c>
      <c r="H9" s="63">
        <v>44978.0</v>
      </c>
      <c r="I9" s="63">
        <v>44978.0</v>
      </c>
      <c r="J9" s="63">
        <v>44978.0</v>
      </c>
      <c r="K9" s="63">
        <v>44978.0</v>
      </c>
      <c r="L9" s="63">
        <v>1.192</v>
      </c>
      <c r="M9" s="63">
        <v>20.034</v>
      </c>
      <c r="N9" s="61">
        <f t="shared" si="1"/>
        <v>0</v>
      </c>
      <c r="O9" s="61">
        <f t="shared" si="2"/>
        <v>0</v>
      </c>
      <c r="P9" s="61">
        <f t="shared" si="3"/>
        <v>0</v>
      </c>
      <c r="Q9" s="61">
        <f t="shared" si="4"/>
        <v>0</v>
      </c>
      <c r="R9" s="61">
        <f t="shared" si="5"/>
        <v>0</v>
      </c>
      <c r="S9" s="62">
        <f t="shared" si="6"/>
        <v>0</v>
      </c>
      <c r="U9" s="60">
        <f t="shared" si="7"/>
        <v>1.192</v>
      </c>
    </row>
    <row r="10">
      <c r="A10" s="63">
        <v>49837.0</v>
      </c>
      <c r="B10" s="63" t="s">
        <v>139</v>
      </c>
      <c r="C10" s="63" t="s">
        <v>54</v>
      </c>
      <c r="D10" s="63">
        <v>5.0</v>
      </c>
      <c r="E10" s="63">
        <v>49837.0</v>
      </c>
      <c r="F10" s="63">
        <v>49837.0</v>
      </c>
      <c r="G10" s="63">
        <v>49837.0</v>
      </c>
      <c r="H10" s="63">
        <v>49837.0</v>
      </c>
      <c r="I10" s="63">
        <v>49837.0</v>
      </c>
      <c r="J10" s="63">
        <v>49837.0</v>
      </c>
      <c r="K10" s="63">
        <v>49837.0</v>
      </c>
      <c r="L10" s="63">
        <v>0.953</v>
      </c>
      <c r="M10" s="63">
        <v>20.037</v>
      </c>
      <c r="N10" s="61">
        <f t="shared" si="1"/>
        <v>0</v>
      </c>
      <c r="O10" s="61">
        <f t="shared" si="2"/>
        <v>0</v>
      </c>
      <c r="P10" s="61">
        <f t="shared" si="3"/>
        <v>0</v>
      </c>
      <c r="Q10" s="61">
        <f t="shared" si="4"/>
        <v>0</v>
      </c>
      <c r="R10" s="61">
        <f t="shared" si="5"/>
        <v>0</v>
      </c>
      <c r="S10" s="62">
        <f t="shared" si="6"/>
        <v>0</v>
      </c>
      <c r="U10" s="60">
        <f t="shared" si="7"/>
        <v>0.953</v>
      </c>
    </row>
    <row r="11">
      <c r="A11" s="63">
        <v>47636.0</v>
      </c>
      <c r="B11" s="63" t="s">
        <v>140</v>
      </c>
      <c r="C11" s="63" t="s">
        <v>54</v>
      </c>
      <c r="D11" s="63">
        <v>5.0</v>
      </c>
      <c r="E11" s="63">
        <v>47636.0</v>
      </c>
      <c r="F11" s="63">
        <v>47636.0</v>
      </c>
      <c r="G11" s="63">
        <v>47636.0</v>
      </c>
      <c r="H11" s="63">
        <v>47636.0</v>
      </c>
      <c r="I11" s="63">
        <v>47636.0</v>
      </c>
      <c r="J11" s="63">
        <v>47636.0</v>
      </c>
      <c r="K11" s="63">
        <v>47636.0</v>
      </c>
      <c r="L11" s="63">
        <v>0.841</v>
      </c>
      <c r="M11" s="63">
        <v>20.044</v>
      </c>
      <c r="N11" s="61">
        <f t="shared" si="1"/>
        <v>0</v>
      </c>
      <c r="O11" s="61">
        <f t="shared" si="2"/>
        <v>0</v>
      </c>
      <c r="P11" s="61">
        <f t="shared" si="3"/>
        <v>0</v>
      </c>
      <c r="Q11" s="61">
        <f t="shared" si="4"/>
        <v>0</v>
      </c>
      <c r="R11" s="61">
        <f t="shared" si="5"/>
        <v>0</v>
      </c>
      <c r="S11" s="62">
        <f t="shared" si="6"/>
        <v>0</v>
      </c>
      <c r="U11" s="60">
        <f t="shared" si="7"/>
        <v>0.841</v>
      </c>
    </row>
    <row r="12">
      <c r="A12" s="63">
        <v>36864.0</v>
      </c>
      <c r="B12" s="63" t="s">
        <v>141</v>
      </c>
      <c r="C12" s="63" t="s">
        <v>54</v>
      </c>
      <c r="D12" s="63">
        <v>5.0</v>
      </c>
      <c r="E12" s="63">
        <v>36864.0</v>
      </c>
      <c r="F12" s="63">
        <v>36864.0</v>
      </c>
      <c r="G12" s="63">
        <v>36864.0</v>
      </c>
      <c r="H12" s="63">
        <v>36864.0</v>
      </c>
      <c r="I12" s="63">
        <v>36864.0</v>
      </c>
      <c r="J12" s="63">
        <v>36864.0</v>
      </c>
      <c r="K12" s="63">
        <v>36864.0</v>
      </c>
      <c r="L12" s="63">
        <v>1.265</v>
      </c>
      <c r="M12" s="63">
        <v>20.041</v>
      </c>
      <c r="N12" s="61">
        <f t="shared" si="1"/>
        <v>0</v>
      </c>
      <c r="O12" s="61">
        <f t="shared" si="2"/>
        <v>0</v>
      </c>
      <c r="P12" s="61">
        <f t="shared" si="3"/>
        <v>0</v>
      </c>
      <c r="Q12" s="61">
        <f t="shared" si="4"/>
        <v>0</v>
      </c>
      <c r="R12" s="61">
        <f t="shared" si="5"/>
        <v>0</v>
      </c>
      <c r="S12" s="62">
        <f t="shared" si="6"/>
        <v>0</v>
      </c>
      <c r="U12" s="60">
        <f t="shared" si="7"/>
        <v>1.265</v>
      </c>
    </row>
    <row r="13">
      <c r="A13" s="63">
        <v>46297.0</v>
      </c>
      <c r="B13" s="63" t="s">
        <v>142</v>
      </c>
      <c r="C13" s="63" t="s">
        <v>54</v>
      </c>
      <c r="D13" s="63">
        <v>5.0</v>
      </c>
      <c r="E13" s="63">
        <v>46297.0</v>
      </c>
      <c r="F13" s="63">
        <v>46297.0</v>
      </c>
      <c r="G13" s="63">
        <v>46297.0</v>
      </c>
      <c r="H13" s="63">
        <v>46297.0</v>
      </c>
      <c r="I13" s="63">
        <v>46297.0</v>
      </c>
      <c r="J13" s="63">
        <v>46297.0</v>
      </c>
      <c r="K13" s="63">
        <v>46297.0</v>
      </c>
      <c r="L13" s="63">
        <v>4.779</v>
      </c>
      <c r="M13" s="63">
        <v>30.065</v>
      </c>
      <c r="N13" s="61">
        <f t="shared" si="1"/>
        <v>0</v>
      </c>
      <c r="O13" s="61">
        <f t="shared" si="2"/>
        <v>0</v>
      </c>
      <c r="P13" s="61">
        <f t="shared" si="3"/>
        <v>0</v>
      </c>
      <c r="Q13" s="61">
        <f t="shared" si="4"/>
        <v>0</v>
      </c>
      <c r="R13" s="61">
        <f t="shared" si="5"/>
        <v>0</v>
      </c>
      <c r="S13" s="62">
        <f t="shared" si="6"/>
        <v>0</v>
      </c>
      <c r="U13" s="60">
        <f t="shared" si="7"/>
        <v>4.779</v>
      </c>
    </row>
    <row r="14">
      <c r="A14" s="63">
        <v>53082.0</v>
      </c>
      <c r="B14" s="63" t="s">
        <v>143</v>
      </c>
      <c r="C14" s="63" t="s">
        <v>54</v>
      </c>
      <c r="D14" s="63">
        <v>5.0</v>
      </c>
      <c r="E14" s="63">
        <v>53082.0</v>
      </c>
      <c r="F14" s="63">
        <v>53082.0</v>
      </c>
      <c r="G14" s="63">
        <v>53082.0</v>
      </c>
      <c r="H14" s="63">
        <v>53082.0</v>
      </c>
      <c r="I14" s="63">
        <v>53082.0</v>
      </c>
      <c r="J14" s="63">
        <v>53082.0</v>
      </c>
      <c r="K14" s="63">
        <v>53082.0</v>
      </c>
      <c r="L14" s="63">
        <v>1.869</v>
      </c>
      <c r="M14" s="63">
        <v>30.081</v>
      </c>
      <c r="N14" s="61">
        <f t="shared" si="1"/>
        <v>0</v>
      </c>
      <c r="O14" s="61">
        <f t="shared" si="2"/>
        <v>0</v>
      </c>
      <c r="P14" s="61">
        <f t="shared" si="3"/>
        <v>0</v>
      </c>
      <c r="Q14" s="61">
        <f t="shared" si="4"/>
        <v>0</v>
      </c>
      <c r="R14" s="61">
        <f t="shared" si="5"/>
        <v>0</v>
      </c>
      <c r="S14" s="62">
        <f t="shared" si="6"/>
        <v>0</v>
      </c>
      <c r="U14" s="60">
        <f t="shared" si="7"/>
        <v>1.869</v>
      </c>
    </row>
    <row r="15">
      <c r="A15" s="63">
        <v>48257.0</v>
      </c>
      <c r="B15" s="63" t="s">
        <v>144</v>
      </c>
      <c r="C15" s="63" t="s">
        <v>54</v>
      </c>
      <c r="D15" s="63">
        <v>5.0</v>
      </c>
      <c r="E15" s="63">
        <v>48257.0</v>
      </c>
      <c r="F15" s="63">
        <v>48257.0</v>
      </c>
      <c r="G15" s="63">
        <v>48257.0</v>
      </c>
      <c r="H15" s="63">
        <v>48257.0</v>
      </c>
      <c r="I15" s="63">
        <v>48257.0</v>
      </c>
      <c r="J15" s="63">
        <v>48257.0</v>
      </c>
      <c r="K15" s="63">
        <v>48257.0</v>
      </c>
      <c r="L15" s="63">
        <v>3.61</v>
      </c>
      <c r="M15" s="63">
        <v>30.07</v>
      </c>
      <c r="N15" s="61">
        <f t="shared" si="1"/>
        <v>0</v>
      </c>
      <c r="O15" s="61">
        <f t="shared" si="2"/>
        <v>0</v>
      </c>
      <c r="P15" s="61">
        <f t="shared" si="3"/>
        <v>0</v>
      </c>
      <c r="Q15" s="61">
        <f t="shared" si="4"/>
        <v>0</v>
      </c>
      <c r="R15" s="61">
        <f t="shared" si="5"/>
        <v>0</v>
      </c>
      <c r="S15" s="62">
        <f t="shared" si="6"/>
        <v>0</v>
      </c>
      <c r="U15" s="60">
        <f t="shared" si="7"/>
        <v>3.61</v>
      </c>
    </row>
    <row r="16">
      <c r="A16" s="63">
        <v>55342.0</v>
      </c>
      <c r="B16" s="63" t="s">
        <v>145</v>
      </c>
      <c r="C16" s="63" t="s">
        <v>54</v>
      </c>
      <c r="D16" s="63">
        <v>5.0</v>
      </c>
      <c r="E16" s="63">
        <v>55342.0</v>
      </c>
      <c r="F16" s="63">
        <v>55342.0</v>
      </c>
      <c r="G16" s="63">
        <v>55342.0</v>
      </c>
      <c r="H16" s="63">
        <v>55342.0</v>
      </c>
      <c r="I16" s="63">
        <v>55342.0</v>
      </c>
      <c r="J16" s="63">
        <v>55342.0</v>
      </c>
      <c r="K16" s="63">
        <v>55342.0</v>
      </c>
      <c r="L16" s="63">
        <v>2.281</v>
      </c>
      <c r="M16" s="63">
        <v>30.07</v>
      </c>
      <c r="N16" s="61">
        <f t="shared" si="1"/>
        <v>0</v>
      </c>
      <c r="O16" s="61">
        <f t="shared" si="2"/>
        <v>0</v>
      </c>
      <c r="P16" s="61">
        <f t="shared" si="3"/>
        <v>0</v>
      </c>
      <c r="Q16" s="61">
        <f t="shared" si="4"/>
        <v>0</v>
      </c>
      <c r="R16" s="61">
        <f t="shared" si="5"/>
        <v>0</v>
      </c>
      <c r="S16" s="62">
        <f t="shared" si="6"/>
        <v>0</v>
      </c>
      <c r="U16" s="60">
        <f t="shared" si="7"/>
        <v>2.281</v>
      </c>
    </row>
    <row r="17">
      <c r="A17" s="63">
        <v>47426.0</v>
      </c>
      <c r="B17" s="63" t="s">
        <v>146</v>
      </c>
      <c r="C17" s="63" t="s">
        <v>54</v>
      </c>
      <c r="D17" s="63">
        <v>5.0</v>
      </c>
      <c r="E17" s="63">
        <v>47426.0</v>
      </c>
      <c r="F17" s="63">
        <v>47426.0</v>
      </c>
      <c r="G17" s="63">
        <v>47426.0</v>
      </c>
      <c r="H17" s="63">
        <v>47426.0</v>
      </c>
      <c r="I17" s="63">
        <v>47426.0</v>
      </c>
      <c r="J17" s="63">
        <v>47426.0</v>
      </c>
      <c r="K17" s="63">
        <v>47426.0</v>
      </c>
      <c r="L17" s="63">
        <v>1.33</v>
      </c>
      <c r="M17" s="63">
        <v>30.071</v>
      </c>
      <c r="N17" s="61">
        <f t="shared" si="1"/>
        <v>0</v>
      </c>
      <c r="O17" s="61">
        <f t="shared" si="2"/>
        <v>0</v>
      </c>
      <c r="P17" s="61">
        <f t="shared" si="3"/>
        <v>0</v>
      </c>
      <c r="Q17" s="61">
        <f t="shared" si="4"/>
        <v>0</v>
      </c>
      <c r="R17" s="61">
        <f t="shared" si="5"/>
        <v>0</v>
      </c>
      <c r="S17" s="62">
        <f t="shared" si="6"/>
        <v>0</v>
      </c>
      <c r="U17" s="60">
        <f t="shared" si="7"/>
        <v>1.33</v>
      </c>
    </row>
    <row r="18">
      <c r="A18" s="63">
        <v>49941.0</v>
      </c>
      <c r="B18" s="63" t="s">
        <v>147</v>
      </c>
      <c r="C18" s="63" t="s">
        <v>54</v>
      </c>
      <c r="D18" s="63">
        <v>5.0</v>
      </c>
      <c r="E18" s="63">
        <v>49941.0</v>
      </c>
      <c r="F18" s="63">
        <v>49941.0</v>
      </c>
      <c r="G18" s="63">
        <v>49941.0</v>
      </c>
      <c r="H18" s="63">
        <v>49941.0</v>
      </c>
      <c r="I18" s="63">
        <v>49941.0</v>
      </c>
      <c r="J18" s="63">
        <v>49941.0</v>
      </c>
      <c r="K18" s="63">
        <v>49941.0</v>
      </c>
      <c r="L18" s="63">
        <v>2.592</v>
      </c>
      <c r="M18" s="63">
        <v>40.11</v>
      </c>
      <c r="N18" s="61">
        <f t="shared" si="1"/>
        <v>0</v>
      </c>
      <c r="O18" s="61">
        <f t="shared" si="2"/>
        <v>0</v>
      </c>
      <c r="P18" s="61">
        <f t="shared" si="3"/>
        <v>0</v>
      </c>
      <c r="Q18" s="61">
        <f t="shared" si="4"/>
        <v>0</v>
      </c>
      <c r="R18" s="61">
        <f t="shared" si="5"/>
        <v>0</v>
      </c>
      <c r="S18" s="62">
        <f t="shared" si="6"/>
        <v>0</v>
      </c>
      <c r="U18" s="60">
        <f t="shared" si="7"/>
        <v>2.592</v>
      </c>
    </row>
    <row r="19">
      <c r="A19" s="63">
        <v>53403.0</v>
      </c>
      <c r="B19" s="63" t="s">
        <v>148</v>
      </c>
      <c r="C19" s="63" t="s">
        <v>54</v>
      </c>
      <c r="D19" s="63">
        <v>5.0</v>
      </c>
      <c r="E19" s="63">
        <v>53403.0</v>
      </c>
      <c r="F19" s="63">
        <v>53403.0</v>
      </c>
      <c r="G19" s="63">
        <v>53403.0</v>
      </c>
      <c r="H19" s="63">
        <v>53403.0</v>
      </c>
      <c r="I19" s="63">
        <v>53403.0</v>
      </c>
      <c r="J19" s="63">
        <v>53403.0</v>
      </c>
      <c r="K19" s="63">
        <v>53403.0</v>
      </c>
      <c r="L19" s="63">
        <v>4.4</v>
      </c>
      <c r="M19" s="63">
        <v>40.126</v>
      </c>
      <c r="N19" s="61">
        <f t="shared" si="1"/>
        <v>0</v>
      </c>
      <c r="O19" s="61">
        <f t="shared" si="2"/>
        <v>0</v>
      </c>
      <c r="P19" s="61">
        <f t="shared" si="3"/>
        <v>0</v>
      </c>
      <c r="Q19" s="61">
        <f t="shared" si="4"/>
        <v>0</v>
      </c>
      <c r="R19" s="61">
        <f t="shared" si="5"/>
        <v>0</v>
      </c>
      <c r="S19" s="62">
        <f t="shared" si="6"/>
        <v>0</v>
      </c>
      <c r="U19" s="60">
        <f t="shared" si="7"/>
        <v>4.4</v>
      </c>
    </row>
    <row r="20">
      <c r="A20" s="63">
        <v>59089.0</v>
      </c>
      <c r="B20" s="63" t="s">
        <v>149</v>
      </c>
      <c r="C20" s="63" t="s">
        <v>54</v>
      </c>
      <c r="D20" s="63">
        <v>5.0</v>
      </c>
      <c r="E20" s="63">
        <v>59089.0</v>
      </c>
      <c r="F20" s="63">
        <v>59089.0</v>
      </c>
      <c r="G20" s="63">
        <v>59089.0</v>
      </c>
      <c r="H20" s="63">
        <v>59089.0</v>
      </c>
      <c r="I20" s="63">
        <v>59089.0</v>
      </c>
      <c r="J20" s="63">
        <v>59089.0</v>
      </c>
      <c r="K20" s="63">
        <v>59089.0</v>
      </c>
      <c r="L20" s="63">
        <v>5.237</v>
      </c>
      <c r="M20" s="63">
        <v>40.118</v>
      </c>
      <c r="N20" s="61">
        <f t="shared" si="1"/>
        <v>0</v>
      </c>
      <c r="O20" s="61">
        <f t="shared" si="2"/>
        <v>0</v>
      </c>
      <c r="P20" s="61">
        <f t="shared" si="3"/>
        <v>0</v>
      </c>
      <c r="Q20" s="61">
        <f t="shared" si="4"/>
        <v>0</v>
      </c>
      <c r="R20" s="61">
        <f t="shared" si="5"/>
        <v>0</v>
      </c>
      <c r="S20" s="62">
        <f t="shared" si="6"/>
        <v>0</v>
      </c>
      <c r="U20" s="60">
        <f t="shared" si="7"/>
        <v>5.237</v>
      </c>
    </row>
    <row r="21">
      <c r="A21" s="63">
        <v>56234.0</v>
      </c>
      <c r="B21" s="63" t="s">
        <v>150</v>
      </c>
      <c r="C21" s="63" t="s">
        <v>54</v>
      </c>
      <c r="D21" s="63">
        <v>5.0</v>
      </c>
      <c r="E21" s="63">
        <v>56234.0</v>
      </c>
      <c r="F21" s="63">
        <v>56234.0</v>
      </c>
      <c r="G21" s="63">
        <v>56234.0</v>
      </c>
      <c r="H21" s="63">
        <v>56234.0</v>
      </c>
      <c r="I21" s="63">
        <v>56234.0</v>
      </c>
      <c r="J21" s="63">
        <v>56234.0</v>
      </c>
      <c r="K21" s="63">
        <v>56234.0</v>
      </c>
      <c r="L21" s="63">
        <v>2.688</v>
      </c>
      <c r="M21" s="63">
        <v>40.105</v>
      </c>
      <c r="N21" s="61">
        <f t="shared" si="1"/>
        <v>0</v>
      </c>
      <c r="O21" s="61">
        <f t="shared" si="2"/>
        <v>0</v>
      </c>
      <c r="P21" s="61">
        <f t="shared" si="3"/>
        <v>0</v>
      </c>
      <c r="Q21" s="61">
        <f t="shared" si="4"/>
        <v>0</v>
      </c>
      <c r="R21" s="61">
        <f t="shared" si="5"/>
        <v>0</v>
      </c>
      <c r="S21" s="62">
        <f t="shared" si="6"/>
        <v>0</v>
      </c>
      <c r="U21" s="60">
        <f t="shared" si="7"/>
        <v>2.688</v>
      </c>
    </row>
    <row r="22">
      <c r="A22" s="63">
        <v>58389.0</v>
      </c>
      <c r="B22" s="63" t="s">
        <v>151</v>
      </c>
      <c r="C22" s="63" t="s">
        <v>54</v>
      </c>
      <c r="D22" s="63">
        <v>5.0</v>
      </c>
      <c r="E22" s="63">
        <v>58389.0</v>
      </c>
      <c r="F22" s="63">
        <v>58389.0</v>
      </c>
      <c r="G22" s="63">
        <v>58389.0</v>
      </c>
      <c r="H22" s="63">
        <v>58389.0</v>
      </c>
      <c r="I22" s="63">
        <v>58389.0</v>
      </c>
      <c r="J22" s="63">
        <v>58389.0</v>
      </c>
      <c r="K22" s="63">
        <v>58389.0</v>
      </c>
      <c r="L22" s="63">
        <v>2.909</v>
      </c>
      <c r="M22" s="63">
        <v>40.111</v>
      </c>
      <c r="N22" s="61">
        <f t="shared" si="1"/>
        <v>0</v>
      </c>
      <c r="O22" s="61">
        <f t="shared" si="2"/>
        <v>0</v>
      </c>
      <c r="P22" s="61">
        <f t="shared" si="3"/>
        <v>0</v>
      </c>
      <c r="Q22" s="61">
        <f t="shared" si="4"/>
        <v>0</v>
      </c>
      <c r="R22" s="61">
        <f t="shared" si="5"/>
        <v>0</v>
      </c>
      <c r="S22" s="62">
        <f t="shared" si="6"/>
        <v>0</v>
      </c>
      <c r="U22" s="60">
        <f t="shared" si="7"/>
        <v>2.909</v>
      </c>
    </row>
    <row r="23">
      <c r="A23" s="63">
        <v>56961.0</v>
      </c>
      <c r="B23" s="63" t="s">
        <v>152</v>
      </c>
      <c r="C23" s="63" t="s">
        <v>54</v>
      </c>
      <c r="D23" s="63">
        <v>5.0</v>
      </c>
      <c r="E23" s="63">
        <v>56961.0</v>
      </c>
      <c r="F23" s="63">
        <v>56961.0</v>
      </c>
      <c r="G23" s="63">
        <v>56961.0</v>
      </c>
      <c r="H23" s="63">
        <v>56961.0</v>
      </c>
      <c r="I23" s="63">
        <v>56961.0</v>
      </c>
      <c r="J23" s="63">
        <v>56961.0</v>
      </c>
      <c r="K23" s="63">
        <v>56961.0</v>
      </c>
      <c r="L23" s="63">
        <v>6.968</v>
      </c>
      <c r="M23" s="63">
        <v>50.15</v>
      </c>
      <c r="N23" s="61">
        <f t="shared" si="1"/>
        <v>0</v>
      </c>
      <c r="O23" s="61">
        <f t="shared" si="2"/>
        <v>0</v>
      </c>
      <c r="P23" s="61">
        <f t="shared" si="3"/>
        <v>0</v>
      </c>
      <c r="Q23" s="61">
        <f t="shared" si="4"/>
        <v>0</v>
      </c>
      <c r="R23" s="61">
        <f t="shared" si="5"/>
        <v>0</v>
      </c>
      <c r="S23" s="62">
        <f t="shared" si="6"/>
        <v>0</v>
      </c>
      <c r="U23" s="60">
        <f t="shared" si="7"/>
        <v>6.968</v>
      </c>
    </row>
    <row r="24">
      <c r="A24" s="63">
        <v>62650.0</v>
      </c>
      <c r="B24" s="63" t="s">
        <v>153</v>
      </c>
      <c r="C24" s="63" t="s">
        <v>54</v>
      </c>
      <c r="D24" s="63">
        <v>5.0</v>
      </c>
      <c r="E24" s="63">
        <v>62650.0</v>
      </c>
      <c r="F24" s="63">
        <v>62650.0</v>
      </c>
      <c r="G24" s="63">
        <v>62650.0</v>
      </c>
      <c r="H24" s="63">
        <v>62650.0</v>
      </c>
      <c r="I24" s="63">
        <v>62650.0</v>
      </c>
      <c r="J24" s="63">
        <v>62650.0</v>
      </c>
      <c r="K24" s="63">
        <v>62650.0</v>
      </c>
      <c r="L24" s="63">
        <v>8.847</v>
      </c>
      <c r="M24" s="63">
        <v>50.157</v>
      </c>
      <c r="N24" s="61">
        <f t="shared" si="1"/>
        <v>0</v>
      </c>
      <c r="O24" s="61">
        <f t="shared" si="2"/>
        <v>0</v>
      </c>
      <c r="P24" s="61">
        <f t="shared" si="3"/>
        <v>0</v>
      </c>
      <c r="Q24" s="61">
        <f t="shared" si="4"/>
        <v>0</v>
      </c>
      <c r="R24" s="61">
        <f t="shared" si="5"/>
        <v>0</v>
      </c>
      <c r="S24" s="62">
        <f t="shared" si="6"/>
        <v>0</v>
      </c>
      <c r="U24" s="60">
        <f t="shared" si="7"/>
        <v>8.847</v>
      </c>
    </row>
    <row r="25">
      <c r="A25" s="63">
        <v>60660.0</v>
      </c>
      <c r="B25" s="63" t="s">
        <v>154</v>
      </c>
      <c r="C25" s="63" t="s">
        <v>54</v>
      </c>
      <c r="D25" s="63">
        <v>5.0</v>
      </c>
      <c r="E25" s="63">
        <v>60660.0</v>
      </c>
      <c r="F25" s="63">
        <v>60660.0</v>
      </c>
      <c r="G25" s="63">
        <v>60660.0</v>
      </c>
      <c r="H25" s="63">
        <v>60660.0</v>
      </c>
      <c r="I25" s="63">
        <v>60660.0</v>
      </c>
      <c r="J25" s="63">
        <v>60660.0</v>
      </c>
      <c r="K25" s="63">
        <v>60660.0</v>
      </c>
      <c r="L25" s="63">
        <v>3.707</v>
      </c>
      <c r="M25" s="63">
        <v>50.142</v>
      </c>
      <c r="N25" s="61">
        <f t="shared" si="1"/>
        <v>0</v>
      </c>
      <c r="O25" s="61">
        <f t="shared" si="2"/>
        <v>0</v>
      </c>
      <c r="P25" s="61">
        <f t="shared" si="3"/>
        <v>0</v>
      </c>
      <c r="Q25" s="61">
        <f t="shared" si="4"/>
        <v>0</v>
      </c>
      <c r="R25" s="61">
        <f t="shared" si="5"/>
        <v>0</v>
      </c>
      <c r="S25" s="62">
        <f t="shared" si="6"/>
        <v>0</v>
      </c>
      <c r="U25" s="60">
        <f t="shared" si="7"/>
        <v>3.707</v>
      </c>
    </row>
    <row r="26">
      <c r="A26" s="63">
        <v>60210.0</v>
      </c>
      <c r="B26" s="63" t="s">
        <v>155</v>
      </c>
      <c r="C26" s="63" t="s">
        <v>54</v>
      </c>
      <c r="D26" s="63">
        <v>5.0</v>
      </c>
      <c r="E26" s="63">
        <v>60210.0</v>
      </c>
      <c r="F26" s="63">
        <v>60210.0</v>
      </c>
      <c r="G26" s="63">
        <v>60210.0</v>
      </c>
      <c r="H26" s="63">
        <v>60210.0</v>
      </c>
      <c r="I26" s="63">
        <v>60210.0</v>
      </c>
      <c r="J26" s="63">
        <v>60210.0</v>
      </c>
      <c r="K26" s="63">
        <v>60210.0</v>
      </c>
      <c r="L26" s="63">
        <v>11.18</v>
      </c>
      <c r="M26" s="63">
        <v>50.154</v>
      </c>
      <c r="N26" s="61">
        <f t="shared" si="1"/>
        <v>0</v>
      </c>
      <c r="O26" s="61">
        <f t="shared" si="2"/>
        <v>0</v>
      </c>
      <c r="P26" s="61">
        <f t="shared" si="3"/>
        <v>0</v>
      </c>
      <c r="Q26" s="61">
        <f t="shared" si="4"/>
        <v>0</v>
      </c>
      <c r="R26" s="61">
        <f t="shared" si="5"/>
        <v>0</v>
      </c>
      <c r="S26" s="62">
        <f t="shared" si="6"/>
        <v>0</v>
      </c>
      <c r="U26" s="60">
        <f t="shared" si="7"/>
        <v>11.18</v>
      </c>
    </row>
    <row r="27">
      <c r="A27" s="63">
        <v>54793.0</v>
      </c>
      <c r="B27" s="63" t="s">
        <v>156</v>
      </c>
      <c r="C27" s="63" t="s">
        <v>54</v>
      </c>
      <c r="D27" s="63">
        <v>5.0</v>
      </c>
      <c r="E27" s="63">
        <v>54793.0</v>
      </c>
      <c r="F27" s="63">
        <v>54793.0</v>
      </c>
      <c r="G27" s="63">
        <v>54793.0</v>
      </c>
      <c r="H27" s="63">
        <v>54793.0</v>
      </c>
      <c r="I27" s="63">
        <v>54793.0</v>
      </c>
      <c r="J27" s="63">
        <v>54793.0</v>
      </c>
      <c r="K27" s="63">
        <v>54793.0</v>
      </c>
      <c r="L27" s="63">
        <v>3.07</v>
      </c>
      <c r="M27" s="63">
        <v>50.122</v>
      </c>
      <c r="N27" s="61">
        <f t="shared" si="1"/>
        <v>0</v>
      </c>
      <c r="O27" s="61">
        <f t="shared" si="2"/>
        <v>0</v>
      </c>
      <c r="P27" s="61">
        <f t="shared" si="3"/>
        <v>0</v>
      </c>
      <c r="Q27" s="61">
        <f t="shared" si="4"/>
        <v>0</v>
      </c>
      <c r="R27" s="61">
        <f t="shared" si="5"/>
        <v>0</v>
      </c>
      <c r="S27" s="62">
        <f t="shared" si="6"/>
        <v>0</v>
      </c>
      <c r="U27" s="60">
        <f t="shared" si="7"/>
        <v>3.07</v>
      </c>
    </row>
    <row r="28">
      <c r="A28" s="63">
        <v>59347.0</v>
      </c>
      <c r="B28" s="63" t="s">
        <v>157</v>
      </c>
      <c r="C28" s="63" t="s">
        <v>54</v>
      </c>
      <c r="D28" s="63">
        <v>5.0</v>
      </c>
      <c r="E28" s="63">
        <v>59347.0</v>
      </c>
      <c r="F28" s="63">
        <v>59356.0</v>
      </c>
      <c r="G28" s="63">
        <v>59347.0</v>
      </c>
      <c r="H28" s="63">
        <v>59347.0</v>
      </c>
      <c r="I28" s="63">
        <v>59347.0</v>
      </c>
      <c r="J28" s="63">
        <v>59347.0</v>
      </c>
      <c r="K28" s="63">
        <v>59348.8</v>
      </c>
      <c r="L28" s="63">
        <v>19.686</v>
      </c>
      <c r="M28" s="63">
        <v>60.214</v>
      </c>
      <c r="N28" s="61">
        <f t="shared" si="1"/>
        <v>0</v>
      </c>
      <c r="O28" s="61">
        <f t="shared" si="2"/>
        <v>0.01516504625</v>
      </c>
      <c r="P28" s="61">
        <f t="shared" si="3"/>
        <v>0</v>
      </c>
      <c r="Q28" s="61">
        <f t="shared" si="4"/>
        <v>0</v>
      </c>
      <c r="R28" s="61">
        <f t="shared" si="5"/>
        <v>0</v>
      </c>
      <c r="S28" s="62">
        <f t="shared" si="6"/>
        <v>0.003033009251</v>
      </c>
      <c r="U28" s="60">
        <f t="shared" si="7"/>
        <v>19.686</v>
      </c>
    </row>
    <row r="29">
      <c r="A29" s="63">
        <v>57705.0</v>
      </c>
      <c r="B29" s="63" t="s">
        <v>158</v>
      </c>
      <c r="C29" s="63" t="s">
        <v>54</v>
      </c>
      <c r="D29" s="63">
        <v>5.0</v>
      </c>
      <c r="E29" s="63">
        <v>57705.0</v>
      </c>
      <c r="F29" s="63">
        <v>57705.0</v>
      </c>
      <c r="G29" s="63">
        <v>57705.0</v>
      </c>
      <c r="H29" s="63">
        <v>57705.0</v>
      </c>
      <c r="I29" s="63">
        <v>57705.0</v>
      </c>
      <c r="J29" s="63">
        <v>57705.0</v>
      </c>
      <c r="K29" s="63">
        <v>57705.0</v>
      </c>
      <c r="L29" s="63">
        <v>8.775</v>
      </c>
      <c r="M29" s="63">
        <v>60.186</v>
      </c>
      <c r="N29" s="61">
        <f t="shared" si="1"/>
        <v>0</v>
      </c>
      <c r="O29" s="61">
        <f t="shared" si="2"/>
        <v>0</v>
      </c>
      <c r="P29" s="61">
        <f t="shared" si="3"/>
        <v>0</v>
      </c>
      <c r="Q29" s="61">
        <f t="shared" si="4"/>
        <v>0</v>
      </c>
      <c r="R29" s="61">
        <f t="shared" si="5"/>
        <v>0</v>
      </c>
      <c r="S29" s="62">
        <f t="shared" si="6"/>
        <v>0</v>
      </c>
      <c r="U29" s="60">
        <f t="shared" si="7"/>
        <v>8.775</v>
      </c>
    </row>
    <row r="30">
      <c r="A30" s="63">
        <v>58252.0</v>
      </c>
      <c r="B30" s="63" t="s">
        <v>159</v>
      </c>
      <c r="C30" s="63" t="s">
        <v>54</v>
      </c>
      <c r="D30" s="63">
        <v>5.0</v>
      </c>
      <c r="E30" s="63">
        <v>58252.0</v>
      </c>
      <c r="F30" s="63">
        <v>58252.0</v>
      </c>
      <c r="G30" s="63">
        <v>58252.0</v>
      </c>
      <c r="H30" s="63">
        <v>58252.0</v>
      </c>
      <c r="I30" s="63">
        <v>58252.0</v>
      </c>
      <c r="J30" s="63">
        <v>58252.0</v>
      </c>
      <c r="K30" s="63">
        <v>58252.0</v>
      </c>
      <c r="L30" s="63">
        <v>2.706</v>
      </c>
      <c r="M30" s="63">
        <v>60.175</v>
      </c>
      <c r="N30" s="61">
        <f t="shared" si="1"/>
        <v>0</v>
      </c>
      <c r="O30" s="61">
        <f t="shared" si="2"/>
        <v>0</v>
      </c>
      <c r="P30" s="61">
        <f t="shared" si="3"/>
        <v>0</v>
      </c>
      <c r="Q30" s="61">
        <f t="shared" si="4"/>
        <v>0</v>
      </c>
      <c r="R30" s="61">
        <f t="shared" si="5"/>
        <v>0</v>
      </c>
      <c r="S30" s="62">
        <f t="shared" si="6"/>
        <v>0</v>
      </c>
      <c r="U30" s="60">
        <f t="shared" si="7"/>
        <v>2.706</v>
      </c>
    </row>
    <row r="31">
      <c r="A31" s="63">
        <v>60745.0</v>
      </c>
      <c r="B31" s="63" t="s">
        <v>160</v>
      </c>
      <c r="C31" s="63" t="s">
        <v>54</v>
      </c>
      <c r="D31" s="63">
        <v>5.0</v>
      </c>
      <c r="E31" s="63">
        <v>60745.0</v>
      </c>
      <c r="F31" s="63">
        <v>60745.0</v>
      </c>
      <c r="G31" s="63">
        <v>60745.0</v>
      </c>
      <c r="H31" s="63">
        <v>60745.0</v>
      </c>
      <c r="I31" s="63">
        <v>60745.0</v>
      </c>
      <c r="J31" s="63">
        <v>60745.0</v>
      </c>
      <c r="K31" s="63">
        <v>60745.0</v>
      </c>
      <c r="L31" s="63">
        <v>4.534</v>
      </c>
      <c r="M31" s="63">
        <v>60.218</v>
      </c>
      <c r="N31" s="61">
        <f t="shared" si="1"/>
        <v>0</v>
      </c>
      <c r="O31" s="61">
        <f t="shared" si="2"/>
        <v>0</v>
      </c>
      <c r="P31" s="61">
        <f t="shared" si="3"/>
        <v>0</v>
      </c>
      <c r="Q31" s="61">
        <f t="shared" si="4"/>
        <v>0</v>
      </c>
      <c r="R31" s="61">
        <f t="shared" si="5"/>
        <v>0</v>
      </c>
      <c r="S31" s="62">
        <f t="shared" si="6"/>
        <v>0</v>
      </c>
      <c r="U31" s="60">
        <f t="shared" si="7"/>
        <v>4.534</v>
      </c>
    </row>
    <row r="32">
      <c r="A32" s="63">
        <v>65738.0</v>
      </c>
      <c r="B32" s="63" t="s">
        <v>161</v>
      </c>
      <c r="C32" s="63" t="s">
        <v>54</v>
      </c>
      <c r="D32" s="63">
        <v>5.0</v>
      </c>
      <c r="E32" s="63">
        <v>65738.0</v>
      </c>
      <c r="F32" s="63">
        <v>65738.0</v>
      </c>
      <c r="G32" s="63">
        <v>65738.0</v>
      </c>
      <c r="H32" s="63">
        <v>65738.0</v>
      </c>
      <c r="I32" s="63">
        <v>65738.0</v>
      </c>
      <c r="J32" s="63">
        <v>65738.0</v>
      </c>
      <c r="K32" s="63">
        <v>65738.0</v>
      </c>
      <c r="L32" s="63">
        <v>3.469</v>
      </c>
      <c r="M32" s="63">
        <v>60.231</v>
      </c>
      <c r="N32" s="61">
        <f t="shared" si="1"/>
        <v>0</v>
      </c>
      <c r="O32" s="61">
        <f t="shared" si="2"/>
        <v>0</v>
      </c>
      <c r="P32" s="61">
        <f t="shared" si="3"/>
        <v>0</v>
      </c>
      <c r="Q32" s="61">
        <f t="shared" si="4"/>
        <v>0</v>
      </c>
      <c r="R32" s="61">
        <f t="shared" si="5"/>
        <v>0</v>
      </c>
      <c r="S32" s="62">
        <f t="shared" si="6"/>
        <v>0</v>
      </c>
      <c r="U32" s="60">
        <f t="shared" si="7"/>
        <v>3.469</v>
      </c>
    </row>
    <row r="33">
      <c r="A33" s="63">
        <v>61463.0</v>
      </c>
      <c r="B33" s="63" t="s">
        <v>162</v>
      </c>
      <c r="C33" s="63" t="s">
        <v>54</v>
      </c>
      <c r="D33" s="63">
        <v>5.0</v>
      </c>
      <c r="E33" s="63">
        <v>61463.0</v>
      </c>
      <c r="F33" s="63">
        <v>61463.0</v>
      </c>
      <c r="G33" s="63">
        <v>61463.0</v>
      </c>
      <c r="H33" s="63">
        <v>61463.0</v>
      </c>
      <c r="I33" s="63">
        <v>61463.0</v>
      </c>
      <c r="J33" s="63">
        <v>61463.0</v>
      </c>
      <c r="K33" s="63">
        <v>61463.0</v>
      </c>
      <c r="L33" s="63">
        <v>27.675</v>
      </c>
      <c r="M33" s="63">
        <v>70.26</v>
      </c>
      <c r="N33" s="61">
        <f t="shared" si="1"/>
        <v>0</v>
      </c>
      <c r="O33" s="61">
        <f t="shared" si="2"/>
        <v>0</v>
      </c>
      <c r="P33" s="61">
        <f t="shared" si="3"/>
        <v>0</v>
      </c>
      <c r="Q33" s="61">
        <f t="shared" si="4"/>
        <v>0</v>
      </c>
      <c r="R33" s="61">
        <f t="shared" si="5"/>
        <v>0</v>
      </c>
      <c r="S33" s="62">
        <f t="shared" si="6"/>
        <v>0</v>
      </c>
      <c r="U33" s="60">
        <f t="shared" si="7"/>
        <v>27.675</v>
      </c>
    </row>
    <row r="34">
      <c r="A34" s="63">
        <v>67073.0</v>
      </c>
      <c r="B34" s="63" t="s">
        <v>163</v>
      </c>
      <c r="C34" s="63" t="s">
        <v>54</v>
      </c>
      <c r="D34" s="63">
        <v>5.0</v>
      </c>
      <c r="E34" s="63">
        <v>67073.0</v>
      </c>
      <c r="F34" s="63">
        <v>67073.0</v>
      </c>
      <c r="G34" s="63">
        <v>67073.0</v>
      </c>
      <c r="H34" s="63">
        <v>67073.0</v>
      </c>
      <c r="I34" s="63">
        <v>67073.0</v>
      </c>
      <c r="J34" s="63">
        <v>67073.0</v>
      </c>
      <c r="K34" s="63">
        <v>67073.0</v>
      </c>
      <c r="L34" s="63">
        <v>15.593</v>
      </c>
      <c r="M34" s="63">
        <v>70.271</v>
      </c>
      <c r="N34" s="61">
        <f t="shared" si="1"/>
        <v>0</v>
      </c>
      <c r="O34" s="61">
        <f t="shared" si="2"/>
        <v>0</v>
      </c>
      <c r="P34" s="61">
        <f t="shared" si="3"/>
        <v>0</v>
      </c>
      <c r="Q34" s="61">
        <f t="shared" si="4"/>
        <v>0</v>
      </c>
      <c r="R34" s="61">
        <f t="shared" si="5"/>
        <v>0</v>
      </c>
      <c r="S34" s="62">
        <f t="shared" si="6"/>
        <v>0</v>
      </c>
      <c r="U34" s="60">
        <f t="shared" si="7"/>
        <v>15.593</v>
      </c>
    </row>
    <row r="35">
      <c r="A35" s="63">
        <v>66024.0</v>
      </c>
      <c r="B35" s="63" t="s">
        <v>164</v>
      </c>
      <c r="C35" s="63" t="s">
        <v>54</v>
      </c>
      <c r="D35" s="63">
        <v>5.0</v>
      </c>
      <c r="E35" s="63">
        <v>66024.0</v>
      </c>
      <c r="F35" s="63">
        <v>66024.0</v>
      </c>
      <c r="G35" s="63">
        <v>66024.0</v>
      </c>
      <c r="H35" s="63">
        <v>66024.0</v>
      </c>
      <c r="I35" s="63">
        <v>66024.0</v>
      </c>
      <c r="J35" s="63">
        <v>66024.0</v>
      </c>
      <c r="K35" s="63">
        <v>66024.0</v>
      </c>
      <c r="L35" s="63">
        <v>13.822</v>
      </c>
      <c r="M35" s="63">
        <v>70.288</v>
      </c>
      <c r="N35" s="61">
        <f t="shared" si="1"/>
        <v>0</v>
      </c>
      <c r="O35" s="61">
        <f t="shared" si="2"/>
        <v>0</v>
      </c>
      <c r="P35" s="61">
        <f t="shared" si="3"/>
        <v>0</v>
      </c>
      <c r="Q35" s="61">
        <f t="shared" si="4"/>
        <v>0</v>
      </c>
      <c r="R35" s="61">
        <f t="shared" si="5"/>
        <v>0</v>
      </c>
      <c r="S35" s="62">
        <f t="shared" si="6"/>
        <v>0</v>
      </c>
      <c r="U35" s="60">
        <f t="shared" si="7"/>
        <v>13.822</v>
      </c>
    </row>
    <row r="36">
      <c r="A36" s="63">
        <v>63475.0</v>
      </c>
      <c r="B36" s="63" t="s">
        <v>165</v>
      </c>
      <c r="C36" s="63" t="s">
        <v>54</v>
      </c>
      <c r="D36" s="63">
        <v>5.0</v>
      </c>
      <c r="E36" s="63">
        <v>63475.0</v>
      </c>
      <c r="F36" s="63">
        <v>63475.0</v>
      </c>
      <c r="G36" s="63">
        <v>63475.0</v>
      </c>
      <c r="H36" s="63">
        <v>63475.0</v>
      </c>
      <c r="I36" s="63">
        <v>63475.0</v>
      </c>
      <c r="J36" s="63">
        <v>63475.0</v>
      </c>
      <c r="K36" s="63">
        <v>63475.0</v>
      </c>
      <c r="L36" s="63">
        <v>16.23</v>
      </c>
      <c r="M36" s="63">
        <v>70.261</v>
      </c>
      <c r="N36" s="61">
        <f t="shared" si="1"/>
        <v>0</v>
      </c>
      <c r="O36" s="61">
        <f t="shared" si="2"/>
        <v>0</v>
      </c>
      <c r="P36" s="61">
        <f t="shared" si="3"/>
        <v>0</v>
      </c>
      <c r="Q36" s="61">
        <f t="shared" si="4"/>
        <v>0</v>
      </c>
      <c r="R36" s="61">
        <f t="shared" si="5"/>
        <v>0</v>
      </c>
      <c r="S36" s="62">
        <f t="shared" si="6"/>
        <v>0</v>
      </c>
      <c r="U36" s="60">
        <f t="shared" si="7"/>
        <v>16.23</v>
      </c>
    </row>
    <row r="37">
      <c r="A37" s="63">
        <v>62408.0</v>
      </c>
      <c r="B37" s="63" t="s">
        <v>166</v>
      </c>
      <c r="C37" s="63" t="s">
        <v>54</v>
      </c>
      <c r="D37" s="63">
        <v>5.0</v>
      </c>
      <c r="E37" s="63">
        <v>62408.0</v>
      </c>
      <c r="F37" s="63">
        <v>62408.0</v>
      </c>
      <c r="G37" s="63">
        <v>62408.0</v>
      </c>
      <c r="H37" s="63">
        <v>62408.0</v>
      </c>
      <c r="I37" s="63">
        <v>62408.0</v>
      </c>
      <c r="J37" s="63">
        <v>62408.0</v>
      </c>
      <c r="K37" s="63">
        <v>62408.0</v>
      </c>
      <c r="L37" s="63">
        <v>11.4</v>
      </c>
      <c r="M37" s="63">
        <v>80.319</v>
      </c>
      <c r="N37" s="61">
        <f t="shared" si="1"/>
        <v>0</v>
      </c>
      <c r="O37" s="61">
        <f t="shared" si="2"/>
        <v>0</v>
      </c>
      <c r="P37" s="61">
        <f t="shared" si="3"/>
        <v>0</v>
      </c>
      <c r="Q37" s="61">
        <f t="shared" si="4"/>
        <v>0</v>
      </c>
      <c r="R37" s="61">
        <f t="shared" si="5"/>
        <v>0</v>
      </c>
      <c r="S37" s="62">
        <f t="shared" si="6"/>
        <v>0</v>
      </c>
      <c r="U37" s="60">
        <f t="shared" si="7"/>
        <v>11.4</v>
      </c>
    </row>
    <row r="38">
      <c r="A38" s="63">
        <v>70805.0</v>
      </c>
      <c r="B38" s="63" t="s">
        <v>167</v>
      </c>
      <c r="C38" s="63" t="s">
        <v>54</v>
      </c>
      <c r="D38" s="63">
        <v>5.0</v>
      </c>
      <c r="E38" s="63">
        <v>70805.0</v>
      </c>
      <c r="F38" s="63">
        <v>70805.0</v>
      </c>
      <c r="G38" s="63">
        <v>70805.0</v>
      </c>
      <c r="H38" s="63">
        <v>70805.0</v>
      </c>
      <c r="I38" s="63">
        <v>70805.0</v>
      </c>
      <c r="J38" s="63">
        <v>70805.0</v>
      </c>
      <c r="K38" s="63">
        <v>70805.0</v>
      </c>
      <c r="L38" s="63">
        <v>50.113</v>
      </c>
      <c r="M38" s="63">
        <v>80.34</v>
      </c>
      <c r="N38" s="61">
        <f t="shared" si="1"/>
        <v>0</v>
      </c>
      <c r="O38" s="61">
        <f t="shared" si="2"/>
        <v>0</v>
      </c>
      <c r="P38" s="61">
        <f t="shared" si="3"/>
        <v>0</v>
      </c>
      <c r="Q38" s="61">
        <f t="shared" si="4"/>
        <v>0</v>
      </c>
      <c r="R38" s="61">
        <f t="shared" si="5"/>
        <v>0</v>
      </c>
      <c r="S38" s="62">
        <f t="shared" si="6"/>
        <v>0</v>
      </c>
      <c r="U38" s="60">
        <f t="shared" si="7"/>
        <v>50.113</v>
      </c>
    </row>
    <row r="39">
      <c r="A39" s="63">
        <v>74125.0</v>
      </c>
      <c r="B39" s="63" t="s">
        <v>168</v>
      </c>
      <c r="C39" s="63" t="s">
        <v>54</v>
      </c>
      <c r="D39" s="63">
        <v>5.0</v>
      </c>
      <c r="E39" s="63">
        <v>74125.0</v>
      </c>
      <c r="F39" s="63">
        <v>74125.0</v>
      </c>
      <c r="G39" s="63">
        <v>74125.0</v>
      </c>
      <c r="H39" s="63">
        <v>74125.0</v>
      </c>
      <c r="I39" s="63">
        <v>74125.0</v>
      </c>
      <c r="J39" s="63">
        <v>74125.0</v>
      </c>
      <c r="K39" s="63">
        <v>74125.0</v>
      </c>
      <c r="L39" s="63">
        <v>17.628</v>
      </c>
      <c r="M39" s="63">
        <v>80.346</v>
      </c>
      <c r="N39" s="61">
        <f t="shared" si="1"/>
        <v>0</v>
      </c>
      <c r="O39" s="61">
        <f t="shared" si="2"/>
        <v>0</v>
      </c>
      <c r="P39" s="61">
        <f t="shared" si="3"/>
        <v>0</v>
      </c>
      <c r="Q39" s="61">
        <f t="shared" si="4"/>
        <v>0</v>
      </c>
      <c r="R39" s="61">
        <f t="shared" si="5"/>
        <v>0</v>
      </c>
      <c r="S39" s="62">
        <f t="shared" si="6"/>
        <v>0</v>
      </c>
      <c r="U39" s="60">
        <f t="shared" si="7"/>
        <v>17.628</v>
      </c>
    </row>
    <row r="40">
      <c r="A40" s="63">
        <v>66456.0</v>
      </c>
      <c r="B40" s="63" t="s">
        <v>169</v>
      </c>
      <c r="C40" s="63" t="s">
        <v>54</v>
      </c>
      <c r="D40" s="63">
        <v>5.0</v>
      </c>
      <c r="E40" s="63">
        <v>66456.0</v>
      </c>
      <c r="F40" s="63">
        <v>66456.0</v>
      </c>
      <c r="G40" s="63">
        <v>66456.0</v>
      </c>
      <c r="H40" s="63">
        <v>66456.0</v>
      </c>
      <c r="I40" s="63">
        <v>66456.0</v>
      </c>
      <c r="J40" s="63">
        <v>66456.0</v>
      </c>
      <c r="K40" s="63">
        <v>66456.0</v>
      </c>
      <c r="L40" s="63">
        <v>12.861</v>
      </c>
      <c r="M40" s="63">
        <v>90.406</v>
      </c>
      <c r="N40" s="61">
        <f t="shared" si="1"/>
        <v>0</v>
      </c>
      <c r="O40" s="61">
        <f t="shared" si="2"/>
        <v>0</v>
      </c>
      <c r="P40" s="61">
        <f t="shared" si="3"/>
        <v>0</v>
      </c>
      <c r="Q40" s="61">
        <f t="shared" si="4"/>
        <v>0</v>
      </c>
      <c r="R40" s="61">
        <f t="shared" si="5"/>
        <v>0</v>
      </c>
      <c r="S40" s="62">
        <f t="shared" si="6"/>
        <v>0</v>
      </c>
      <c r="U40" s="60">
        <f t="shared" si="7"/>
        <v>12.861</v>
      </c>
    </row>
    <row r="41">
      <c r="A41" s="63">
        <v>66129.0</v>
      </c>
      <c r="B41" s="63" t="s">
        <v>170</v>
      </c>
      <c r="C41" s="63" t="s">
        <v>54</v>
      </c>
      <c r="D41" s="63">
        <v>5.0</v>
      </c>
      <c r="E41" s="63">
        <v>66157.0</v>
      </c>
      <c r="F41" s="63">
        <v>66129.0</v>
      </c>
      <c r="G41" s="63">
        <v>66129.0</v>
      </c>
      <c r="H41" s="63">
        <v>66129.0</v>
      </c>
      <c r="I41" s="63">
        <v>66129.0</v>
      </c>
      <c r="J41" s="63">
        <v>66129.0</v>
      </c>
      <c r="K41" s="63">
        <v>66134.6</v>
      </c>
      <c r="L41" s="63">
        <v>18.166</v>
      </c>
      <c r="M41" s="63">
        <v>90.469</v>
      </c>
      <c r="N41" s="61">
        <f t="shared" si="1"/>
        <v>0.04234148407</v>
      </c>
      <c r="O41" s="61">
        <f t="shared" si="2"/>
        <v>0</v>
      </c>
      <c r="P41" s="61">
        <f t="shared" si="3"/>
        <v>0</v>
      </c>
      <c r="Q41" s="61">
        <f t="shared" si="4"/>
        <v>0</v>
      </c>
      <c r="R41" s="61">
        <f t="shared" si="5"/>
        <v>0</v>
      </c>
      <c r="S41" s="62">
        <f t="shared" si="6"/>
        <v>0.008468296814</v>
      </c>
      <c r="U41" s="60">
        <f t="shared" si="7"/>
        <v>18.166</v>
      </c>
    </row>
    <row r="42">
      <c r="A42" s="63">
        <v>75386.0</v>
      </c>
      <c r="B42" s="63" t="s">
        <v>171</v>
      </c>
      <c r="C42" s="63" t="s">
        <v>54</v>
      </c>
      <c r="D42" s="63">
        <v>5.0</v>
      </c>
      <c r="E42" s="63">
        <v>75386.0</v>
      </c>
      <c r="F42" s="63">
        <v>75386.0</v>
      </c>
      <c r="G42" s="63">
        <v>75386.0</v>
      </c>
      <c r="H42" s="63">
        <v>75386.0</v>
      </c>
      <c r="I42" s="63">
        <v>75386.0</v>
      </c>
      <c r="J42" s="63">
        <v>75386.0</v>
      </c>
      <c r="K42" s="63">
        <v>75386.0</v>
      </c>
      <c r="L42" s="63">
        <v>13.435</v>
      </c>
      <c r="M42" s="63">
        <v>90.422</v>
      </c>
      <c r="N42" s="61">
        <f t="shared" si="1"/>
        <v>0</v>
      </c>
      <c r="O42" s="61">
        <f t="shared" si="2"/>
        <v>0</v>
      </c>
      <c r="P42" s="61">
        <f t="shared" si="3"/>
        <v>0</v>
      </c>
      <c r="Q42" s="61">
        <f t="shared" si="4"/>
        <v>0</v>
      </c>
      <c r="R42" s="61">
        <f t="shared" si="5"/>
        <v>0</v>
      </c>
      <c r="S42" s="62">
        <f t="shared" si="6"/>
        <v>0</v>
      </c>
      <c r="U42" s="60">
        <f t="shared" si="7"/>
        <v>13.435</v>
      </c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>
      <c r="A45" s="63">
        <v>84027.0</v>
      </c>
      <c r="B45" s="63" t="s">
        <v>132</v>
      </c>
      <c r="C45" s="63" t="s">
        <v>54</v>
      </c>
      <c r="D45" s="63">
        <v>5.0</v>
      </c>
      <c r="E45" s="63">
        <v>84027.0</v>
      </c>
      <c r="F45" s="63">
        <v>84027.0</v>
      </c>
      <c r="G45" s="63">
        <v>84027.0</v>
      </c>
      <c r="H45" s="63">
        <v>84027.0</v>
      </c>
      <c r="I45" s="63">
        <v>84027.0</v>
      </c>
      <c r="J45" s="63">
        <v>84027.0</v>
      </c>
      <c r="K45" s="63">
        <v>84027.0</v>
      </c>
      <c r="L45" s="63">
        <v>3.623</v>
      </c>
      <c r="M45" s="63">
        <v>20.126</v>
      </c>
      <c r="N45" s="61">
        <f t="shared" ref="N45:N84" si="8">((E45-A45)/A45)*100</f>
        <v>0</v>
      </c>
      <c r="O45" s="61">
        <f t="shared" ref="O45:O84" si="9">((F45-A45)/A45)*100</f>
        <v>0</v>
      </c>
      <c r="P45" s="61">
        <f t="shared" ref="P45:P84" si="10">((G45-A45)/A45)*100</f>
        <v>0</v>
      </c>
      <c r="Q45" s="61">
        <f t="shared" ref="Q45:Q84" si="11">((H45-A45)/A45)*100</f>
        <v>0</v>
      </c>
      <c r="R45" s="61">
        <f t="shared" ref="R45:R84" si="12">((I45-A45)/A45)*100</f>
        <v>0</v>
      </c>
      <c r="S45" s="62">
        <f t="shared" ref="S45:S84" si="13">AVERAGE(N45:R45)</f>
        <v>0</v>
      </c>
      <c r="U45" s="60">
        <f t="shared" ref="U45:U84" si="14">(IF(((J45-A45)/A45)*100 &lt; 1,L45,"INF"))</f>
        <v>3.623</v>
      </c>
    </row>
    <row r="46">
      <c r="A46" s="63">
        <v>80660.0</v>
      </c>
      <c r="B46" s="63" t="s">
        <v>133</v>
      </c>
      <c r="C46" s="63" t="s">
        <v>54</v>
      </c>
      <c r="D46" s="63">
        <v>5.0</v>
      </c>
      <c r="E46" s="63">
        <v>80660.0</v>
      </c>
      <c r="F46" s="63">
        <v>80660.0</v>
      </c>
      <c r="G46" s="63">
        <v>80660.0</v>
      </c>
      <c r="H46" s="63">
        <v>80660.0</v>
      </c>
      <c r="I46" s="63">
        <v>80660.0</v>
      </c>
      <c r="J46" s="63">
        <v>80660.0</v>
      </c>
      <c r="K46" s="63">
        <v>80660.0</v>
      </c>
      <c r="L46" s="63">
        <v>2.806</v>
      </c>
      <c r="M46" s="63">
        <v>20.131</v>
      </c>
      <c r="N46" s="61">
        <f t="shared" si="8"/>
        <v>0</v>
      </c>
      <c r="O46" s="61">
        <f t="shared" si="9"/>
        <v>0</v>
      </c>
      <c r="P46" s="61">
        <f t="shared" si="10"/>
        <v>0</v>
      </c>
      <c r="Q46" s="61">
        <f t="shared" si="11"/>
        <v>0</v>
      </c>
      <c r="R46" s="61">
        <f t="shared" si="12"/>
        <v>0</v>
      </c>
      <c r="S46" s="62">
        <f t="shared" si="13"/>
        <v>0</v>
      </c>
      <c r="U46" s="60">
        <f t="shared" si="14"/>
        <v>2.806</v>
      </c>
    </row>
    <row r="47">
      <c r="A47" s="63">
        <v>88180.0</v>
      </c>
      <c r="B47" s="63" t="s">
        <v>134</v>
      </c>
      <c r="C47" s="63" t="s">
        <v>54</v>
      </c>
      <c r="D47" s="63">
        <v>5.0</v>
      </c>
      <c r="E47" s="63">
        <v>88180.0</v>
      </c>
      <c r="F47" s="63">
        <v>88180.0</v>
      </c>
      <c r="G47" s="63">
        <v>88180.0</v>
      </c>
      <c r="H47" s="63">
        <v>88180.0</v>
      </c>
      <c r="I47" s="63">
        <v>88180.0</v>
      </c>
      <c r="J47" s="63">
        <v>88180.0</v>
      </c>
      <c r="K47" s="63">
        <v>88180.0</v>
      </c>
      <c r="L47" s="63">
        <v>3.215</v>
      </c>
      <c r="M47" s="63">
        <v>20.114</v>
      </c>
      <c r="N47" s="61">
        <f t="shared" si="8"/>
        <v>0</v>
      </c>
      <c r="O47" s="61">
        <f t="shared" si="9"/>
        <v>0</v>
      </c>
      <c r="P47" s="61">
        <f t="shared" si="10"/>
        <v>0</v>
      </c>
      <c r="Q47" s="61">
        <f t="shared" si="11"/>
        <v>0</v>
      </c>
      <c r="R47" s="61">
        <f t="shared" si="12"/>
        <v>0</v>
      </c>
      <c r="S47" s="62">
        <f t="shared" si="13"/>
        <v>0</v>
      </c>
      <c r="U47" s="60">
        <f t="shared" si="14"/>
        <v>3.215</v>
      </c>
    </row>
    <row r="48">
      <c r="A48" s="63">
        <v>95441.0</v>
      </c>
      <c r="B48" s="63" t="s">
        <v>135</v>
      </c>
      <c r="C48" s="63" t="s">
        <v>54</v>
      </c>
      <c r="D48" s="63">
        <v>5.0</v>
      </c>
      <c r="E48" s="63">
        <v>95441.0</v>
      </c>
      <c r="F48" s="63">
        <v>95441.0</v>
      </c>
      <c r="G48" s="63">
        <v>95441.0</v>
      </c>
      <c r="H48" s="63">
        <v>95441.0</v>
      </c>
      <c r="I48" s="63">
        <v>95441.0</v>
      </c>
      <c r="J48" s="63">
        <v>95441.0</v>
      </c>
      <c r="K48" s="63">
        <v>95441.0</v>
      </c>
      <c r="L48" s="63">
        <v>6.025</v>
      </c>
      <c r="M48" s="63">
        <v>20.148</v>
      </c>
      <c r="N48" s="61">
        <f t="shared" si="8"/>
        <v>0</v>
      </c>
      <c r="O48" s="61">
        <f t="shared" si="9"/>
        <v>0</v>
      </c>
      <c r="P48" s="61">
        <f t="shared" si="10"/>
        <v>0</v>
      </c>
      <c r="Q48" s="61">
        <f t="shared" si="11"/>
        <v>0</v>
      </c>
      <c r="R48" s="61">
        <f t="shared" si="12"/>
        <v>0</v>
      </c>
      <c r="S48" s="62">
        <f t="shared" si="13"/>
        <v>0</v>
      </c>
      <c r="U48" s="60">
        <f t="shared" si="14"/>
        <v>6.025</v>
      </c>
    </row>
    <row r="49">
      <c r="A49" s="63">
        <v>70836.0</v>
      </c>
      <c r="B49" s="63" t="s">
        <v>136</v>
      </c>
      <c r="C49" s="63" t="s">
        <v>54</v>
      </c>
      <c r="D49" s="63">
        <v>5.0</v>
      </c>
      <c r="E49" s="63">
        <v>70836.0</v>
      </c>
      <c r="F49" s="63">
        <v>70836.0</v>
      </c>
      <c r="G49" s="63">
        <v>70836.0</v>
      </c>
      <c r="H49" s="63">
        <v>70836.0</v>
      </c>
      <c r="I49" s="63">
        <v>70836.0</v>
      </c>
      <c r="J49" s="63">
        <v>70836.0</v>
      </c>
      <c r="K49" s="63">
        <v>70836.0</v>
      </c>
      <c r="L49" s="63">
        <v>3.818</v>
      </c>
      <c r="M49" s="63">
        <v>20.129</v>
      </c>
      <c r="N49" s="61">
        <f t="shared" si="8"/>
        <v>0</v>
      </c>
      <c r="O49" s="61">
        <f t="shared" si="9"/>
        <v>0</v>
      </c>
      <c r="P49" s="61">
        <f t="shared" si="10"/>
        <v>0</v>
      </c>
      <c r="Q49" s="61">
        <f t="shared" si="11"/>
        <v>0</v>
      </c>
      <c r="R49" s="61">
        <f t="shared" si="12"/>
        <v>0</v>
      </c>
      <c r="S49" s="62">
        <f t="shared" si="13"/>
        <v>0</v>
      </c>
      <c r="U49" s="60">
        <f t="shared" si="14"/>
        <v>3.818</v>
      </c>
    </row>
    <row r="50">
      <c r="A50" s="63">
        <v>102341.0</v>
      </c>
      <c r="B50" s="63" t="s">
        <v>137</v>
      </c>
      <c r="C50" s="63" t="s">
        <v>54</v>
      </c>
      <c r="D50" s="63">
        <v>5.0</v>
      </c>
      <c r="E50" s="63">
        <v>102347.0</v>
      </c>
      <c r="F50" s="63">
        <v>102347.0</v>
      </c>
      <c r="G50" s="63">
        <v>102347.0</v>
      </c>
      <c r="H50" s="63">
        <v>102422.0</v>
      </c>
      <c r="I50" s="63">
        <v>102341.0</v>
      </c>
      <c r="J50" s="63">
        <v>102341.0</v>
      </c>
      <c r="K50" s="63">
        <v>102360.8</v>
      </c>
      <c r="L50" s="63">
        <v>11.236</v>
      </c>
      <c r="M50" s="63">
        <v>40.242</v>
      </c>
      <c r="N50" s="61">
        <f t="shared" si="8"/>
        <v>0.005862752953</v>
      </c>
      <c r="O50" s="61">
        <f t="shared" si="9"/>
        <v>0.005862752953</v>
      </c>
      <c r="P50" s="61">
        <f t="shared" si="10"/>
        <v>0.005862752953</v>
      </c>
      <c r="Q50" s="61">
        <f t="shared" si="11"/>
        <v>0.07914716487</v>
      </c>
      <c r="R50" s="61">
        <f t="shared" si="12"/>
        <v>0</v>
      </c>
      <c r="S50" s="62">
        <f t="shared" si="13"/>
        <v>0.01934708475</v>
      </c>
      <c r="U50" s="60">
        <f t="shared" si="14"/>
        <v>11.236</v>
      </c>
    </row>
    <row r="51">
      <c r="A51" s="63">
        <v>91465.0</v>
      </c>
      <c r="B51" s="63" t="s">
        <v>138</v>
      </c>
      <c r="C51" s="63" t="s">
        <v>54</v>
      </c>
      <c r="D51" s="63">
        <v>5.0</v>
      </c>
      <c r="E51" s="63">
        <v>91465.0</v>
      </c>
      <c r="F51" s="63">
        <v>91465.0</v>
      </c>
      <c r="G51" s="63">
        <v>91465.0</v>
      </c>
      <c r="H51" s="63">
        <v>91465.0</v>
      </c>
      <c r="I51" s="63">
        <v>91465.0</v>
      </c>
      <c r="J51" s="63">
        <v>91465.0</v>
      </c>
      <c r="K51" s="63">
        <v>91465.0</v>
      </c>
      <c r="L51" s="63">
        <v>25.43</v>
      </c>
      <c r="M51" s="63">
        <v>40.302</v>
      </c>
      <c r="N51" s="61">
        <f t="shared" si="8"/>
        <v>0</v>
      </c>
      <c r="O51" s="61">
        <f t="shared" si="9"/>
        <v>0</v>
      </c>
      <c r="P51" s="61">
        <f t="shared" si="10"/>
        <v>0</v>
      </c>
      <c r="Q51" s="61">
        <f t="shared" si="11"/>
        <v>0</v>
      </c>
      <c r="R51" s="61">
        <f t="shared" si="12"/>
        <v>0</v>
      </c>
      <c r="S51" s="62">
        <f t="shared" si="13"/>
        <v>0</v>
      </c>
      <c r="U51" s="60">
        <f t="shared" si="14"/>
        <v>25.43</v>
      </c>
    </row>
    <row r="52">
      <c r="A52" s="63">
        <v>101003.0</v>
      </c>
      <c r="B52" s="63" t="s">
        <v>139</v>
      </c>
      <c r="C52" s="63" t="s">
        <v>54</v>
      </c>
      <c r="D52" s="63">
        <v>5.0</v>
      </c>
      <c r="E52" s="63">
        <v>101003.0</v>
      </c>
      <c r="F52" s="63">
        <v>101003.0</v>
      </c>
      <c r="G52" s="63">
        <v>101026.0</v>
      </c>
      <c r="H52" s="63">
        <v>101003.0</v>
      </c>
      <c r="I52" s="63">
        <v>101003.0</v>
      </c>
      <c r="J52" s="63">
        <v>101003.0</v>
      </c>
      <c r="K52" s="63">
        <v>101007.6</v>
      </c>
      <c r="L52" s="63">
        <v>13.245</v>
      </c>
      <c r="M52" s="63">
        <v>40.247</v>
      </c>
      <c r="N52" s="61">
        <f t="shared" si="8"/>
        <v>0</v>
      </c>
      <c r="O52" s="61">
        <f t="shared" si="9"/>
        <v>0</v>
      </c>
      <c r="P52" s="61">
        <f t="shared" si="10"/>
        <v>0.02277160084</v>
      </c>
      <c r="Q52" s="61">
        <f t="shared" si="11"/>
        <v>0</v>
      </c>
      <c r="R52" s="61">
        <f t="shared" si="12"/>
        <v>0</v>
      </c>
      <c r="S52" s="62">
        <f t="shared" si="13"/>
        <v>0.004554320169</v>
      </c>
      <c r="U52" s="60">
        <f t="shared" si="14"/>
        <v>13.245</v>
      </c>
    </row>
    <row r="53">
      <c r="A53" s="63">
        <v>96365.0</v>
      </c>
      <c r="B53" s="63" t="s">
        <v>140</v>
      </c>
      <c r="C53" s="63" t="s">
        <v>54</v>
      </c>
      <c r="D53" s="63">
        <v>5.0</v>
      </c>
      <c r="E53" s="63">
        <v>96365.0</v>
      </c>
      <c r="F53" s="63">
        <v>96365.0</v>
      </c>
      <c r="G53" s="63">
        <v>96365.0</v>
      </c>
      <c r="H53" s="63">
        <v>96365.0</v>
      </c>
      <c r="I53" s="63">
        <v>96365.0</v>
      </c>
      <c r="J53" s="63">
        <v>96365.0</v>
      </c>
      <c r="K53" s="63">
        <v>96365.0</v>
      </c>
      <c r="L53" s="63">
        <v>12.806</v>
      </c>
      <c r="M53" s="63">
        <v>40.334</v>
      </c>
      <c r="N53" s="61">
        <f t="shared" si="8"/>
        <v>0</v>
      </c>
      <c r="O53" s="61">
        <f t="shared" si="9"/>
        <v>0</v>
      </c>
      <c r="P53" s="61">
        <f t="shared" si="10"/>
        <v>0</v>
      </c>
      <c r="Q53" s="61">
        <f t="shared" si="11"/>
        <v>0</v>
      </c>
      <c r="R53" s="61">
        <f t="shared" si="12"/>
        <v>0</v>
      </c>
      <c r="S53" s="62">
        <f t="shared" si="13"/>
        <v>0</v>
      </c>
      <c r="U53" s="60">
        <f t="shared" si="14"/>
        <v>12.806</v>
      </c>
    </row>
    <row r="54">
      <c r="A54" s="63">
        <v>74770.0</v>
      </c>
      <c r="B54" s="63" t="s">
        <v>141</v>
      </c>
      <c r="C54" s="63" t="s">
        <v>54</v>
      </c>
      <c r="D54" s="63">
        <v>5.0</v>
      </c>
      <c r="E54" s="63">
        <v>74770.0</v>
      </c>
      <c r="F54" s="63">
        <v>74770.0</v>
      </c>
      <c r="G54" s="63">
        <v>74770.0</v>
      </c>
      <c r="H54" s="63">
        <v>74834.0</v>
      </c>
      <c r="I54" s="63">
        <v>74770.0</v>
      </c>
      <c r="J54" s="63">
        <v>74770.0</v>
      </c>
      <c r="K54" s="63">
        <v>74782.8</v>
      </c>
      <c r="L54" s="63">
        <v>16.392</v>
      </c>
      <c r="M54" s="63">
        <v>40.275</v>
      </c>
      <c r="N54" s="61">
        <f t="shared" si="8"/>
        <v>0</v>
      </c>
      <c r="O54" s="61">
        <f t="shared" si="9"/>
        <v>0</v>
      </c>
      <c r="P54" s="61">
        <f t="shared" si="10"/>
        <v>0</v>
      </c>
      <c r="Q54" s="61">
        <f t="shared" si="11"/>
        <v>0.0855958272</v>
      </c>
      <c r="R54" s="61">
        <f t="shared" si="12"/>
        <v>0</v>
      </c>
      <c r="S54" s="62">
        <f t="shared" si="13"/>
        <v>0.01711916544</v>
      </c>
      <c r="U54" s="60">
        <f t="shared" si="14"/>
        <v>16.392</v>
      </c>
    </row>
    <row r="55">
      <c r="A55" s="63">
        <v>93903.0</v>
      </c>
      <c r="B55" s="63" t="s">
        <v>142</v>
      </c>
      <c r="C55" s="63" t="s">
        <v>54</v>
      </c>
      <c r="D55" s="63">
        <v>5.0</v>
      </c>
      <c r="E55" s="63">
        <v>93920.0</v>
      </c>
      <c r="F55" s="63">
        <v>93962.0</v>
      </c>
      <c r="G55" s="63">
        <v>93947.0</v>
      </c>
      <c r="H55" s="63">
        <v>93907.0</v>
      </c>
      <c r="I55" s="63">
        <v>93903.0</v>
      </c>
      <c r="J55" s="63">
        <v>93903.0</v>
      </c>
      <c r="K55" s="63">
        <v>93927.8</v>
      </c>
      <c r="L55" s="63">
        <v>28.796</v>
      </c>
      <c r="M55" s="63">
        <v>60.404</v>
      </c>
      <c r="N55" s="61">
        <f t="shared" si="8"/>
        <v>0.01810378795</v>
      </c>
      <c r="O55" s="61">
        <f t="shared" si="9"/>
        <v>0.06283079348</v>
      </c>
      <c r="P55" s="61">
        <f t="shared" si="10"/>
        <v>0.04685686293</v>
      </c>
      <c r="Q55" s="61">
        <f t="shared" si="11"/>
        <v>0.004259714812</v>
      </c>
      <c r="R55" s="61">
        <f t="shared" si="12"/>
        <v>0</v>
      </c>
      <c r="S55" s="62">
        <f t="shared" si="13"/>
        <v>0.02641023183</v>
      </c>
      <c r="U55" s="60">
        <f t="shared" si="14"/>
        <v>28.796</v>
      </c>
    </row>
    <row r="56">
      <c r="A56" s="63">
        <v>106863.0</v>
      </c>
      <c r="B56" s="63" t="s">
        <v>143</v>
      </c>
      <c r="C56" s="63" t="s">
        <v>54</v>
      </c>
      <c r="D56" s="63">
        <v>5.0</v>
      </c>
      <c r="E56" s="63">
        <v>106863.0</v>
      </c>
      <c r="F56" s="63">
        <v>106873.0</v>
      </c>
      <c r="G56" s="63">
        <v>106865.0</v>
      </c>
      <c r="H56" s="63">
        <v>106863.0</v>
      </c>
      <c r="I56" s="63">
        <v>106873.0</v>
      </c>
      <c r="J56" s="63">
        <v>106863.0</v>
      </c>
      <c r="K56" s="63">
        <v>106867.4</v>
      </c>
      <c r="L56" s="63">
        <v>15.667</v>
      </c>
      <c r="M56" s="63">
        <v>60.596</v>
      </c>
      <c r="N56" s="61">
        <f t="shared" si="8"/>
        <v>0</v>
      </c>
      <c r="O56" s="61">
        <f t="shared" si="9"/>
        <v>0.009357775844</v>
      </c>
      <c r="P56" s="61">
        <f t="shared" si="10"/>
        <v>0.001871555169</v>
      </c>
      <c r="Q56" s="61">
        <f t="shared" si="11"/>
        <v>0</v>
      </c>
      <c r="R56" s="61">
        <f t="shared" si="12"/>
        <v>0.009357775844</v>
      </c>
      <c r="S56" s="62">
        <f t="shared" si="13"/>
        <v>0.004117421371</v>
      </c>
      <c r="U56" s="60">
        <f t="shared" si="14"/>
        <v>15.667</v>
      </c>
    </row>
    <row r="57">
      <c r="A57" s="63">
        <v>97837.0</v>
      </c>
      <c r="B57" s="63" t="s">
        <v>144</v>
      </c>
      <c r="C57" s="63" t="s">
        <v>54</v>
      </c>
      <c r="D57" s="63">
        <v>5.0</v>
      </c>
      <c r="E57" s="63">
        <v>97837.0</v>
      </c>
      <c r="F57" s="63">
        <v>97837.0</v>
      </c>
      <c r="G57" s="63">
        <v>97837.0</v>
      </c>
      <c r="H57" s="63">
        <v>97837.0</v>
      </c>
      <c r="I57" s="63">
        <v>97837.0</v>
      </c>
      <c r="J57" s="63">
        <v>97837.0</v>
      </c>
      <c r="K57" s="63">
        <v>97837.0</v>
      </c>
      <c r="L57" s="63">
        <v>16.792</v>
      </c>
      <c r="M57" s="63">
        <v>60.432</v>
      </c>
      <c r="N57" s="61">
        <f t="shared" si="8"/>
        <v>0</v>
      </c>
      <c r="O57" s="61">
        <f t="shared" si="9"/>
        <v>0</v>
      </c>
      <c r="P57" s="61">
        <f t="shared" si="10"/>
        <v>0</v>
      </c>
      <c r="Q57" s="61">
        <f t="shared" si="11"/>
        <v>0</v>
      </c>
      <c r="R57" s="61">
        <f t="shared" si="12"/>
        <v>0</v>
      </c>
      <c r="S57" s="62">
        <f t="shared" si="13"/>
        <v>0</v>
      </c>
      <c r="U57" s="60">
        <f t="shared" si="14"/>
        <v>16.792</v>
      </c>
    </row>
    <row r="58">
      <c r="A58" s="63">
        <v>111488.0</v>
      </c>
      <c r="B58" s="63" t="s">
        <v>145</v>
      </c>
      <c r="C58" s="63" t="s">
        <v>54</v>
      </c>
      <c r="D58" s="63">
        <v>5.0</v>
      </c>
      <c r="E58" s="63">
        <v>111488.0</v>
      </c>
      <c r="F58" s="63">
        <v>111488.0</v>
      </c>
      <c r="G58" s="63">
        <v>111521.0</v>
      </c>
      <c r="H58" s="63">
        <v>111528.0</v>
      </c>
      <c r="I58" s="63">
        <v>111488.0</v>
      </c>
      <c r="J58" s="63">
        <v>111488.0</v>
      </c>
      <c r="K58" s="63">
        <v>111502.6</v>
      </c>
      <c r="L58" s="63">
        <v>24.188</v>
      </c>
      <c r="M58" s="63">
        <v>60.502</v>
      </c>
      <c r="N58" s="61">
        <f t="shared" si="8"/>
        <v>0</v>
      </c>
      <c r="O58" s="61">
        <f t="shared" si="9"/>
        <v>0</v>
      </c>
      <c r="P58" s="61">
        <f t="shared" si="10"/>
        <v>0.02959959816</v>
      </c>
      <c r="Q58" s="61">
        <f t="shared" si="11"/>
        <v>0.0358783008</v>
      </c>
      <c r="R58" s="61">
        <f t="shared" si="12"/>
        <v>0</v>
      </c>
      <c r="S58" s="62">
        <f t="shared" si="13"/>
        <v>0.01309557979</v>
      </c>
      <c r="U58" s="60">
        <f t="shared" si="14"/>
        <v>24.188</v>
      </c>
    </row>
    <row r="59">
      <c r="A59" s="63">
        <v>96190.0</v>
      </c>
      <c r="B59" s="63" t="s">
        <v>146</v>
      </c>
      <c r="C59" s="63" t="s">
        <v>54</v>
      </c>
      <c r="D59" s="63">
        <v>5.0</v>
      </c>
      <c r="E59" s="63">
        <v>96190.0</v>
      </c>
      <c r="F59" s="63">
        <v>96190.0</v>
      </c>
      <c r="G59" s="63">
        <v>96227.0</v>
      </c>
      <c r="H59" s="63">
        <v>96190.0</v>
      </c>
      <c r="I59" s="63">
        <v>96190.0</v>
      </c>
      <c r="J59" s="63">
        <v>96190.0</v>
      </c>
      <c r="K59" s="63">
        <v>96197.4</v>
      </c>
      <c r="L59" s="63">
        <v>29.891</v>
      </c>
      <c r="M59" s="63">
        <v>60.525</v>
      </c>
      <c r="N59" s="61">
        <f t="shared" si="8"/>
        <v>0</v>
      </c>
      <c r="O59" s="61">
        <f t="shared" si="9"/>
        <v>0</v>
      </c>
      <c r="P59" s="61">
        <f t="shared" si="10"/>
        <v>0.03846553696</v>
      </c>
      <c r="Q59" s="61">
        <f t="shared" si="11"/>
        <v>0</v>
      </c>
      <c r="R59" s="61">
        <f t="shared" si="12"/>
        <v>0</v>
      </c>
      <c r="S59" s="62">
        <f t="shared" si="13"/>
        <v>0.007693107392</v>
      </c>
      <c r="U59" s="60">
        <f t="shared" si="14"/>
        <v>29.891</v>
      </c>
    </row>
    <row r="60">
      <c r="A60" s="63">
        <v>101027.0</v>
      </c>
      <c r="B60" s="63" t="s">
        <v>147</v>
      </c>
      <c r="C60" s="63" t="s">
        <v>54</v>
      </c>
      <c r="D60" s="63">
        <v>5.0</v>
      </c>
      <c r="E60" s="63">
        <v>101058.0</v>
      </c>
      <c r="F60" s="63">
        <v>101037.0</v>
      </c>
      <c r="G60" s="63">
        <v>101057.0</v>
      </c>
      <c r="H60" s="63">
        <v>101059.0</v>
      </c>
      <c r="I60" s="63">
        <v>101059.0</v>
      </c>
      <c r="J60" s="63">
        <v>101037.0</v>
      </c>
      <c r="K60" s="63">
        <v>101054.0</v>
      </c>
      <c r="L60" s="63">
        <v>57.223</v>
      </c>
      <c r="M60" s="63">
        <v>80.755</v>
      </c>
      <c r="N60" s="61">
        <f t="shared" si="8"/>
        <v>0.03068486642</v>
      </c>
      <c r="O60" s="61">
        <f t="shared" si="9"/>
        <v>0.009898344007</v>
      </c>
      <c r="P60" s="61">
        <f t="shared" si="10"/>
        <v>0.02969503202</v>
      </c>
      <c r="Q60" s="61">
        <f t="shared" si="11"/>
        <v>0.03167470082</v>
      </c>
      <c r="R60" s="61">
        <f t="shared" si="12"/>
        <v>0.03167470082</v>
      </c>
      <c r="S60" s="62">
        <f t="shared" si="13"/>
        <v>0.02672552882</v>
      </c>
      <c r="U60" s="60">
        <f t="shared" si="14"/>
        <v>57.223</v>
      </c>
    </row>
    <row r="61">
      <c r="A61" s="63">
        <v>107608.0</v>
      </c>
      <c r="B61" s="63" t="s">
        <v>148</v>
      </c>
      <c r="C61" s="63" t="s">
        <v>54</v>
      </c>
      <c r="D61" s="63">
        <v>5.0</v>
      </c>
      <c r="E61" s="63">
        <v>107660.0</v>
      </c>
      <c r="F61" s="63">
        <v>107608.0</v>
      </c>
      <c r="G61" s="63">
        <v>107714.0</v>
      </c>
      <c r="H61" s="63">
        <v>107651.0</v>
      </c>
      <c r="I61" s="63">
        <v>107634.0</v>
      </c>
      <c r="J61" s="63">
        <v>107608.0</v>
      </c>
      <c r="K61" s="63">
        <v>107653.4</v>
      </c>
      <c r="L61" s="63">
        <v>46.711</v>
      </c>
      <c r="M61" s="63">
        <v>80.765</v>
      </c>
      <c r="N61" s="61">
        <f t="shared" si="8"/>
        <v>0.04832354472</v>
      </c>
      <c r="O61" s="61">
        <f t="shared" si="9"/>
        <v>0</v>
      </c>
      <c r="P61" s="61">
        <f t="shared" si="10"/>
        <v>0.09850568731</v>
      </c>
      <c r="Q61" s="61">
        <f t="shared" si="11"/>
        <v>0.03995985429</v>
      </c>
      <c r="R61" s="61">
        <f t="shared" si="12"/>
        <v>0.02416177236</v>
      </c>
      <c r="S61" s="62">
        <f t="shared" si="13"/>
        <v>0.04219017173</v>
      </c>
      <c r="U61" s="60">
        <f t="shared" si="14"/>
        <v>46.711</v>
      </c>
    </row>
    <row r="62">
      <c r="A62" s="63">
        <v>119282.0</v>
      </c>
      <c r="B62" s="63" t="s">
        <v>149</v>
      </c>
      <c r="C62" s="63" t="s">
        <v>54</v>
      </c>
      <c r="D62" s="63">
        <v>5.0</v>
      </c>
      <c r="E62" s="63">
        <v>119344.0</v>
      </c>
      <c r="F62" s="63">
        <v>119309.0</v>
      </c>
      <c r="G62" s="63">
        <v>119306.0</v>
      </c>
      <c r="H62" s="63">
        <v>119313.0</v>
      </c>
      <c r="I62" s="63">
        <v>119301.0</v>
      </c>
      <c r="J62" s="63">
        <v>119301.0</v>
      </c>
      <c r="K62" s="63">
        <v>119314.6</v>
      </c>
      <c r="L62" s="63">
        <v>43.34</v>
      </c>
      <c r="M62" s="63">
        <v>80.658</v>
      </c>
      <c r="N62" s="61">
        <f t="shared" si="8"/>
        <v>0.05197766637</v>
      </c>
      <c r="O62" s="61">
        <f t="shared" si="9"/>
        <v>0.02263543535</v>
      </c>
      <c r="P62" s="61">
        <f t="shared" si="10"/>
        <v>0.02012038698</v>
      </c>
      <c r="Q62" s="61">
        <f t="shared" si="11"/>
        <v>0.02598883319</v>
      </c>
      <c r="R62" s="61">
        <f t="shared" si="12"/>
        <v>0.01592863969</v>
      </c>
      <c r="S62" s="62">
        <f t="shared" si="13"/>
        <v>0.02733019232</v>
      </c>
      <c r="U62" s="60">
        <f t="shared" si="14"/>
        <v>43.34</v>
      </c>
    </row>
    <row r="63">
      <c r="A63" s="63">
        <v>113107.0</v>
      </c>
      <c r="B63" s="63" t="s">
        <v>150</v>
      </c>
      <c r="C63" s="63" t="s">
        <v>54</v>
      </c>
      <c r="D63" s="63">
        <v>5.0</v>
      </c>
      <c r="E63" s="63">
        <v>113107.0</v>
      </c>
      <c r="F63" s="63">
        <v>113115.0</v>
      </c>
      <c r="G63" s="63">
        <v>113112.0</v>
      </c>
      <c r="H63" s="63">
        <v>113107.0</v>
      </c>
      <c r="I63" s="63">
        <v>113107.0</v>
      </c>
      <c r="J63" s="63">
        <v>113107.0</v>
      </c>
      <c r="K63" s="63">
        <v>113109.6</v>
      </c>
      <c r="L63" s="63">
        <v>35.41</v>
      </c>
      <c r="M63" s="63">
        <v>80.67</v>
      </c>
      <c r="N63" s="61">
        <f t="shared" si="8"/>
        <v>0</v>
      </c>
      <c r="O63" s="61">
        <f t="shared" si="9"/>
        <v>0.007072948624</v>
      </c>
      <c r="P63" s="61">
        <f t="shared" si="10"/>
        <v>0.00442059289</v>
      </c>
      <c r="Q63" s="61">
        <f t="shared" si="11"/>
        <v>0</v>
      </c>
      <c r="R63" s="61">
        <f t="shared" si="12"/>
        <v>0</v>
      </c>
      <c r="S63" s="62">
        <f t="shared" si="13"/>
        <v>0.002298708303</v>
      </c>
      <c r="U63" s="60">
        <f t="shared" si="14"/>
        <v>35.41</v>
      </c>
    </row>
    <row r="64">
      <c r="A64" s="63">
        <v>118523.0</v>
      </c>
      <c r="B64" s="63" t="s">
        <v>151</v>
      </c>
      <c r="C64" s="63" t="s">
        <v>54</v>
      </c>
      <c r="D64" s="63">
        <v>5.0</v>
      </c>
      <c r="E64" s="63">
        <v>118546.0</v>
      </c>
      <c r="F64" s="63">
        <v>118557.0</v>
      </c>
      <c r="G64" s="63">
        <v>118546.0</v>
      </c>
      <c r="H64" s="63">
        <v>118613.0</v>
      </c>
      <c r="I64" s="63">
        <v>118546.0</v>
      </c>
      <c r="J64" s="63">
        <v>118546.0</v>
      </c>
      <c r="K64" s="63">
        <v>118561.6</v>
      </c>
      <c r="L64" s="63">
        <v>22.888</v>
      </c>
      <c r="M64" s="63">
        <v>80.727</v>
      </c>
      <c r="N64" s="61">
        <f t="shared" si="8"/>
        <v>0.01940551623</v>
      </c>
      <c r="O64" s="61">
        <f t="shared" si="9"/>
        <v>0.02868641529</v>
      </c>
      <c r="P64" s="61">
        <f t="shared" si="10"/>
        <v>0.01940551623</v>
      </c>
      <c r="Q64" s="61">
        <f t="shared" si="11"/>
        <v>0.07593462872</v>
      </c>
      <c r="R64" s="61">
        <f t="shared" si="12"/>
        <v>0.01940551623</v>
      </c>
      <c r="S64" s="62">
        <f t="shared" si="13"/>
        <v>0.03256751854</v>
      </c>
      <c r="U64" s="60">
        <f t="shared" si="14"/>
        <v>22.888</v>
      </c>
    </row>
    <row r="65">
      <c r="A65" s="63">
        <v>114895.0</v>
      </c>
      <c r="B65" s="63" t="s">
        <v>152</v>
      </c>
      <c r="C65" s="63" t="s">
        <v>54</v>
      </c>
      <c r="D65" s="63">
        <v>5.0</v>
      </c>
      <c r="E65" s="63">
        <v>114969.0</v>
      </c>
      <c r="F65" s="63">
        <v>114927.0</v>
      </c>
      <c r="G65" s="63">
        <v>114983.0</v>
      </c>
      <c r="H65" s="63">
        <v>114895.0</v>
      </c>
      <c r="I65" s="63">
        <v>115007.0</v>
      </c>
      <c r="J65" s="63">
        <v>114895.0</v>
      </c>
      <c r="K65" s="63">
        <v>114956.2</v>
      </c>
      <c r="L65" s="63">
        <v>69.534</v>
      </c>
      <c r="M65" s="63">
        <v>100.729</v>
      </c>
      <c r="N65" s="61">
        <f t="shared" si="8"/>
        <v>0.06440663214</v>
      </c>
      <c r="O65" s="61">
        <f t="shared" si="9"/>
        <v>0.0278515166</v>
      </c>
      <c r="P65" s="61">
        <f t="shared" si="10"/>
        <v>0.07659167066</v>
      </c>
      <c r="Q65" s="61">
        <f t="shared" si="11"/>
        <v>0</v>
      </c>
      <c r="R65" s="61">
        <f t="shared" si="12"/>
        <v>0.09748030811</v>
      </c>
      <c r="S65" s="62">
        <f t="shared" si="13"/>
        <v>0.0532660255</v>
      </c>
      <c r="U65" s="60">
        <f t="shared" si="14"/>
        <v>69.534</v>
      </c>
    </row>
    <row r="66">
      <c r="A66" s="63">
        <v>125994.0</v>
      </c>
      <c r="B66" s="63" t="s">
        <v>153</v>
      </c>
      <c r="C66" s="63" t="s">
        <v>54</v>
      </c>
      <c r="D66" s="63">
        <v>5.0</v>
      </c>
      <c r="E66" s="63">
        <v>126035.0</v>
      </c>
      <c r="F66" s="63">
        <v>125994.0</v>
      </c>
      <c r="G66" s="63">
        <v>126006.0</v>
      </c>
      <c r="H66" s="63">
        <v>126006.0</v>
      </c>
      <c r="I66" s="63">
        <v>126028.0</v>
      </c>
      <c r="J66" s="63">
        <v>125994.0</v>
      </c>
      <c r="K66" s="63">
        <v>126013.8</v>
      </c>
      <c r="L66" s="63">
        <v>57.473</v>
      </c>
      <c r="M66" s="63">
        <v>100.76</v>
      </c>
      <c r="N66" s="61">
        <f t="shared" si="8"/>
        <v>0.03254123212</v>
      </c>
      <c r="O66" s="61">
        <f t="shared" si="9"/>
        <v>0</v>
      </c>
      <c r="P66" s="61">
        <f t="shared" si="10"/>
        <v>0.00952426306</v>
      </c>
      <c r="Q66" s="61">
        <f t="shared" si="11"/>
        <v>0.00952426306</v>
      </c>
      <c r="R66" s="61">
        <f t="shared" si="12"/>
        <v>0.026985412</v>
      </c>
      <c r="S66" s="62">
        <f t="shared" si="13"/>
        <v>0.01571503405</v>
      </c>
      <c r="U66" s="60">
        <f t="shared" si="14"/>
        <v>57.473</v>
      </c>
    </row>
    <row r="67">
      <c r="A67" s="63">
        <v>122437.0</v>
      </c>
      <c r="B67" s="63" t="s">
        <v>154</v>
      </c>
      <c r="C67" s="63" t="s">
        <v>54</v>
      </c>
      <c r="D67" s="63">
        <v>5.0</v>
      </c>
      <c r="E67" s="63">
        <v>122450.0</v>
      </c>
      <c r="F67" s="63">
        <v>122437.0</v>
      </c>
      <c r="G67" s="63">
        <v>122494.0</v>
      </c>
      <c r="H67" s="63">
        <v>122484.0</v>
      </c>
      <c r="I67" s="63">
        <v>122483.0</v>
      </c>
      <c r="J67" s="63">
        <v>122437.0</v>
      </c>
      <c r="K67" s="63">
        <v>122469.6</v>
      </c>
      <c r="L67" s="63">
        <v>63.872</v>
      </c>
      <c r="M67" s="63">
        <v>100.958</v>
      </c>
      <c r="N67" s="61">
        <f t="shared" si="8"/>
        <v>0.01061770543</v>
      </c>
      <c r="O67" s="61">
        <f t="shared" si="9"/>
        <v>0</v>
      </c>
      <c r="P67" s="61">
        <f t="shared" si="10"/>
        <v>0.04655455459</v>
      </c>
      <c r="Q67" s="61">
        <f t="shared" si="11"/>
        <v>0.03838708887</v>
      </c>
      <c r="R67" s="61">
        <f t="shared" si="12"/>
        <v>0.0375703423</v>
      </c>
      <c r="S67" s="62">
        <f t="shared" si="13"/>
        <v>0.02662593824</v>
      </c>
      <c r="U67" s="60">
        <f t="shared" si="14"/>
        <v>63.872</v>
      </c>
    </row>
    <row r="68">
      <c r="A68" s="63">
        <v>121462.0</v>
      </c>
      <c r="B68" s="63" t="s">
        <v>155</v>
      </c>
      <c r="C68" s="63" t="s">
        <v>54</v>
      </c>
      <c r="D68" s="63">
        <v>5.0</v>
      </c>
      <c r="E68" s="63">
        <v>121476.0</v>
      </c>
      <c r="F68" s="63">
        <v>121495.0</v>
      </c>
      <c r="G68" s="63">
        <v>121495.0</v>
      </c>
      <c r="H68" s="63">
        <v>121497.0</v>
      </c>
      <c r="I68" s="63">
        <v>121604.0</v>
      </c>
      <c r="J68" s="63">
        <v>121476.0</v>
      </c>
      <c r="K68" s="63">
        <v>121513.4</v>
      </c>
      <c r="L68" s="63">
        <v>59.142</v>
      </c>
      <c r="M68" s="63">
        <v>100.872</v>
      </c>
      <c r="N68" s="61">
        <f t="shared" si="8"/>
        <v>0.01152623866</v>
      </c>
      <c r="O68" s="61">
        <f t="shared" si="9"/>
        <v>0.02716899112</v>
      </c>
      <c r="P68" s="61">
        <f t="shared" si="10"/>
        <v>0.02716899112</v>
      </c>
      <c r="Q68" s="61">
        <f t="shared" si="11"/>
        <v>0.02881559665</v>
      </c>
      <c r="R68" s="61">
        <f t="shared" si="12"/>
        <v>0.1169089921</v>
      </c>
      <c r="S68" s="62">
        <f t="shared" si="13"/>
        <v>0.04231776193</v>
      </c>
      <c r="U68" s="60">
        <f t="shared" si="14"/>
        <v>59.142</v>
      </c>
    </row>
    <row r="69">
      <c r="A69" s="63">
        <v>111435.0</v>
      </c>
      <c r="B69" s="63" t="s">
        <v>156</v>
      </c>
      <c r="C69" s="63" t="s">
        <v>54</v>
      </c>
      <c r="D69" s="63">
        <v>5.0</v>
      </c>
      <c r="E69" s="63">
        <v>111456.0</v>
      </c>
      <c r="F69" s="63">
        <v>111551.0</v>
      </c>
      <c r="G69" s="63">
        <v>111528.0</v>
      </c>
      <c r="H69" s="63">
        <v>111456.0</v>
      </c>
      <c r="I69" s="63">
        <v>111561.0</v>
      </c>
      <c r="J69" s="63">
        <v>111456.0</v>
      </c>
      <c r="K69" s="63">
        <v>111510.4</v>
      </c>
      <c r="L69" s="63">
        <v>33.666</v>
      </c>
      <c r="M69" s="63">
        <v>100.792</v>
      </c>
      <c r="N69" s="61">
        <f t="shared" si="8"/>
        <v>0.01884506663</v>
      </c>
      <c r="O69" s="61">
        <f t="shared" si="9"/>
        <v>0.1040965585</v>
      </c>
      <c r="P69" s="61">
        <f t="shared" si="10"/>
        <v>0.08345672365</v>
      </c>
      <c r="Q69" s="61">
        <f t="shared" si="11"/>
        <v>0.01884506663</v>
      </c>
      <c r="R69" s="61">
        <f t="shared" si="12"/>
        <v>0.1130703998</v>
      </c>
      <c r="S69" s="62">
        <f t="shared" si="13"/>
        <v>0.06766276305</v>
      </c>
      <c r="U69" s="60">
        <f t="shared" si="14"/>
        <v>33.666</v>
      </c>
    </row>
    <row r="70">
      <c r="A70" s="63">
        <v>119392.0</v>
      </c>
      <c r="B70" s="63" t="s">
        <v>157</v>
      </c>
      <c r="C70" s="63" t="s">
        <v>54</v>
      </c>
      <c r="D70" s="63">
        <v>5.0</v>
      </c>
      <c r="E70" s="63">
        <v>119392.0</v>
      </c>
      <c r="F70" s="63">
        <v>119392.0</v>
      </c>
      <c r="G70" s="63">
        <v>119512.0</v>
      </c>
      <c r="H70" s="63">
        <v>119459.0</v>
      </c>
      <c r="I70" s="63">
        <v>119392.0</v>
      </c>
      <c r="J70" s="63">
        <v>119392.0</v>
      </c>
      <c r="K70" s="63">
        <v>119429.4</v>
      </c>
      <c r="L70" s="63">
        <v>46.151</v>
      </c>
      <c r="M70" s="63">
        <v>120.864</v>
      </c>
      <c r="N70" s="61">
        <f t="shared" si="8"/>
        <v>0</v>
      </c>
      <c r="O70" s="61">
        <f t="shared" si="9"/>
        <v>0</v>
      </c>
      <c r="P70" s="61">
        <f t="shared" si="10"/>
        <v>0.1005092469</v>
      </c>
      <c r="Q70" s="61">
        <f t="shared" si="11"/>
        <v>0.05611766282</v>
      </c>
      <c r="R70" s="61">
        <f t="shared" si="12"/>
        <v>0</v>
      </c>
      <c r="S70" s="62">
        <f t="shared" si="13"/>
        <v>0.03132538194</v>
      </c>
      <c r="U70" s="60">
        <f t="shared" si="14"/>
        <v>46.151</v>
      </c>
    </row>
    <row r="71">
      <c r="A71" s="63">
        <v>116498.0</v>
      </c>
      <c r="B71" s="63" t="s">
        <v>158</v>
      </c>
      <c r="C71" s="63" t="s">
        <v>54</v>
      </c>
      <c r="D71" s="63">
        <v>5.0</v>
      </c>
      <c r="E71" s="63">
        <v>116498.0</v>
      </c>
      <c r="F71" s="63">
        <v>116509.0</v>
      </c>
      <c r="G71" s="63">
        <v>116498.0</v>
      </c>
      <c r="H71" s="63">
        <v>116535.0</v>
      </c>
      <c r="I71" s="63">
        <v>116498.0</v>
      </c>
      <c r="J71" s="63">
        <v>116498.0</v>
      </c>
      <c r="K71" s="63">
        <v>116507.6</v>
      </c>
      <c r="L71" s="63">
        <v>74.287</v>
      </c>
      <c r="M71" s="63">
        <v>121.056</v>
      </c>
      <c r="N71" s="61">
        <f t="shared" si="8"/>
        <v>0</v>
      </c>
      <c r="O71" s="61">
        <f t="shared" si="9"/>
        <v>0.009442222184</v>
      </c>
      <c r="P71" s="61">
        <f t="shared" si="10"/>
        <v>0</v>
      </c>
      <c r="Q71" s="61">
        <f t="shared" si="11"/>
        <v>0.03176020189</v>
      </c>
      <c r="R71" s="61">
        <f t="shared" si="12"/>
        <v>0</v>
      </c>
      <c r="S71" s="62">
        <f t="shared" si="13"/>
        <v>0.008240484815</v>
      </c>
      <c r="U71" s="60">
        <f t="shared" si="14"/>
        <v>74.287</v>
      </c>
    </row>
    <row r="72">
      <c r="A72" s="63">
        <v>117933.0</v>
      </c>
      <c r="B72" s="63" t="s">
        <v>159</v>
      </c>
      <c r="C72" s="63" t="s">
        <v>54</v>
      </c>
      <c r="D72" s="63">
        <v>5.0</v>
      </c>
      <c r="E72" s="63">
        <v>117938.0</v>
      </c>
      <c r="F72" s="63">
        <v>117990.0</v>
      </c>
      <c r="G72" s="63">
        <v>117943.0</v>
      </c>
      <c r="H72" s="63">
        <v>118018.0</v>
      </c>
      <c r="I72" s="63">
        <v>117982.0</v>
      </c>
      <c r="J72" s="63">
        <v>117938.0</v>
      </c>
      <c r="K72" s="63">
        <v>117974.2</v>
      </c>
      <c r="L72" s="63">
        <v>54.651</v>
      </c>
      <c r="M72" s="63">
        <v>121.04</v>
      </c>
      <c r="N72" s="61">
        <f t="shared" si="8"/>
        <v>0.00423969542</v>
      </c>
      <c r="O72" s="61">
        <f t="shared" si="9"/>
        <v>0.04833252779</v>
      </c>
      <c r="P72" s="61">
        <f t="shared" si="10"/>
        <v>0.008479390841</v>
      </c>
      <c r="Q72" s="61">
        <f t="shared" si="11"/>
        <v>0.07207482214</v>
      </c>
      <c r="R72" s="61">
        <f t="shared" si="12"/>
        <v>0.04154901512</v>
      </c>
      <c r="S72" s="62">
        <f t="shared" si="13"/>
        <v>0.03493509026</v>
      </c>
      <c r="U72" s="60">
        <f t="shared" si="14"/>
        <v>54.651</v>
      </c>
    </row>
    <row r="73">
      <c r="A73" s="63">
        <v>122339.0</v>
      </c>
      <c r="B73" s="63" t="s">
        <v>160</v>
      </c>
      <c r="C73" s="63" t="s">
        <v>54</v>
      </c>
      <c r="D73" s="63">
        <v>5.0</v>
      </c>
      <c r="E73" s="63">
        <v>122672.0</v>
      </c>
      <c r="F73" s="63">
        <v>122339.0</v>
      </c>
      <c r="G73" s="63">
        <v>122428.0</v>
      </c>
      <c r="H73" s="63">
        <v>122529.0</v>
      </c>
      <c r="I73" s="63">
        <v>122372.0</v>
      </c>
      <c r="J73" s="63">
        <v>122339.0</v>
      </c>
      <c r="K73" s="63">
        <v>122468.0</v>
      </c>
      <c r="L73" s="63">
        <v>82.943</v>
      </c>
      <c r="M73" s="63">
        <v>121.123</v>
      </c>
      <c r="N73" s="61">
        <f t="shared" si="8"/>
        <v>0.272194476</v>
      </c>
      <c r="O73" s="61">
        <f t="shared" si="9"/>
        <v>0</v>
      </c>
      <c r="P73" s="61">
        <f t="shared" si="10"/>
        <v>0.07274867377</v>
      </c>
      <c r="Q73" s="61">
        <f t="shared" si="11"/>
        <v>0.1553061575</v>
      </c>
      <c r="R73" s="61">
        <f t="shared" si="12"/>
        <v>0.02697422735</v>
      </c>
      <c r="S73" s="62">
        <f t="shared" si="13"/>
        <v>0.1054447069</v>
      </c>
      <c r="U73" s="60">
        <f t="shared" si="14"/>
        <v>82.943</v>
      </c>
    </row>
    <row r="74">
      <c r="A74" s="63">
        <v>133069.0</v>
      </c>
      <c r="B74" s="63" t="s">
        <v>161</v>
      </c>
      <c r="C74" s="63" t="s">
        <v>54</v>
      </c>
      <c r="D74" s="63">
        <v>5.0</v>
      </c>
      <c r="E74" s="63">
        <v>133141.0</v>
      </c>
      <c r="F74" s="63">
        <v>133164.0</v>
      </c>
      <c r="G74" s="63">
        <v>133069.0</v>
      </c>
      <c r="H74" s="63">
        <v>133126.0</v>
      </c>
      <c r="I74" s="63">
        <v>133131.0</v>
      </c>
      <c r="J74" s="63">
        <v>133069.0</v>
      </c>
      <c r="K74" s="63">
        <v>133126.2</v>
      </c>
      <c r="L74" s="63">
        <v>57.558</v>
      </c>
      <c r="M74" s="63">
        <v>121.114</v>
      </c>
      <c r="N74" s="61">
        <f t="shared" si="8"/>
        <v>0.05410726766</v>
      </c>
      <c r="O74" s="61">
        <f t="shared" si="9"/>
        <v>0.07139153372</v>
      </c>
      <c r="P74" s="61">
        <f t="shared" si="10"/>
        <v>0</v>
      </c>
      <c r="Q74" s="61">
        <f t="shared" si="11"/>
        <v>0.04283492023</v>
      </c>
      <c r="R74" s="61">
        <f t="shared" si="12"/>
        <v>0.04659236937</v>
      </c>
      <c r="S74" s="62">
        <f t="shared" si="13"/>
        <v>0.0429852182</v>
      </c>
      <c r="U74" s="60">
        <f t="shared" si="14"/>
        <v>57.558</v>
      </c>
    </row>
    <row r="75">
      <c r="A75" s="63">
        <v>123848.0</v>
      </c>
      <c r="B75" s="63" t="s">
        <v>162</v>
      </c>
      <c r="C75" s="63" t="s">
        <v>54</v>
      </c>
      <c r="D75" s="63">
        <v>5.0</v>
      </c>
      <c r="E75" s="63">
        <v>123905.0</v>
      </c>
      <c r="F75" s="63">
        <v>124114.0</v>
      </c>
      <c r="G75" s="63">
        <v>124024.0</v>
      </c>
      <c r="H75" s="63">
        <v>123974.0</v>
      </c>
      <c r="I75" s="63">
        <v>123905.0</v>
      </c>
      <c r="J75" s="63">
        <v>123905.0</v>
      </c>
      <c r="K75" s="63">
        <v>123984.4</v>
      </c>
      <c r="L75" s="63">
        <v>105.215</v>
      </c>
      <c r="M75" s="63">
        <v>141.183</v>
      </c>
      <c r="N75" s="61">
        <f t="shared" si="8"/>
        <v>0.04602415865</v>
      </c>
      <c r="O75" s="61">
        <f t="shared" si="9"/>
        <v>0.214779407</v>
      </c>
      <c r="P75" s="61">
        <f t="shared" si="10"/>
        <v>0.1421096828</v>
      </c>
      <c r="Q75" s="61">
        <f t="shared" si="11"/>
        <v>0.1017376138</v>
      </c>
      <c r="R75" s="61">
        <f t="shared" si="12"/>
        <v>0.04602415865</v>
      </c>
      <c r="S75" s="62">
        <f t="shared" si="13"/>
        <v>0.1101350042</v>
      </c>
      <c r="U75" s="60">
        <f t="shared" si="14"/>
        <v>105.215</v>
      </c>
    </row>
    <row r="76">
      <c r="A76" s="63">
        <v>134470.0</v>
      </c>
      <c r="B76" s="63" t="s">
        <v>163</v>
      </c>
      <c r="C76" s="63" t="s">
        <v>54</v>
      </c>
      <c r="D76" s="63">
        <v>5.0</v>
      </c>
      <c r="E76" s="63">
        <v>134527.0</v>
      </c>
      <c r="F76" s="63">
        <v>134573.0</v>
      </c>
      <c r="G76" s="63">
        <v>134604.0</v>
      </c>
      <c r="H76" s="63">
        <v>134481.0</v>
      </c>
      <c r="I76" s="63">
        <v>134474.0</v>
      </c>
      <c r="J76" s="63">
        <v>134474.0</v>
      </c>
      <c r="K76" s="63">
        <v>134531.8</v>
      </c>
      <c r="L76" s="63">
        <v>67.541</v>
      </c>
      <c r="M76" s="63">
        <v>141.402</v>
      </c>
      <c r="N76" s="61">
        <f t="shared" si="8"/>
        <v>0.04238863687</v>
      </c>
      <c r="O76" s="61">
        <f t="shared" si="9"/>
        <v>0.07659701049</v>
      </c>
      <c r="P76" s="61">
        <f t="shared" si="10"/>
        <v>0.09965047966</v>
      </c>
      <c r="Q76" s="61">
        <f t="shared" si="11"/>
        <v>0.008180263256</v>
      </c>
      <c r="R76" s="61">
        <f t="shared" si="12"/>
        <v>0.002974641184</v>
      </c>
      <c r="S76" s="62">
        <f t="shared" si="13"/>
        <v>0.04595820629</v>
      </c>
      <c r="U76" s="60">
        <f t="shared" si="14"/>
        <v>67.541</v>
      </c>
    </row>
    <row r="77">
      <c r="A77" s="63">
        <v>132822.0</v>
      </c>
      <c r="B77" s="63" t="s">
        <v>164</v>
      </c>
      <c r="C77" s="63" t="s">
        <v>54</v>
      </c>
      <c r="D77" s="63">
        <v>5.0</v>
      </c>
      <c r="E77" s="63">
        <v>132960.0</v>
      </c>
      <c r="F77" s="63">
        <v>133023.0</v>
      </c>
      <c r="G77" s="63">
        <v>132829.0</v>
      </c>
      <c r="H77" s="63">
        <v>132892.0</v>
      </c>
      <c r="I77" s="63">
        <v>132829.0</v>
      </c>
      <c r="J77" s="63">
        <v>132829.0</v>
      </c>
      <c r="K77" s="63">
        <v>132906.6</v>
      </c>
      <c r="L77" s="63">
        <v>84.497</v>
      </c>
      <c r="M77" s="63">
        <v>141.253</v>
      </c>
      <c r="N77" s="61">
        <f t="shared" si="8"/>
        <v>0.1038984506</v>
      </c>
      <c r="O77" s="61">
        <f t="shared" si="9"/>
        <v>0.1513303519</v>
      </c>
      <c r="P77" s="61">
        <f t="shared" si="10"/>
        <v>0.00527021126</v>
      </c>
      <c r="Q77" s="61">
        <f t="shared" si="11"/>
        <v>0.0527021126</v>
      </c>
      <c r="R77" s="61">
        <f t="shared" si="12"/>
        <v>0.00527021126</v>
      </c>
      <c r="S77" s="62">
        <f t="shared" si="13"/>
        <v>0.06369426752</v>
      </c>
      <c r="U77" s="60">
        <f t="shared" si="14"/>
        <v>84.497</v>
      </c>
    </row>
    <row r="78">
      <c r="A78" s="63">
        <v>127779.0</v>
      </c>
      <c r="B78" s="63" t="s">
        <v>165</v>
      </c>
      <c r="C78" s="63" t="s">
        <v>54</v>
      </c>
      <c r="D78" s="63">
        <v>5.0</v>
      </c>
      <c r="E78" s="63">
        <v>128002.0</v>
      </c>
      <c r="F78" s="63">
        <v>127996.0</v>
      </c>
      <c r="G78" s="63">
        <v>127839.0</v>
      </c>
      <c r="H78" s="63">
        <v>127879.0</v>
      </c>
      <c r="I78" s="63">
        <v>127779.0</v>
      </c>
      <c r="J78" s="63">
        <v>127779.0</v>
      </c>
      <c r="K78" s="63">
        <v>127899.0</v>
      </c>
      <c r="L78" s="63">
        <v>87.012</v>
      </c>
      <c r="M78" s="63">
        <v>141.397</v>
      </c>
      <c r="N78" s="61">
        <f t="shared" si="8"/>
        <v>0.1745200698</v>
      </c>
      <c r="O78" s="61">
        <f t="shared" si="9"/>
        <v>0.1698244625</v>
      </c>
      <c r="P78" s="61">
        <f t="shared" si="10"/>
        <v>0.04695607259</v>
      </c>
      <c r="Q78" s="61">
        <f t="shared" si="11"/>
        <v>0.07826012099</v>
      </c>
      <c r="R78" s="61">
        <f t="shared" si="12"/>
        <v>0</v>
      </c>
      <c r="S78" s="62">
        <f t="shared" si="13"/>
        <v>0.09391214519</v>
      </c>
      <c r="U78" s="60">
        <f t="shared" si="14"/>
        <v>87.012</v>
      </c>
    </row>
    <row r="79">
      <c r="A79" s="63">
        <v>125727.0</v>
      </c>
      <c r="B79" s="63" t="s">
        <v>166</v>
      </c>
      <c r="C79" s="63" t="s">
        <v>54</v>
      </c>
      <c r="D79" s="63">
        <v>5.0</v>
      </c>
      <c r="E79" s="63">
        <v>125869.0</v>
      </c>
      <c r="F79" s="63">
        <v>125757.0</v>
      </c>
      <c r="G79" s="63">
        <v>125774.0</v>
      </c>
      <c r="H79" s="63">
        <v>125768.0</v>
      </c>
      <c r="I79" s="63">
        <v>125816.0</v>
      </c>
      <c r="J79" s="63">
        <v>125757.0</v>
      </c>
      <c r="K79" s="63">
        <v>125796.8</v>
      </c>
      <c r="L79" s="63">
        <v>65.784</v>
      </c>
      <c r="M79" s="63">
        <v>161.468</v>
      </c>
      <c r="N79" s="61">
        <f t="shared" si="8"/>
        <v>0.1129431228</v>
      </c>
      <c r="O79" s="61">
        <f t="shared" si="9"/>
        <v>0.02386122313</v>
      </c>
      <c r="P79" s="61">
        <f t="shared" si="10"/>
        <v>0.0373825829</v>
      </c>
      <c r="Q79" s="61">
        <f t="shared" si="11"/>
        <v>0.03261033827</v>
      </c>
      <c r="R79" s="61">
        <f t="shared" si="12"/>
        <v>0.07078829527</v>
      </c>
      <c r="S79" s="62">
        <f t="shared" si="13"/>
        <v>0.05551711247</v>
      </c>
      <c r="U79" s="60">
        <f t="shared" si="14"/>
        <v>65.784</v>
      </c>
    </row>
    <row r="80">
      <c r="A80" s="63">
        <v>142084.0</v>
      </c>
      <c r="B80" s="63" t="s">
        <v>167</v>
      </c>
      <c r="C80" s="63" t="s">
        <v>54</v>
      </c>
      <c r="D80" s="63">
        <v>5.0</v>
      </c>
      <c r="E80" s="63">
        <v>142181.0</v>
      </c>
      <c r="F80" s="63">
        <v>142266.0</v>
      </c>
      <c r="G80" s="63">
        <v>142182.0</v>
      </c>
      <c r="H80" s="63">
        <v>142152.0</v>
      </c>
      <c r="I80" s="63">
        <v>142109.0</v>
      </c>
      <c r="J80" s="63">
        <v>142109.0</v>
      </c>
      <c r="K80" s="63">
        <v>142178.0</v>
      </c>
      <c r="L80" s="63">
        <v>113.224</v>
      </c>
      <c r="M80" s="63">
        <v>161.619</v>
      </c>
      <c r="N80" s="61">
        <f t="shared" si="8"/>
        <v>0.0682694744</v>
      </c>
      <c r="O80" s="61">
        <f t="shared" si="9"/>
        <v>0.1280932406</v>
      </c>
      <c r="P80" s="61">
        <f t="shared" si="10"/>
        <v>0.06897328341</v>
      </c>
      <c r="Q80" s="61">
        <f t="shared" si="11"/>
        <v>0.04785901298</v>
      </c>
      <c r="R80" s="61">
        <f t="shared" si="12"/>
        <v>0.01759522536</v>
      </c>
      <c r="S80" s="62">
        <f t="shared" si="13"/>
        <v>0.06615804735</v>
      </c>
      <c r="U80" s="60">
        <f t="shared" si="14"/>
        <v>113.224</v>
      </c>
    </row>
    <row r="81">
      <c r="A81" s="63">
        <v>149976.0</v>
      </c>
      <c r="B81" s="63" t="s">
        <v>168</v>
      </c>
      <c r="C81" s="63" t="s">
        <v>54</v>
      </c>
      <c r="D81" s="63">
        <v>5.0</v>
      </c>
      <c r="E81" s="63">
        <v>150124.0</v>
      </c>
      <c r="F81" s="63">
        <v>150097.0</v>
      </c>
      <c r="G81" s="63">
        <v>149994.0</v>
      </c>
      <c r="H81" s="63">
        <v>150057.0</v>
      </c>
      <c r="I81" s="63">
        <v>150128.0</v>
      </c>
      <c r="J81" s="63">
        <v>149994.0</v>
      </c>
      <c r="K81" s="63">
        <v>150080.0</v>
      </c>
      <c r="L81" s="63">
        <v>102.479</v>
      </c>
      <c r="M81" s="63">
        <v>161.455</v>
      </c>
      <c r="N81" s="61">
        <f t="shared" si="8"/>
        <v>0.09868245586</v>
      </c>
      <c r="O81" s="61">
        <f t="shared" si="9"/>
        <v>0.0806795754</v>
      </c>
      <c r="P81" s="61">
        <f t="shared" si="10"/>
        <v>0.01200192031</v>
      </c>
      <c r="Q81" s="61">
        <f t="shared" si="11"/>
        <v>0.05400864138</v>
      </c>
      <c r="R81" s="61">
        <f t="shared" si="12"/>
        <v>0.1013495493</v>
      </c>
      <c r="S81" s="62">
        <f t="shared" si="13"/>
        <v>0.06934442844</v>
      </c>
      <c r="U81" s="60">
        <f t="shared" si="14"/>
        <v>102.479</v>
      </c>
    </row>
    <row r="82">
      <c r="A82" s="63">
        <v>133369.0</v>
      </c>
      <c r="B82" s="63" t="s">
        <v>169</v>
      </c>
      <c r="C82" s="63" t="s">
        <v>54</v>
      </c>
      <c r="D82" s="63">
        <v>5.0</v>
      </c>
      <c r="E82" s="63">
        <v>133567.0</v>
      </c>
      <c r="F82" s="63">
        <v>133377.0</v>
      </c>
      <c r="G82" s="63">
        <v>133507.0</v>
      </c>
      <c r="H82" s="63">
        <v>133527.0</v>
      </c>
      <c r="I82" s="63">
        <v>133377.0</v>
      </c>
      <c r="J82" s="63">
        <v>133377.0</v>
      </c>
      <c r="K82" s="63">
        <v>133471.0</v>
      </c>
      <c r="L82" s="63">
        <v>124.929</v>
      </c>
      <c r="M82" s="63">
        <v>181.66</v>
      </c>
      <c r="N82" s="61">
        <f t="shared" si="8"/>
        <v>0.1484602869</v>
      </c>
      <c r="O82" s="61">
        <f t="shared" si="9"/>
        <v>0.005998395429</v>
      </c>
      <c r="P82" s="61">
        <f t="shared" si="10"/>
        <v>0.1034723212</v>
      </c>
      <c r="Q82" s="61">
        <f t="shared" si="11"/>
        <v>0.1184683097</v>
      </c>
      <c r="R82" s="61">
        <f t="shared" si="12"/>
        <v>0.005998395429</v>
      </c>
      <c r="S82" s="62">
        <f t="shared" si="13"/>
        <v>0.07647954172</v>
      </c>
      <c r="U82" s="60">
        <f t="shared" si="14"/>
        <v>124.929</v>
      </c>
    </row>
    <row r="83">
      <c r="A83" s="63">
        <v>133246.0</v>
      </c>
      <c r="B83" s="63" t="s">
        <v>170</v>
      </c>
      <c r="C83" s="63" t="s">
        <v>54</v>
      </c>
      <c r="D83" s="63">
        <v>5.0</v>
      </c>
      <c r="E83" s="63">
        <v>133296.0</v>
      </c>
      <c r="F83" s="63">
        <v>133555.0</v>
      </c>
      <c r="G83" s="63">
        <v>133329.0</v>
      </c>
      <c r="H83" s="63">
        <v>133354.0</v>
      </c>
      <c r="I83" s="63">
        <v>133369.0</v>
      </c>
      <c r="J83" s="63">
        <v>133296.0</v>
      </c>
      <c r="K83" s="63">
        <v>133380.6</v>
      </c>
      <c r="L83" s="63">
        <v>82.027</v>
      </c>
      <c r="M83" s="63">
        <v>181.745</v>
      </c>
      <c r="N83" s="61">
        <f t="shared" si="8"/>
        <v>0.0375245786</v>
      </c>
      <c r="O83" s="61">
        <f t="shared" si="9"/>
        <v>0.2319018957</v>
      </c>
      <c r="P83" s="61">
        <f t="shared" si="10"/>
        <v>0.06229080047</v>
      </c>
      <c r="Q83" s="61">
        <f t="shared" si="11"/>
        <v>0.08105308977</v>
      </c>
      <c r="R83" s="61">
        <f t="shared" si="12"/>
        <v>0.09231046335</v>
      </c>
      <c r="S83" s="62">
        <f t="shared" si="13"/>
        <v>0.1010161656</v>
      </c>
      <c r="U83" s="60">
        <f t="shared" si="14"/>
        <v>82.027</v>
      </c>
    </row>
    <row r="84">
      <c r="A84" s="63">
        <v>151713.0</v>
      </c>
      <c r="B84" s="63" t="s">
        <v>171</v>
      </c>
      <c r="C84" s="63" t="s">
        <v>54</v>
      </c>
      <c r="D84" s="63">
        <v>5.0</v>
      </c>
      <c r="E84" s="63">
        <v>151850.0</v>
      </c>
      <c r="F84" s="63">
        <v>151731.0</v>
      </c>
      <c r="G84" s="63">
        <v>151854.0</v>
      </c>
      <c r="H84" s="63">
        <v>151993.0</v>
      </c>
      <c r="I84" s="63">
        <v>151825.0</v>
      </c>
      <c r="J84" s="63">
        <v>151731.0</v>
      </c>
      <c r="K84" s="63">
        <v>151850.6</v>
      </c>
      <c r="L84" s="63">
        <v>136.51</v>
      </c>
      <c r="M84" s="63">
        <v>181.755</v>
      </c>
      <c r="N84" s="61">
        <f t="shared" si="8"/>
        <v>0.09030208354</v>
      </c>
      <c r="O84" s="61">
        <f t="shared" si="9"/>
        <v>0.01186450733</v>
      </c>
      <c r="P84" s="61">
        <f t="shared" si="10"/>
        <v>0.09293864072</v>
      </c>
      <c r="Q84" s="61">
        <f t="shared" si="11"/>
        <v>0.1845590029</v>
      </c>
      <c r="R84" s="61">
        <f t="shared" si="12"/>
        <v>0.07382360114</v>
      </c>
      <c r="S84" s="62">
        <f t="shared" si="13"/>
        <v>0.09069756712</v>
      </c>
      <c r="U84" s="60">
        <f t="shared" si="14"/>
        <v>136.51</v>
      </c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  <row r="1001">
      <c r="U1001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10</v>
      </c>
      <c r="D2" s="6">
        <v>5.0</v>
      </c>
      <c r="E2" s="6">
        <v>40592.0</v>
      </c>
      <c r="F2" s="6">
        <v>40628.0</v>
      </c>
      <c r="G2" s="6">
        <v>40592.0</v>
      </c>
      <c r="H2" s="6">
        <v>40592.0</v>
      </c>
      <c r="I2" s="6">
        <v>40592.0</v>
      </c>
      <c r="J2" s="6">
        <v>40592.0</v>
      </c>
      <c r="K2" s="6">
        <v>40599.2</v>
      </c>
      <c r="L2" s="6">
        <v>1.086</v>
      </c>
      <c r="M2" s="6">
        <v>3.06</v>
      </c>
      <c r="N2" s="61">
        <f t="shared" ref="N2:N41" si="1">((E2-A2)/A2)*100</f>
        <v>0</v>
      </c>
      <c r="O2" s="61">
        <f t="shared" ref="O2:O41" si="2">((F2-A2)/A2)*100</f>
        <v>0.08868742609</v>
      </c>
      <c r="P2" s="61">
        <f t="shared" ref="P2:P41" si="3">((G2-A2)/A2)*100</f>
        <v>0</v>
      </c>
      <c r="Q2" s="61">
        <f t="shared" ref="Q2:Q41" si="4">((H2-A2)/A2)*100</f>
        <v>0</v>
      </c>
      <c r="R2" s="61">
        <f t="shared" ref="R2:R41" si="5">((I2-A2)/A2)*100</f>
        <v>0</v>
      </c>
      <c r="S2" s="62">
        <f t="shared" ref="S2:S41" si="6">AVERAGE(N2:R2)</f>
        <v>0.01773748522</v>
      </c>
      <c r="U2" s="60">
        <f t="shared" ref="U2:U41" si="7">(IF(((J2-A2)/A2)*100 &lt; 1,L2,"INF"))</f>
        <v>1.086</v>
      </c>
    </row>
    <row r="3">
      <c r="A3" s="63">
        <v>39421.0</v>
      </c>
      <c r="B3" s="63" t="s">
        <v>133</v>
      </c>
      <c r="C3" s="63" t="s">
        <v>10</v>
      </c>
      <c r="D3" s="63">
        <v>5.0</v>
      </c>
      <c r="E3" s="63">
        <v>39421.0</v>
      </c>
      <c r="F3" s="63">
        <v>39421.0</v>
      </c>
      <c r="G3" s="63">
        <v>39421.0</v>
      </c>
      <c r="H3" s="63">
        <v>39421.0</v>
      </c>
      <c r="I3" s="63">
        <v>39421.0</v>
      </c>
      <c r="J3" s="63">
        <v>39421.0</v>
      </c>
      <c r="K3" s="63">
        <v>39421.0</v>
      </c>
      <c r="L3" s="63">
        <v>3.596</v>
      </c>
      <c r="M3" s="63">
        <v>3.596</v>
      </c>
      <c r="N3" s="61">
        <f t="shared" si="1"/>
        <v>0</v>
      </c>
      <c r="O3" s="61">
        <f t="shared" si="2"/>
        <v>0</v>
      </c>
      <c r="P3" s="61">
        <f t="shared" si="3"/>
        <v>0</v>
      </c>
      <c r="Q3" s="61">
        <f t="shared" si="4"/>
        <v>0</v>
      </c>
      <c r="R3" s="61">
        <f t="shared" si="5"/>
        <v>0</v>
      </c>
      <c r="S3" s="62">
        <f t="shared" si="6"/>
        <v>0</v>
      </c>
      <c r="U3" s="60">
        <f t="shared" si="7"/>
        <v>3.596</v>
      </c>
    </row>
    <row r="4">
      <c r="A4" s="63">
        <v>43345.0</v>
      </c>
      <c r="B4" s="63" t="s">
        <v>134</v>
      </c>
      <c r="C4" s="63" t="s">
        <v>10</v>
      </c>
      <c r="D4" s="63">
        <v>5.0</v>
      </c>
      <c r="E4" s="63">
        <v>43345.0</v>
      </c>
      <c r="F4" s="63">
        <v>43345.0</v>
      </c>
      <c r="G4" s="63">
        <v>43345.0</v>
      </c>
      <c r="H4" s="63">
        <v>43345.0</v>
      </c>
      <c r="I4" s="63">
        <v>43345.0</v>
      </c>
      <c r="J4" s="63">
        <v>43345.0</v>
      </c>
      <c r="K4" s="63">
        <v>43345.0</v>
      </c>
      <c r="L4" s="63">
        <v>2.267</v>
      </c>
      <c r="M4" s="63">
        <v>2.267</v>
      </c>
      <c r="N4" s="61">
        <f t="shared" si="1"/>
        <v>0</v>
      </c>
      <c r="O4" s="61">
        <f t="shared" si="2"/>
        <v>0</v>
      </c>
      <c r="P4" s="61">
        <f t="shared" si="3"/>
        <v>0</v>
      </c>
      <c r="Q4" s="61">
        <f t="shared" si="4"/>
        <v>0</v>
      </c>
      <c r="R4" s="61">
        <f t="shared" si="5"/>
        <v>0</v>
      </c>
      <c r="S4" s="62">
        <f t="shared" si="6"/>
        <v>0</v>
      </c>
      <c r="U4" s="60">
        <f t="shared" si="7"/>
        <v>2.267</v>
      </c>
    </row>
    <row r="5">
      <c r="A5" s="63">
        <v>46854.0</v>
      </c>
      <c r="B5" s="63" t="s">
        <v>135</v>
      </c>
      <c r="C5" s="63" t="s">
        <v>10</v>
      </c>
      <c r="D5" s="63">
        <v>5.0</v>
      </c>
      <c r="E5" s="63">
        <v>46854.0</v>
      </c>
      <c r="F5" s="63">
        <v>46930.0</v>
      </c>
      <c r="G5" s="63">
        <v>46854.0</v>
      </c>
      <c r="H5" s="63">
        <v>46854.0</v>
      </c>
      <c r="I5" s="63">
        <v>46854.0</v>
      </c>
      <c r="J5" s="63">
        <v>46854.0</v>
      </c>
      <c r="K5" s="63">
        <v>46869.2</v>
      </c>
      <c r="L5" s="63">
        <v>0.951</v>
      </c>
      <c r="M5" s="63">
        <v>2.936</v>
      </c>
      <c r="N5" s="61">
        <f t="shared" si="1"/>
        <v>0</v>
      </c>
      <c r="O5" s="61">
        <f t="shared" si="2"/>
        <v>0.1622060016</v>
      </c>
      <c r="P5" s="61">
        <f t="shared" si="3"/>
        <v>0</v>
      </c>
      <c r="Q5" s="61">
        <f t="shared" si="4"/>
        <v>0</v>
      </c>
      <c r="R5" s="61">
        <f t="shared" si="5"/>
        <v>0</v>
      </c>
      <c r="S5" s="62">
        <f t="shared" si="6"/>
        <v>0.03244120032</v>
      </c>
      <c r="U5" s="60">
        <f t="shared" si="7"/>
        <v>0.951</v>
      </c>
    </row>
    <row r="6">
      <c r="A6" s="63">
        <v>34167.0</v>
      </c>
      <c r="B6" s="63" t="s">
        <v>136</v>
      </c>
      <c r="C6" s="63" t="s">
        <v>10</v>
      </c>
      <c r="D6" s="63">
        <v>5.0</v>
      </c>
      <c r="E6" s="63">
        <v>34167.0</v>
      </c>
      <c r="F6" s="63">
        <v>34167.0</v>
      </c>
      <c r="G6" s="63">
        <v>34167.0</v>
      </c>
      <c r="H6" s="63">
        <v>34167.0</v>
      </c>
      <c r="I6" s="63">
        <v>34167.0</v>
      </c>
      <c r="J6" s="63">
        <v>34167.0</v>
      </c>
      <c r="K6" s="63">
        <v>34167.0</v>
      </c>
      <c r="L6" s="63">
        <v>0.331</v>
      </c>
      <c r="M6" s="63">
        <v>0.331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0.331</v>
      </c>
    </row>
    <row r="7">
      <c r="A7" s="63">
        <v>50759.0</v>
      </c>
      <c r="B7" s="63" t="s">
        <v>137</v>
      </c>
      <c r="C7" s="63" t="s">
        <v>10</v>
      </c>
      <c r="D7" s="63">
        <v>5.0</v>
      </c>
      <c r="E7" s="63">
        <v>50759.0</v>
      </c>
      <c r="F7" s="63">
        <v>50759.0</v>
      </c>
      <c r="G7" s="63">
        <v>50759.0</v>
      </c>
      <c r="H7" s="63">
        <v>50766.0</v>
      </c>
      <c r="I7" s="63">
        <v>50766.0</v>
      </c>
      <c r="J7" s="63">
        <v>50759.0</v>
      </c>
      <c r="K7" s="63">
        <v>50761.8</v>
      </c>
      <c r="L7" s="63">
        <v>3.655</v>
      </c>
      <c r="M7" s="63">
        <v>10.619</v>
      </c>
      <c r="N7" s="61">
        <f t="shared" si="1"/>
        <v>0</v>
      </c>
      <c r="O7" s="61">
        <f t="shared" si="2"/>
        <v>0</v>
      </c>
      <c r="P7" s="61">
        <f t="shared" si="3"/>
        <v>0</v>
      </c>
      <c r="Q7" s="61">
        <f t="shared" si="4"/>
        <v>0.01379065781</v>
      </c>
      <c r="R7" s="61">
        <f t="shared" si="5"/>
        <v>0.01379065781</v>
      </c>
      <c r="S7" s="62">
        <f t="shared" si="6"/>
        <v>0.005516263126</v>
      </c>
      <c r="U7" s="60">
        <f t="shared" si="7"/>
        <v>3.655</v>
      </c>
    </row>
    <row r="8">
      <c r="A8" s="63">
        <v>44978.0</v>
      </c>
      <c r="B8" s="63" t="s">
        <v>138</v>
      </c>
      <c r="C8" s="63" t="s">
        <v>10</v>
      </c>
      <c r="D8" s="63">
        <v>5.0</v>
      </c>
      <c r="E8" s="63">
        <v>44978.0</v>
      </c>
      <c r="F8" s="63">
        <v>44978.0</v>
      </c>
      <c r="G8" s="63">
        <v>44978.0</v>
      </c>
      <c r="H8" s="63">
        <v>44978.0</v>
      </c>
      <c r="I8" s="63">
        <v>44978.0</v>
      </c>
      <c r="J8" s="63">
        <v>44978.0</v>
      </c>
      <c r="K8" s="63">
        <v>44978.0</v>
      </c>
      <c r="L8" s="63">
        <v>4.405</v>
      </c>
      <c r="M8" s="63">
        <v>4.405</v>
      </c>
      <c r="N8" s="61">
        <f t="shared" si="1"/>
        <v>0</v>
      </c>
      <c r="O8" s="61">
        <f t="shared" si="2"/>
        <v>0</v>
      </c>
      <c r="P8" s="61">
        <f t="shared" si="3"/>
        <v>0</v>
      </c>
      <c r="Q8" s="61">
        <f t="shared" si="4"/>
        <v>0</v>
      </c>
      <c r="R8" s="61">
        <f t="shared" si="5"/>
        <v>0</v>
      </c>
      <c r="S8" s="62">
        <f t="shared" si="6"/>
        <v>0</v>
      </c>
      <c r="U8" s="60">
        <f t="shared" si="7"/>
        <v>4.405</v>
      </c>
    </row>
    <row r="9">
      <c r="A9" s="63">
        <v>49837.0</v>
      </c>
      <c r="B9" s="63" t="s">
        <v>139</v>
      </c>
      <c r="C9" s="63" t="s">
        <v>10</v>
      </c>
      <c r="D9" s="63">
        <v>5.0</v>
      </c>
      <c r="E9" s="63">
        <v>49837.0</v>
      </c>
      <c r="F9" s="63">
        <v>49837.0</v>
      </c>
      <c r="G9" s="63">
        <v>49837.0</v>
      </c>
      <c r="H9" s="63">
        <v>49837.0</v>
      </c>
      <c r="I9" s="63">
        <v>49837.0</v>
      </c>
      <c r="J9" s="63">
        <v>49837.0</v>
      </c>
      <c r="K9" s="63">
        <v>49837.0</v>
      </c>
      <c r="L9" s="63">
        <v>2.142</v>
      </c>
      <c r="M9" s="63">
        <v>2.142</v>
      </c>
      <c r="N9" s="61">
        <f t="shared" si="1"/>
        <v>0</v>
      </c>
      <c r="O9" s="61">
        <f t="shared" si="2"/>
        <v>0</v>
      </c>
      <c r="P9" s="61">
        <f t="shared" si="3"/>
        <v>0</v>
      </c>
      <c r="Q9" s="61">
        <f t="shared" si="4"/>
        <v>0</v>
      </c>
      <c r="R9" s="61">
        <f t="shared" si="5"/>
        <v>0</v>
      </c>
      <c r="S9" s="62">
        <f t="shared" si="6"/>
        <v>0</v>
      </c>
      <c r="U9" s="60">
        <f t="shared" si="7"/>
        <v>2.142</v>
      </c>
    </row>
    <row r="10">
      <c r="A10" s="63">
        <v>47636.0</v>
      </c>
      <c r="B10" s="63" t="s">
        <v>140</v>
      </c>
      <c r="C10" s="63" t="s">
        <v>10</v>
      </c>
      <c r="D10" s="63">
        <v>5.0</v>
      </c>
      <c r="E10" s="63">
        <v>47636.0</v>
      </c>
      <c r="F10" s="63">
        <v>47636.0</v>
      </c>
      <c r="G10" s="63">
        <v>47636.0</v>
      </c>
      <c r="H10" s="63">
        <v>47636.0</v>
      </c>
      <c r="I10" s="63">
        <v>47636.0</v>
      </c>
      <c r="J10" s="63">
        <v>47636.0</v>
      </c>
      <c r="K10" s="63">
        <v>47636.0</v>
      </c>
      <c r="L10" s="63">
        <v>6.301</v>
      </c>
      <c r="M10" s="63">
        <v>6.301</v>
      </c>
      <c r="N10" s="61">
        <f t="shared" si="1"/>
        <v>0</v>
      </c>
      <c r="O10" s="61">
        <f t="shared" si="2"/>
        <v>0</v>
      </c>
      <c r="P10" s="61">
        <f t="shared" si="3"/>
        <v>0</v>
      </c>
      <c r="Q10" s="61">
        <f t="shared" si="4"/>
        <v>0</v>
      </c>
      <c r="R10" s="61">
        <f t="shared" si="5"/>
        <v>0</v>
      </c>
      <c r="S10" s="62">
        <f t="shared" si="6"/>
        <v>0</v>
      </c>
      <c r="U10" s="60">
        <f t="shared" si="7"/>
        <v>6.301</v>
      </c>
    </row>
    <row r="11">
      <c r="A11" s="63">
        <v>36864.0</v>
      </c>
      <c r="B11" s="63" t="s">
        <v>141</v>
      </c>
      <c r="C11" s="63" t="s">
        <v>10</v>
      </c>
      <c r="D11" s="63">
        <v>5.0</v>
      </c>
      <c r="E11" s="63">
        <v>36864.0</v>
      </c>
      <c r="F11" s="63">
        <v>36905.0</v>
      </c>
      <c r="G11" s="63">
        <v>36864.0</v>
      </c>
      <c r="H11" s="63">
        <v>36864.0</v>
      </c>
      <c r="I11" s="63">
        <v>36864.0</v>
      </c>
      <c r="J11" s="63">
        <v>36864.0</v>
      </c>
      <c r="K11" s="63">
        <v>36872.2</v>
      </c>
      <c r="L11" s="63">
        <v>1.165</v>
      </c>
      <c r="M11" s="63">
        <v>5.085</v>
      </c>
      <c r="N11" s="61">
        <f t="shared" si="1"/>
        <v>0</v>
      </c>
      <c r="O11" s="61">
        <f t="shared" si="2"/>
        <v>0.1112196181</v>
      </c>
      <c r="P11" s="61">
        <f t="shared" si="3"/>
        <v>0</v>
      </c>
      <c r="Q11" s="61">
        <f t="shared" si="4"/>
        <v>0</v>
      </c>
      <c r="R11" s="61">
        <f t="shared" si="5"/>
        <v>0</v>
      </c>
      <c r="S11" s="62">
        <f t="shared" si="6"/>
        <v>0.02224392361</v>
      </c>
      <c r="U11" s="60">
        <f t="shared" si="7"/>
        <v>1.165</v>
      </c>
    </row>
    <row r="12">
      <c r="A12" s="63">
        <v>46297.0</v>
      </c>
      <c r="B12" s="63" t="s">
        <v>142</v>
      </c>
      <c r="C12" s="63" t="s">
        <v>10</v>
      </c>
      <c r="D12" s="63">
        <v>5.0</v>
      </c>
      <c r="E12" s="63">
        <v>46297.0</v>
      </c>
      <c r="F12" s="63">
        <v>46372.0</v>
      </c>
      <c r="G12" s="63">
        <v>46297.0</v>
      </c>
      <c r="H12" s="63">
        <v>46341.0</v>
      </c>
      <c r="I12" s="63">
        <v>46341.0</v>
      </c>
      <c r="J12" s="63">
        <v>46297.0</v>
      </c>
      <c r="K12" s="63">
        <v>46329.6</v>
      </c>
      <c r="L12" s="63">
        <v>9.376</v>
      </c>
      <c r="M12" s="63">
        <v>22.073</v>
      </c>
      <c r="N12" s="61">
        <f t="shared" si="1"/>
        <v>0</v>
      </c>
      <c r="O12" s="61">
        <f t="shared" si="2"/>
        <v>0.1619975376</v>
      </c>
      <c r="P12" s="61">
        <f t="shared" si="3"/>
        <v>0</v>
      </c>
      <c r="Q12" s="61">
        <f t="shared" si="4"/>
        <v>0.09503855541</v>
      </c>
      <c r="R12" s="61">
        <f t="shared" si="5"/>
        <v>0.09503855541</v>
      </c>
      <c r="S12" s="62">
        <f t="shared" si="6"/>
        <v>0.07041492969</v>
      </c>
      <c r="U12" s="60">
        <f t="shared" si="7"/>
        <v>9.376</v>
      </c>
    </row>
    <row r="13">
      <c r="A13" s="63">
        <v>53082.0</v>
      </c>
      <c r="B13" s="63" t="s">
        <v>143</v>
      </c>
      <c r="C13" s="63" t="s">
        <v>10</v>
      </c>
      <c r="D13" s="63">
        <v>5.0</v>
      </c>
      <c r="E13" s="63">
        <v>53082.0</v>
      </c>
      <c r="F13" s="63">
        <v>53082.0</v>
      </c>
      <c r="G13" s="63">
        <v>53082.0</v>
      </c>
      <c r="H13" s="63">
        <v>53082.0</v>
      </c>
      <c r="I13" s="63">
        <v>53082.0</v>
      </c>
      <c r="J13" s="63">
        <v>53082.0</v>
      </c>
      <c r="K13" s="63">
        <v>53082.0</v>
      </c>
      <c r="L13" s="63">
        <v>6.191</v>
      </c>
      <c r="M13" s="63">
        <v>6.191</v>
      </c>
      <c r="N13" s="61">
        <f t="shared" si="1"/>
        <v>0</v>
      </c>
      <c r="O13" s="61">
        <f t="shared" si="2"/>
        <v>0</v>
      </c>
      <c r="P13" s="61">
        <f t="shared" si="3"/>
        <v>0</v>
      </c>
      <c r="Q13" s="61">
        <f t="shared" si="4"/>
        <v>0</v>
      </c>
      <c r="R13" s="61">
        <f t="shared" si="5"/>
        <v>0</v>
      </c>
      <c r="S13" s="62">
        <f t="shared" si="6"/>
        <v>0</v>
      </c>
      <c r="U13" s="60">
        <f t="shared" si="7"/>
        <v>6.191</v>
      </c>
    </row>
    <row r="14">
      <c r="A14" s="63">
        <v>48257.0</v>
      </c>
      <c r="B14" s="63" t="s">
        <v>144</v>
      </c>
      <c r="C14" s="63" t="s">
        <v>10</v>
      </c>
      <c r="D14" s="63">
        <v>5.0</v>
      </c>
      <c r="E14" s="63">
        <v>48392.0</v>
      </c>
      <c r="F14" s="63">
        <v>48307.0</v>
      </c>
      <c r="G14" s="63">
        <v>48257.0</v>
      </c>
      <c r="H14" s="63">
        <v>48334.0</v>
      </c>
      <c r="I14" s="63">
        <v>48257.0</v>
      </c>
      <c r="J14" s="63">
        <v>48257.0</v>
      </c>
      <c r="K14" s="63">
        <v>48309.4</v>
      </c>
      <c r="L14" s="63">
        <v>1.643</v>
      </c>
      <c r="M14" s="63">
        <v>19.428</v>
      </c>
      <c r="N14" s="61">
        <f t="shared" si="1"/>
        <v>0.2797521603</v>
      </c>
      <c r="O14" s="61">
        <f t="shared" si="2"/>
        <v>0.1036119112</v>
      </c>
      <c r="P14" s="61">
        <f t="shared" si="3"/>
        <v>0</v>
      </c>
      <c r="Q14" s="61">
        <f t="shared" si="4"/>
        <v>0.1595623433</v>
      </c>
      <c r="R14" s="61">
        <f t="shared" si="5"/>
        <v>0</v>
      </c>
      <c r="S14" s="62">
        <f t="shared" si="6"/>
        <v>0.108585283</v>
      </c>
      <c r="U14" s="60">
        <f t="shared" si="7"/>
        <v>1.643</v>
      </c>
    </row>
    <row r="15">
      <c r="A15" s="63">
        <v>55342.0</v>
      </c>
      <c r="B15" s="63" t="s">
        <v>145</v>
      </c>
      <c r="C15" s="63" t="s">
        <v>10</v>
      </c>
      <c r="D15" s="63">
        <v>5.0</v>
      </c>
      <c r="E15" s="63">
        <v>55400.0</v>
      </c>
      <c r="F15" s="63">
        <v>55342.0</v>
      </c>
      <c r="G15" s="63">
        <v>55342.0</v>
      </c>
      <c r="H15" s="63">
        <v>55342.0</v>
      </c>
      <c r="I15" s="63">
        <v>55354.0</v>
      </c>
      <c r="J15" s="63">
        <v>55342.0</v>
      </c>
      <c r="K15" s="63">
        <v>55356.0</v>
      </c>
      <c r="L15" s="63">
        <v>3.075</v>
      </c>
      <c r="M15" s="63">
        <v>13.316</v>
      </c>
      <c r="N15" s="61">
        <f t="shared" si="1"/>
        <v>0.1048028622</v>
      </c>
      <c r="O15" s="61">
        <f t="shared" si="2"/>
        <v>0</v>
      </c>
      <c r="P15" s="61">
        <f t="shared" si="3"/>
        <v>0</v>
      </c>
      <c r="Q15" s="61">
        <f t="shared" si="4"/>
        <v>0</v>
      </c>
      <c r="R15" s="61">
        <f t="shared" si="5"/>
        <v>0.0216833508</v>
      </c>
      <c r="S15" s="62">
        <f t="shared" si="6"/>
        <v>0.0252972426</v>
      </c>
      <c r="U15" s="60">
        <f t="shared" si="7"/>
        <v>3.075</v>
      </c>
    </row>
    <row r="16">
      <c r="A16" s="63">
        <v>47426.0</v>
      </c>
      <c r="B16" s="63" t="s">
        <v>146</v>
      </c>
      <c r="C16" s="63" t="s">
        <v>10</v>
      </c>
      <c r="D16" s="63">
        <v>5.0</v>
      </c>
      <c r="E16" s="63">
        <v>47426.0</v>
      </c>
      <c r="F16" s="63">
        <v>47426.0</v>
      </c>
      <c r="G16" s="63">
        <v>47426.0</v>
      </c>
      <c r="H16" s="63">
        <v>47426.0</v>
      </c>
      <c r="I16" s="63">
        <v>47426.0</v>
      </c>
      <c r="J16" s="63">
        <v>47426.0</v>
      </c>
      <c r="K16" s="63">
        <v>47426.0</v>
      </c>
      <c r="L16" s="63">
        <v>5.565</v>
      </c>
      <c r="M16" s="63">
        <v>5.565</v>
      </c>
      <c r="N16" s="61">
        <f t="shared" si="1"/>
        <v>0</v>
      </c>
      <c r="O16" s="61">
        <f t="shared" si="2"/>
        <v>0</v>
      </c>
      <c r="P16" s="61">
        <f t="shared" si="3"/>
        <v>0</v>
      </c>
      <c r="Q16" s="61">
        <f t="shared" si="4"/>
        <v>0</v>
      </c>
      <c r="R16" s="61">
        <f t="shared" si="5"/>
        <v>0</v>
      </c>
      <c r="S16" s="62">
        <f t="shared" si="6"/>
        <v>0</v>
      </c>
      <c r="U16" s="60">
        <f t="shared" si="7"/>
        <v>5.565</v>
      </c>
    </row>
    <row r="17">
      <c r="A17" s="63">
        <v>49941.0</v>
      </c>
      <c r="B17" s="63" t="s">
        <v>147</v>
      </c>
      <c r="C17" s="63" t="s">
        <v>10</v>
      </c>
      <c r="D17" s="63">
        <v>5.0</v>
      </c>
      <c r="E17" s="63">
        <v>49941.0</v>
      </c>
      <c r="F17" s="63">
        <v>49941.0</v>
      </c>
      <c r="G17" s="63">
        <v>49991.0</v>
      </c>
      <c r="H17" s="63">
        <v>49941.0</v>
      </c>
      <c r="I17" s="63">
        <v>49941.0</v>
      </c>
      <c r="J17" s="63">
        <v>49941.0</v>
      </c>
      <c r="K17" s="63">
        <v>49951.0</v>
      </c>
      <c r="L17" s="63">
        <v>7.978</v>
      </c>
      <c r="M17" s="63">
        <v>13.791</v>
      </c>
      <c r="N17" s="61">
        <f t="shared" si="1"/>
        <v>0</v>
      </c>
      <c r="O17" s="61">
        <f t="shared" si="2"/>
        <v>0</v>
      </c>
      <c r="P17" s="61">
        <f t="shared" si="3"/>
        <v>0.1001181394</v>
      </c>
      <c r="Q17" s="61">
        <f t="shared" si="4"/>
        <v>0</v>
      </c>
      <c r="R17" s="61">
        <f t="shared" si="5"/>
        <v>0</v>
      </c>
      <c r="S17" s="62">
        <f t="shared" si="6"/>
        <v>0.02002362788</v>
      </c>
      <c r="U17" s="60">
        <f t="shared" si="7"/>
        <v>7.978</v>
      </c>
    </row>
    <row r="18">
      <c r="A18" s="63">
        <v>53403.0</v>
      </c>
      <c r="B18" s="63" t="s">
        <v>148</v>
      </c>
      <c r="C18" s="63" t="s">
        <v>10</v>
      </c>
      <c r="D18" s="63">
        <v>5.0</v>
      </c>
      <c r="E18" s="63">
        <v>53421.0</v>
      </c>
      <c r="F18" s="63">
        <v>53403.0</v>
      </c>
      <c r="G18" s="63">
        <v>53404.0</v>
      </c>
      <c r="H18" s="63">
        <v>53404.0</v>
      </c>
      <c r="I18" s="63">
        <v>53404.0</v>
      </c>
      <c r="J18" s="63">
        <v>53403.0</v>
      </c>
      <c r="K18" s="63">
        <v>53407.2</v>
      </c>
      <c r="L18" s="63">
        <v>7.106</v>
      </c>
      <c r="M18" s="63">
        <v>32.177</v>
      </c>
      <c r="N18" s="61">
        <f t="shared" si="1"/>
        <v>0.03370597157</v>
      </c>
      <c r="O18" s="61">
        <f t="shared" si="2"/>
        <v>0</v>
      </c>
      <c r="P18" s="61">
        <f t="shared" si="3"/>
        <v>0.001872553976</v>
      </c>
      <c r="Q18" s="61">
        <f t="shared" si="4"/>
        <v>0.001872553976</v>
      </c>
      <c r="R18" s="61">
        <f t="shared" si="5"/>
        <v>0.001872553976</v>
      </c>
      <c r="S18" s="62">
        <f t="shared" si="6"/>
        <v>0.007864726701</v>
      </c>
      <c r="U18" s="60">
        <f t="shared" si="7"/>
        <v>7.106</v>
      </c>
    </row>
    <row r="19">
      <c r="A19" s="63">
        <v>59089.0</v>
      </c>
      <c r="B19" s="63" t="s">
        <v>149</v>
      </c>
      <c r="C19" s="63" t="s">
        <v>10</v>
      </c>
      <c r="D19" s="63">
        <v>5.0</v>
      </c>
      <c r="E19" s="63">
        <v>59089.0</v>
      </c>
      <c r="F19" s="63">
        <v>59130.0</v>
      </c>
      <c r="G19" s="63">
        <v>59130.0</v>
      </c>
      <c r="H19" s="63">
        <v>59089.0</v>
      </c>
      <c r="I19" s="63">
        <v>59103.0</v>
      </c>
      <c r="J19" s="63">
        <v>59089.0</v>
      </c>
      <c r="K19" s="63">
        <v>59108.2</v>
      </c>
      <c r="L19" s="63">
        <v>8.95</v>
      </c>
      <c r="M19" s="63">
        <v>24.297</v>
      </c>
      <c r="N19" s="61">
        <f t="shared" si="1"/>
        <v>0</v>
      </c>
      <c r="O19" s="61">
        <f t="shared" si="2"/>
        <v>0.06938685711</v>
      </c>
      <c r="P19" s="61">
        <f t="shared" si="3"/>
        <v>0.06938685711</v>
      </c>
      <c r="Q19" s="61">
        <f t="shared" si="4"/>
        <v>0</v>
      </c>
      <c r="R19" s="61">
        <f t="shared" si="5"/>
        <v>0.02369307316</v>
      </c>
      <c r="S19" s="62">
        <f t="shared" si="6"/>
        <v>0.03249335748</v>
      </c>
      <c r="U19" s="60">
        <f t="shared" si="7"/>
        <v>8.95</v>
      </c>
    </row>
    <row r="20">
      <c r="A20" s="63">
        <v>56234.0</v>
      </c>
      <c r="B20" s="63" t="s">
        <v>150</v>
      </c>
      <c r="C20" s="63" t="s">
        <v>10</v>
      </c>
      <c r="D20" s="63">
        <v>5.0</v>
      </c>
      <c r="E20" s="63">
        <v>56265.0</v>
      </c>
      <c r="F20" s="63">
        <v>56245.0</v>
      </c>
      <c r="G20" s="63">
        <v>56249.0</v>
      </c>
      <c r="H20" s="63">
        <v>56249.0</v>
      </c>
      <c r="I20" s="63">
        <v>56245.0</v>
      </c>
      <c r="J20" s="63">
        <v>56245.0</v>
      </c>
      <c r="K20" s="63">
        <v>56250.6</v>
      </c>
      <c r="L20" s="63">
        <v>11.59</v>
      </c>
      <c r="M20" s="63">
        <v>40.017</v>
      </c>
      <c r="N20" s="61">
        <f t="shared" si="1"/>
        <v>0.05512679162</v>
      </c>
      <c r="O20" s="61">
        <f t="shared" si="2"/>
        <v>0.01956111961</v>
      </c>
      <c r="P20" s="61">
        <f t="shared" si="3"/>
        <v>0.02667425401</v>
      </c>
      <c r="Q20" s="61">
        <f t="shared" si="4"/>
        <v>0.02667425401</v>
      </c>
      <c r="R20" s="61">
        <f t="shared" si="5"/>
        <v>0.01956111961</v>
      </c>
      <c r="S20" s="62">
        <f t="shared" si="6"/>
        <v>0.02951950777</v>
      </c>
      <c r="U20" s="60">
        <f t="shared" si="7"/>
        <v>11.59</v>
      </c>
    </row>
    <row r="21">
      <c r="A21" s="63">
        <v>58389.0</v>
      </c>
      <c r="B21" s="63" t="s">
        <v>151</v>
      </c>
      <c r="C21" s="63" t="s">
        <v>10</v>
      </c>
      <c r="D21" s="63">
        <v>5.0</v>
      </c>
      <c r="E21" s="63">
        <v>58427.0</v>
      </c>
      <c r="F21" s="63">
        <v>58439.0</v>
      </c>
      <c r="G21" s="63">
        <v>58389.0</v>
      </c>
      <c r="H21" s="63">
        <v>58427.0</v>
      </c>
      <c r="I21" s="63">
        <v>58427.0</v>
      </c>
      <c r="J21" s="63">
        <v>58389.0</v>
      </c>
      <c r="K21" s="63">
        <v>58421.8</v>
      </c>
      <c r="L21" s="63">
        <v>18.918</v>
      </c>
      <c r="M21" s="63">
        <v>35.874</v>
      </c>
      <c r="N21" s="61">
        <f t="shared" si="1"/>
        <v>0.06508075151</v>
      </c>
      <c r="O21" s="61">
        <f t="shared" si="2"/>
        <v>0.08563256778</v>
      </c>
      <c r="P21" s="61">
        <f t="shared" si="3"/>
        <v>0</v>
      </c>
      <c r="Q21" s="61">
        <f t="shared" si="4"/>
        <v>0.06508075151</v>
      </c>
      <c r="R21" s="61">
        <f t="shared" si="5"/>
        <v>0.06508075151</v>
      </c>
      <c r="S21" s="62">
        <f t="shared" si="6"/>
        <v>0.05617496446</v>
      </c>
      <c r="U21" s="60">
        <f t="shared" si="7"/>
        <v>18.918</v>
      </c>
    </row>
    <row r="22">
      <c r="A22" s="63">
        <v>56961.0</v>
      </c>
      <c r="B22" s="63" t="s">
        <v>152</v>
      </c>
      <c r="C22" s="63" t="s">
        <v>10</v>
      </c>
      <c r="D22" s="63">
        <v>5.0</v>
      </c>
      <c r="E22" s="63">
        <v>56961.0</v>
      </c>
      <c r="F22" s="63">
        <v>56980.0</v>
      </c>
      <c r="G22" s="63">
        <v>57038.0</v>
      </c>
      <c r="H22" s="63">
        <v>56961.0</v>
      </c>
      <c r="I22" s="63">
        <v>57106.0</v>
      </c>
      <c r="J22" s="63">
        <v>56961.0</v>
      </c>
      <c r="K22" s="63">
        <v>57009.2</v>
      </c>
      <c r="L22" s="63">
        <v>6.45</v>
      </c>
      <c r="M22" s="63">
        <v>31.46</v>
      </c>
      <c r="N22" s="61">
        <f t="shared" si="1"/>
        <v>0</v>
      </c>
      <c r="O22" s="61">
        <f t="shared" si="2"/>
        <v>0.03335615597</v>
      </c>
      <c r="P22" s="61">
        <f t="shared" si="3"/>
        <v>0.135180211</v>
      </c>
      <c r="Q22" s="61">
        <f t="shared" si="4"/>
        <v>0</v>
      </c>
      <c r="R22" s="61">
        <f t="shared" si="5"/>
        <v>0.2545601376</v>
      </c>
      <c r="S22" s="62">
        <f t="shared" si="6"/>
        <v>0.08461930093</v>
      </c>
      <c r="U22" s="60">
        <f t="shared" si="7"/>
        <v>6.45</v>
      </c>
    </row>
    <row r="23">
      <c r="A23" s="63">
        <v>62650.0</v>
      </c>
      <c r="B23" s="63" t="s">
        <v>153</v>
      </c>
      <c r="C23" s="63" t="s">
        <v>10</v>
      </c>
      <c r="D23" s="63">
        <v>5.0</v>
      </c>
      <c r="E23" s="63">
        <v>62720.0</v>
      </c>
      <c r="F23" s="63">
        <v>62650.0</v>
      </c>
      <c r="G23" s="63">
        <v>62650.0</v>
      </c>
      <c r="H23" s="63">
        <v>62650.0</v>
      </c>
      <c r="I23" s="63">
        <v>62680.0</v>
      </c>
      <c r="J23" s="63">
        <v>62650.0</v>
      </c>
      <c r="K23" s="63">
        <v>62670.0</v>
      </c>
      <c r="L23" s="63">
        <v>11.856</v>
      </c>
      <c r="M23" s="63">
        <v>26.508</v>
      </c>
      <c r="N23" s="61">
        <f t="shared" si="1"/>
        <v>0.1117318436</v>
      </c>
      <c r="O23" s="61">
        <f t="shared" si="2"/>
        <v>0</v>
      </c>
      <c r="P23" s="61">
        <f t="shared" si="3"/>
        <v>0</v>
      </c>
      <c r="Q23" s="61">
        <f t="shared" si="4"/>
        <v>0</v>
      </c>
      <c r="R23" s="61">
        <f t="shared" si="5"/>
        <v>0.04788507582</v>
      </c>
      <c r="S23" s="62">
        <f t="shared" si="6"/>
        <v>0.03192338388</v>
      </c>
      <c r="U23" s="60">
        <f t="shared" si="7"/>
        <v>11.856</v>
      </c>
    </row>
    <row r="24">
      <c r="A24" s="63">
        <v>60660.0</v>
      </c>
      <c r="B24" s="63" t="s">
        <v>154</v>
      </c>
      <c r="C24" s="63" t="s">
        <v>10</v>
      </c>
      <c r="D24" s="63">
        <v>5.0</v>
      </c>
      <c r="E24" s="63">
        <v>60660.0</v>
      </c>
      <c r="F24" s="63">
        <v>60660.0</v>
      </c>
      <c r="G24" s="63">
        <v>60660.0</v>
      </c>
      <c r="H24" s="63">
        <v>60660.0</v>
      </c>
      <c r="I24" s="63">
        <v>60660.0</v>
      </c>
      <c r="J24" s="63">
        <v>60660.0</v>
      </c>
      <c r="K24" s="63">
        <v>60660.0</v>
      </c>
      <c r="L24" s="63">
        <v>11.54</v>
      </c>
      <c r="M24" s="63">
        <v>11.541</v>
      </c>
      <c r="N24" s="61">
        <f t="shared" si="1"/>
        <v>0</v>
      </c>
      <c r="O24" s="61">
        <f t="shared" si="2"/>
        <v>0</v>
      </c>
      <c r="P24" s="61">
        <f t="shared" si="3"/>
        <v>0</v>
      </c>
      <c r="Q24" s="61">
        <f t="shared" si="4"/>
        <v>0</v>
      </c>
      <c r="R24" s="61">
        <f t="shared" si="5"/>
        <v>0</v>
      </c>
      <c r="S24" s="62">
        <f t="shared" si="6"/>
        <v>0</v>
      </c>
      <c r="U24" s="60">
        <f t="shared" si="7"/>
        <v>11.54</v>
      </c>
    </row>
    <row r="25">
      <c r="A25" s="63">
        <v>60210.0</v>
      </c>
      <c r="B25" s="63" t="s">
        <v>155</v>
      </c>
      <c r="C25" s="63" t="s">
        <v>10</v>
      </c>
      <c r="D25" s="63">
        <v>5.0</v>
      </c>
      <c r="E25" s="63">
        <v>60210.0</v>
      </c>
      <c r="F25" s="63">
        <v>60210.0</v>
      </c>
      <c r="G25" s="63">
        <v>60270.0</v>
      </c>
      <c r="H25" s="63">
        <v>60210.0</v>
      </c>
      <c r="I25" s="63">
        <v>60270.0</v>
      </c>
      <c r="J25" s="63">
        <v>60210.0</v>
      </c>
      <c r="K25" s="63">
        <v>60234.0</v>
      </c>
      <c r="L25" s="63">
        <v>19.166</v>
      </c>
      <c r="M25" s="63">
        <v>33.146</v>
      </c>
      <c r="N25" s="61">
        <f t="shared" si="1"/>
        <v>0</v>
      </c>
      <c r="O25" s="61">
        <f t="shared" si="2"/>
        <v>0</v>
      </c>
      <c r="P25" s="61">
        <f t="shared" si="3"/>
        <v>0.09965122073</v>
      </c>
      <c r="Q25" s="61">
        <f t="shared" si="4"/>
        <v>0</v>
      </c>
      <c r="R25" s="61">
        <f t="shared" si="5"/>
        <v>0.09965122073</v>
      </c>
      <c r="S25" s="62">
        <f t="shared" si="6"/>
        <v>0.03986048829</v>
      </c>
      <c r="U25" s="60">
        <f t="shared" si="7"/>
        <v>19.166</v>
      </c>
    </row>
    <row r="26">
      <c r="A26" s="63">
        <v>54793.0</v>
      </c>
      <c r="B26" s="63" t="s">
        <v>156</v>
      </c>
      <c r="C26" s="63" t="s">
        <v>10</v>
      </c>
      <c r="D26" s="63">
        <v>5.0</v>
      </c>
      <c r="E26" s="63">
        <v>54793.0</v>
      </c>
      <c r="F26" s="63">
        <v>54867.0</v>
      </c>
      <c r="G26" s="63">
        <v>54810.0</v>
      </c>
      <c r="H26" s="63">
        <v>54793.0</v>
      </c>
      <c r="I26" s="63">
        <v>54847.0</v>
      </c>
      <c r="J26" s="63">
        <v>54793.0</v>
      </c>
      <c r="K26" s="63">
        <v>54822.0</v>
      </c>
      <c r="L26" s="63">
        <v>7.263</v>
      </c>
      <c r="M26" s="63">
        <v>35.004</v>
      </c>
      <c r="N26" s="61">
        <f t="shared" si="1"/>
        <v>0</v>
      </c>
      <c r="O26" s="61">
        <f t="shared" si="2"/>
        <v>0.1350537477</v>
      </c>
      <c r="P26" s="61">
        <f t="shared" si="3"/>
        <v>0.03102586097</v>
      </c>
      <c r="Q26" s="61">
        <f t="shared" si="4"/>
        <v>0</v>
      </c>
      <c r="R26" s="61">
        <f t="shared" si="5"/>
        <v>0.09855273484</v>
      </c>
      <c r="S26" s="62">
        <f t="shared" si="6"/>
        <v>0.05292646871</v>
      </c>
      <c r="U26" s="60">
        <f t="shared" si="7"/>
        <v>7.263</v>
      </c>
    </row>
    <row r="27">
      <c r="A27" s="63">
        <v>59347.0</v>
      </c>
      <c r="B27" s="63" t="s">
        <v>157</v>
      </c>
      <c r="C27" s="63" t="s">
        <v>10</v>
      </c>
      <c r="D27" s="63">
        <v>5.0</v>
      </c>
      <c r="E27" s="63">
        <v>59347.0</v>
      </c>
      <c r="F27" s="63">
        <v>59347.0</v>
      </c>
      <c r="G27" s="63">
        <v>59347.0</v>
      </c>
      <c r="H27" s="63">
        <v>59347.0</v>
      </c>
      <c r="I27" s="63">
        <v>59347.0</v>
      </c>
      <c r="J27" s="63">
        <v>59347.0</v>
      </c>
      <c r="K27" s="63">
        <v>59347.0</v>
      </c>
      <c r="L27" s="63">
        <v>21.711</v>
      </c>
      <c r="M27" s="63">
        <v>21.711</v>
      </c>
      <c r="N27" s="61">
        <f t="shared" si="1"/>
        <v>0</v>
      </c>
      <c r="O27" s="61">
        <f t="shared" si="2"/>
        <v>0</v>
      </c>
      <c r="P27" s="61">
        <f t="shared" si="3"/>
        <v>0</v>
      </c>
      <c r="Q27" s="61">
        <f t="shared" si="4"/>
        <v>0</v>
      </c>
      <c r="R27" s="61">
        <f t="shared" si="5"/>
        <v>0</v>
      </c>
      <c r="S27" s="62">
        <f t="shared" si="6"/>
        <v>0</v>
      </c>
      <c r="U27" s="60">
        <f t="shared" si="7"/>
        <v>21.711</v>
      </c>
    </row>
    <row r="28">
      <c r="A28" s="63">
        <v>57705.0</v>
      </c>
      <c r="B28" s="63" t="s">
        <v>158</v>
      </c>
      <c r="C28" s="63" t="s">
        <v>10</v>
      </c>
      <c r="D28" s="63">
        <v>5.0</v>
      </c>
      <c r="E28" s="63">
        <v>57705.0</v>
      </c>
      <c r="F28" s="63">
        <v>57705.0</v>
      </c>
      <c r="G28" s="63">
        <v>57722.0</v>
      </c>
      <c r="H28" s="63">
        <v>57776.0</v>
      </c>
      <c r="I28" s="63">
        <v>57748.0</v>
      </c>
      <c r="J28" s="63">
        <v>57705.0</v>
      </c>
      <c r="K28" s="63">
        <v>57731.2</v>
      </c>
      <c r="L28" s="63">
        <v>14.068</v>
      </c>
      <c r="M28" s="63">
        <v>36.358</v>
      </c>
      <c r="N28" s="61">
        <f t="shared" si="1"/>
        <v>0</v>
      </c>
      <c r="O28" s="61">
        <f t="shared" si="2"/>
        <v>0</v>
      </c>
      <c r="P28" s="61">
        <f t="shared" si="3"/>
        <v>0.02946018543</v>
      </c>
      <c r="Q28" s="61">
        <f t="shared" si="4"/>
        <v>0.123039598</v>
      </c>
      <c r="R28" s="61">
        <f t="shared" si="5"/>
        <v>0.07451693961</v>
      </c>
      <c r="S28" s="62">
        <f t="shared" si="6"/>
        <v>0.0454033446</v>
      </c>
      <c r="U28" s="60">
        <f t="shared" si="7"/>
        <v>14.068</v>
      </c>
    </row>
    <row r="29">
      <c r="A29" s="63">
        <v>58252.0</v>
      </c>
      <c r="B29" s="63" t="s">
        <v>159</v>
      </c>
      <c r="C29" s="63" t="s">
        <v>10</v>
      </c>
      <c r="D29" s="63">
        <v>5.0</v>
      </c>
      <c r="E29" s="63">
        <v>58308.0</v>
      </c>
      <c r="F29" s="63">
        <v>58252.0</v>
      </c>
      <c r="G29" s="63">
        <v>58305.0</v>
      </c>
      <c r="H29" s="63">
        <v>58252.0</v>
      </c>
      <c r="I29" s="63">
        <v>58391.0</v>
      </c>
      <c r="J29" s="63">
        <v>58252.0</v>
      </c>
      <c r="K29" s="63">
        <v>58301.6</v>
      </c>
      <c r="L29" s="63">
        <v>11.549</v>
      </c>
      <c r="M29" s="63">
        <v>45.745</v>
      </c>
      <c r="N29" s="61">
        <f t="shared" si="1"/>
        <v>0.09613403832</v>
      </c>
      <c r="O29" s="61">
        <f t="shared" si="2"/>
        <v>0</v>
      </c>
      <c r="P29" s="61">
        <f t="shared" si="3"/>
        <v>0.09098400055</v>
      </c>
      <c r="Q29" s="61">
        <f t="shared" si="4"/>
        <v>0</v>
      </c>
      <c r="R29" s="61">
        <f t="shared" si="5"/>
        <v>0.2386184165</v>
      </c>
      <c r="S29" s="62">
        <f t="shared" si="6"/>
        <v>0.08514729108</v>
      </c>
      <c r="U29" s="60">
        <f t="shared" si="7"/>
        <v>11.549</v>
      </c>
    </row>
    <row r="30">
      <c r="A30" s="63">
        <v>60745.0</v>
      </c>
      <c r="B30" s="63" t="s">
        <v>160</v>
      </c>
      <c r="C30" s="63" t="s">
        <v>10</v>
      </c>
      <c r="D30" s="63">
        <v>5.0</v>
      </c>
      <c r="E30" s="63">
        <v>60854.0</v>
      </c>
      <c r="F30" s="63">
        <v>60827.0</v>
      </c>
      <c r="G30" s="63">
        <v>60837.0</v>
      </c>
      <c r="H30" s="63">
        <v>60776.0</v>
      </c>
      <c r="I30" s="63">
        <v>60932.0</v>
      </c>
      <c r="J30" s="63">
        <v>60776.0</v>
      </c>
      <c r="K30" s="63">
        <v>60845.2</v>
      </c>
      <c r="L30" s="63">
        <v>7.99</v>
      </c>
      <c r="M30" s="63">
        <v>60.007</v>
      </c>
      <c r="N30" s="61">
        <f t="shared" si="1"/>
        <v>0.1794386369</v>
      </c>
      <c r="O30" s="61">
        <f t="shared" si="2"/>
        <v>0.1349905342</v>
      </c>
      <c r="P30" s="61">
        <f t="shared" si="3"/>
        <v>0.1514527945</v>
      </c>
      <c r="Q30" s="61">
        <f t="shared" si="4"/>
        <v>0.05103300683</v>
      </c>
      <c r="R30" s="61">
        <f t="shared" si="5"/>
        <v>0.307844267</v>
      </c>
      <c r="S30" s="62">
        <f t="shared" si="6"/>
        <v>0.1649518479</v>
      </c>
      <c r="U30" s="60">
        <f t="shared" si="7"/>
        <v>7.99</v>
      </c>
    </row>
    <row r="31">
      <c r="A31" s="63">
        <v>65738.0</v>
      </c>
      <c r="B31" s="63" t="s">
        <v>161</v>
      </c>
      <c r="C31" s="63" t="s">
        <v>10</v>
      </c>
      <c r="D31" s="63">
        <v>5.0</v>
      </c>
      <c r="E31" s="63">
        <v>65738.0</v>
      </c>
      <c r="F31" s="63">
        <v>65738.0</v>
      </c>
      <c r="G31" s="63">
        <v>65738.0</v>
      </c>
      <c r="H31" s="63">
        <v>65738.0</v>
      </c>
      <c r="I31" s="63">
        <v>65792.0</v>
      </c>
      <c r="J31" s="63">
        <v>65738.0</v>
      </c>
      <c r="K31" s="63">
        <v>65748.8</v>
      </c>
      <c r="L31" s="63">
        <v>5.711</v>
      </c>
      <c r="M31" s="63">
        <v>13.258</v>
      </c>
      <c r="N31" s="61">
        <f t="shared" si="1"/>
        <v>0</v>
      </c>
      <c r="O31" s="61">
        <f t="shared" si="2"/>
        <v>0</v>
      </c>
      <c r="P31" s="61">
        <f t="shared" si="3"/>
        <v>0</v>
      </c>
      <c r="Q31" s="61">
        <f t="shared" si="4"/>
        <v>0</v>
      </c>
      <c r="R31" s="61">
        <f t="shared" si="5"/>
        <v>0.08214426968</v>
      </c>
      <c r="S31" s="62">
        <f t="shared" si="6"/>
        <v>0.01642885394</v>
      </c>
      <c r="U31" s="60">
        <f t="shared" si="7"/>
        <v>5.711</v>
      </c>
    </row>
    <row r="32">
      <c r="A32" s="63">
        <v>61463.0</v>
      </c>
      <c r="B32" s="63" t="s">
        <v>162</v>
      </c>
      <c r="C32" s="63" t="s">
        <v>10</v>
      </c>
      <c r="D32" s="63">
        <v>5.0</v>
      </c>
      <c r="E32" s="63">
        <v>61679.0</v>
      </c>
      <c r="F32" s="63">
        <v>61463.0</v>
      </c>
      <c r="G32" s="63">
        <v>61463.0</v>
      </c>
      <c r="H32" s="63">
        <v>61484.0</v>
      </c>
      <c r="I32" s="63">
        <v>61484.0</v>
      </c>
      <c r="J32" s="63">
        <v>61463.0</v>
      </c>
      <c r="K32" s="63">
        <v>61514.6</v>
      </c>
      <c r="L32" s="63">
        <v>46.247</v>
      </c>
      <c r="M32" s="63">
        <v>65.54</v>
      </c>
      <c r="N32" s="61">
        <f t="shared" si="1"/>
        <v>0.3514309422</v>
      </c>
      <c r="O32" s="61">
        <f t="shared" si="2"/>
        <v>0</v>
      </c>
      <c r="P32" s="61">
        <f t="shared" si="3"/>
        <v>0</v>
      </c>
      <c r="Q32" s="61">
        <f t="shared" si="4"/>
        <v>0.03416689716</v>
      </c>
      <c r="R32" s="61">
        <f t="shared" si="5"/>
        <v>0.03416689716</v>
      </c>
      <c r="S32" s="62">
        <f t="shared" si="6"/>
        <v>0.0839529473</v>
      </c>
      <c r="U32" s="60">
        <f t="shared" si="7"/>
        <v>46.247</v>
      </c>
    </row>
    <row r="33">
      <c r="A33" s="63">
        <v>67073.0</v>
      </c>
      <c r="B33" s="63" t="s">
        <v>163</v>
      </c>
      <c r="C33" s="63" t="s">
        <v>10</v>
      </c>
      <c r="D33" s="63">
        <v>5.0</v>
      </c>
      <c r="E33" s="63">
        <v>67086.0</v>
      </c>
      <c r="F33" s="63">
        <v>67073.0</v>
      </c>
      <c r="G33" s="63">
        <v>67073.0</v>
      </c>
      <c r="H33" s="63">
        <v>67073.0</v>
      </c>
      <c r="I33" s="63">
        <v>67073.0</v>
      </c>
      <c r="J33" s="63">
        <v>67073.0</v>
      </c>
      <c r="K33" s="63">
        <v>67075.6</v>
      </c>
      <c r="L33" s="63">
        <v>8.499</v>
      </c>
      <c r="M33" s="63">
        <v>17.896</v>
      </c>
      <c r="N33" s="61">
        <f t="shared" si="1"/>
        <v>0.01938186752</v>
      </c>
      <c r="O33" s="61">
        <f t="shared" si="2"/>
        <v>0</v>
      </c>
      <c r="P33" s="61">
        <f t="shared" si="3"/>
        <v>0</v>
      </c>
      <c r="Q33" s="61">
        <f t="shared" si="4"/>
        <v>0</v>
      </c>
      <c r="R33" s="61">
        <f t="shared" si="5"/>
        <v>0</v>
      </c>
      <c r="S33" s="62">
        <f t="shared" si="6"/>
        <v>0.003876373503</v>
      </c>
      <c r="U33" s="60">
        <f t="shared" si="7"/>
        <v>8.499</v>
      </c>
    </row>
    <row r="34">
      <c r="A34" s="63">
        <v>66024.0</v>
      </c>
      <c r="B34" s="63" t="s">
        <v>164</v>
      </c>
      <c r="C34" s="63" t="s">
        <v>10</v>
      </c>
      <c r="D34" s="63">
        <v>5.0</v>
      </c>
      <c r="E34" s="63">
        <v>66084.0</v>
      </c>
      <c r="F34" s="63">
        <v>66061.0</v>
      </c>
      <c r="G34" s="63">
        <v>66063.0</v>
      </c>
      <c r="H34" s="63">
        <v>66063.0</v>
      </c>
      <c r="I34" s="63">
        <v>66024.0</v>
      </c>
      <c r="J34" s="63">
        <v>66024.0</v>
      </c>
      <c r="K34" s="63">
        <v>66059.0</v>
      </c>
      <c r="L34" s="63">
        <v>27.665</v>
      </c>
      <c r="M34" s="63">
        <v>69.394</v>
      </c>
      <c r="N34" s="61">
        <f t="shared" si="1"/>
        <v>0.09087604507</v>
      </c>
      <c r="O34" s="61">
        <f t="shared" si="2"/>
        <v>0.0560402278</v>
      </c>
      <c r="P34" s="61">
        <f t="shared" si="3"/>
        <v>0.0590694293</v>
      </c>
      <c r="Q34" s="61">
        <f t="shared" si="4"/>
        <v>0.0590694293</v>
      </c>
      <c r="R34" s="61">
        <f t="shared" si="5"/>
        <v>0</v>
      </c>
      <c r="S34" s="62">
        <f t="shared" si="6"/>
        <v>0.05301102629</v>
      </c>
      <c r="U34" s="60">
        <f t="shared" si="7"/>
        <v>27.665</v>
      </c>
    </row>
    <row r="35">
      <c r="A35" s="63">
        <v>63475.0</v>
      </c>
      <c r="B35" s="63" t="s">
        <v>165</v>
      </c>
      <c r="C35" s="63" t="s">
        <v>10</v>
      </c>
      <c r="D35" s="63">
        <v>5.0</v>
      </c>
      <c r="E35" s="63">
        <v>63484.0</v>
      </c>
      <c r="F35" s="63">
        <v>63534.0</v>
      </c>
      <c r="G35" s="63">
        <v>63475.0</v>
      </c>
      <c r="H35" s="63">
        <v>63648.0</v>
      </c>
      <c r="I35" s="63">
        <v>63484.0</v>
      </c>
      <c r="J35" s="63">
        <v>63475.0</v>
      </c>
      <c r="K35" s="63">
        <v>63525.0</v>
      </c>
      <c r="L35" s="63">
        <v>22.162</v>
      </c>
      <c r="M35" s="63">
        <v>60.751</v>
      </c>
      <c r="N35" s="61">
        <f t="shared" si="1"/>
        <v>0.01417881056</v>
      </c>
      <c r="O35" s="61">
        <f t="shared" si="2"/>
        <v>0.09294998031</v>
      </c>
      <c r="P35" s="61">
        <f t="shared" si="3"/>
        <v>0</v>
      </c>
      <c r="Q35" s="61">
        <f t="shared" si="4"/>
        <v>0.2725482473</v>
      </c>
      <c r="R35" s="61">
        <f t="shared" si="5"/>
        <v>0.01417881056</v>
      </c>
      <c r="S35" s="62">
        <f t="shared" si="6"/>
        <v>0.07877116975</v>
      </c>
      <c r="U35" s="60">
        <f t="shared" si="7"/>
        <v>22.162</v>
      </c>
    </row>
    <row r="36">
      <c r="A36" s="63">
        <v>62408.0</v>
      </c>
      <c r="B36" s="63" t="s">
        <v>166</v>
      </c>
      <c r="C36" s="63" t="s">
        <v>10</v>
      </c>
      <c r="D36" s="63">
        <v>5.0</v>
      </c>
      <c r="E36" s="63">
        <v>62409.0</v>
      </c>
      <c r="F36" s="63">
        <v>62426.0</v>
      </c>
      <c r="G36" s="63">
        <v>62607.0</v>
      </c>
      <c r="H36" s="63">
        <v>62409.0</v>
      </c>
      <c r="I36" s="63">
        <v>62408.0</v>
      </c>
      <c r="J36" s="63">
        <v>62408.0</v>
      </c>
      <c r="K36" s="63">
        <v>62451.8</v>
      </c>
      <c r="L36" s="63">
        <v>23.788</v>
      </c>
      <c r="M36" s="63">
        <v>64.798</v>
      </c>
      <c r="N36" s="61">
        <f t="shared" si="1"/>
        <v>0.001602358672</v>
      </c>
      <c r="O36" s="61">
        <f t="shared" si="2"/>
        <v>0.0288424561</v>
      </c>
      <c r="P36" s="61">
        <f t="shared" si="3"/>
        <v>0.3188693757</v>
      </c>
      <c r="Q36" s="61">
        <f t="shared" si="4"/>
        <v>0.001602358672</v>
      </c>
      <c r="R36" s="61">
        <f t="shared" si="5"/>
        <v>0</v>
      </c>
      <c r="S36" s="62">
        <f t="shared" si="6"/>
        <v>0.07018330983</v>
      </c>
      <c r="U36" s="60">
        <f t="shared" si="7"/>
        <v>23.788</v>
      </c>
    </row>
    <row r="37">
      <c r="A37" s="63">
        <v>70805.0</v>
      </c>
      <c r="B37" s="63" t="s">
        <v>167</v>
      </c>
      <c r="C37" s="63" t="s">
        <v>10</v>
      </c>
      <c r="D37" s="63">
        <v>5.0</v>
      </c>
      <c r="E37" s="63">
        <v>70888.0</v>
      </c>
      <c r="F37" s="63">
        <v>70836.0</v>
      </c>
      <c r="G37" s="63">
        <v>70806.0</v>
      </c>
      <c r="H37" s="63">
        <v>70876.0</v>
      </c>
      <c r="I37" s="63">
        <v>70813.0</v>
      </c>
      <c r="J37" s="63">
        <v>70806.0</v>
      </c>
      <c r="K37" s="63">
        <v>70843.8</v>
      </c>
      <c r="L37" s="63">
        <v>15.728</v>
      </c>
      <c r="M37" s="63">
        <v>80.008</v>
      </c>
      <c r="N37" s="61">
        <f t="shared" si="1"/>
        <v>0.1172233599</v>
      </c>
      <c r="O37" s="61">
        <f t="shared" si="2"/>
        <v>0.04378221877</v>
      </c>
      <c r="P37" s="61">
        <f t="shared" si="3"/>
        <v>0.001412329638</v>
      </c>
      <c r="Q37" s="61">
        <f t="shared" si="4"/>
        <v>0.1002754043</v>
      </c>
      <c r="R37" s="61">
        <f t="shared" si="5"/>
        <v>0.0112986371</v>
      </c>
      <c r="S37" s="62">
        <f t="shared" si="6"/>
        <v>0.05479838994</v>
      </c>
      <c r="U37" s="60">
        <f t="shared" si="7"/>
        <v>15.728</v>
      </c>
    </row>
    <row r="38">
      <c r="A38" s="63">
        <v>74125.0</v>
      </c>
      <c r="B38" s="63" t="s">
        <v>168</v>
      </c>
      <c r="C38" s="63" t="s">
        <v>10</v>
      </c>
      <c r="D38" s="63">
        <v>5.0</v>
      </c>
      <c r="E38" s="63">
        <v>74460.0</v>
      </c>
      <c r="F38" s="63">
        <v>74181.0</v>
      </c>
      <c r="G38" s="63">
        <v>74125.0</v>
      </c>
      <c r="H38" s="63">
        <v>74264.0</v>
      </c>
      <c r="I38" s="63">
        <v>74299.0</v>
      </c>
      <c r="J38" s="63">
        <v>74125.0</v>
      </c>
      <c r="K38" s="63">
        <v>74265.8</v>
      </c>
      <c r="L38" s="63">
        <v>21.663</v>
      </c>
      <c r="M38" s="63">
        <v>69.364</v>
      </c>
      <c r="N38" s="61">
        <f t="shared" si="1"/>
        <v>0.4519392917</v>
      </c>
      <c r="O38" s="61">
        <f t="shared" si="2"/>
        <v>0.07554806071</v>
      </c>
      <c r="P38" s="61">
        <f t="shared" si="3"/>
        <v>0</v>
      </c>
      <c r="Q38" s="61">
        <f t="shared" si="4"/>
        <v>0.1875210793</v>
      </c>
      <c r="R38" s="61">
        <f t="shared" si="5"/>
        <v>0.2347386172</v>
      </c>
      <c r="S38" s="62">
        <f t="shared" si="6"/>
        <v>0.1899494098</v>
      </c>
      <c r="U38" s="60">
        <f t="shared" si="7"/>
        <v>21.663</v>
      </c>
    </row>
    <row r="39">
      <c r="A39" s="63">
        <v>66456.0</v>
      </c>
      <c r="B39" s="63" t="s">
        <v>169</v>
      </c>
      <c r="C39" s="63" t="s">
        <v>10</v>
      </c>
      <c r="D39" s="63">
        <v>5.0</v>
      </c>
      <c r="E39" s="63">
        <v>66514.0</v>
      </c>
      <c r="F39" s="63">
        <v>66539.0</v>
      </c>
      <c r="G39" s="63">
        <v>66520.0</v>
      </c>
      <c r="H39" s="63">
        <v>66499.0</v>
      </c>
      <c r="I39" s="63">
        <v>66456.0</v>
      </c>
      <c r="J39" s="63">
        <v>66456.0</v>
      </c>
      <c r="K39" s="63">
        <v>66505.6</v>
      </c>
      <c r="L39" s="63">
        <v>15.553</v>
      </c>
      <c r="M39" s="63">
        <v>80.268</v>
      </c>
      <c r="N39" s="61">
        <f t="shared" si="1"/>
        <v>0.0872757915</v>
      </c>
      <c r="O39" s="61">
        <f t="shared" si="2"/>
        <v>0.1248946671</v>
      </c>
      <c r="P39" s="61">
        <f t="shared" si="3"/>
        <v>0.09630432166</v>
      </c>
      <c r="Q39" s="61">
        <f t="shared" si="4"/>
        <v>0.06470446611</v>
      </c>
      <c r="R39" s="61">
        <f t="shared" si="5"/>
        <v>0</v>
      </c>
      <c r="S39" s="62">
        <f t="shared" si="6"/>
        <v>0.07463584928</v>
      </c>
      <c r="U39" s="60">
        <f t="shared" si="7"/>
        <v>15.553</v>
      </c>
    </row>
    <row r="40">
      <c r="A40" s="63">
        <v>66129.0</v>
      </c>
      <c r="B40" s="63" t="s">
        <v>170</v>
      </c>
      <c r="C40" s="63" t="s">
        <v>10</v>
      </c>
      <c r="D40" s="63">
        <v>5.0</v>
      </c>
      <c r="E40" s="63">
        <v>66157.0</v>
      </c>
      <c r="F40" s="63">
        <v>66160.0</v>
      </c>
      <c r="G40" s="63">
        <v>66176.0</v>
      </c>
      <c r="H40" s="63">
        <v>66129.0</v>
      </c>
      <c r="I40" s="63">
        <v>66157.0</v>
      </c>
      <c r="J40" s="63">
        <v>66129.0</v>
      </c>
      <c r="K40" s="63">
        <v>66155.8</v>
      </c>
      <c r="L40" s="63">
        <v>16.14</v>
      </c>
      <c r="M40" s="63">
        <v>82.015</v>
      </c>
      <c r="N40" s="61">
        <f t="shared" si="1"/>
        <v>0.04234148407</v>
      </c>
      <c r="O40" s="61">
        <f t="shared" si="2"/>
        <v>0.04687807165</v>
      </c>
      <c r="P40" s="61">
        <f t="shared" si="3"/>
        <v>0.0710732054</v>
      </c>
      <c r="Q40" s="61">
        <f t="shared" si="4"/>
        <v>0</v>
      </c>
      <c r="R40" s="61">
        <f t="shared" si="5"/>
        <v>0.04234148407</v>
      </c>
      <c r="S40" s="62">
        <f t="shared" si="6"/>
        <v>0.04052684904</v>
      </c>
      <c r="U40" s="60">
        <f t="shared" si="7"/>
        <v>16.14</v>
      </c>
    </row>
    <row r="41">
      <c r="A41" s="63">
        <v>75386.0</v>
      </c>
      <c r="B41" s="63" t="s">
        <v>171</v>
      </c>
      <c r="C41" s="63" t="s">
        <v>10</v>
      </c>
      <c r="D41" s="63">
        <v>5.0</v>
      </c>
      <c r="E41" s="63">
        <v>75421.0</v>
      </c>
      <c r="F41" s="63">
        <v>75386.0</v>
      </c>
      <c r="G41" s="63">
        <v>75423.0</v>
      </c>
      <c r="H41" s="63">
        <v>75472.0</v>
      </c>
      <c r="I41" s="63">
        <v>75421.0</v>
      </c>
      <c r="J41" s="63">
        <v>75386.0</v>
      </c>
      <c r="K41" s="63">
        <v>75424.6</v>
      </c>
      <c r="L41" s="63">
        <v>20.387</v>
      </c>
      <c r="M41" s="63">
        <v>72.451</v>
      </c>
      <c r="N41" s="61">
        <f t="shared" si="1"/>
        <v>0.04642771867</v>
      </c>
      <c r="O41" s="61">
        <f t="shared" si="2"/>
        <v>0</v>
      </c>
      <c r="P41" s="61">
        <f t="shared" si="3"/>
        <v>0.04908073117</v>
      </c>
      <c r="Q41" s="61">
        <f t="shared" si="4"/>
        <v>0.1140795373</v>
      </c>
      <c r="R41" s="61">
        <f t="shared" si="5"/>
        <v>0.04642771867</v>
      </c>
      <c r="S41" s="62">
        <f t="shared" si="6"/>
        <v>0.05120314117</v>
      </c>
      <c r="U41" s="60">
        <f t="shared" si="7"/>
        <v>20.387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10</v>
      </c>
      <c r="D44" s="63">
        <v>5.0</v>
      </c>
      <c r="E44" s="63">
        <v>84027.0</v>
      </c>
      <c r="F44" s="63">
        <v>84046.0</v>
      </c>
      <c r="G44" s="63">
        <v>84027.0</v>
      </c>
      <c r="H44" s="63">
        <v>84205.0</v>
      </c>
      <c r="I44" s="63">
        <v>84027.0</v>
      </c>
      <c r="J44" s="63">
        <v>84027.0</v>
      </c>
      <c r="K44" s="63">
        <v>84066.4</v>
      </c>
      <c r="L44" s="63">
        <v>5.425</v>
      </c>
      <c r="M44" s="63">
        <v>20.004</v>
      </c>
      <c r="N44" s="61">
        <f t="shared" ref="N44:N83" si="8">((E44-A44)/A44)*100</f>
        <v>0</v>
      </c>
      <c r="O44" s="61">
        <f t="shared" ref="O44:O83" si="9">((F44-A44)/A44)*100</f>
        <v>0.02261177955</v>
      </c>
      <c r="P44" s="61">
        <f t="shared" ref="P44:P83" si="10">((G44-A44)/A44)*100</f>
        <v>0</v>
      </c>
      <c r="Q44" s="61">
        <f t="shared" ref="Q44:Q83" si="11">((H44-A44)/A44)*100</f>
        <v>0.2118366715</v>
      </c>
      <c r="R44" s="61">
        <f t="shared" ref="R44:R83" si="12">((I44-A44)/A44)*100</f>
        <v>0</v>
      </c>
      <c r="S44" s="62">
        <f t="shared" ref="S44:S83" si="13">AVERAGE(N44:R44)</f>
        <v>0.04688969022</v>
      </c>
      <c r="U44" s="60">
        <f t="shared" ref="U44:U83" si="14">(IF(((J44-A44)/A44)*100 &lt; 1,L44,"INF"))</f>
        <v>5.425</v>
      </c>
    </row>
    <row r="45">
      <c r="A45" s="63">
        <v>80660.0</v>
      </c>
      <c r="B45" s="63" t="s">
        <v>133</v>
      </c>
      <c r="C45" s="63" t="s">
        <v>10</v>
      </c>
      <c r="D45" s="63">
        <v>5.0</v>
      </c>
      <c r="E45" s="63">
        <v>80660.0</v>
      </c>
      <c r="F45" s="63">
        <v>80660.0</v>
      </c>
      <c r="G45" s="63">
        <v>80660.0</v>
      </c>
      <c r="H45" s="63">
        <v>80660.0</v>
      </c>
      <c r="I45" s="63">
        <v>80660.0</v>
      </c>
      <c r="J45" s="63">
        <v>80660.0</v>
      </c>
      <c r="K45" s="63">
        <v>80660.0</v>
      </c>
      <c r="L45" s="63">
        <v>1.23</v>
      </c>
      <c r="M45" s="63">
        <v>20.004</v>
      </c>
      <c r="N45" s="61">
        <f t="shared" si="8"/>
        <v>0</v>
      </c>
      <c r="O45" s="61">
        <f t="shared" si="9"/>
        <v>0</v>
      </c>
      <c r="P45" s="61">
        <f t="shared" si="10"/>
        <v>0</v>
      </c>
      <c r="Q45" s="61">
        <f t="shared" si="11"/>
        <v>0</v>
      </c>
      <c r="R45" s="61">
        <f t="shared" si="12"/>
        <v>0</v>
      </c>
      <c r="S45" s="62">
        <f t="shared" si="13"/>
        <v>0</v>
      </c>
      <c r="U45" s="60">
        <f t="shared" si="14"/>
        <v>1.23</v>
      </c>
    </row>
    <row r="46">
      <c r="A46" s="63">
        <v>88180.0</v>
      </c>
      <c r="B46" s="63" t="s">
        <v>134</v>
      </c>
      <c r="C46" s="63" t="s">
        <v>10</v>
      </c>
      <c r="D46" s="63">
        <v>5.0</v>
      </c>
      <c r="E46" s="63">
        <v>88184.0</v>
      </c>
      <c r="F46" s="63">
        <v>88184.0</v>
      </c>
      <c r="G46" s="63">
        <v>88184.0</v>
      </c>
      <c r="H46" s="63">
        <v>88180.0</v>
      </c>
      <c r="I46" s="63">
        <v>88261.0</v>
      </c>
      <c r="J46" s="63">
        <v>88180.0</v>
      </c>
      <c r="K46" s="63">
        <v>88198.6</v>
      </c>
      <c r="L46" s="63">
        <v>7.526</v>
      </c>
      <c r="M46" s="63">
        <v>20.005</v>
      </c>
      <c r="N46" s="61">
        <f t="shared" si="8"/>
        <v>0.004536176004</v>
      </c>
      <c r="O46" s="61">
        <f t="shared" si="9"/>
        <v>0.004536176004</v>
      </c>
      <c r="P46" s="61">
        <f t="shared" si="10"/>
        <v>0.004536176004</v>
      </c>
      <c r="Q46" s="61">
        <f t="shared" si="11"/>
        <v>0</v>
      </c>
      <c r="R46" s="61">
        <f t="shared" si="12"/>
        <v>0.09185756407</v>
      </c>
      <c r="S46" s="62">
        <f t="shared" si="13"/>
        <v>0.02109321842</v>
      </c>
      <c r="U46" s="60">
        <f t="shared" si="14"/>
        <v>7.526</v>
      </c>
    </row>
    <row r="47">
      <c r="A47" s="63">
        <v>95441.0</v>
      </c>
      <c r="B47" s="63" t="s">
        <v>135</v>
      </c>
      <c r="C47" s="63" t="s">
        <v>10</v>
      </c>
      <c r="D47" s="63">
        <v>5.0</v>
      </c>
      <c r="E47" s="63">
        <v>95510.0</v>
      </c>
      <c r="F47" s="63">
        <v>95510.0</v>
      </c>
      <c r="G47" s="63">
        <v>95454.0</v>
      </c>
      <c r="H47" s="63">
        <v>95441.0</v>
      </c>
      <c r="I47" s="63">
        <v>95441.0</v>
      </c>
      <c r="J47" s="63">
        <v>95441.0</v>
      </c>
      <c r="K47" s="63">
        <v>95471.2</v>
      </c>
      <c r="L47" s="63">
        <v>8.719</v>
      </c>
      <c r="M47" s="63">
        <v>20.003</v>
      </c>
      <c r="N47" s="61">
        <f t="shared" si="8"/>
        <v>0.07229597343</v>
      </c>
      <c r="O47" s="61">
        <f t="shared" si="9"/>
        <v>0.07229597343</v>
      </c>
      <c r="P47" s="61">
        <f t="shared" si="10"/>
        <v>0.0136209805</v>
      </c>
      <c r="Q47" s="61">
        <f t="shared" si="11"/>
        <v>0</v>
      </c>
      <c r="R47" s="61">
        <f t="shared" si="12"/>
        <v>0</v>
      </c>
      <c r="S47" s="62">
        <f t="shared" si="13"/>
        <v>0.03164258547</v>
      </c>
      <c r="U47" s="60">
        <f t="shared" si="14"/>
        <v>8.719</v>
      </c>
    </row>
    <row r="48">
      <c r="A48" s="63">
        <v>70836.0</v>
      </c>
      <c r="B48" s="63" t="s">
        <v>136</v>
      </c>
      <c r="C48" s="63" t="s">
        <v>10</v>
      </c>
      <c r="D48" s="63">
        <v>5.0</v>
      </c>
      <c r="E48" s="63">
        <v>70836.0</v>
      </c>
      <c r="F48" s="63">
        <v>70836.0</v>
      </c>
      <c r="G48" s="63">
        <v>70836.0</v>
      </c>
      <c r="H48" s="63">
        <v>70836.0</v>
      </c>
      <c r="I48" s="63">
        <v>70923.0</v>
      </c>
      <c r="J48" s="63">
        <v>70836.0</v>
      </c>
      <c r="K48" s="63">
        <v>70853.4</v>
      </c>
      <c r="L48" s="63">
        <v>7.949</v>
      </c>
      <c r="M48" s="63">
        <v>20.003</v>
      </c>
      <c r="N48" s="61">
        <f t="shared" si="8"/>
        <v>0</v>
      </c>
      <c r="O48" s="61">
        <f t="shared" si="9"/>
        <v>0</v>
      </c>
      <c r="P48" s="61">
        <f t="shared" si="10"/>
        <v>0</v>
      </c>
      <c r="Q48" s="61">
        <f t="shared" si="11"/>
        <v>0</v>
      </c>
      <c r="R48" s="61">
        <f t="shared" si="12"/>
        <v>0.1228189056</v>
      </c>
      <c r="S48" s="62">
        <f t="shared" si="13"/>
        <v>0.02456378113</v>
      </c>
      <c r="U48" s="60">
        <f t="shared" si="14"/>
        <v>7.949</v>
      </c>
    </row>
    <row r="49">
      <c r="A49" s="63">
        <v>102341.0</v>
      </c>
      <c r="B49" s="63" t="s">
        <v>137</v>
      </c>
      <c r="C49" s="63" t="s">
        <v>10</v>
      </c>
      <c r="D49" s="63">
        <v>5.0</v>
      </c>
      <c r="E49" s="63">
        <v>102347.0</v>
      </c>
      <c r="F49" s="63">
        <v>102421.0</v>
      </c>
      <c r="G49" s="63">
        <v>102553.0</v>
      </c>
      <c r="H49" s="63">
        <v>102407.0</v>
      </c>
      <c r="I49" s="63">
        <v>102347.0</v>
      </c>
      <c r="J49" s="63">
        <v>102347.0</v>
      </c>
      <c r="K49" s="63">
        <v>102415.0</v>
      </c>
      <c r="L49" s="63">
        <v>17.749</v>
      </c>
      <c r="M49" s="63">
        <v>40.006</v>
      </c>
      <c r="N49" s="61">
        <f t="shared" si="8"/>
        <v>0.005862752953</v>
      </c>
      <c r="O49" s="61">
        <f t="shared" si="9"/>
        <v>0.07817003938</v>
      </c>
      <c r="P49" s="61">
        <f t="shared" si="10"/>
        <v>0.2071506044</v>
      </c>
      <c r="Q49" s="61">
        <f t="shared" si="11"/>
        <v>0.06449028249</v>
      </c>
      <c r="R49" s="61">
        <f t="shared" si="12"/>
        <v>0.005862752953</v>
      </c>
      <c r="S49" s="62">
        <f t="shared" si="13"/>
        <v>0.07230728642</v>
      </c>
      <c r="U49" s="60">
        <f t="shared" si="14"/>
        <v>17.749</v>
      </c>
    </row>
    <row r="50">
      <c r="A50" s="63">
        <v>91465.0</v>
      </c>
      <c r="B50" s="63" t="s">
        <v>138</v>
      </c>
      <c r="C50" s="63" t="s">
        <v>10</v>
      </c>
      <c r="D50" s="63">
        <v>5.0</v>
      </c>
      <c r="E50" s="63">
        <v>91465.0</v>
      </c>
      <c r="F50" s="63">
        <v>91690.0</v>
      </c>
      <c r="G50" s="63">
        <v>91540.0</v>
      </c>
      <c r="H50" s="63">
        <v>91561.0</v>
      </c>
      <c r="I50" s="63">
        <v>91578.0</v>
      </c>
      <c r="J50" s="63">
        <v>91465.0</v>
      </c>
      <c r="K50" s="63">
        <v>91566.8</v>
      </c>
      <c r="L50" s="63">
        <v>19.832</v>
      </c>
      <c r="M50" s="63">
        <v>40.006</v>
      </c>
      <c r="N50" s="61">
        <f t="shared" si="8"/>
        <v>0</v>
      </c>
      <c r="O50" s="61">
        <f t="shared" si="9"/>
        <v>0.2459957361</v>
      </c>
      <c r="P50" s="61">
        <f t="shared" si="10"/>
        <v>0.08199857869</v>
      </c>
      <c r="Q50" s="61">
        <f t="shared" si="11"/>
        <v>0.1049581807</v>
      </c>
      <c r="R50" s="61">
        <f t="shared" si="12"/>
        <v>0.1235445252</v>
      </c>
      <c r="S50" s="62">
        <f t="shared" si="13"/>
        <v>0.1112994041</v>
      </c>
      <c r="U50" s="60">
        <f t="shared" si="14"/>
        <v>19.832</v>
      </c>
    </row>
    <row r="51">
      <c r="A51" s="63">
        <v>101003.0</v>
      </c>
      <c r="B51" s="63" t="s">
        <v>139</v>
      </c>
      <c r="C51" s="63" t="s">
        <v>10</v>
      </c>
      <c r="D51" s="63">
        <v>5.0</v>
      </c>
      <c r="E51" s="63">
        <v>101038.0</v>
      </c>
      <c r="F51" s="63">
        <v>101003.0</v>
      </c>
      <c r="G51" s="63">
        <v>101003.0</v>
      </c>
      <c r="H51" s="63">
        <v>101015.0</v>
      </c>
      <c r="I51" s="63">
        <v>101003.0</v>
      </c>
      <c r="J51" s="63">
        <v>101003.0</v>
      </c>
      <c r="K51" s="63">
        <v>101012.4</v>
      </c>
      <c r="L51" s="63">
        <v>24.099</v>
      </c>
      <c r="M51" s="63">
        <v>40.009</v>
      </c>
      <c r="N51" s="61">
        <f t="shared" si="8"/>
        <v>0.03465243607</v>
      </c>
      <c r="O51" s="61">
        <f t="shared" si="9"/>
        <v>0</v>
      </c>
      <c r="P51" s="61">
        <f t="shared" si="10"/>
        <v>0</v>
      </c>
      <c r="Q51" s="61">
        <f t="shared" si="11"/>
        <v>0.01188083522</v>
      </c>
      <c r="R51" s="61">
        <f t="shared" si="12"/>
        <v>0</v>
      </c>
      <c r="S51" s="62">
        <f t="shared" si="13"/>
        <v>0.009306654258</v>
      </c>
      <c r="U51" s="60">
        <f t="shared" si="14"/>
        <v>24.099</v>
      </c>
    </row>
    <row r="52">
      <c r="A52" s="63">
        <v>96365.0</v>
      </c>
      <c r="B52" s="63" t="s">
        <v>140</v>
      </c>
      <c r="C52" s="63" t="s">
        <v>10</v>
      </c>
      <c r="D52" s="63">
        <v>5.0</v>
      </c>
      <c r="E52" s="63">
        <v>96365.0</v>
      </c>
      <c r="F52" s="63">
        <v>96367.0</v>
      </c>
      <c r="G52" s="63">
        <v>96437.0</v>
      </c>
      <c r="H52" s="63">
        <v>96459.0</v>
      </c>
      <c r="I52" s="63">
        <v>96365.0</v>
      </c>
      <c r="J52" s="63">
        <v>96365.0</v>
      </c>
      <c r="K52" s="63">
        <v>96398.6</v>
      </c>
      <c r="L52" s="63">
        <v>21.601</v>
      </c>
      <c r="M52" s="63">
        <v>40.006</v>
      </c>
      <c r="N52" s="61">
        <f t="shared" si="8"/>
        <v>0</v>
      </c>
      <c r="O52" s="61">
        <f t="shared" si="9"/>
        <v>0.002075442329</v>
      </c>
      <c r="P52" s="61">
        <f t="shared" si="10"/>
        <v>0.07471592383</v>
      </c>
      <c r="Q52" s="61">
        <f t="shared" si="11"/>
        <v>0.09754578945</v>
      </c>
      <c r="R52" s="61">
        <f t="shared" si="12"/>
        <v>0</v>
      </c>
      <c r="S52" s="62">
        <f t="shared" si="13"/>
        <v>0.03486743112</v>
      </c>
      <c r="U52" s="60">
        <f t="shared" si="14"/>
        <v>21.601</v>
      </c>
    </row>
    <row r="53">
      <c r="A53" s="63">
        <v>74770.0</v>
      </c>
      <c r="B53" s="63" t="s">
        <v>141</v>
      </c>
      <c r="C53" s="63" t="s">
        <v>10</v>
      </c>
      <c r="D53" s="63">
        <v>5.0</v>
      </c>
      <c r="E53" s="63">
        <v>74770.0</v>
      </c>
      <c r="F53" s="63">
        <v>74894.0</v>
      </c>
      <c r="G53" s="63">
        <v>74823.0</v>
      </c>
      <c r="H53" s="63">
        <v>74823.0</v>
      </c>
      <c r="I53" s="63">
        <v>74770.0</v>
      </c>
      <c r="J53" s="63">
        <v>74770.0</v>
      </c>
      <c r="K53" s="63">
        <v>74816.0</v>
      </c>
      <c r="L53" s="63">
        <v>25.72</v>
      </c>
      <c r="M53" s="63">
        <v>40.022</v>
      </c>
      <c r="N53" s="61">
        <f t="shared" si="8"/>
        <v>0</v>
      </c>
      <c r="O53" s="61">
        <f t="shared" si="9"/>
        <v>0.1658419152</v>
      </c>
      <c r="P53" s="61">
        <f t="shared" si="10"/>
        <v>0.0708840444</v>
      </c>
      <c r="Q53" s="61">
        <f t="shared" si="11"/>
        <v>0.0708840444</v>
      </c>
      <c r="R53" s="61">
        <f t="shared" si="12"/>
        <v>0</v>
      </c>
      <c r="S53" s="62">
        <f t="shared" si="13"/>
        <v>0.0615220008</v>
      </c>
      <c r="U53" s="60">
        <f t="shared" si="14"/>
        <v>25.72</v>
      </c>
    </row>
    <row r="54">
      <c r="A54" s="63">
        <v>93903.0</v>
      </c>
      <c r="B54" s="63" t="s">
        <v>142</v>
      </c>
      <c r="C54" s="63" t="s">
        <v>10</v>
      </c>
      <c r="D54" s="63">
        <v>5.0</v>
      </c>
      <c r="E54" s="63">
        <v>93966.0</v>
      </c>
      <c r="F54" s="63">
        <v>94052.0</v>
      </c>
      <c r="G54" s="63">
        <v>93924.0</v>
      </c>
      <c r="H54" s="63">
        <v>93947.0</v>
      </c>
      <c r="I54" s="63">
        <v>93903.0</v>
      </c>
      <c r="J54" s="63">
        <v>93903.0</v>
      </c>
      <c r="K54" s="63">
        <v>93958.4</v>
      </c>
      <c r="L54" s="63">
        <v>29.135</v>
      </c>
      <c r="M54" s="63">
        <v>60.006</v>
      </c>
      <c r="N54" s="61">
        <f t="shared" si="8"/>
        <v>0.06709050829</v>
      </c>
      <c r="O54" s="61">
        <f t="shared" si="9"/>
        <v>0.1586743768</v>
      </c>
      <c r="P54" s="61">
        <f t="shared" si="10"/>
        <v>0.02236350276</v>
      </c>
      <c r="Q54" s="61">
        <f t="shared" si="11"/>
        <v>0.04685686293</v>
      </c>
      <c r="R54" s="61">
        <f t="shared" si="12"/>
        <v>0</v>
      </c>
      <c r="S54" s="62">
        <f t="shared" si="13"/>
        <v>0.05899705015</v>
      </c>
      <c r="U54" s="60">
        <f t="shared" si="14"/>
        <v>29.135</v>
      </c>
    </row>
    <row r="55">
      <c r="A55" s="63">
        <v>106863.0</v>
      </c>
      <c r="B55" s="63" t="s">
        <v>143</v>
      </c>
      <c r="C55" s="63" t="s">
        <v>10</v>
      </c>
      <c r="D55" s="63">
        <v>5.0</v>
      </c>
      <c r="E55" s="63">
        <v>106863.0</v>
      </c>
      <c r="F55" s="63">
        <v>106955.0</v>
      </c>
      <c r="G55" s="63">
        <v>106955.0</v>
      </c>
      <c r="H55" s="63">
        <v>106955.0</v>
      </c>
      <c r="I55" s="63">
        <v>107040.0</v>
      </c>
      <c r="J55" s="63">
        <v>106863.0</v>
      </c>
      <c r="K55" s="63">
        <v>106953.6</v>
      </c>
      <c r="L55" s="63">
        <v>14.536</v>
      </c>
      <c r="M55" s="63">
        <v>60.006</v>
      </c>
      <c r="N55" s="61">
        <f t="shared" si="8"/>
        <v>0</v>
      </c>
      <c r="O55" s="61">
        <f t="shared" si="9"/>
        <v>0.08609153776</v>
      </c>
      <c r="P55" s="61">
        <f t="shared" si="10"/>
        <v>0.08609153776</v>
      </c>
      <c r="Q55" s="61">
        <f t="shared" si="11"/>
        <v>0.08609153776</v>
      </c>
      <c r="R55" s="61">
        <f t="shared" si="12"/>
        <v>0.1656326324</v>
      </c>
      <c r="S55" s="62">
        <f t="shared" si="13"/>
        <v>0.08478144915</v>
      </c>
      <c r="U55" s="60">
        <f t="shared" si="14"/>
        <v>14.536</v>
      </c>
    </row>
    <row r="56">
      <c r="A56" s="63">
        <v>97837.0</v>
      </c>
      <c r="B56" s="63" t="s">
        <v>144</v>
      </c>
      <c r="C56" s="63" t="s">
        <v>10</v>
      </c>
      <c r="D56" s="63">
        <v>5.0</v>
      </c>
      <c r="E56" s="63">
        <v>97837.0</v>
      </c>
      <c r="F56" s="63">
        <v>97837.0</v>
      </c>
      <c r="G56" s="63">
        <v>97923.0</v>
      </c>
      <c r="H56" s="63">
        <v>97837.0</v>
      </c>
      <c r="I56" s="63">
        <v>97865.0</v>
      </c>
      <c r="J56" s="63">
        <v>97837.0</v>
      </c>
      <c r="K56" s="63">
        <v>97859.8</v>
      </c>
      <c r="L56" s="63">
        <v>17.683</v>
      </c>
      <c r="M56" s="63">
        <v>60.021</v>
      </c>
      <c r="N56" s="61">
        <f t="shared" si="8"/>
        <v>0</v>
      </c>
      <c r="O56" s="61">
        <f t="shared" si="9"/>
        <v>0</v>
      </c>
      <c r="P56" s="61">
        <f t="shared" si="10"/>
        <v>0.08790130523</v>
      </c>
      <c r="Q56" s="61">
        <f t="shared" si="11"/>
        <v>0</v>
      </c>
      <c r="R56" s="61">
        <f t="shared" si="12"/>
        <v>0.02861902961</v>
      </c>
      <c r="S56" s="62">
        <f t="shared" si="13"/>
        <v>0.02330406697</v>
      </c>
      <c r="U56" s="60">
        <f t="shared" si="14"/>
        <v>17.683</v>
      </c>
    </row>
    <row r="57">
      <c r="A57" s="63">
        <v>111488.0</v>
      </c>
      <c r="B57" s="63" t="s">
        <v>145</v>
      </c>
      <c r="C57" s="63" t="s">
        <v>10</v>
      </c>
      <c r="D57" s="63">
        <v>5.0</v>
      </c>
      <c r="E57" s="63">
        <v>111631.0</v>
      </c>
      <c r="F57" s="63">
        <v>111521.0</v>
      </c>
      <c r="G57" s="63">
        <v>111572.0</v>
      </c>
      <c r="H57" s="63">
        <v>111508.0</v>
      </c>
      <c r="I57" s="63">
        <v>111521.0</v>
      </c>
      <c r="J57" s="63">
        <v>111508.0</v>
      </c>
      <c r="K57" s="63">
        <v>111550.6</v>
      </c>
      <c r="L57" s="63">
        <v>28.983</v>
      </c>
      <c r="M57" s="63">
        <v>60.009</v>
      </c>
      <c r="N57" s="61">
        <f t="shared" si="8"/>
        <v>0.1282649254</v>
      </c>
      <c r="O57" s="61">
        <f t="shared" si="9"/>
        <v>0.02959959816</v>
      </c>
      <c r="P57" s="61">
        <f t="shared" si="10"/>
        <v>0.07534443169</v>
      </c>
      <c r="Q57" s="61">
        <f t="shared" si="11"/>
        <v>0.0179391504</v>
      </c>
      <c r="R57" s="61">
        <f t="shared" si="12"/>
        <v>0.02959959816</v>
      </c>
      <c r="S57" s="62">
        <f t="shared" si="13"/>
        <v>0.05614954076</v>
      </c>
      <c r="U57" s="60">
        <f t="shared" si="14"/>
        <v>28.983</v>
      </c>
    </row>
    <row r="58">
      <c r="A58" s="63">
        <v>96190.0</v>
      </c>
      <c r="B58" s="63" t="s">
        <v>146</v>
      </c>
      <c r="C58" s="63" t="s">
        <v>10</v>
      </c>
      <c r="D58" s="63">
        <v>5.0</v>
      </c>
      <c r="E58" s="63">
        <v>96269.0</v>
      </c>
      <c r="F58" s="63">
        <v>96305.0</v>
      </c>
      <c r="G58" s="63">
        <v>96190.0</v>
      </c>
      <c r="H58" s="63">
        <v>96377.0</v>
      </c>
      <c r="I58" s="63">
        <v>96369.0</v>
      </c>
      <c r="J58" s="63">
        <v>96190.0</v>
      </c>
      <c r="K58" s="63">
        <v>96302.0</v>
      </c>
      <c r="L58" s="63">
        <v>18.469</v>
      </c>
      <c r="M58" s="63">
        <v>60.011</v>
      </c>
      <c r="N58" s="61">
        <f t="shared" si="8"/>
        <v>0.08212911945</v>
      </c>
      <c r="O58" s="61">
        <f t="shared" si="9"/>
        <v>0.1195550473</v>
      </c>
      <c r="P58" s="61">
        <f t="shared" si="10"/>
        <v>0</v>
      </c>
      <c r="Q58" s="61">
        <f t="shared" si="11"/>
        <v>0.194406903</v>
      </c>
      <c r="R58" s="61">
        <f t="shared" si="12"/>
        <v>0.1860900301</v>
      </c>
      <c r="S58" s="62">
        <f t="shared" si="13"/>
        <v>0.11643622</v>
      </c>
      <c r="U58" s="60">
        <f t="shared" si="14"/>
        <v>18.469</v>
      </c>
    </row>
    <row r="59">
      <c r="A59" s="63">
        <v>101027.0</v>
      </c>
      <c r="B59" s="63" t="s">
        <v>147</v>
      </c>
      <c r="C59" s="63" t="s">
        <v>10</v>
      </c>
      <c r="D59" s="63">
        <v>5.0</v>
      </c>
      <c r="E59" s="63">
        <v>101179.0</v>
      </c>
      <c r="F59" s="63">
        <v>101092.0</v>
      </c>
      <c r="G59" s="63">
        <v>101228.0</v>
      </c>
      <c r="H59" s="63">
        <v>101058.0</v>
      </c>
      <c r="I59" s="63">
        <v>101117.0</v>
      </c>
      <c r="J59" s="63">
        <v>101058.0</v>
      </c>
      <c r="K59" s="63">
        <v>101134.8</v>
      </c>
      <c r="L59" s="63">
        <v>14.302</v>
      </c>
      <c r="M59" s="63">
        <v>80.011</v>
      </c>
      <c r="N59" s="61">
        <f t="shared" si="8"/>
        <v>0.1504548289</v>
      </c>
      <c r="O59" s="61">
        <f t="shared" si="9"/>
        <v>0.06433923605</v>
      </c>
      <c r="P59" s="61">
        <f t="shared" si="10"/>
        <v>0.1989567145</v>
      </c>
      <c r="Q59" s="61">
        <f t="shared" si="11"/>
        <v>0.03068486642</v>
      </c>
      <c r="R59" s="61">
        <f t="shared" si="12"/>
        <v>0.08908509606</v>
      </c>
      <c r="S59" s="62">
        <f t="shared" si="13"/>
        <v>0.1067041484</v>
      </c>
      <c r="U59" s="60">
        <f t="shared" si="14"/>
        <v>14.302</v>
      </c>
    </row>
    <row r="60">
      <c r="A60" s="63">
        <v>107608.0</v>
      </c>
      <c r="B60" s="63" t="s">
        <v>148</v>
      </c>
      <c r="C60" s="63" t="s">
        <v>10</v>
      </c>
      <c r="D60" s="63">
        <v>5.0</v>
      </c>
      <c r="E60" s="63">
        <v>107685.0</v>
      </c>
      <c r="F60" s="63">
        <v>107720.0</v>
      </c>
      <c r="G60" s="63">
        <v>107634.0</v>
      </c>
      <c r="H60" s="63">
        <v>107659.0</v>
      </c>
      <c r="I60" s="63">
        <v>107709.0</v>
      </c>
      <c r="J60" s="63">
        <v>107634.0</v>
      </c>
      <c r="K60" s="63">
        <v>107681.4</v>
      </c>
      <c r="L60" s="63">
        <v>26.944</v>
      </c>
      <c r="M60" s="63">
        <v>80.009</v>
      </c>
      <c r="N60" s="61">
        <f t="shared" si="8"/>
        <v>0.07155601814</v>
      </c>
      <c r="O60" s="61">
        <f t="shared" si="9"/>
        <v>0.1040814809</v>
      </c>
      <c r="P60" s="61">
        <f t="shared" si="10"/>
        <v>0.02416177236</v>
      </c>
      <c r="Q60" s="61">
        <f t="shared" si="11"/>
        <v>0.04739424578</v>
      </c>
      <c r="R60" s="61">
        <f t="shared" si="12"/>
        <v>0.09385919263</v>
      </c>
      <c r="S60" s="62">
        <f t="shared" si="13"/>
        <v>0.06821054197</v>
      </c>
      <c r="U60" s="60">
        <f t="shared" si="14"/>
        <v>26.944</v>
      </c>
    </row>
    <row r="61">
      <c r="A61" s="63">
        <v>119282.0</v>
      </c>
      <c r="B61" s="63" t="s">
        <v>149</v>
      </c>
      <c r="C61" s="63" t="s">
        <v>10</v>
      </c>
      <c r="D61" s="63">
        <v>5.0</v>
      </c>
      <c r="E61" s="63">
        <v>119415.0</v>
      </c>
      <c r="F61" s="63">
        <v>119286.0</v>
      </c>
      <c r="G61" s="63">
        <v>119357.0</v>
      </c>
      <c r="H61" s="63">
        <v>119286.0</v>
      </c>
      <c r="I61" s="63">
        <v>119411.0</v>
      </c>
      <c r="J61" s="63">
        <v>119286.0</v>
      </c>
      <c r="K61" s="63">
        <v>119351.0</v>
      </c>
      <c r="L61" s="63">
        <v>35.63</v>
      </c>
      <c r="M61" s="63">
        <v>80.011</v>
      </c>
      <c r="N61" s="61">
        <f t="shared" si="8"/>
        <v>0.1115004779</v>
      </c>
      <c r="O61" s="61">
        <f t="shared" si="9"/>
        <v>0.00335339783</v>
      </c>
      <c r="P61" s="61">
        <f t="shared" si="10"/>
        <v>0.06287620932</v>
      </c>
      <c r="Q61" s="61">
        <f t="shared" si="11"/>
        <v>0.00335339783</v>
      </c>
      <c r="R61" s="61">
        <f t="shared" si="12"/>
        <v>0.10814708</v>
      </c>
      <c r="S61" s="62">
        <f t="shared" si="13"/>
        <v>0.05784611257</v>
      </c>
      <c r="U61" s="60">
        <f t="shared" si="14"/>
        <v>35.63</v>
      </c>
    </row>
    <row r="62">
      <c r="A62" s="63">
        <v>113107.0</v>
      </c>
      <c r="B62" s="63" t="s">
        <v>150</v>
      </c>
      <c r="C62" s="63" t="s">
        <v>10</v>
      </c>
      <c r="D62" s="63">
        <v>5.0</v>
      </c>
      <c r="E62" s="63">
        <v>113115.0</v>
      </c>
      <c r="F62" s="63">
        <v>113112.0</v>
      </c>
      <c r="G62" s="63">
        <v>113292.0</v>
      </c>
      <c r="H62" s="63">
        <v>113141.0</v>
      </c>
      <c r="I62" s="63">
        <v>113107.0</v>
      </c>
      <c r="J62" s="63">
        <v>113107.0</v>
      </c>
      <c r="K62" s="63">
        <v>113153.4</v>
      </c>
      <c r="L62" s="63">
        <v>34.231</v>
      </c>
      <c r="M62" s="63">
        <v>80.009</v>
      </c>
      <c r="N62" s="61">
        <f t="shared" si="8"/>
        <v>0.007072948624</v>
      </c>
      <c r="O62" s="61">
        <f t="shared" si="9"/>
        <v>0.00442059289</v>
      </c>
      <c r="P62" s="61">
        <f t="shared" si="10"/>
        <v>0.1635619369</v>
      </c>
      <c r="Q62" s="61">
        <f t="shared" si="11"/>
        <v>0.03006003165</v>
      </c>
      <c r="R62" s="61">
        <f t="shared" si="12"/>
        <v>0</v>
      </c>
      <c r="S62" s="62">
        <f t="shared" si="13"/>
        <v>0.04102310202</v>
      </c>
      <c r="U62" s="60">
        <f t="shared" si="14"/>
        <v>34.231</v>
      </c>
    </row>
    <row r="63">
      <c r="A63" s="63">
        <v>118523.0</v>
      </c>
      <c r="B63" s="63" t="s">
        <v>151</v>
      </c>
      <c r="C63" s="63" t="s">
        <v>10</v>
      </c>
      <c r="D63" s="63">
        <v>5.0</v>
      </c>
      <c r="E63" s="63">
        <v>118575.0</v>
      </c>
      <c r="F63" s="63">
        <v>118557.0</v>
      </c>
      <c r="G63" s="63">
        <v>118581.0</v>
      </c>
      <c r="H63" s="63">
        <v>118591.0</v>
      </c>
      <c r="I63" s="63">
        <v>118523.0</v>
      </c>
      <c r="J63" s="63">
        <v>118523.0</v>
      </c>
      <c r="K63" s="63">
        <v>118565.4</v>
      </c>
      <c r="L63" s="63">
        <v>24.11</v>
      </c>
      <c r="M63" s="63">
        <v>80.012</v>
      </c>
      <c r="N63" s="61">
        <f t="shared" si="8"/>
        <v>0.04387334104</v>
      </c>
      <c r="O63" s="61">
        <f t="shared" si="9"/>
        <v>0.02868641529</v>
      </c>
      <c r="P63" s="61">
        <f t="shared" si="10"/>
        <v>0.04893564962</v>
      </c>
      <c r="Q63" s="61">
        <f t="shared" si="11"/>
        <v>0.05737283059</v>
      </c>
      <c r="R63" s="61">
        <f t="shared" si="12"/>
        <v>0</v>
      </c>
      <c r="S63" s="62">
        <f t="shared" si="13"/>
        <v>0.03577364731</v>
      </c>
      <c r="U63" s="60">
        <f t="shared" si="14"/>
        <v>24.11</v>
      </c>
    </row>
    <row r="64">
      <c r="A64" s="63">
        <v>114895.0</v>
      </c>
      <c r="B64" s="63" t="s">
        <v>152</v>
      </c>
      <c r="C64" s="63" t="s">
        <v>10</v>
      </c>
      <c r="D64" s="63">
        <v>5.0</v>
      </c>
      <c r="E64" s="63">
        <v>115162.0</v>
      </c>
      <c r="F64" s="63">
        <v>114975.0</v>
      </c>
      <c r="G64" s="63">
        <v>114895.0</v>
      </c>
      <c r="H64" s="63">
        <v>114945.0</v>
      </c>
      <c r="I64" s="63">
        <v>115099.0</v>
      </c>
      <c r="J64" s="63">
        <v>114895.0</v>
      </c>
      <c r="K64" s="63">
        <v>115015.2</v>
      </c>
      <c r="L64" s="63">
        <v>34.242</v>
      </c>
      <c r="M64" s="63">
        <v>100.018</v>
      </c>
      <c r="N64" s="61">
        <f t="shared" si="8"/>
        <v>0.2323860916</v>
      </c>
      <c r="O64" s="61">
        <f t="shared" si="9"/>
        <v>0.06962879151</v>
      </c>
      <c r="P64" s="61">
        <f t="shared" si="10"/>
        <v>0</v>
      </c>
      <c r="Q64" s="61">
        <f t="shared" si="11"/>
        <v>0.04351799469</v>
      </c>
      <c r="R64" s="61">
        <f t="shared" si="12"/>
        <v>0.1775534183</v>
      </c>
      <c r="S64" s="62">
        <f t="shared" si="13"/>
        <v>0.1046172592</v>
      </c>
      <c r="U64" s="60">
        <f t="shared" si="14"/>
        <v>34.242</v>
      </c>
    </row>
    <row r="65">
      <c r="A65" s="63">
        <v>125994.0</v>
      </c>
      <c r="B65" s="63" t="s">
        <v>153</v>
      </c>
      <c r="C65" s="63" t="s">
        <v>10</v>
      </c>
      <c r="D65" s="63">
        <v>5.0</v>
      </c>
      <c r="E65" s="63">
        <v>126109.0</v>
      </c>
      <c r="F65" s="63">
        <v>126151.0</v>
      </c>
      <c r="G65" s="63">
        <v>126157.0</v>
      </c>
      <c r="H65" s="63">
        <v>126110.0</v>
      </c>
      <c r="I65" s="63">
        <v>126115.0</v>
      </c>
      <c r="J65" s="63">
        <v>126109.0</v>
      </c>
      <c r="K65" s="63">
        <v>126128.4</v>
      </c>
      <c r="L65" s="63">
        <v>33.269</v>
      </c>
      <c r="M65" s="63">
        <v>100.007</v>
      </c>
      <c r="N65" s="61">
        <f t="shared" si="8"/>
        <v>0.09127418766</v>
      </c>
      <c r="O65" s="61">
        <f t="shared" si="9"/>
        <v>0.1246091084</v>
      </c>
      <c r="P65" s="61">
        <f t="shared" si="10"/>
        <v>0.1293712399</v>
      </c>
      <c r="Q65" s="61">
        <f t="shared" si="11"/>
        <v>0.09206787625</v>
      </c>
      <c r="R65" s="61">
        <f t="shared" si="12"/>
        <v>0.09603631919</v>
      </c>
      <c r="S65" s="62">
        <f t="shared" si="13"/>
        <v>0.1066717463</v>
      </c>
      <c r="U65" s="60">
        <f t="shared" si="14"/>
        <v>33.269</v>
      </c>
    </row>
    <row r="66">
      <c r="A66" s="63">
        <v>122437.0</v>
      </c>
      <c r="B66" s="63" t="s">
        <v>154</v>
      </c>
      <c r="C66" s="63" t="s">
        <v>10</v>
      </c>
      <c r="D66" s="63">
        <v>5.0</v>
      </c>
      <c r="E66" s="63">
        <v>122564.0</v>
      </c>
      <c r="F66" s="63">
        <v>122487.0</v>
      </c>
      <c r="G66" s="63">
        <v>122515.0</v>
      </c>
      <c r="H66" s="63">
        <v>122446.0</v>
      </c>
      <c r="I66" s="63">
        <v>122534.0</v>
      </c>
      <c r="J66" s="63">
        <v>122446.0</v>
      </c>
      <c r="K66" s="63">
        <v>122509.2</v>
      </c>
      <c r="L66" s="63">
        <v>36.595</v>
      </c>
      <c r="M66" s="63">
        <v>100.022</v>
      </c>
      <c r="N66" s="61">
        <f t="shared" si="8"/>
        <v>0.1037268146</v>
      </c>
      <c r="O66" s="61">
        <f t="shared" si="9"/>
        <v>0.04083732859</v>
      </c>
      <c r="P66" s="61">
        <f t="shared" si="10"/>
        <v>0.06370623259</v>
      </c>
      <c r="Q66" s="61">
        <f t="shared" si="11"/>
        <v>0.007350719145</v>
      </c>
      <c r="R66" s="61">
        <f t="shared" si="12"/>
        <v>0.07922441746</v>
      </c>
      <c r="S66" s="62">
        <f t="shared" si="13"/>
        <v>0.05896910248</v>
      </c>
      <c r="U66" s="60">
        <f t="shared" si="14"/>
        <v>36.595</v>
      </c>
    </row>
    <row r="67">
      <c r="A67" s="63">
        <v>121462.0</v>
      </c>
      <c r="B67" s="63" t="s">
        <v>155</v>
      </c>
      <c r="C67" s="63" t="s">
        <v>10</v>
      </c>
      <c r="D67" s="63">
        <v>5.0</v>
      </c>
      <c r="E67" s="63">
        <v>121801.0</v>
      </c>
      <c r="F67" s="63">
        <v>121495.0</v>
      </c>
      <c r="G67" s="63">
        <v>121981.0</v>
      </c>
      <c r="H67" s="63">
        <v>121590.0</v>
      </c>
      <c r="I67" s="63">
        <v>121740.0</v>
      </c>
      <c r="J67" s="63">
        <v>121495.0</v>
      </c>
      <c r="K67" s="63">
        <v>121721.4</v>
      </c>
      <c r="L67" s="63">
        <v>23.877</v>
      </c>
      <c r="M67" s="63">
        <v>100.055</v>
      </c>
      <c r="N67" s="61">
        <f t="shared" si="8"/>
        <v>0.2790996361</v>
      </c>
      <c r="O67" s="61">
        <f t="shared" si="9"/>
        <v>0.02716899112</v>
      </c>
      <c r="P67" s="61">
        <f t="shared" si="10"/>
        <v>0.4272941331</v>
      </c>
      <c r="Q67" s="61">
        <f t="shared" si="11"/>
        <v>0.1053827535</v>
      </c>
      <c r="R67" s="61">
        <f t="shared" si="12"/>
        <v>0.2288781677</v>
      </c>
      <c r="S67" s="62">
        <f t="shared" si="13"/>
        <v>0.2135647363</v>
      </c>
      <c r="U67" s="60">
        <f t="shared" si="14"/>
        <v>23.877</v>
      </c>
    </row>
    <row r="68">
      <c r="A68" s="63">
        <v>111435.0</v>
      </c>
      <c r="B68" s="63" t="s">
        <v>156</v>
      </c>
      <c r="C68" s="63" t="s">
        <v>10</v>
      </c>
      <c r="D68" s="63">
        <v>5.0</v>
      </c>
      <c r="E68" s="63">
        <v>111605.0</v>
      </c>
      <c r="F68" s="63">
        <v>111592.0</v>
      </c>
      <c r="G68" s="63">
        <v>111713.0</v>
      </c>
      <c r="H68" s="63">
        <v>111510.0</v>
      </c>
      <c r="I68" s="63">
        <v>111636.0</v>
      </c>
      <c r="J68" s="63">
        <v>111510.0</v>
      </c>
      <c r="K68" s="63">
        <v>111611.2</v>
      </c>
      <c r="L68" s="63">
        <v>49.337</v>
      </c>
      <c r="M68" s="63">
        <v>100.013</v>
      </c>
      <c r="N68" s="61">
        <f t="shared" si="8"/>
        <v>0.1525553013</v>
      </c>
      <c r="O68" s="61">
        <f t="shared" si="9"/>
        <v>0.1408893077</v>
      </c>
      <c r="P68" s="61">
        <f t="shared" si="10"/>
        <v>0.2494727868</v>
      </c>
      <c r="Q68" s="61">
        <f t="shared" si="11"/>
        <v>0.0673038094</v>
      </c>
      <c r="R68" s="61">
        <f t="shared" si="12"/>
        <v>0.1803742092</v>
      </c>
      <c r="S68" s="62">
        <f t="shared" si="13"/>
        <v>0.1581190829</v>
      </c>
      <c r="U68" s="60">
        <f t="shared" si="14"/>
        <v>49.337</v>
      </c>
    </row>
    <row r="69">
      <c r="A69" s="63">
        <v>119392.0</v>
      </c>
      <c r="B69" s="63" t="s">
        <v>157</v>
      </c>
      <c r="C69" s="63" t="s">
        <v>10</v>
      </c>
      <c r="D69" s="63">
        <v>5.0</v>
      </c>
      <c r="E69" s="63">
        <v>119657.0</v>
      </c>
      <c r="F69" s="63">
        <v>119443.0</v>
      </c>
      <c r="G69" s="63">
        <v>119648.0</v>
      </c>
      <c r="H69" s="63">
        <v>119569.0</v>
      </c>
      <c r="I69" s="63">
        <v>119497.0</v>
      </c>
      <c r="J69" s="63">
        <v>119443.0</v>
      </c>
      <c r="K69" s="63">
        <v>119562.8</v>
      </c>
      <c r="L69" s="63">
        <v>43.281</v>
      </c>
      <c r="M69" s="63">
        <v>120.017</v>
      </c>
      <c r="N69" s="61">
        <f t="shared" si="8"/>
        <v>0.2219579201</v>
      </c>
      <c r="O69" s="61">
        <f t="shared" si="9"/>
        <v>0.04271642991</v>
      </c>
      <c r="P69" s="61">
        <f t="shared" si="10"/>
        <v>0.2144197266</v>
      </c>
      <c r="Q69" s="61">
        <f t="shared" si="11"/>
        <v>0.1482511391</v>
      </c>
      <c r="R69" s="61">
        <f t="shared" si="12"/>
        <v>0.08794559099</v>
      </c>
      <c r="S69" s="62">
        <f t="shared" si="13"/>
        <v>0.1430581614</v>
      </c>
      <c r="U69" s="60">
        <f t="shared" si="14"/>
        <v>43.281</v>
      </c>
    </row>
    <row r="70">
      <c r="A70" s="63">
        <v>116498.0</v>
      </c>
      <c r="B70" s="63" t="s">
        <v>158</v>
      </c>
      <c r="C70" s="63" t="s">
        <v>10</v>
      </c>
      <c r="D70" s="63">
        <v>5.0</v>
      </c>
      <c r="E70" s="63">
        <v>116509.0</v>
      </c>
      <c r="F70" s="63">
        <v>116566.0</v>
      </c>
      <c r="G70" s="63">
        <v>116525.0</v>
      </c>
      <c r="H70" s="63">
        <v>116778.0</v>
      </c>
      <c r="I70" s="63">
        <v>116594.0</v>
      </c>
      <c r="J70" s="63">
        <v>116509.0</v>
      </c>
      <c r="K70" s="63">
        <v>116594.4</v>
      </c>
      <c r="L70" s="63">
        <v>46.613</v>
      </c>
      <c r="M70" s="63">
        <v>120.019</v>
      </c>
      <c r="N70" s="61">
        <f t="shared" si="8"/>
        <v>0.009442222184</v>
      </c>
      <c r="O70" s="61">
        <f t="shared" si="9"/>
        <v>0.05837010077</v>
      </c>
      <c r="P70" s="61">
        <f t="shared" si="10"/>
        <v>0.02317636354</v>
      </c>
      <c r="Q70" s="61">
        <f t="shared" si="11"/>
        <v>0.2403474738</v>
      </c>
      <c r="R70" s="61">
        <f t="shared" si="12"/>
        <v>0.08240484815</v>
      </c>
      <c r="S70" s="62">
        <f t="shared" si="13"/>
        <v>0.08274820169</v>
      </c>
      <c r="U70" s="60">
        <f t="shared" si="14"/>
        <v>46.613</v>
      </c>
    </row>
    <row r="71">
      <c r="A71" s="63">
        <v>117933.0</v>
      </c>
      <c r="B71" s="63" t="s">
        <v>159</v>
      </c>
      <c r="C71" s="63" t="s">
        <v>10</v>
      </c>
      <c r="D71" s="63">
        <v>5.0</v>
      </c>
      <c r="E71" s="63">
        <v>118066.0</v>
      </c>
      <c r="F71" s="63">
        <v>117973.0</v>
      </c>
      <c r="G71" s="63">
        <v>117992.0</v>
      </c>
      <c r="H71" s="63">
        <v>118074.0</v>
      </c>
      <c r="I71" s="63">
        <v>117955.0</v>
      </c>
      <c r="J71" s="63">
        <v>117955.0</v>
      </c>
      <c r="K71" s="63">
        <v>118012.0</v>
      </c>
      <c r="L71" s="63">
        <v>50.307</v>
      </c>
      <c r="M71" s="63">
        <v>120.016</v>
      </c>
      <c r="N71" s="61">
        <f t="shared" si="8"/>
        <v>0.1127758982</v>
      </c>
      <c r="O71" s="61">
        <f t="shared" si="9"/>
        <v>0.03391756336</v>
      </c>
      <c r="P71" s="61">
        <f t="shared" si="10"/>
        <v>0.05002840596</v>
      </c>
      <c r="Q71" s="61">
        <f t="shared" si="11"/>
        <v>0.1195594109</v>
      </c>
      <c r="R71" s="61">
        <f t="shared" si="12"/>
        <v>0.01865465985</v>
      </c>
      <c r="S71" s="62">
        <f t="shared" si="13"/>
        <v>0.06698718764</v>
      </c>
      <c r="U71" s="60">
        <f t="shared" si="14"/>
        <v>50.307</v>
      </c>
    </row>
    <row r="72">
      <c r="A72" s="63">
        <v>122339.0</v>
      </c>
      <c r="B72" s="63" t="s">
        <v>160</v>
      </c>
      <c r="C72" s="63" t="s">
        <v>10</v>
      </c>
      <c r="D72" s="63">
        <v>5.0</v>
      </c>
      <c r="E72" s="63">
        <v>122891.0</v>
      </c>
      <c r="F72" s="63">
        <v>122390.0</v>
      </c>
      <c r="G72" s="63">
        <v>122507.0</v>
      </c>
      <c r="H72" s="63">
        <v>122372.0</v>
      </c>
      <c r="I72" s="63">
        <v>122498.0</v>
      </c>
      <c r="J72" s="63">
        <v>122372.0</v>
      </c>
      <c r="K72" s="63">
        <v>122531.6</v>
      </c>
      <c r="L72" s="63">
        <v>65.456</v>
      </c>
      <c r="M72" s="63">
        <v>120.016</v>
      </c>
      <c r="N72" s="61">
        <f t="shared" si="8"/>
        <v>0.4512052575</v>
      </c>
      <c r="O72" s="61">
        <f t="shared" si="9"/>
        <v>0.04168744227</v>
      </c>
      <c r="P72" s="61">
        <f t="shared" si="10"/>
        <v>0.1373233392</v>
      </c>
      <c r="Q72" s="61">
        <f t="shared" si="11"/>
        <v>0.02697422735</v>
      </c>
      <c r="R72" s="61">
        <f t="shared" si="12"/>
        <v>0.1299667318</v>
      </c>
      <c r="S72" s="62">
        <f t="shared" si="13"/>
        <v>0.1574313996</v>
      </c>
      <c r="U72" s="60">
        <f t="shared" si="14"/>
        <v>65.456</v>
      </c>
    </row>
    <row r="73">
      <c r="A73" s="63">
        <v>133069.0</v>
      </c>
      <c r="B73" s="63" t="s">
        <v>161</v>
      </c>
      <c r="C73" s="63" t="s">
        <v>10</v>
      </c>
      <c r="D73" s="63">
        <v>5.0</v>
      </c>
      <c r="E73" s="63">
        <v>133301.0</v>
      </c>
      <c r="F73" s="63">
        <v>133339.0</v>
      </c>
      <c r="G73" s="63">
        <v>133360.0</v>
      </c>
      <c r="H73" s="63">
        <v>133180.0</v>
      </c>
      <c r="I73" s="63">
        <v>133343.0</v>
      </c>
      <c r="J73" s="63">
        <v>133180.0</v>
      </c>
      <c r="K73" s="63">
        <v>133304.6</v>
      </c>
      <c r="L73" s="63">
        <v>15.007</v>
      </c>
      <c r="M73" s="63">
        <v>120.022</v>
      </c>
      <c r="N73" s="61">
        <f t="shared" si="8"/>
        <v>0.1743456402</v>
      </c>
      <c r="O73" s="61">
        <f t="shared" si="9"/>
        <v>0.2029022537</v>
      </c>
      <c r="P73" s="61">
        <f t="shared" si="10"/>
        <v>0.2186835401</v>
      </c>
      <c r="Q73" s="61">
        <f t="shared" si="11"/>
        <v>0.08341537097</v>
      </c>
      <c r="R73" s="61">
        <f t="shared" si="12"/>
        <v>0.205908213</v>
      </c>
      <c r="S73" s="62">
        <f t="shared" si="13"/>
        <v>0.1770510036</v>
      </c>
      <c r="U73" s="60">
        <f t="shared" si="14"/>
        <v>15.007</v>
      </c>
    </row>
    <row r="74">
      <c r="A74" s="63">
        <v>123848.0</v>
      </c>
      <c r="B74" s="63" t="s">
        <v>162</v>
      </c>
      <c r="C74" s="63" t="s">
        <v>10</v>
      </c>
      <c r="D74" s="63">
        <v>5.0</v>
      </c>
      <c r="E74" s="63">
        <v>123954.0</v>
      </c>
      <c r="F74" s="63">
        <v>124034.0</v>
      </c>
      <c r="G74" s="63">
        <v>124335.0</v>
      </c>
      <c r="H74" s="63">
        <v>124179.0</v>
      </c>
      <c r="I74" s="63">
        <v>123998.0</v>
      </c>
      <c r="J74" s="63">
        <v>123954.0</v>
      </c>
      <c r="K74" s="63">
        <v>124100.0</v>
      </c>
      <c r="L74" s="63">
        <v>38.165</v>
      </c>
      <c r="M74" s="63">
        <v>140.024</v>
      </c>
      <c r="N74" s="61">
        <f t="shared" si="8"/>
        <v>0.08558878625</v>
      </c>
      <c r="O74" s="61">
        <f t="shared" si="9"/>
        <v>0.1501840966</v>
      </c>
      <c r="P74" s="61">
        <f t="shared" si="10"/>
        <v>0.3932239519</v>
      </c>
      <c r="Q74" s="61">
        <f t="shared" si="11"/>
        <v>0.2672630967</v>
      </c>
      <c r="R74" s="61">
        <f t="shared" si="12"/>
        <v>0.121116207</v>
      </c>
      <c r="S74" s="62">
        <f t="shared" si="13"/>
        <v>0.2034752277</v>
      </c>
      <c r="U74" s="60">
        <f t="shared" si="14"/>
        <v>38.165</v>
      </c>
    </row>
    <row r="75">
      <c r="A75" s="63">
        <v>134470.0</v>
      </c>
      <c r="B75" s="63" t="s">
        <v>163</v>
      </c>
      <c r="C75" s="63" t="s">
        <v>10</v>
      </c>
      <c r="D75" s="63">
        <v>5.0</v>
      </c>
      <c r="E75" s="63">
        <v>134640.0</v>
      </c>
      <c r="F75" s="63">
        <v>134569.0</v>
      </c>
      <c r="G75" s="63">
        <v>134521.0</v>
      </c>
      <c r="H75" s="63">
        <v>134558.0</v>
      </c>
      <c r="I75" s="63">
        <v>134579.0</v>
      </c>
      <c r="J75" s="63">
        <v>134521.0</v>
      </c>
      <c r="K75" s="63">
        <v>134573.4</v>
      </c>
      <c r="L75" s="63">
        <v>57.3</v>
      </c>
      <c r="M75" s="63">
        <v>140.019</v>
      </c>
      <c r="N75" s="61">
        <f t="shared" si="8"/>
        <v>0.1264222503</v>
      </c>
      <c r="O75" s="61">
        <f t="shared" si="9"/>
        <v>0.0736223693</v>
      </c>
      <c r="P75" s="61">
        <f t="shared" si="10"/>
        <v>0.03792667509</v>
      </c>
      <c r="Q75" s="61">
        <f t="shared" si="11"/>
        <v>0.06544210605</v>
      </c>
      <c r="R75" s="61">
        <f t="shared" si="12"/>
        <v>0.08105897226</v>
      </c>
      <c r="S75" s="62">
        <f t="shared" si="13"/>
        <v>0.0768944746</v>
      </c>
      <c r="U75" s="60">
        <f t="shared" si="14"/>
        <v>57.3</v>
      </c>
    </row>
    <row r="76">
      <c r="A76" s="63">
        <v>132822.0</v>
      </c>
      <c r="B76" s="63" t="s">
        <v>164</v>
      </c>
      <c r="C76" s="63" t="s">
        <v>10</v>
      </c>
      <c r="D76" s="63">
        <v>5.0</v>
      </c>
      <c r="E76" s="63">
        <v>133023.0</v>
      </c>
      <c r="F76" s="63">
        <v>132857.0</v>
      </c>
      <c r="G76" s="63">
        <v>133358.0</v>
      </c>
      <c r="H76" s="63">
        <v>132993.0</v>
      </c>
      <c r="I76" s="63">
        <v>132874.0</v>
      </c>
      <c r="J76" s="63">
        <v>132857.0</v>
      </c>
      <c r="K76" s="63">
        <v>133021.0</v>
      </c>
      <c r="L76" s="63">
        <v>33.779</v>
      </c>
      <c r="M76" s="63">
        <v>140.021</v>
      </c>
      <c r="N76" s="61">
        <f t="shared" si="8"/>
        <v>0.1513303519</v>
      </c>
      <c r="O76" s="61">
        <f t="shared" si="9"/>
        <v>0.0263510563</v>
      </c>
      <c r="P76" s="61">
        <f t="shared" si="10"/>
        <v>0.4035476051</v>
      </c>
      <c r="Q76" s="61">
        <f t="shared" si="11"/>
        <v>0.1287437322</v>
      </c>
      <c r="R76" s="61">
        <f t="shared" si="12"/>
        <v>0.03915014079</v>
      </c>
      <c r="S76" s="62">
        <f t="shared" si="13"/>
        <v>0.1498245773</v>
      </c>
      <c r="U76" s="60">
        <f t="shared" si="14"/>
        <v>33.779</v>
      </c>
    </row>
    <row r="77">
      <c r="A77" s="63">
        <v>127779.0</v>
      </c>
      <c r="B77" s="63" t="s">
        <v>165</v>
      </c>
      <c r="C77" s="63" t="s">
        <v>10</v>
      </c>
      <c r="D77" s="63">
        <v>5.0</v>
      </c>
      <c r="E77" s="63">
        <v>127842.0</v>
      </c>
      <c r="F77" s="63">
        <v>127925.0</v>
      </c>
      <c r="G77" s="63">
        <v>127814.0</v>
      </c>
      <c r="H77" s="63">
        <v>128047.0</v>
      </c>
      <c r="I77" s="63">
        <v>127880.0</v>
      </c>
      <c r="J77" s="63">
        <v>127814.0</v>
      </c>
      <c r="K77" s="63">
        <v>127901.6</v>
      </c>
      <c r="L77" s="63">
        <v>33.446</v>
      </c>
      <c r="M77" s="63">
        <v>140.091</v>
      </c>
      <c r="N77" s="61">
        <f t="shared" si="8"/>
        <v>0.04930387622</v>
      </c>
      <c r="O77" s="61">
        <f t="shared" si="9"/>
        <v>0.1142597766</v>
      </c>
      <c r="P77" s="61">
        <f t="shared" si="10"/>
        <v>0.02739104235</v>
      </c>
      <c r="Q77" s="61">
        <f t="shared" si="11"/>
        <v>0.2097371243</v>
      </c>
      <c r="R77" s="61">
        <f t="shared" si="12"/>
        <v>0.0790427222</v>
      </c>
      <c r="S77" s="62">
        <f t="shared" si="13"/>
        <v>0.09594690833</v>
      </c>
      <c r="U77" s="60">
        <f t="shared" si="14"/>
        <v>33.446</v>
      </c>
    </row>
    <row r="78">
      <c r="A78" s="63">
        <v>125727.0</v>
      </c>
      <c r="B78" s="63" t="s">
        <v>166</v>
      </c>
      <c r="C78" s="63" t="s">
        <v>10</v>
      </c>
      <c r="D78" s="63">
        <v>5.0</v>
      </c>
      <c r="E78" s="63">
        <v>125978.0</v>
      </c>
      <c r="F78" s="63">
        <v>125796.0</v>
      </c>
      <c r="G78" s="63">
        <v>125948.0</v>
      </c>
      <c r="H78" s="63">
        <v>125832.0</v>
      </c>
      <c r="I78" s="63">
        <v>125817.0</v>
      </c>
      <c r="J78" s="63">
        <v>125796.0</v>
      </c>
      <c r="K78" s="63">
        <v>125874.2</v>
      </c>
      <c r="L78" s="63">
        <v>72.57</v>
      </c>
      <c r="M78" s="63">
        <v>160.023</v>
      </c>
      <c r="N78" s="61">
        <f t="shared" si="8"/>
        <v>0.1996389002</v>
      </c>
      <c r="O78" s="61">
        <f t="shared" si="9"/>
        <v>0.05488081319</v>
      </c>
      <c r="P78" s="61">
        <f t="shared" si="10"/>
        <v>0.175777677</v>
      </c>
      <c r="Q78" s="61">
        <f t="shared" si="11"/>
        <v>0.08351428094</v>
      </c>
      <c r="R78" s="61">
        <f t="shared" si="12"/>
        <v>0.07158366938</v>
      </c>
      <c r="S78" s="62">
        <f t="shared" si="13"/>
        <v>0.1170790681</v>
      </c>
      <c r="U78" s="60">
        <f t="shared" si="14"/>
        <v>72.57</v>
      </c>
    </row>
    <row r="79">
      <c r="A79" s="63">
        <v>142084.0</v>
      </c>
      <c r="B79" s="63" t="s">
        <v>167</v>
      </c>
      <c r="C79" s="63" t="s">
        <v>10</v>
      </c>
      <c r="D79" s="63">
        <v>5.0</v>
      </c>
      <c r="E79" s="63">
        <v>142084.0</v>
      </c>
      <c r="F79" s="63">
        <v>142539.0</v>
      </c>
      <c r="G79" s="63">
        <v>142578.0</v>
      </c>
      <c r="H79" s="63">
        <v>142084.0</v>
      </c>
      <c r="I79" s="63">
        <v>142183.0</v>
      </c>
      <c r="J79" s="63">
        <v>142084.0</v>
      </c>
      <c r="K79" s="63">
        <v>142293.6</v>
      </c>
      <c r="L79" s="63">
        <v>49.725</v>
      </c>
      <c r="M79" s="63">
        <v>160.027</v>
      </c>
      <c r="N79" s="61">
        <f t="shared" si="8"/>
        <v>0</v>
      </c>
      <c r="O79" s="61">
        <f t="shared" si="9"/>
        <v>0.3202331015</v>
      </c>
      <c r="P79" s="61">
        <f t="shared" si="10"/>
        <v>0.3476816531</v>
      </c>
      <c r="Q79" s="61">
        <f t="shared" si="11"/>
        <v>0</v>
      </c>
      <c r="R79" s="61">
        <f t="shared" si="12"/>
        <v>0.06967709242</v>
      </c>
      <c r="S79" s="62">
        <f t="shared" si="13"/>
        <v>0.1475183694</v>
      </c>
      <c r="U79" s="60">
        <f t="shared" si="14"/>
        <v>49.725</v>
      </c>
    </row>
    <row r="80">
      <c r="A80" s="63">
        <v>149976.0</v>
      </c>
      <c r="B80" s="63" t="s">
        <v>168</v>
      </c>
      <c r="C80" s="63" t="s">
        <v>10</v>
      </c>
      <c r="D80" s="63">
        <v>5.0</v>
      </c>
      <c r="E80" s="63">
        <v>150362.0</v>
      </c>
      <c r="F80" s="63">
        <v>149994.0</v>
      </c>
      <c r="G80" s="63">
        <v>149998.0</v>
      </c>
      <c r="H80" s="63">
        <v>150266.0</v>
      </c>
      <c r="I80" s="63">
        <v>150189.0</v>
      </c>
      <c r="J80" s="63">
        <v>149994.0</v>
      </c>
      <c r="K80" s="63">
        <v>150161.8</v>
      </c>
      <c r="L80" s="63">
        <v>40.911</v>
      </c>
      <c r="M80" s="63">
        <v>160.027</v>
      </c>
      <c r="N80" s="61">
        <f t="shared" si="8"/>
        <v>0.2573745133</v>
      </c>
      <c r="O80" s="61">
        <f t="shared" si="9"/>
        <v>0.01200192031</v>
      </c>
      <c r="P80" s="61">
        <f t="shared" si="10"/>
        <v>0.01466901371</v>
      </c>
      <c r="Q80" s="61">
        <f t="shared" si="11"/>
        <v>0.1933642716</v>
      </c>
      <c r="R80" s="61">
        <f t="shared" si="12"/>
        <v>0.1420227236</v>
      </c>
      <c r="S80" s="62">
        <f t="shared" si="13"/>
        <v>0.1238864885</v>
      </c>
      <c r="U80" s="60">
        <f t="shared" si="14"/>
        <v>40.911</v>
      </c>
    </row>
    <row r="81">
      <c r="A81" s="63">
        <v>133369.0</v>
      </c>
      <c r="B81" s="63" t="s">
        <v>169</v>
      </c>
      <c r="C81" s="63" t="s">
        <v>10</v>
      </c>
      <c r="D81" s="63">
        <v>5.0</v>
      </c>
      <c r="E81" s="63">
        <v>133562.0</v>
      </c>
      <c r="F81" s="63">
        <v>133727.0</v>
      </c>
      <c r="G81" s="63">
        <v>133473.0</v>
      </c>
      <c r="H81" s="63">
        <v>133456.0</v>
      </c>
      <c r="I81" s="63">
        <v>133559.0</v>
      </c>
      <c r="J81" s="63">
        <v>133456.0</v>
      </c>
      <c r="K81" s="63">
        <v>133555.4</v>
      </c>
      <c r="L81" s="63">
        <v>125.502</v>
      </c>
      <c r="M81" s="63">
        <v>180.026</v>
      </c>
      <c r="N81" s="61">
        <f t="shared" si="8"/>
        <v>0.1447112897</v>
      </c>
      <c r="O81" s="61">
        <f t="shared" si="9"/>
        <v>0.2684281955</v>
      </c>
      <c r="P81" s="61">
        <f t="shared" si="10"/>
        <v>0.07797914058</v>
      </c>
      <c r="Q81" s="61">
        <f t="shared" si="11"/>
        <v>0.06523255029</v>
      </c>
      <c r="R81" s="61">
        <f t="shared" si="12"/>
        <v>0.1424618914</v>
      </c>
      <c r="S81" s="62">
        <f t="shared" si="13"/>
        <v>0.1397626135</v>
      </c>
      <c r="U81" s="60">
        <f t="shared" si="14"/>
        <v>125.502</v>
      </c>
    </row>
    <row r="82">
      <c r="A82" s="63">
        <v>133246.0</v>
      </c>
      <c r="B82" s="63" t="s">
        <v>170</v>
      </c>
      <c r="C82" s="63" t="s">
        <v>10</v>
      </c>
      <c r="D82" s="63">
        <v>5.0</v>
      </c>
      <c r="E82" s="63">
        <v>133482.0</v>
      </c>
      <c r="F82" s="63">
        <v>133354.0</v>
      </c>
      <c r="G82" s="63">
        <v>133396.0</v>
      </c>
      <c r="H82" s="63">
        <v>133622.0</v>
      </c>
      <c r="I82" s="63">
        <v>133416.0</v>
      </c>
      <c r="J82" s="63">
        <v>133354.0</v>
      </c>
      <c r="K82" s="63">
        <v>133454.0</v>
      </c>
      <c r="L82" s="63">
        <v>56.04</v>
      </c>
      <c r="M82" s="63">
        <v>180.017</v>
      </c>
      <c r="N82" s="61">
        <f t="shared" si="8"/>
        <v>0.177116011</v>
      </c>
      <c r="O82" s="61">
        <f t="shared" si="9"/>
        <v>0.08105308977</v>
      </c>
      <c r="P82" s="61">
        <f t="shared" si="10"/>
        <v>0.1125737358</v>
      </c>
      <c r="Q82" s="61">
        <f t="shared" si="11"/>
        <v>0.2821848311</v>
      </c>
      <c r="R82" s="61">
        <f t="shared" si="12"/>
        <v>0.1275835672</v>
      </c>
      <c r="S82" s="62">
        <f t="shared" si="13"/>
        <v>0.156102247</v>
      </c>
      <c r="U82" s="60">
        <f t="shared" si="14"/>
        <v>56.04</v>
      </c>
    </row>
    <row r="83">
      <c r="A83" s="63">
        <v>151713.0</v>
      </c>
      <c r="B83" s="63" t="s">
        <v>171</v>
      </c>
      <c r="C83" s="63" t="s">
        <v>10</v>
      </c>
      <c r="D83" s="63">
        <v>5.0</v>
      </c>
      <c r="E83" s="63">
        <v>151852.0</v>
      </c>
      <c r="F83" s="63">
        <v>151995.0</v>
      </c>
      <c r="G83" s="63">
        <v>151759.0</v>
      </c>
      <c r="H83" s="63">
        <v>151986.0</v>
      </c>
      <c r="I83" s="63">
        <v>152026.0</v>
      </c>
      <c r="J83" s="63">
        <v>151759.0</v>
      </c>
      <c r="K83" s="63">
        <v>151923.6</v>
      </c>
      <c r="L83" s="63">
        <v>117.83</v>
      </c>
      <c r="M83" s="63">
        <v>180.025</v>
      </c>
      <c r="N83" s="61">
        <f t="shared" si="8"/>
        <v>0.09162036213</v>
      </c>
      <c r="O83" s="61">
        <f t="shared" si="9"/>
        <v>0.1858772814</v>
      </c>
      <c r="P83" s="61">
        <f t="shared" si="10"/>
        <v>0.03032040761</v>
      </c>
      <c r="Q83" s="61">
        <f t="shared" si="11"/>
        <v>0.1799450278</v>
      </c>
      <c r="R83" s="61">
        <f t="shared" si="12"/>
        <v>0.2063105996</v>
      </c>
      <c r="S83" s="62">
        <f t="shared" si="13"/>
        <v>0.1388147357</v>
      </c>
      <c r="U83" s="60">
        <f t="shared" si="14"/>
        <v>117.83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12</v>
      </c>
      <c r="D2" s="6">
        <v>5.0</v>
      </c>
      <c r="E2" s="6">
        <v>40592.0</v>
      </c>
      <c r="F2" s="6">
        <v>40592.0</v>
      </c>
      <c r="G2" s="6">
        <v>40592.0</v>
      </c>
      <c r="H2" s="6">
        <v>40592.0</v>
      </c>
      <c r="I2" s="6">
        <v>40592.0</v>
      </c>
      <c r="J2" s="6">
        <v>40592.0</v>
      </c>
      <c r="K2" s="6">
        <v>40592.0</v>
      </c>
      <c r="L2" s="6">
        <v>1.175</v>
      </c>
      <c r="M2" s="6">
        <v>1.176</v>
      </c>
      <c r="N2" s="61">
        <f t="shared" ref="N2:N41" si="1">((E2-A2)/A2)*100</f>
        <v>0</v>
      </c>
      <c r="O2" s="61">
        <f t="shared" ref="O2:O41" si="2">((F2-A2)/A2)*100</f>
        <v>0</v>
      </c>
      <c r="P2" s="61">
        <f t="shared" ref="P2:P41" si="3">((G2-A2)/A2)*100</f>
        <v>0</v>
      </c>
      <c r="Q2" s="61">
        <f t="shared" ref="Q2:Q41" si="4">((H2-A2)/A2)*100</f>
        <v>0</v>
      </c>
      <c r="R2" s="61">
        <f t="shared" ref="R2:R41" si="5">((I2-A2)/A2)*100</f>
        <v>0</v>
      </c>
      <c r="S2" s="62">
        <f t="shared" ref="S2:S41" si="6">AVERAGE(N2:R2)</f>
        <v>0</v>
      </c>
      <c r="U2" s="60">
        <f t="shared" ref="U2:U41" si="7">(IF(((J2-A2)/A2)*100 &lt; 1,L2,"INF"))</f>
        <v>1.175</v>
      </c>
    </row>
    <row r="3">
      <c r="A3" s="63">
        <v>39421.0</v>
      </c>
      <c r="B3" s="63" t="s">
        <v>133</v>
      </c>
      <c r="C3" s="63" t="s">
        <v>12</v>
      </c>
      <c r="D3" s="63">
        <v>5.0</v>
      </c>
      <c r="E3" s="63">
        <v>39421.0</v>
      </c>
      <c r="F3" s="63">
        <v>39421.0</v>
      </c>
      <c r="G3" s="63">
        <v>39421.0</v>
      </c>
      <c r="H3" s="63">
        <v>39421.0</v>
      </c>
      <c r="I3" s="63">
        <v>39421.0</v>
      </c>
      <c r="J3" s="63">
        <v>39421.0</v>
      </c>
      <c r="K3" s="63">
        <v>39421.0</v>
      </c>
      <c r="L3" s="63">
        <v>1.406</v>
      </c>
      <c r="M3" s="63">
        <v>1.408</v>
      </c>
      <c r="N3" s="61">
        <f t="shared" si="1"/>
        <v>0</v>
      </c>
      <c r="O3" s="61">
        <f t="shared" si="2"/>
        <v>0</v>
      </c>
      <c r="P3" s="61">
        <f t="shared" si="3"/>
        <v>0</v>
      </c>
      <c r="Q3" s="61">
        <f t="shared" si="4"/>
        <v>0</v>
      </c>
      <c r="R3" s="61">
        <f t="shared" si="5"/>
        <v>0</v>
      </c>
      <c r="S3" s="62">
        <f t="shared" si="6"/>
        <v>0</v>
      </c>
      <c r="U3" s="60">
        <f t="shared" si="7"/>
        <v>1.406</v>
      </c>
    </row>
    <row r="4">
      <c r="A4" s="63">
        <v>43345.0</v>
      </c>
      <c r="B4" s="63" t="s">
        <v>134</v>
      </c>
      <c r="C4" s="63" t="s">
        <v>12</v>
      </c>
      <c r="D4" s="63">
        <v>5.0</v>
      </c>
      <c r="E4" s="63">
        <v>43345.0</v>
      </c>
      <c r="F4" s="63">
        <v>43345.0</v>
      </c>
      <c r="G4" s="63">
        <v>43345.0</v>
      </c>
      <c r="H4" s="63">
        <v>43345.0</v>
      </c>
      <c r="I4" s="63">
        <v>43345.0</v>
      </c>
      <c r="J4" s="63">
        <v>43345.0</v>
      </c>
      <c r="K4" s="63">
        <v>43345.0</v>
      </c>
      <c r="L4" s="63">
        <v>1.191</v>
      </c>
      <c r="M4" s="63">
        <v>1.192</v>
      </c>
      <c r="N4" s="61">
        <f t="shared" si="1"/>
        <v>0</v>
      </c>
      <c r="O4" s="61">
        <f t="shared" si="2"/>
        <v>0</v>
      </c>
      <c r="P4" s="61">
        <f t="shared" si="3"/>
        <v>0</v>
      </c>
      <c r="Q4" s="61">
        <f t="shared" si="4"/>
        <v>0</v>
      </c>
      <c r="R4" s="61">
        <f t="shared" si="5"/>
        <v>0</v>
      </c>
      <c r="S4" s="62">
        <f t="shared" si="6"/>
        <v>0</v>
      </c>
      <c r="U4" s="60">
        <f t="shared" si="7"/>
        <v>1.191</v>
      </c>
    </row>
    <row r="5">
      <c r="A5" s="63">
        <v>46854.0</v>
      </c>
      <c r="B5" s="63" t="s">
        <v>135</v>
      </c>
      <c r="C5" s="63" t="s">
        <v>12</v>
      </c>
      <c r="D5" s="63">
        <v>5.0</v>
      </c>
      <c r="E5" s="63">
        <v>46854.0</v>
      </c>
      <c r="F5" s="63">
        <v>46854.0</v>
      </c>
      <c r="G5" s="63">
        <v>46854.0</v>
      </c>
      <c r="H5" s="63">
        <v>46854.0</v>
      </c>
      <c r="I5" s="63">
        <v>46854.0</v>
      </c>
      <c r="J5" s="63">
        <v>46854.0</v>
      </c>
      <c r="K5" s="63">
        <v>46854.0</v>
      </c>
      <c r="L5" s="63">
        <v>1.321</v>
      </c>
      <c r="M5" s="63">
        <v>1.323</v>
      </c>
      <c r="N5" s="61">
        <f t="shared" si="1"/>
        <v>0</v>
      </c>
      <c r="O5" s="61">
        <f t="shared" si="2"/>
        <v>0</v>
      </c>
      <c r="P5" s="61">
        <f t="shared" si="3"/>
        <v>0</v>
      </c>
      <c r="Q5" s="61">
        <f t="shared" si="4"/>
        <v>0</v>
      </c>
      <c r="R5" s="61">
        <f t="shared" si="5"/>
        <v>0</v>
      </c>
      <c r="S5" s="62">
        <f t="shared" si="6"/>
        <v>0</v>
      </c>
      <c r="U5" s="60">
        <f t="shared" si="7"/>
        <v>1.321</v>
      </c>
    </row>
    <row r="6">
      <c r="A6" s="63">
        <v>34167.0</v>
      </c>
      <c r="B6" s="63" t="s">
        <v>136</v>
      </c>
      <c r="C6" s="63" t="s">
        <v>12</v>
      </c>
      <c r="D6" s="63">
        <v>5.0</v>
      </c>
      <c r="E6" s="63">
        <v>34167.0</v>
      </c>
      <c r="F6" s="63">
        <v>34167.0</v>
      </c>
      <c r="G6" s="63">
        <v>34167.0</v>
      </c>
      <c r="H6" s="63">
        <v>34167.0</v>
      </c>
      <c r="I6" s="63">
        <v>34167.0</v>
      </c>
      <c r="J6" s="63">
        <v>34167.0</v>
      </c>
      <c r="K6" s="63">
        <v>34167.0</v>
      </c>
      <c r="L6" s="63">
        <v>1.048</v>
      </c>
      <c r="M6" s="63">
        <v>1.049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1.048</v>
      </c>
    </row>
    <row r="7">
      <c r="A7" s="63">
        <v>50759.0</v>
      </c>
      <c r="B7" s="63" t="s">
        <v>137</v>
      </c>
      <c r="C7" s="63" t="s">
        <v>12</v>
      </c>
      <c r="D7" s="63">
        <v>5.0</v>
      </c>
      <c r="E7" s="63">
        <v>50759.0</v>
      </c>
      <c r="F7" s="63">
        <v>50759.0</v>
      </c>
      <c r="G7" s="63">
        <v>50759.0</v>
      </c>
      <c r="H7" s="63">
        <v>50759.0</v>
      </c>
      <c r="I7" s="63">
        <v>50759.0</v>
      </c>
      <c r="J7" s="63">
        <v>50759.0</v>
      </c>
      <c r="K7" s="63">
        <v>50759.0</v>
      </c>
      <c r="L7" s="63">
        <v>2.843</v>
      </c>
      <c r="M7" s="63">
        <v>2.846</v>
      </c>
      <c r="N7" s="61">
        <f t="shared" si="1"/>
        <v>0</v>
      </c>
      <c r="O7" s="61">
        <f t="shared" si="2"/>
        <v>0</v>
      </c>
      <c r="P7" s="61">
        <f t="shared" si="3"/>
        <v>0</v>
      </c>
      <c r="Q7" s="61">
        <f t="shared" si="4"/>
        <v>0</v>
      </c>
      <c r="R7" s="61">
        <f t="shared" si="5"/>
        <v>0</v>
      </c>
      <c r="S7" s="62">
        <f t="shared" si="6"/>
        <v>0</v>
      </c>
      <c r="U7" s="60">
        <f t="shared" si="7"/>
        <v>2.843</v>
      </c>
    </row>
    <row r="8">
      <c r="A8" s="63">
        <v>44978.0</v>
      </c>
      <c r="B8" s="63" t="s">
        <v>138</v>
      </c>
      <c r="C8" s="63" t="s">
        <v>12</v>
      </c>
      <c r="D8" s="63">
        <v>5.0</v>
      </c>
      <c r="E8" s="63">
        <v>44978.0</v>
      </c>
      <c r="F8" s="63">
        <v>44978.0</v>
      </c>
      <c r="G8" s="63">
        <v>44978.0</v>
      </c>
      <c r="H8" s="63">
        <v>44978.0</v>
      </c>
      <c r="I8" s="63">
        <v>44978.0</v>
      </c>
      <c r="J8" s="63">
        <v>44978.0</v>
      </c>
      <c r="K8" s="63">
        <v>44978.0</v>
      </c>
      <c r="L8" s="63">
        <v>2.114</v>
      </c>
      <c r="M8" s="63">
        <v>2.117</v>
      </c>
      <c r="N8" s="61">
        <f t="shared" si="1"/>
        <v>0</v>
      </c>
      <c r="O8" s="61">
        <f t="shared" si="2"/>
        <v>0</v>
      </c>
      <c r="P8" s="61">
        <f t="shared" si="3"/>
        <v>0</v>
      </c>
      <c r="Q8" s="61">
        <f t="shared" si="4"/>
        <v>0</v>
      </c>
      <c r="R8" s="61">
        <f t="shared" si="5"/>
        <v>0</v>
      </c>
      <c r="S8" s="62">
        <f t="shared" si="6"/>
        <v>0</v>
      </c>
      <c r="U8" s="60">
        <f t="shared" si="7"/>
        <v>2.114</v>
      </c>
    </row>
    <row r="9">
      <c r="A9" s="63">
        <v>49837.0</v>
      </c>
      <c r="B9" s="63" t="s">
        <v>139</v>
      </c>
      <c r="C9" s="63" t="s">
        <v>12</v>
      </c>
      <c r="D9" s="63">
        <v>5.0</v>
      </c>
      <c r="E9" s="63">
        <v>49837.0</v>
      </c>
      <c r="F9" s="63">
        <v>49837.0</v>
      </c>
      <c r="G9" s="63">
        <v>49837.0</v>
      </c>
      <c r="H9" s="63">
        <v>49837.0</v>
      </c>
      <c r="I9" s="63">
        <v>49837.0</v>
      </c>
      <c r="J9" s="63">
        <v>49837.0</v>
      </c>
      <c r="K9" s="63">
        <v>49837.0</v>
      </c>
      <c r="L9" s="63">
        <v>4.342</v>
      </c>
      <c r="M9" s="63">
        <v>4.345</v>
      </c>
      <c r="N9" s="61">
        <f t="shared" si="1"/>
        <v>0</v>
      </c>
      <c r="O9" s="61">
        <f t="shared" si="2"/>
        <v>0</v>
      </c>
      <c r="P9" s="61">
        <f t="shared" si="3"/>
        <v>0</v>
      </c>
      <c r="Q9" s="61">
        <f t="shared" si="4"/>
        <v>0</v>
      </c>
      <c r="R9" s="61">
        <f t="shared" si="5"/>
        <v>0</v>
      </c>
      <c r="S9" s="62">
        <f t="shared" si="6"/>
        <v>0</v>
      </c>
      <c r="U9" s="60">
        <f t="shared" si="7"/>
        <v>4.342</v>
      </c>
    </row>
    <row r="10">
      <c r="A10" s="63">
        <v>47636.0</v>
      </c>
      <c r="B10" s="63" t="s">
        <v>140</v>
      </c>
      <c r="C10" s="63" t="s">
        <v>12</v>
      </c>
      <c r="D10" s="63">
        <v>5.0</v>
      </c>
      <c r="E10" s="63">
        <v>47636.0</v>
      </c>
      <c r="F10" s="63">
        <v>47636.0</v>
      </c>
      <c r="G10" s="63">
        <v>47636.0</v>
      </c>
      <c r="H10" s="63">
        <v>47636.0</v>
      </c>
      <c r="I10" s="63">
        <v>47636.0</v>
      </c>
      <c r="J10" s="63">
        <v>47636.0</v>
      </c>
      <c r="K10" s="63">
        <v>47636.0</v>
      </c>
      <c r="L10" s="63">
        <v>4.354</v>
      </c>
      <c r="M10" s="63">
        <v>4.357</v>
      </c>
      <c r="N10" s="61">
        <f t="shared" si="1"/>
        <v>0</v>
      </c>
      <c r="O10" s="61">
        <f t="shared" si="2"/>
        <v>0</v>
      </c>
      <c r="P10" s="61">
        <f t="shared" si="3"/>
        <v>0</v>
      </c>
      <c r="Q10" s="61">
        <f t="shared" si="4"/>
        <v>0</v>
      </c>
      <c r="R10" s="61">
        <f t="shared" si="5"/>
        <v>0</v>
      </c>
      <c r="S10" s="62">
        <f t="shared" si="6"/>
        <v>0</v>
      </c>
      <c r="U10" s="60">
        <f t="shared" si="7"/>
        <v>4.354</v>
      </c>
    </row>
    <row r="11">
      <c r="A11" s="63">
        <v>36864.0</v>
      </c>
      <c r="B11" s="63" t="s">
        <v>141</v>
      </c>
      <c r="C11" s="63" t="s">
        <v>12</v>
      </c>
      <c r="D11" s="63">
        <v>5.0</v>
      </c>
      <c r="E11" s="63">
        <v>36864.0</v>
      </c>
      <c r="F11" s="63">
        <v>36864.0</v>
      </c>
      <c r="G11" s="63">
        <v>36864.0</v>
      </c>
      <c r="H11" s="63">
        <v>36864.0</v>
      </c>
      <c r="I11" s="63">
        <v>36864.0</v>
      </c>
      <c r="J11" s="63">
        <v>36864.0</v>
      </c>
      <c r="K11" s="63">
        <v>36864.0</v>
      </c>
      <c r="L11" s="63">
        <v>3.52</v>
      </c>
      <c r="M11" s="63">
        <v>3.523</v>
      </c>
      <c r="N11" s="61">
        <f t="shared" si="1"/>
        <v>0</v>
      </c>
      <c r="O11" s="61">
        <f t="shared" si="2"/>
        <v>0</v>
      </c>
      <c r="P11" s="61">
        <f t="shared" si="3"/>
        <v>0</v>
      </c>
      <c r="Q11" s="61">
        <f t="shared" si="4"/>
        <v>0</v>
      </c>
      <c r="R11" s="61">
        <f t="shared" si="5"/>
        <v>0</v>
      </c>
      <c r="S11" s="62">
        <f t="shared" si="6"/>
        <v>0</v>
      </c>
      <c r="U11" s="60">
        <f t="shared" si="7"/>
        <v>3.52</v>
      </c>
    </row>
    <row r="12">
      <c r="A12" s="63">
        <v>46297.0</v>
      </c>
      <c r="B12" s="63" t="s">
        <v>142</v>
      </c>
      <c r="C12" s="63" t="s">
        <v>12</v>
      </c>
      <c r="D12" s="63">
        <v>5.0</v>
      </c>
      <c r="E12" s="63">
        <v>46297.0</v>
      </c>
      <c r="F12" s="63">
        <v>46297.0</v>
      </c>
      <c r="G12" s="63">
        <v>46297.0</v>
      </c>
      <c r="H12" s="63">
        <v>46297.0</v>
      </c>
      <c r="I12" s="63">
        <v>46297.0</v>
      </c>
      <c r="J12" s="63">
        <v>46297.0</v>
      </c>
      <c r="K12" s="63">
        <v>46297.0</v>
      </c>
      <c r="L12" s="63">
        <v>13.556</v>
      </c>
      <c r="M12" s="63">
        <v>13.561</v>
      </c>
      <c r="N12" s="61">
        <f t="shared" si="1"/>
        <v>0</v>
      </c>
      <c r="O12" s="61">
        <f t="shared" si="2"/>
        <v>0</v>
      </c>
      <c r="P12" s="61">
        <f t="shared" si="3"/>
        <v>0</v>
      </c>
      <c r="Q12" s="61">
        <f t="shared" si="4"/>
        <v>0</v>
      </c>
      <c r="R12" s="61">
        <f t="shared" si="5"/>
        <v>0</v>
      </c>
      <c r="S12" s="62">
        <f t="shared" si="6"/>
        <v>0</v>
      </c>
      <c r="U12" s="60">
        <f t="shared" si="7"/>
        <v>13.556</v>
      </c>
    </row>
    <row r="13">
      <c r="A13" s="63">
        <v>53082.0</v>
      </c>
      <c r="B13" s="63" t="s">
        <v>143</v>
      </c>
      <c r="C13" s="63" t="s">
        <v>12</v>
      </c>
      <c r="D13" s="63">
        <v>5.0</v>
      </c>
      <c r="E13" s="63">
        <v>53082.0</v>
      </c>
      <c r="F13" s="63">
        <v>53082.0</v>
      </c>
      <c r="G13" s="63">
        <v>53082.0</v>
      </c>
      <c r="H13" s="63">
        <v>53082.0</v>
      </c>
      <c r="I13" s="63">
        <v>53082.0</v>
      </c>
      <c r="J13" s="63">
        <v>53082.0</v>
      </c>
      <c r="K13" s="63">
        <v>53082.0</v>
      </c>
      <c r="L13" s="63">
        <v>10.536</v>
      </c>
      <c r="M13" s="63">
        <v>10.544</v>
      </c>
      <c r="N13" s="61">
        <f t="shared" si="1"/>
        <v>0</v>
      </c>
      <c r="O13" s="61">
        <f t="shared" si="2"/>
        <v>0</v>
      </c>
      <c r="P13" s="61">
        <f t="shared" si="3"/>
        <v>0</v>
      </c>
      <c r="Q13" s="61">
        <f t="shared" si="4"/>
        <v>0</v>
      </c>
      <c r="R13" s="61">
        <f t="shared" si="5"/>
        <v>0</v>
      </c>
      <c r="S13" s="62">
        <f t="shared" si="6"/>
        <v>0</v>
      </c>
      <c r="U13" s="60">
        <f t="shared" si="7"/>
        <v>10.536</v>
      </c>
    </row>
    <row r="14">
      <c r="A14" s="63">
        <v>48257.0</v>
      </c>
      <c r="B14" s="63" t="s">
        <v>144</v>
      </c>
      <c r="C14" s="63" t="s">
        <v>12</v>
      </c>
      <c r="D14" s="63">
        <v>5.0</v>
      </c>
      <c r="E14" s="63">
        <v>48257.0</v>
      </c>
      <c r="F14" s="63">
        <v>48257.0</v>
      </c>
      <c r="G14" s="63">
        <v>48302.0</v>
      </c>
      <c r="H14" s="63">
        <v>48257.0</v>
      </c>
      <c r="I14" s="63">
        <v>48257.0</v>
      </c>
      <c r="J14" s="63">
        <v>48257.0</v>
      </c>
      <c r="K14" s="63">
        <v>48266.0</v>
      </c>
      <c r="L14" s="63">
        <v>9.246</v>
      </c>
      <c r="M14" s="63">
        <v>14.754</v>
      </c>
      <c r="N14" s="61">
        <f t="shared" si="1"/>
        <v>0</v>
      </c>
      <c r="O14" s="61">
        <f t="shared" si="2"/>
        <v>0</v>
      </c>
      <c r="P14" s="61">
        <f t="shared" si="3"/>
        <v>0.0932507201</v>
      </c>
      <c r="Q14" s="61">
        <f t="shared" si="4"/>
        <v>0</v>
      </c>
      <c r="R14" s="61">
        <f t="shared" si="5"/>
        <v>0</v>
      </c>
      <c r="S14" s="62">
        <f t="shared" si="6"/>
        <v>0.01865014402</v>
      </c>
      <c r="U14" s="60">
        <f t="shared" si="7"/>
        <v>9.246</v>
      </c>
    </row>
    <row r="15">
      <c r="A15" s="63">
        <v>55342.0</v>
      </c>
      <c r="B15" s="63" t="s">
        <v>145</v>
      </c>
      <c r="C15" s="63" t="s">
        <v>12</v>
      </c>
      <c r="D15" s="63">
        <v>5.0</v>
      </c>
      <c r="E15" s="63">
        <v>55342.0</v>
      </c>
      <c r="F15" s="63">
        <v>55342.0</v>
      </c>
      <c r="G15" s="63">
        <v>55342.0</v>
      </c>
      <c r="H15" s="63">
        <v>55342.0</v>
      </c>
      <c r="I15" s="63">
        <v>55342.0</v>
      </c>
      <c r="J15" s="63">
        <v>55342.0</v>
      </c>
      <c r="K15" s="63">
        <v>55342.0</v>
      </c>
      <c r="L15" s="63">
        <v>4.715</v>
      </c>
      <c r="M15" s="63">
        <v>4.72</v>
      </c>
      <c r="N15" s="61">
        <f t="shared" si="1"/>
        <v>0</v>
      </c>
      <c r="O15" s="61">
        <f t="shared" si="2"/>
        <v>0</v>
      </c>
      <c r="P15" s="61">
        <f t="shared" si="3"/>
        <v>0</v>
      </c>
      <c r="Q15" s="61">
        <f t="shared" si="4"/>
        <v>0</v>
      </c>
      <c r="R15" s="61">
        <f t="shared" si="5"/>
        <v>0</v>
      </c>
      <c r="S15" s="62">
        <f t="shared" si="6"/>
        <v>0</v>
      </c>
      <c r="U15" s="60">
        <f t="shared" si="7"/>
        <v>4.715</v>
      </c>
    </row>
    <row r="16">
      <c r="A16" s="63">
        <v>47426.0</v>
      </c>
      <c r="B16" s="63" t="s">
        <v>146</v>
      </c>
      <c r="C16" s="63" t="s">
        <v>12</v>
      </c>
      <c r="D16" s="63">
        <v>5.0</v>
      </c>
      <c r="E16" s="63">
        <v>47426.0</v>
      </c>
      <c r="F16" s="63">
        <v>47426.0</v>
      </c>
      <c r="G16" s="63">
        <v>47426.0</v>
      </c>
      <c r="H16" s="63">
        <v>47426.0</v>
      </c>
      <c r="I16" s="63">
        <v>47426.0</v>
      </c>
      <c r="J16" s="63">
        <v>47426.0</v>
      </c>
      <c r="K16" s="63">
        <v>47426.0</v>
      </c>
      <c r="L16" s="63">
        <v>8.283</v>
      </c>
      <c r="M16" s="63">
        <v>8.288</v>
      </c>
      <c r="N16" s="61">
        <f t="shared" si="1"/>
        <v>0</v>
      </c>
      <c r="O16" s="61">
        <f t="shared" si="2"/>
        <v>0</v>
      </c>
      <c r="P16" s="61">
        <f t="shared" si="3"/>
        <v>0</v>
      </c>
      <c r="Q16" s="61">
        <f t="shared" si="4"/>
        <v>0</v>
      </c>
      <c r="R16" s="61">
        <f t="shared" si="5"/>
        <v>0</v>
      </c>
      <c r="S16" s="62">
        <f t="shared" si="6"/>
        <v>0</v>
      </c>
      <c r="U16" s="60">
        <f t="shared" si="7"/>
        <v>8.283</v>
      </c>
    </row>
    <row r="17">
      <c r="A17" s="63">
        <v>49941.0</v>
      </c>
      <c r="B17" s="63" t="s">
        <v>147</v>
      </c>
      <c r="C17" s="63" t="s">
        <v>12</v>
      </c>
      <c r="D17" s="63">
        <v>5.0</v>
      </c>
      <c r="E17" s="63">
        <v>49941.0</v>
      </c>
      <c r="F17" s="63">
        <v>49941.0</v>
      </c>
      <c r="G17" s="63">
        <v>49941.0</v>
      </c>
      <c r="H17" s="63">
        <v>49941.0</v>
      </c>
      <c r="I17" s="63">
        <v>49941.0</v>
      </c>
      <c r="J17" s="63">
        <v>49941.0</v>
      </c>
      <c r="K17" s="63">
        <v>49941.0</v>
      </c>
      <c r="L17" s="63">
        <v>17.485</v>
      </c>
      <c r="M17" s="63">
        <v>17.491</v>
      </c>
      <c r="N17" s="61">
        <f t="shared" si="1"/>
        <v>0</v>
      </c>
      <c r="O17" s="61">
        <f t="shared" si="2"/>
        <v>0</v>
      </c>
      <c r="P17" s="61">
        <f t="shared" si="3"/>
        <v>0</v>
      </c>
      <c r="Q17" s="61">
        <f t="shared" si="4"/>
        <v>0</v>
      </c>
      <c r="R17" s="61">
        <f t="shared" si="5"/>
        <v>0</v>
      </c>
      <c r="S17" s="62">
        <f t="shared" si="6"/>
        <v>0</v>
      </c>
      <c r="U17" s="60">
        <f t="shared" si="7"/>
        <v>17.485</v>
      </c>
    </row>
    <row r="18">
      <c r="A18" s="63">
        <v>53403.0</v>
      </c>
      <c r="B18" s="63" t="s">
        <v>148</v>
      </c>
      <c r="C18" s="63" t="s">
        <v>12</v>
      </c>
      <c r="D18" s="63">
        <v>5.0</v>
      </c>
      <c r="E18" s="63">
        <v>53403.0</v>
      </c>
      <c r="F18" s="63">
        <v>53403.0</v>
      </c>
      <c r="G18" s="63">
        <v>53440.0</v>
      </c>
      <c r="H18" s="63">
        <v>53403.0</v>
      </c>
      <c r="I18" s="63">
        <v>53403.0</v>
      </c>
      <c r="J18" s="63">
        <v>53403.0</v>
      </c>
      <c r="K18" s="63">
        <v>53410.4</v>
      </c>
      <c r="L18" s="63">
        <v>21.672</v>
      </c>
      <c r="M18" s="63">
        <v>28.173</v>
      </c>
      <c r="N18" s="61">
        <f t="shared" si="1"/>
        <v>0</v>
      </c>
      <c r="O18" s="61">
        <f t="shared" si="2"/>
        <v>0</v>
      </c>
      <c r="P18" s="61">
        <f t="shared" si="3"/>
        <v>0.06928449713</v>
      </c>
      <c r="Q18" s="61">
        <f t="shared" si="4"/>
        <v>0</v>
      </c>
      <c r="R18" s="61">
        <f t="shared" si="5"/>
        <v>0</v>
      </c>
      <c r="S18" s="62">
        <f t="shared" si="6"/>
        <v>0.01385689943</v>
      </c>
      <c r="U18" s="60">
        <f t="shared" si="7"/>
        <v>21.672</v>
      </c>
    </row>
    <row r="19">
      <c r="A19" s="63">
        <v>59089.0</v>
      </c>
      <c r="B19" s="63" t="s">
        <v>149</v>
      </c>
      <c r="C19" s="63" t="s">
        <v>12</v>
      </c>
      <c r="D19" s="63">
        <v>5.0</v>
      </c>
      <c r="E19" s="63">
        <v>59089.0</v>
      </c>
      <c r="F19" s="63">
        <v>59089.0</v>
      </c>
      <c r="G19" s="63">
        <v>59090.0</v>
      </c>
      <c r="H19" s="63">
        <v>59089.0</v>
      </c>
      <c r="I19" s="63">
        <v>59089.0</v>
      </c>
      <c r="J19" s="63">
        <v>59089.0</v>
      </c>
      <c r="K19" s="63">
        <v>59089.2</v>
      </c>
      <c r="L19" s="63">
        <v>15.802</v>
      </c>
      <c r="M19" s="63">
        <v>18.682</v>
      </c>
      <c r="N19" s="61">
        <f t="shared" si="1"/>
        <v>0</v>
      </c>
      <c r="O19" s="61">
        <f t="shared" si="2"/>
        <v>0</v>
      </c>
      <c r="P19" s="61">
        <f t="shared" si="3"/>
        <v>0.001692362369</v>
      </c>
      <c r="Q19" s="61">
        <f t="shared" si="4"/>
        <v>0</v>
      </c>
      <c r="R19" s="61">
        <f t="shared" si="5"/>
        <v>0</v>
      </c>
      <c r="S19" s="62">
        <f t="shared" si="6"/>
        <v>0.0003384724737</v>
      </c>
      <c r="U19" s="60">
        <f t="shared" si="7"/>
        <v>15.802</v>
      </c>
    </row>
    <row r="20">
      <c r="A20" s="63">
        <v>56234.0</v>
      </c>
      <c r="B20" s="63" t="s">
        <v>150</v>
      </c>
      <c r="C20" s="63" t="s">
        <v>12</v>
      </c>
      <c r="D20" s="63">
        <v>5.0</v>
      </c>
      <c r="E20" s="63">
        <v>56234.0</v>
      </c>
      <c r="F20" s="63">
        <v>56245.0</v>
      </c>
      <c r="G20" s="63">
        <v>56236.0</v>
      </c>
      <c r="H20" s="63">
        <v>56234.0</v>
      </c>
      <c r="I20" s="63">
        <v>56234.0</v>
      </c>
      <c r="J20" s="63">
        <v>56234.0</v>
      </c>
      <c r="K20" s="63">
        <v>56236.6</v>
      </c>
      <c r="L20" s="63">
        <v>19.05</v>
      </c>
      <c r="M20" s="63">
        <v>27.173</v>
      </c>
      <c r="N20" s="61">
        <f t="shared" si="1"/>
        <v>0</v>
      </c>
      <c r="O20" s="61">
        <f t="shared" si="2"/>
        <v>0.01956111961</v>
      </c>
      <c r="P20" s="61">
        <f t="shared" si="3"/>
        <v>0.003556567201</v>
      </c>
      <c r="Q20" s="61">
        <f t="shared" si="4"/>
        <v>0</v>
      </c>
      <c r="R20" s="61">
        <f t="shared" si="5"/>
        <v>0</v>
      </c>
      <c r="S20" s="62">
        <f t="shared" si="6"/>
        <v>0.004623537362</v>
      </c>
      <c r="U20" s="60">
        <f t="shared" si="7"/>
        <v>19.05</v>
      </c>
    </row>
    <row r="21">
      <c r="A21" s="63">
        <v>58389.0</v>
      </c>
      <c r="B21" s="63" t="s">
        <v>151</v>
      </c>
      <c r="C21" s="63" t="s">
        <v>12</v>
      </c>
      <c r="D21" s="63">
        <v>5.0</v>
      </c>
      <c r="E21" s="63">
        <v>58389.0</v>
      </c>
      <c r="F21" s="63">
        <v>58389.0</v>
      </c>
      <c r="G21" s="63">
        <v>58389.0</v>
      </c>
      <c r="H21" s="63">
        <v>58389.0</v>
      </c>
      <c r="I21" s="63">
        <v>58389.0</v>
      </c>
      <c r="J21" s="63">
        <v>58389.0</v>
      </c>
      <c r="K21" s="63">
        <v>58389.0</v>
      </c>
      <c r="L21" s="63">
        <v>15.336</v>
      </c>
      <c r="M21" s="63">
        <v>15.345</v>
      </c>
      <c r="N21" s="61">
        <f t="shared" si="1"/>
        <v>0</v>
      </c>
      <c r="O21" s="61">
        <f t="shared" si="2"/>
        <v>0</v>
      </c>
      <c r="P21" s="61">
        <f t="shared" si="3"/>
        <v>0</v>
      </c>
      <c r="Q21" s="61">
        <f t="shared" si="4"/>
        <v>0</v>
      </c>
      <c r="R21" s="61">
        <f t="shared" si="5"/>
        <v>0</v>
      </c>
      <c r="S21" s="62">
        <f t="shared" si="6"/>
        <v>0</v>
      </c>
      <c r="U21" s="60">
        <f t="shared" si="7"/>
        <v>15.336</v>
      </c>
    </row>
    <row r="22">
      <c r="A22" s="63">
        <v>56961.0</v>
      </c>
      <c r="B22" s="63" t="s">
        <v>152</v>
      </c>
      <c r="C22" s="63" t="s">
        <v>12</v>
      </c>
      <c r="D22" s="63">
        <v>5.0</v>
      </c>
      <c r="E22" s="63">
        <v>56961.0</v>
      </c>
      <c r="F22" s="63">
        <v>56980.0</v>
      </c>
      <c r="G22" s="63">
        <v>56961.0</v>
      </c>
      <c r="H22" s="63">
        <v>56961.0</v>
      </c>
      <c r="I22" s="63">
        <v>56961.0</v>
      </c>
      <c r="J22" s="63">
        <v>56961.0</v>
      </c>
      <c r="K22" s="63">
        <v>56964.8</v>
      </c>
      <c r="L22" s="63">
        <v>15.778</v>
      </c>
      <c r="M22" s="63">
        <v>19.78</v>
      </c>
      <c r="N22" s="61">
        <f t="shared" si="1"/>
        <v>0</v>
      </c>
      <c r="O22" s="61">
        <f t="shared" si="2"/>
        <v>0.03335615597</v>
      </c>
      <c r="P22" s="61">
        <f t="shared" si="3"/>
        <v>0</v>
      </c>
      <c r="Q22" s="61">
        <f t="shared" si="4"/>
        <v>0</v>
      </c>
      <c r="R22" s="61">
        <f t="shared" si="5"/>
        <v>0</v>
      </c>
      <c r="S22" s="62">
        <f t="shared" si="6"/>
        <v>0.006671231193</v>
      </c>
      <c r="U22" s="60">
        <f t="shared" si="7"/>
        <v>15.778</v>
      </c>
    </row>
    <row r="23">
      <c r="A23" s="63">
        <v>62650.0</v>
      </c>
      <c r="B23" s="63" t="s">
        <v>153</v>
      </c>
      <c r="C23" s="63" t="s">
        <v>12</v>
      </c>
      <c r="D23" s="63">
        <v>5.0</v>
      </c>
      <c r="E23" s="63">
        <v>62650.0</v>
      </c>
      <c r="F23" s="63">
        <v>62650.0</v>
      </c>
      <c r="G23" s="63">
        <v>62650.0</v>
      </c>
      <c r="H23" s="63">
        <v>62650.0</v>
      </c>
      <c r="I23" s="63">
        <v>62650.0</v>
      </c>
      <c r="J23" s="63">
        <v>62650.0</v>
      </c>
      <c r="K23" s="63">
        <v>62650.0</v>
      </c>
      <c r="L23" s="63">
        <v>27.841</v>
      </c>
      <c r="M23" s="63">
        <v>27.855</v>
      </c>
      <c r="N23" s="61">
        <f t="shared" si="1"/>
        <v>0</v>
      </c>
      <c r="O23" s="61">
        <f t="shared" si="2"/>
        <v>0</v>
      </c>
      <c r="P23" s="61">
        <f t="shared" si="3"/>
        <v>0</v>
      </c>
      <c r="Q23" s="61">
        <f t="shared" si="4"/>
        <v>0</v>
      </c>
      <c r="R23" s="61">
        <f t="shared" si="5"/>
        <v>0</v>
      </c>
      <c r="S23" s="62">
        <f t="shared" si="6"/>
        <v>0</v>
      </c>
      <c r="U23" s="60">
        <f t="shared" si="7"/>
        <v>27.841</v>
      </c>
    </row>
    <row r="24">
      <c r="A24" s="63">
        <v>60660.0</v>
      </c>
      <c r="B24" s="63" t="s">
        <v>154</v>
      </c>
      <c r="C24" s="63" t="s">
        <v>12</v>
      </c>
      <c r="D24" s="63">
        <v>5.0</v>
      </c>
      <c r="E24" s="63">
        <v>60660.0</v>
      </c>
      <c r="F24" s="63">
        <v>60660.0</v>
      </c>
      <c r="G24" s="63">
        <v>60660.0</v>
      </c>
      <c r="H24" s="63">
        <v>60660.0</v>
      </c>
      <c r="I24" s="63">
        <v>60660.0</v>
      </c>
      <c r="J24" s="63">
        <v>60660.0</v>
      </c>
      <c r="K24" s="63">
        <v>60660.0</v>
      </c>
      <c r="L24" s="63">
        <v>14.332</v>
      </c>
      <c r="M24" s="63">
        <v>14.345</v>
      </c>
      <c r="N24" s="61">
        <f t="shared" si="1"/>
        <v>0</v>
      </c>
      <c r="O24" s="61">
        <f t="shared" si="2"/>
        <v>0</v>
      </c>
      <c r="P24" s="61">
        <f t="shared" si="3"/>
        <v>0</v>
      </c>
      <c r="Q24" s="61">
        <f t="shared" si="4"/>
        <v>0</v>
      </c>
      <c r="R24" s="61">
        <f t="shared" si="5"/>
        <v>0</v>
      </c>
      <c r="S24" s="62">
        <f t="shared" si="6"/>
        <v>0</v>
      </c>
      <c r="U24" s="60">
        <f t="shared" si="7"/>
        <v>14.332</v>
      </c>
    </row>
    <row r="25">
      <c r="A25" s="63">
        <v>60210.0</v>
      </c>
      <c r="B25" s="63" t="s">
        <v>155</v>
      </c>
      <c r="C25" s="63" t="s">
        <v>12</v>
      </c>
      <c r="D25" s="63">
        <v>5.0</v>
      </c>
      <c r="E25" s="63">
        <v>60256.0</v>
      </c>
      <c r="F25" s="63">
        <v>60210.0</v>
      </c>
      <c r="G25" s="63">
        <v>60210.0</v>
      </c>
      <c r="H25" s="63">
        <v>60210.0</v>
      </c>
      <c r="I25" s="63">
        <v>60210.0</v>
      </c>
      <c r="J25" s="63">
        <v>60210.0</v>
      </c>
      <c r="K25" s="63">
        <v>60219.2</v>
      </c>
      <c r="L25" s="63">
        <v>34.105</v>
      </c>
      <c r="M25" s="63">
        <v>36.026</v>
      </c>
      <c r="N25" s="61">
        <f t="shared" si="1"/>
        <v>0.07639926922</v>
      </c>
      <c r="O25" s="61">
        <f t="shared" si="2"/>
        <v>0</v>
      </c>
      <c r="P25" s="61">
        <f t="shared" si="3"/>
        <v>0</v>
      </c>
      <c r="Q25" s="61">
        <f t="shared" si="4"/>
        <v>0</v>
      </c>
      <c r="R25" s="61">
        <f t="shared" si="5"/>
        <v>0</v>
      </c>
      <c r="S25" s="62">
        <f t="shared" si="6"/>
        <v>0.01527985384</v>
      </c>
      <c r="U25" s="60">
        <f t="shared" si="7"/>
        <v>34.105</v>
      </c>
    </row>
    <row r="26">
      <c r="A26" s="63">
        <v>54793.0</v>
      </c>
      <c r="B26" s="63" t="s">
        <v>156</v>
      </c>
      <c r="C26" s="63" t="s">
        <v>12</v>
      </c>
      <c r="D26" s="63">
        <v>5.0</v>
      </c>
      <c r="E26" s="63">
        <v>54793.0</v>
      </c>
      <c r="F26" s="63">
        <v>54793.0</v>
      </c>
      <c r="G26" s="63">
        <v>54793.0</v>
      </c>
      <c r="H26" s="63">
        <v>54793.0</v>
      </c>
      <c r="I26" s="63">
        <v>54793.0</v>
      </c>
      <c r="J26" s="63">
        <v>54793.0</v>
      </c>
      <c r="K26" s="63">
        <v>54793.0</v>
      </c>
      <c r="L26" s="63">
        <v>7.591</v>
      </c>
      <c r="M26" s="63">
        <v>7.6</v>
      </c>
      <c r="N26" s="61">
        <f t="shared" si="1"/>
        <v>0</v>
      </c>
      <c r="O26" s="61">
        <f t="shared" si="2"/>
        <v>0</v>
      </c>
      <c r="P26" s="61">
        <f t="shared" si="3"/>
        <v>0</v>
      </c>
      <c r="Q26" s="61">
        <f t="shared" si="4"/>
        <v>0</v>
      </c>
      <c r="R26" s="61">
        <f t="shared" si="5"/>
        <v>0</v>
      </c>
      <c r="S26" s="62">
        <f t="shared" si="6"/>
        <v>0</v>
      </c>
      <c r="U26" s="60">
        <f t="shared" si="7"/>
        <v>7.591</v>
      </c>
    </row>
    <row r="27">
      <c r="A27" s="63">
        <v>59347.0</v>
      </c>
      <c r="B27" s="63" t="s">
        <v>157</v>
      </c>
      <c r="C27" s="63" t="s">
        <v>12</v>
      </c>
      <c r="D27" s="63">
        <v>5.0</v>
      </c>
      <c r="E27" s="63">
        <v>59347.0</v>
      </c>
      <c r="F27" s="63">
        <v>59347.0</v>
      </c>
      <c r="G27" s="63">
        <v>59347.0</v>
      </c>
      <c r="H27" s="63">
        <v>59375.0</v>
      </c>
      <c r="I27" s="63">
        <v>59356.0</v>
      </c>
      <c r="J27" s="63">
        <v>59347.0</v>
      </c>
      <c r="K27" s="63">
        <v>59354.4</v>
      </c>
      <c r="L27" s="63">
        <v>23.509</v>
      </c>
      <c r="M27" s="63">
        <v>38.835</v>
      </c>
      <c r="N27" s="61">
        <f t="shared" si="1"/>
        <v>0</v>
      </c>
      <c r="O27" s="61">
        <f t="shared" si="2"/>
        <v>0</v>
      </c>
      <c r="P27" s="61">
        <f t="shared" si="3"/>
        <v>0</v>
      </c>
      <c r="Q27" s="61">
        <f t="shared" si="4"/>
        <v>0.0471801439</v>
      </c>
      <c r="R27" s="61">
        <f t="shared" si="5"/>
        <v>0.01516504625</v>
      </c>
      <c r="S27" s="62">
        <f t="shared" si="6"/>
        <v>0.01246903803</v>
      </c>
      <c r="U27" s="60">
        <f t="shared" si="7"/>
        <v>23.509</v>
      </c>
    </row>
    <row r="28">
      <c r="A28" s="63">
        <v>57705.0</v>
      </c>
      <c r="B28" s="63" t="s">
        <v>158</v>
      </c>
      <c r="C28" s="63" t="s">
        <v>12</v>
      </c>
      <c r="D28" s="63">
        <v>5.0</v>
      </c>
      <c r="E28" s="63">
        <v>57762.0</v>
      </c>
      <c r="F28" s="63">
        <v>57705.0</v>
      </c>
      <c r="G28" s="63">
        <v>57705.0</v>
      </c>
      <c r="H28" s="63">
        <v>57712.0</v>
      </c>
      <c r="I28" s="63">
        <v>57705.0</v>
      </c>
      <c r="J28" s="63">
        <v>57705.0</v>
      </c>
      <c r="K28" s="63">
        <v>57717.8</v>
      </c>
      <c r="L28" s="63">
        <v>31.706</v>
      </c>
      <c r="M28" s="63">
        <v>39.695</v>
      </c>
      <c r="N28" s="61">
        <f t="shared" si="1"/>
        <v>0.09877826878</v>
      </c>
      <c r="O28" s="61">
        <f t="shared" si="2"/>
        <v>0</v>
      </c>
      <c r="P28" s="61">
        <f t="shared" si="3"/>
        <v>0</v>
      </c>
      <c r="Q28" s="61">
        <f t="shared" si="4"/>
        <v>0.01213066459</v>
      </c>
      <c r="R28" s="61">
        <f t="shared" si="5"/>
        <v>0</v>
      </c>
      <c r="S28" s="62">
        <f t="shared" si="6"/>
        <v>0.02218178667</v>
      </c>
      <c r="U28" s="60">
        <f t="shared" si="7"/>
        <v>31.706</v>
      </c>
    </row>
    <row r="29">
      <c r="A29" s="63">
        <v>58252.0</v>
      </c>
      <c r="B29" s="63" t="s">
        <v>159</v>
      </c>
      <c r="C29" s="63" t="s">
        <v>12</v>
      </c>
      <c r="D29" s="63">
        <v>5.0</v>
      </c>
      <c r="E29" s="63">
        <v>58252.0</v>
      </c>
      <c r="F29" s="63">
        <v>58252.0</v>
      </c>
      <c r="G29" s="63">
        <v>58252.0</v>
      </c>
      <c r="H29" s="63">
        <v>58308.0</v>
      </c>
      <c r="I29" s="63">
        <v>58252.0</v>
      </c>
      <c r="J29" s="63">
        <v>58252.0</v>
      </c>
      <c r="K29" s="63">
        <v>58263.2</v>
      </c>
      <c r="L29" s="63">
        <v>26.73</v>
      </c>
      <c r="M29" s="63">
        <v>33.773</v>
      </c>
      <c r="N29" s="61">
        <f t="shared" si="1"/>
        <v>0</v>
      </c>
      <c r="O29" s="61">
        <f t="shared" si="2"/>
        <v>0</v>
      </c>
      <c r="P29" s="61">
        <f t="shared" si="3"/>
        <v>0</v>
      </c>
      <c r="Q29" s="61">
        <f t="shared" si="4"/>
        <v>0.09613403832</v>
      </c>
      <c r="R29" s="61">
        <f t="shared" si="5"/>
        <v>0</v>
      </c>
      <c r="S29" s="62">
        <f t="shared" si="6"/>
        <v>0.01922680766</v>
      </c>
      <c r="U29" s="60">
        <f t="shared" si="7"/>
        <v>26.73</v>
      </c>
    </row>
    <row r="30">
      <c r="A30" s="63">
        <v>60745.0</v>
      </c>
      <c r="B30" s="63" t="s">
        <v>160</v>
      </c>
      <c r="C30" s="63" t="s">
        <v>12</v>
      </c>
      <c r="D30" s="63">
        <v>5.0</v>
      </c>
      <c r="E30" s="63">
        <v>60746.0</v>
      </c>
      <c r="F30" s="63">
        <v>60745.0</v>
      </c>
      <c r="G30" s="63">
        <v>60745.0</v>
      </c>
      <c r="H30" s="63">
        <v>60745.0</v>
      </c>
      <c r="I30" s="63">
        <v>60746.0</v>
      </c>
      <c r="J30" s="63">
        <v>60745.0</v>
      </c>
      <c r="K30" s="63">
        <v>60745.4</v>
      </c>
      <c r="L30" s="63">
        <v>26.657</v>
      </c>
      <c r="M30" s="63">
        <v>38.304</v>
      </c>
      <c r="N30" s="61">
        <f t="shared" si="1"/>
        <v>0.001646226027</v>
      </c>
      <c r="O30" s="61">
        <f t="shared" si="2"/>
        <v>0</v>
      </c>
      <c r="P30" s="61">
        <f t="shared" si="3"/>
        <v>0</v>
      </c>
      <c r="Q30" s="61">
        <f t="shared" si="4"/>
        <v>0</v>
      </c>
      <c r="R30" s="61">
        <f t="shared" si="5"/>
        <v>0.001646226027</v>
      </c>
      <c r="S30" s="62">
        <f t="shared" si="6"/>
        <v>0.0006584904107</v>
      </c>
      <c r="U30" s="60">
        <f t="shared" si="7"/>
        <v>26.657</v>
      </c>
    </row>
    <row r="31">
      <c r="A31" s="63">
        <v>65738.0</v>
      </c>
      <c r="B31" s="63" t="s">
        <v>161</v>
      </c>
      <c r="C31" s="63" t="s">
        <v>12</v>
      </c>
      <c r="D31" s="63">
        <v>5.0</v>
      </c>
      <c r="E31" s="63">
        <v>65738.0</v>
      </c>
      <c r="F31" s="63">
        <v>65738.0</v>
      </c>
      <c r="G31" s="63">
        <v>65738.0</v>
      </c>
      <c r="H31" s="63">
        <v>65786.0</v>
      </c>
      <c r="I31" s="63">
        <v>65738.0</v>
      </c>
      <c r="J31" s="63">
        <v>65738.0</v>
      </c>
      <c r="K31" s="63">
        <v>65747.6</v>
      </c>
      <c r="L31" s="63">
        <v>34.257</v>
      </c>
      <c r="M31" s="63">
        <v>36.133</v>
      </c>
      <c r="N31" s="61">
        <f t="shared" si="1"/>
        <v>0</v>
      </c>
      <c r="O31" s="61">
        <f t="shared" si="2"/>
        <v>0</v>
      </c>
      <c r="P31" s="61">
        <f t="shared" si="3"/>
        <v>0</v>
      </c>
      <c r="Q31" s="61">
        <f t="shared" si="4"/>
        <v>0.0730171286</v>
      </c>
      <c r="R31" s="61">
        <f t="shared" si="5"/>
        <v>0</v>
      </c>
      <c r="S31" s="62">
        <f t="shared" si="6"/>
        <v>0.01460342572</v>
      </c>
      <c r="U31" s="60">
        <f t="shared" si="7"/>
        <v>34.257</v>
      </c>
    </row>
    <row r="32">
      <c r="A32" s="63">
        <v>61463.0</v>
      </c>
      <c r="B32" s="63" t="s">
        <v>162</v>
      </c>
      <c r="C32" s="63" t="s">
        <v>12</v>
      </c>
      <c r="D32" s="63">
        <v>5.0</v>
      </c>
      <c r="E32" s="63">
        <v>61463.0</v>
      </c>
      <c r="F32" s="63">
        <v>61463.0</v>
      </c>
      <c r="G32" s="63">
        <v>61484.0</v>
      </c>
      <c r="H32" s="63">
        <v>61463.0</v>
      </c>
      <c r="I32" s="63">
        <v>61463.0</v>
      </c>
      <c r="J32" s="63">
        <v>61463.0</v>
      </c>
      <c r="K32" s="63">
        <v>61467.2</v>
      </c>
      <c r="L32" s="63">
        <v>27.346</v>
      </c>
      <c r="M32" s="63">
        <v>33.669</v>
      </c>
      <c r="N32" s="61">
        <f t="shared" si="1"/>
        <v>0</v>
      </c>
      <c r="O32" s="61">
        <f t="shared" si="2"/>
        <v>0</v>
      </c>
      <c r="P32" s="61">
        <f t="shared" si="3"/>
        <v>0.03416689716</v>
      </c>
      <c r="Q32" s="61">
        <f t="shared" si="4"/>
        <v>0</v>
      </c>
      <c r="R32" s="61">
        <f t="shared" si="5"/>
        <v>0</v>
      </c>
      <c r="S32" s="62">
        <f t="shared" si="6"/>
        <v>0.006833379432</v>
      </c>
      <c r="U32" s="60">
        <f t="shared" si="7"/>
        <v>27.346</v>
      </c>
    </row>
    <row r="33">
      <c r="A33" s="63">
        <v>67073.0</v>
      </c>
      <c r="B33" s="63" t="s">
        <v>163</v>
      </c>
      <c r="C33" s="63" t="s">
        <v>12</v>
      </c>
      <c r="D33" s="63">
        <v>5.0</v>
      </c>
      <c r="E33" s="63">
        <v>67073.0</v>
      </c>
      <c r="F33" s="63">
        <v>67073.0</v>
      </c>
      <c r="G33" s="63">
        <v>67073.0</v>
      </c>
      <c r="H33" s="63">
        <v>67073.0</v>
      </c>
      <c r="I33" s="63">
        <v>67073.0</v>
      </c>
      <c r="J33" s="63">
        <v>67073.0</v>
      </c>
      <c r="K33" s="63">
        <v>67073.0</v>
      </c>
      <c r="L33" s="63">
        <v>40.629</v>
      </c>
      <c r="M33" s="63">
        <v>40.645</v>
      </c>
      <c r="N33" s="61">
        <f t="shared" si="1"/>
        <v>0</v>
      </c>
      <c r="O33" s="61">
        <f t="shared" si="2"/>
        <v>0</v>
      </c>
      <c r="P33" s="61">
        <f t="shared" si="3"/>
        <v>0</v>
      </c>
      <c r="Q33" s="61">
        <f t="shared" si="4"/>
        <v>0</v>
      </c>
      <c r="R33" s="61">
        <f t="shared" si="5"/>
        <v>0</v>
      </c>
      <c r="S33" s="62">
        <f t="shared" si="6"/>
        <v>0</v>
      </c>
      <c r="U33" s="60">
        <f t="shared" si="7"/>
        <v>40.629</v>
      </c>
    </row>
    <row r="34">
      <c r="A34" s="63">
        <v>66024.0</v>
      </c>
      <c r="B34" s="63" t="s">
        <v>164</v>
      </c>
      <c r="C34" s="63" t="s">
        <v>12</v>
      </c>
      <c r="D34" s="63">
        <v>5.0</v>
      </c>
      <c r="E34" s="63">
        <v>66024.0</v>
      </c>
      <c r="F34" s="63">
        <v>66024.0</v>
      </c>
      <c r="G34" s="63">
        <v>66024.0</v>
      </c>
      <c r="H34" s="63">
        <v>66045.0</v>
      </c>
      <c r="I34" s="63">
        <v>66024.0</v>
      </c>
      <c r="J34" s="63">
        <v>66024.0</v>
      </c>
      <c r="K34" s="63">
        <v>66028.2</v>
      </c>
      <c r="L34" s="63">
        <v>38.549</v>
      </c>
      <c r="M34" s="63">
        <v>41.05</v>
      </c>
      <c r="N34" s="61">
        <f t="shared" si="1"/>
        <v>0</v>
      </c>
      <c r="O34" s="61">
        <f t="shared" si="2"/>
        <v>0</v>
      </c>
      <c r="P34" s="61">
        <f t="shared" si="3"/>
        <v>0</v>
      </c>
      <c r="Q34" s="61">
        <f t="shared" si="4"/>
        <v>0.03180661578</v>
      </c>
      <c r="R34" s="61">
        <f t="shared" si="5"/>
        <v>0</v>
      </c>
      <c r="S34" s="62">
        <f t="shared" si="6"/>
        <v>0.006361323155</v>
      </c>
      <c r="U34" s="60">
        <f t="shared" si="7"/>
        <v>38.549</v>
      </c>
    </row>
    <row r="35">
      <c r="A35" s="63">
        <v>63475.0</v>
      </c>
      <c r="B35" s="63" t="s">
        <v>165</v>
      </c>
      <c r="C35" s="63" t="s">
        <v>12</v>
      </c>
      <c r="D35" s="63">
        <v>5.0</v>
      </c>
      <c r="E35" s="63">
        <v>63532.0</v>
      </c>
      <c r="F35" s="63">
        <v>63475.0</v>
      </c>
      <c r="G35" s="63">
        <v>63484.0</v>
      </c>
      <c r="H35" s="63">
        <v>63475.0</v>
      </c>
      <c r="I35" s="63">
        <v>63475.0</v>
      </c>
      <c r="J35" s="63">
        <v>63475.0</v>
      </c>
      <c r="K35" s="63">
        <v>63488.2</v>
      </c>
      <c r="L35" s="63">
        <v>50.779</v>
      </c>
      <c r="M35" s="63">
        <v>59.504</v>
      </c>
      <c r="N35" s="61">
        <f t="shared" si="1"/>
        <v>0.08979913352</v>
      </c>
      <c r="O35" s="61">
        <f t="shared" si="2"/>
        <v>0</v>
      </c>
      <c r="P35" s="61">
        <f t="shared" si="3"/>
        <v>0.01417881056</v>
      </c>
      <c r="Q35" s="61">
        <f t="shared" si="4"/>
        <v>0</v>
      </c>
      <c r="R35" s="61">
        <f t="shared" si="5"/>
        <v>0</v>
      </c>
      <c r="S35" s="62">
        <f t="shared" si="6"/>
        <v>0.02079558881</v>
      </c>
      <c r="U35" s="60">
        <f t="shared" si="7"/>
        <v>50.779</v>
      </c>
    </row>
    <row r="36">
      <c r="A36" s="63">
        <v>62408.0</v>
      </c>
      <c r="B36" s="63" t="s">
        <v>166</v>
      </c>
      <c r="C36" s="63" t="s">
        <v>12</v>
      </c>
      <c r="D36" s="63">
        <v>5.0</v>
      </c>
      <c r="E36" s="63">
        <v>62408.0</v>
      </c>
      <c r="F36" s="63">
        <v>62408.0</v>
      </c>
      <c r="G36" s="63">
        <v>62408.0</v>
      </c>
      <c r="H36" s="63">
        <v>62408.0</v>
      </c>
      <c r="I36" s="63">
        <v>62408.0</v>
      </c>
      <c r="J36" s="63">
        <v>62408.0</v>
      </c>
      <c r="K36" s="63">
        <v>62408.0</v>
      </c>
      <c r="L36" s="63">
        <v>52.487</v>
      </c>
      <c r="M36" s="63">
        <v>52.499</v>
      </c>
      <c r="N36" s="61">
        <f t="shared" si="1"/>
        <v>0</v>
      </c>
      <c r="O36" s="61">
        <f t="shared" si="2"/>
        <v>0</v>
      </c>
      <c r="P36" s="61">
        <f t="shared" si="3"/>
        <v>0</v>
      </c>
      <c r="Q36" s="61">
        <f t="shared" si="4"/>
        <v>0</v>
      </c>
      <c r="R36" s="61">
        <f t="shared" si="5"/>
        <v>0</v>
      </c>
      <c r="S36" s="62">
        <f t="shared" si="6"/>
        <v>0</v>
      </c>
      <c r="U36" s="60">
        <f t="shared" si="7"/>
        <v>52.487</v>
      </c>
    </row>
    <row r="37">
      <c r="A37" s="63">
        <v>70805.0</v>
      </c>
      <c r="B37" s="63" t="s">
        <v>167</v>
      </c>
      <c r="C37" s="63" t="s">
        <v>12</v>
      </c>
      <c r="D37" s="63">
        <v>5.0</v>
      </c>
      <c r="E37" s="63">
        <v>70850.0</v>
      </c>
      <c r="F37" s="63">
        <v>70805.0</v>
      </c>
      <c r="G37" s="63">
        <v>70813.0</v>
      </c>
      <c r="H37" s="63">
        <v>70805.0</v>
      </c>
      <c r="I37" s="63">
        <v>70813.0</v>
      </c>
      <c r="J37" s="63">
        <v>70805.0</v>
      </c>
      <c r="K37" s="63">
        <v>70817.2</v>
      </c>
      <c r="L37" s="63">
        <v>67.307</v>
      </c>
      <c r="M37" s="63">
        <v>77.469</v>
      </c>
      <c r="N37" s="61">
        <f t="shared" si="1"/>
        <v>0.0635548337</v>
      </c>
      <c r="O37" s="61">
        <f t="shared" si="2"/>
        <v>0</v>
      </c>
      <c r="P37" s="61">
        <f t="shared" si="3"/>
        <v>0.0112986371</v>
      </c>
      <c r="Q37" s="61">
        <f t="shared" si="4"/>
        <v>0</v>
      </c>
      <c r="R37" s="61">
        <f t="shared" si="5"/>
        <v>0.0112986371</v>
      </c>
      <c r="S37" s="62">
        <f t="shared" si="6"/>
        <v>0.01723042158</v>
      </c>
      <c r="U37" s="60">
        <f t="shared" si="7"/>
        <v>67.307</v>
      </c>
    </row>
    <row r="38">
      <c r="A38" s="63">
        <v>74125.0</v>
      </c>
      <c r="B38" s="63" t="s">
        <v>168</v>
      </c>
      <c r="C38" s="63" t="s">
        <v>12</v>
      </c>
      <c r="D38" s="63">
        <v>5.0</v>
      </c>
      <c r="E38" s="63">
        <v>74125.0</v>
      </c>
      <c r="F38" s="63">
        <v>74240.0</v>
      </c>
      <c r="G38" s="63">
        <v>74125.0</v>
      </c>
      <c r="H38" s="63">
        <v>74181.0</v>
      </c>
      <c r="I38" s="63">
        <v>74181.0</v>
      </c>
      <c r="J38" s="63">
        <v>74125.0</v>
      </c>
      <c r="K38" s="63">
        <v>74170.4</v>
      </c>
      <c r="L38" s="63">
        <v>52.424</v>
      </c>
      <c r="M38" s="63">
        <v>70.127</v>
      </c>
      <c r="N38" s="61">
        <f t="shared" si="1"/>
        <v>0</v>
      </c>
      <c r="O38" s="61">
        <f t="shared" si="2"/>
        <v>0.155143339</v>
      </c>
      <c r="P38" s="61">
        <f t="shared" si="3"/>
        <v>0</v>
      </c>
      <c r="Q38" s="61">
        <f t="shared" si="4"/>
        <v>0.07554806071</v>
      </c>
      <c r="R38" s="61">
        <f t="shared" si="5"/>
        <v>0.07554806071</v>
      </c>
      <c r="S38" s="62">
        <f t="shared" si="6"/>
        <v>0.06124789207</v>
      </c>
      <c r="U38" s="60">
        <f t="shared" si="7"/>
        <v>52.424</v>
      </c>
    </row>
    <row r="39">
      <c r="A39" s="63">
        <v>66456.0</v>
      </c>
      <c r="B39" s="63" t="s">
        <v>169</v>
      </c>
      <c r="C39" s="63" t="s">
        <v>12</v>
      </c>
      <c r="D39" s="63">
        <v>5.0</v>
      </c>
      <c r="E39" s="63">
        <v>66461.0</v>
      </c>
      <c r="F39" s="63">
        <v>66461.0</v>
      </c>
      <c r="G39" s="63">
        <v>66456.0</v>
      </c>
      <c r="H39" s="63">
        <v>66456.0</v>
      </c>
      <c r="I39" s="63">
        <v>66456.0</v>
      </c>
      <c r="J39" s="63">
        <v>66456.0</v>
      </c>
      <c r="K39" s="63">
        <v>66458.0</v>
      </c>
      <c r="L39" s="63">
        <v>41.366</v>
      </c>
      <c r="M39" s="63">
        <v>72.618</v>
      </c>
      <c r="N39" s="61">
        <f t="shared" si="1"/>
        <v>0.007523775129</v>
      </c>
      <c r="O39" s="61">
        <f t="shared" si="2"/>
        <v>0.007523775129</v>
      </c>
      <c r="P39" s="61">
        <f t="shared" si="3"/>
        <v>0</v>
      </c>
      <c r="Q39" s="61">
        <f t="shared" si="4"/>
        <v>0</v>
      </c>
      <c r="R39" s="61">
        <f t="shared" si="5"/>
        <v>0</v>
      </c>
      <c r="S39" s="62">
        <f t="shared" si="6"/>
        <v>0.003009510052</v>
      </c>
      <c r="U39" s="60">
        <f t="shared" si="7"/>
        <v>41.366</v>
      </c>
    </row>
    <row r="40">
      <c r="A40" s="63">
        <v>66129.0</v>
      </c>
      <c r="B40" s="63" t="s">
        <v>170</v>
      </c>
      <c r="C40" s="63" t="s">
        <v>12</v>
      </c>
      <c r="D40" s="63">
        <v>5.0</v>
      </c>
      <c r="E40" s="63">
        <v>66157.0</v>
      </c>
      <c r="F40" s="63">
        <v>66160.0</v>
      </c>
      <c r="G40" s="63">
        <v>66129.0</v>
      </c>
      <c r="H40" s="63">
        <v>66129.0</v>
      </c>
      <c r="I40" s="63">
        <v>66129.0</v>
      </c>
      <c r="J40" s="63">
        <v>66129.0</v>
      </c>
      <c r="K40" s="63">
        <v>66140.8</v>
      </c>
      <c r="L40" s="63">
        <v>52.83</v>
      </c>
      <c r="M40" s="63">
        <v>71.296</v>
      </c>
      <c r="N40" s="61">
        <f t="shared" si="1"/>
        <v>0.04234148407</v>
      </c>
      <c r="O40" s="61">
        <f t="shared" si="2"/>
        <v>0.04687807165</v>
      </c>
      <c r="P40" s="61">
        <f t="shared" si="3"/>
        <v>0</v>
      </c>
      <c r="Q40" s="61">
        <f t="shared" si="4"/>
        <v>0</v>
      </c>
      <c r="R40" s="61">
        <f t="shared" si="5"/>
        <v>0</v>
      </c>
      <c r="S40" s="62">
        <f t="shared" si="6"/>
        <v>0.01784391114</v>
      </c>
      <c r="U40" s="60">
        <f t="shared" si="7"/>
        <v>52.83</v>
      </c>
    </row>
    <row r="41">
      <c r="A41" s="63">
        <v>75386.0</v>
      </c>
      <c r="B41" s="63" t="s">
        <v>171</v>
      </c>
      <c r="C41" s="63" t="s">
        <v>12</v>
      </c>
      <c r="D41" s="63">
        <v>5.0</v>
      </c>
      <c r="E41" s="63">
        <v>75386.0</v>
      </c>
      <c r="F41" s="63">
        <v>75386.0</v>
      </c>
      <c r="G41" s="63">
        <v>75386.0</v>
      </c>
      <c r="H41" s="63">
        <v>75386.0</v>
      </c>
      <c r="I41" s="63">
        <v>75386.0</v>
      </c>
      <c r="J41" s="63">
        <v>75386.0</v>
      </c>
      <c r="K41" s="63">
        <v>75386.0</v>
      </c>
      <c r="L41" s="63">
        <v>47.037</v>
      </c>
      <c r="M41" s="63">
        <v>47.06</v>
      </c>
      <c r="N41" s="61">
        <f t="shared" si="1"/>
        <v>0</v>
      </c>
      <c r="O41" s="61">
        <f t="shared" si="2"/>
        <v>0</v>
      </c>
      <c r="P41" s="61">
        <f t="shared" si="3"/>
        <v>0</v>
      </c>
      <c r="Q41" s="61">
        <f t="shared" si="4"/>
        <v>0</v>
      </c>
      <c r="R41" s="61">
        <f t="shared" si="5"/>
        <v>0</v>
      </c>
      <c r="S41" s="62">
        <f t="shared" si="6"/>
        <v>0</v>
      </c>
      <c r="U41" s="60">
        <f t="shared" si="7"/>
        <v>47.037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12</v>
      </c>
      <c r="D44" s="63">
        <v>5.0</v>
      </c>
      <c r="E44" s="63">
        <v>84089.0</v>
      </c>
      <c r="F44" s="63">
        <v>84046.0</v>
      </c>
      <c r="G44" s="63">
        <v>84027.0</v>
      </c>
      <c r="H44" s="63">
        <v>84046.0</v>
      </c>
      <c r="I44" s="63">
        <v>84046.0</v>
      </c>
      <c r="J44" s="63">
        <v>84027.0</v>
      </c>
      <c r="K44" s="63">
        <v>84050.8</v>
      </c>
      <c r="L44" s="63">
        <v>9.305</v>
      </c>
      <c r="M44" s="63">
        <v>20.005</v>
      </c>
      <c r="N44" s="61">
        <f t="shared" ref="N44:N83" si="8">((E44-A44)/A44)*100</f>
        <v>0.07378580694</v>
      </c>
      <c r="O44" s="61">
        <f t="shared" ref="O44:O83" si="9">((F44-A44)/A44)*100</f>
        <v>0.02261177955</v>
      </c>
      <c r="P44" s="61">
        <f t="shared" ref="P44:P83" si="10">((G44-A44)/A44)*100</f>
        <v>0</v>
      </c>
      <c r="Q44" s="61">
        <f t="shared" ref="Q44:Q83" si="11">((H44-A44)/A44)*100</f>
        <v>0.02261177955</v>
      </c>
      <c r="R44" s="61">
        <f t="shared" ref="R44:R83" si="12">((I44-A44)/A44)*100</f>
        <v>0.02261177955</v>
      </c>
      <c r="S44" s="62">
        <f t="shared" ref="S44:S83" si="13">AVERAGE(N44:R44)</f>
        <v>0.02832422912</v>
      </c>
      <c r="U44" s="60">
        <f t="shared" ref="U44:U83" si="14">(IF(((J44-A44)/A44)*100 &lt; 1,L44,"INF"))</f>
        <v>9.305</v>
      </c>
    </row>
    <row r="45">
      <c r="A45" s="63">
        <v>80660.0</v>
      </c>
      <c r="B45" s="63" t="s">
        <v>133</v>
      </c>
      <c r="C45" s="63" t="s">
        <v>12</v>
      </c>
      <c r="D45" s="63">
        <v>5.0</v>
      </c>
      <c r="E45" s="63">
        <v>80660.0</v>
      </c>
      <c r="F45" s="63">
        <v>80660.0</v>
      </c>
      <c r="G45" s="63">
        <v>80660.0</v>
      </c>
      <c r="H45" s="63">
        <v>80660.0</v>
      </c>
      <c r="I45" s="63">
        <v>80660.0</v>
      </c>
      <c r="J45" s="63">
        <v>80660.0</v>
      </c>
      <c r="K45" s="63">
        <v>80660.0</v>
      </c>
      <c r="L45" s="63">
        <v>5.286</v>
      </c>
      <c r="M45" s="63">
        <v>20.007</v>
      </c>
      <c r="N45" s="61">
        <f t="shared" si="8"/>
        <v>0</v>
      </c>
      <c r="O45" s="61">
        <f t="shared" si="9"/>
        <v>0</v>
      </c>
      <c r="P45" s="61">
        <f t="shared" si="10"/>
        <v>0</v>
      </c>
      <c r="Q45" s="61">
        <f t="shared" si="11"/>
        <v>0</v>
      </c>
      <c r="R45" s="61">
        <f t="shared" si="12"/>
        <v>0</v>
      </c>
      <c r="S45" s="62">
        <f t="shared" si="13"/>
        <v>0</v>
      </c>
      <c r="U45" s="60">
        <f t="shared" si="14"/>
        <v>5.286</v>
      </c>
    </row>
    <row r="46">
      <c r="A46" s="63">
        <v>88180.0</v>
      </c>
      <c r="B46" s="63" t="s">
        <v>134</v>
      </c>
      <c r="C46" s="63" t="s">
        <v>12</v>
      </c>
      <c r="D46" s="63">
        <v>5.0</v>
      </c>
      <c r="E46" s="63">
        <v>88184.0</v>
      </c>
      <c r="F46" s="63">
        <v>88180.0</v>
      </c>
      <c r="G46" s="63">
        <v>88184.0</v>
      </c>
      <c r="H46" s="63">
        <v>88180.0</v>
      </c>
      <c r="I46" s="63">
        <v>88260.0</v>
      </c>
      <c r="J46" s="63">
        <v>88180.0</v>
      </c>
      <c r="K46" s="63">
        <v>88197.6</v>
      </c>
      <c r="L46" s="63">
        <v>6.522</v>
      </c>
      <c r="M46" s="63">
        <v>20.005</v>
      </c>
      <c r="N46" s="61">
        <f t="shared" si="8"/>
        <v>0.004536176004</v>
      </c>
      <c r="O46" s="61">
        <f t="shared" si="9"/>
        <v>0</v>
      </c>
      <c r="P46" s="61">
        <f t="shared" si="10"/>
        <v>0.004536176004</v>
      </c>
      <c r="Q46" s="61">
        <f t="shared" si="11"/>
        <v>0</v>
      </c>
      <c r="R46" s="61">
        <f t="shared" si="12"/>
        <v>0.09072352007</v>
      </c>
      <c r="S46" s="62">
        <f t="shared" si="13"/>
        <v>0.01995917442</v>
      </c>
      <c r="U46" s="60">
        <f t="shared" si="14"/>
        <v>6.522</v>
      </c>
    </row>
    <row r="47">
      <c r="A47" s="63">
        <v>95441.0</v>
      </c>
      <c r="B47" s="63" t="s">
        <v>135</v>
      </c>
      <c r="C47" s="63" t="s">
        <v>12</v>
      </c>
      <c r="D47" s="63">
        <v>5.0</v>
      </c>
      <c r="E47" s="63">
        <v>95454.0</v>
      </c>
      <c r="F47" s="63">
        <v>95441.0</v>
      </c>
      <c r="G47" s="63">
        <v>95454.0</v>
      </c>
      <c r="H47" s="63">
        <v>95454.0</v>
      </c>
      <c r="I47" s="63">
        <v>95441.0</v>
      </c>
      <c r="J47" s="63">
        <v>95441.0</v>
      </c>
      <c r="K47" s="63">
        <v>95448.8</v>
      </c>
      <c r="L47" s="63">
        <v>5.292</v>
      </c>
      <c r="M47" s="63">
        <v>20.006</v>
      </c>
      <c r="N47" s="61">
        <f t="shared" si="8"/>
        <v>0.0136209805</v>
      </c>
      <c r="O47" s="61">
        <f t="shared" si="9"/>
        <v>0</v>
      </c>
      <c r="P47" s="61">
        <f t="shared" si="10"/>
        <v>0.0136209805</v>
      </c>
      <c r="Q47" s="61">
        <f t="shared" si="11"/>
        <v>0.0136209805</v>
      </c>
      <c r="R47" s="61">
        <f t="shared" si="12"/>
        <v>0</v>
      </c>
      <c r="S47" s="62">
        <f t="shared" si="13"/>
        <v>0.008172588301</v>
      </c>
      <c r="U47" s="60">
        <f t="shared" si="14"/>
        <v>5.292</v>
      </c>
    </row>
    <row r="48">
      <c r="A48" s="63">
        <v>70836.0</v>
      </c>
      <c r="B48" s="63" t="s">
        <v>136</v>
      </c>
      <c r="C48" s="63" t="s">
        <v>12</v>
      </c>
      <c r="D48" s="63">
        <v>5.0</v>
      </c>
      <c r="E48" s="63">
        <v>70877.0</v>
      </c>
      <c r="F48" s="63">
        <v>70908.0</v>
      </c>
      <c r="G48" s="63">
        <v>70836.0</v>
      </c>
      <c r="H48" s="63">
        <v>70836.0</v>
      </c>
      <c r="I48" s="63">
        <v>70836.0</v>
      </c>
      <c r="J48" s="63">
        <v>70836.0</v>
      </c>
      <c r="K48" s="63">
        <v>70858.6</v>
      </c>
      <c r="L48" s="63">
        <v>7.075</v>
      </c>
      <c r="M48" s="63">
        <v>20.005</v>
      </c>
      <c r="N48" s="61">
        <f t="shared" si="8"/>
        <v>0.05788017392</v>
      </c>
      <c r="O48" s="61">
        <f t="shared" si="9"/>
        <v>0.1016432323</v>
      </c>
      <c r="P48" s="61">
        <f t="shared" si="10"/>
        <v>0</v>
      </c>
      <c r="Q48" s="61">
        <f t="shared" si="11"/>
        <v>0</v>
      </c>
      <c r="R48" s="61">
        <f t="shared" si="12"/>
        <v>0</v>
      </c>
      <c r="S48" s="62">
        <f t="shared" si="13"/>
        <v>0.03190468124</v>
      </c>
      <c r="U48" s="60">
        <f t="shared" si="14"/>
        <v>7.075</v>
      </c>
    </row>
    <row r="49">
      <c r="A49" s="63">
        <v>102341.0</v>
      </c>
      <c r="B49" s="63" t="s">
        <v>137</v>
      </c>
      <c r="C49" s="63" t="s">
        <v>12</v>
      </c>
      <c r="D49" s="63">
        <v>5.0</v>
      </c>
      <c r="E49" s="63">
        <v>102378.0</v>
      </c>
      <c r="F49" s="63">
        <v>102347.0</v>
      </c>
      <c r="G49" s="63">
        <v>102531.0</v>
      </c>
      <c r="H49" s="63">
        <v>102407.0</v>
      </c>
      <c r="I49" s="63">
        <v>102413.0</v>
      </c>
      <c r="J49" s="63">
        <v>102347.0</v>
      </c>
      <c r="K49" s="63">
        <v>102415.2</v>
      </c>
      <c r="L49" s="63">
        <v>26.915</v>
      </c>
      <c r="M49" s="63">
        <v>40.011</v>
      </c>
      <c r="N49" s="61">
        <f t="shared" si="8"/>
        <v>0.03615364321</v>
      </c>
      <c r="O49" s="61">
        <f t="shared" si="9"/>
        <v>0.005862752953</v>
      </c>
      <c r="P49" s="61">
        <f t="shared" si="10"/>
        <v>0.1856538435</v>
      </c>
      <c r="Q49" s="61">
        <f t="shared" si="11"/>
        <v>0.06449028249</v>
      </c>
      <c r="R49" s="61">
        <f t="shared" si="12"/>
        <v>0.07035303544</v>
      </c>
      <c r="S49" s="62">
        <f t="shared" si="13"/>
        <v>0.07250271152</v>
      </c>
      <c r="U49" s="60">
        <f t="shared" si="14"/>
        <v>26.915</v>
      </c>
    </row>
    <row r="50">
      <c r="A50" s="63">
        <v>91465.0</v>
      </c>
      <c r="B50" s="63" t="s">
        <v>138</v>
      </c>
      <c r="C50" s="63" t="s">
        <v>12</v>
      </c>
      <c r="D50" s="63">
        <v>5.0</v>
      </c>
      <c r="E50" s="63">
        <v>91465.0</v>
      </c>
      <c r="F50" s="63">
        <v>91569.0</v>
      </c>
      <c r="G50" s="63">
        <v>91530.0</v>
      </c>
      <c r="H50" s="63">
        <v>91588.0</v>
      </c>
      <c r="I50" s="63">
        <v>91648.0</v>
      </c>
      <c r="J50" s="63">
        <v>91465.0</v>
      </c>
      <c r="K50" s="63">
        <v>91560.0</v>
      </c>
      <c r="L50" s="63">
        <v>24.117</v>
      </c>
      <c r="M50" s="63">
        <v>40.011</v>
      </c>
      <c r="N50" s="61">
        <f t="shared" si="8"/>
        <v>0</v>
      </c>
      <c r="O50" s="61">
        <f t="shared" si="9"/>
        <v>0.1137046958</v>
      </c>
      <c r="P50" s="61">
        <f t="shared" si="10"/>
        <v>0.07106543487</v>
      </c>
      <c r="Q50" s="61">
        <f t="shared" si="11"/>
        <v>0.1344776691</v>
      </c>
      <c r="R50" s="61">
        <f t="shared" si="12"/>
        <v>0.200076532</v>
      </c>
      <c r="S50" s="62">
        <f t="shared" si="13"/>
        <v>0.1038648663</v>
      </c>
      <c r="U50" s="60">
        <f t="shared" si="14"/>
        <v>24.117</v>
      </c>
    </row>
    <row r="51">
      <c r="A51" s="63">
        <v>101003.0</v>
      </c>
      <c r="B51" s="63" t="s">
        <v>139</v>
      </c>
      <c r="C51" s="63" t="s">
        <v>12</v>
      </c>
      <c r="D51" s="63">
        <v>5.0</v>
      </c>
      <c r="E51" s="63">
        <v>101015.0</v>
      </c>
      <c r="F51" s="63">
        <v>101029.0</v>
      </c>
      <c r="G51" s="63">
        <v>101050.0</v>
      </c>
      <c r="H51" s="63">
        <v>101210.0</v>
      </c>
      <c r="I51" s="63">
        <v>101003.0</v>
      </c>
      <c r="J51" s="63">
        <v>101003.0</v>
      </c>
      <c r="K51" s="63">
        <v>101061.4</v>
      </c>
      <c r="L51" s="63">
        <v>23.01</v>
      </c>
      <c r="M51" s="63">
        <v>40.017</v>
      </c>
      <c r="N51" s="61">
        <f t="shared" si="8"/>
        <v>0.01188083522</v>
      </c>
      <c r="O51" s="61">
        <f t="shared" si="9"/>
        <v>0.02574180965</v>
      </c>
      <c r="P51" s="61">
        <f t="shared" si="10"/>
        <v>0.04653327129</v>
      </c>
      <c r="Q51" s="61">
        <f t="shared" si="11"/>
        <v>0.2049444076</v>
      </c>
      <c r="R51" s="61">
        <f t="shared" si="12"/>
        <v>0</v>
      </c>
      <c r="S51" s="62">
        <f t="shared" si="13"/>
        <v>0.05782006475</v>
      </c>
      <c r="U51" s="60">
        <f t="shared" si="14"/>
        <v>23.01</v>
      </c>
    </row>
    <row r="52">
      <c r="A52" s="63">
        <v>96365.0</v>
      </c>
      <c r="B52" s="63" t="s">
        <v>140</v>
      </c>
      <c r="C52" s="63" t="s">
        <v>12</v>
      </c>
      <c r="D52" s="63">
        <v>5.0</v>
      </c>
      <c r="E52" s="63">
        <v>96368.0</v>
      </c>
      <c r="F52" s="63">
        <v>96436.0</v>
      </c>
      <c r="G52" s="63">
        <v>96454.0</v>
      </c>
      <c r="H52" s="63">
        <v>96365.0</v>
      </c>
      <c r="I52" s="63">
        <v>96439.0</v>
      </c>
      <c r="J52" s="63">
        <v>96365.0</v>
      </c>
      <c r="K52" s="63">
        <v>96412.4</v>
      </c>
      <c r="L52" s="63">
        <v>25.146</v>
      </c>
      <c r="M52" s="63">
        <v>40.012</v>
      </c>
      <c r="N52" s="61">
        <f t="shared" si="8"/>
        <v>0.003113163493</v>
      </c>
      <c r="O52" s="61">
        <f t="shared" si="9"/>
        <v>0.07367820267</v>
      </c>
      <c r="P52" s="61">
        <f t="shared" si="10"/>
        <v>0.09235718362</v>
      </c>
      <c r="Q52" s="61">
        <f t="shared" si="11"/>
        <v>0</v>
      </c>
      <c r="R52" s="61">
        <f t="shared" si="12"/>
        <v>0.07679136616</v>
      </c>
      <c r="S52" s="62">
        <f t="shared" si="13"/>
        <v>0.04918798319</v>
      </c>
      <c r="U52" s="60">
        <f t="shared" si="14"/>
        <v>25.146</v>
      </c>
    </row>
    <row r="53">
      <c r="A53" s="63">
        <v>74770.0</v>
      </c>
      <c r="B53" s="63" t="s">
        <v>141</v>
      </c>
      <c r="C53" s="63" t="s">
        <v>12</v>
      </c>
      <c r="D53" s="63">
        <v>5.0</v>
      </c>
      <c r="E53" s="63">
        <v>74770.0</v>
      </c>
      <c r="F53" s="63">
        <v>74816.0</v>
      </c>
      <c r="G53" s="63">
        <v>74821.0</v>
      </c>
      <c r="H53" s="63">
        <v>74866.0</v>
      </c>
      <c r="I53" s="63">
        <v>74883.0</v>
      </c>
      <c r="J53" s="63">
        <v>74770.0</v>
      </c>
      <c r="K53" s="63">
        <v>74831.2</v>
      </c>
      <c r="L53" s="63">
        <v>33.434</v>
      </c>
      <c r="M53" s="63">
        <v>40.014</v>
      </c>
      <c r="N53" s="61">
        <f t="shared" si="8"/>
        <v>0</v>
      </c>
      <c r="O53" s="61">
        <f t="shared" si="9"/>
        <v>0.0615220008</v>
      </c>
      <c r="P53" s="61">
        <f t="shared" si="10"/>
        <v>0.0682091748</v>
      </c>
      <c r="Q53" s="61">
        <f t="shared" si="11"/>
        <v>0.1283937408</v>
      </c>
      <c r="R53" s="61">
        <f t="shared" si="12"/>
        <v>0.1511301324</v>
      </c>
      <c r="S53" s="62">
        <f t="shared" si="13"/>
        <v>0.08185100976</v>
      </c>
      <c r="U53" s="60">
        <f t="shared" si="14"/>
        <v>33.434</v>
      </c>
    </row>
    <row r="54">
      <c r="A54" s="63">
        <v>93903.0</v>
      </c>
      <c r="B54" s="63" t="s">
        <v>142</v>
      </c>
      <c r="C54" s="63" t="s">
        <v>12</v>
      </c>
      <c r="D54" s="63">
        <v>5.0</v>
      </c>
      <c r="E54" s="63">
        <v>94047.0</v>
      </c>
      <c r="F54" s="63">
        <v>93960.0</v>
      </c>
      <c r="G54" s="63">
        <v>94161.0</v>
      </c>
      <c r="H54" s="63">
        <v>93927.0</v>
      </c>
      <c r="I54" s="63">
        <v>94016.0</v>
      </c>
      <c r="J54" s="63">
        <v>93927.0</v>
      </c>
      <c r="K54" s="63">
        <v>94022.2</v>
      </c>
      <c r="L54" s="63">
        <v>38.846</v>
      </c>
      <c r="M54" s="63">
        <v>60.017</v>
      </c>
      <c r="N54" s="61">
        <f t="shared" si="8"/>
        <v>0.1533497332</v>
      </c>
      <c r="O54" s="61">
        <f t="shared" si="9"/>
        <v>0.06070093607</v>
      </c>
      <c r="P54" s="61">
        <f t="shared" si="10"/>
        <v>0.2747516054</v>
      </c>
      <c r="Q54" s="61">
        <f t="shared" si="11"/>
        <v>0.02555828887</v>
      </c>
      <c r="R54" s="61">
        <f t="shared" si="12"/>
        <v>0.1203369434</v>
      </c>
      <c r="S54" s="62">
        <f t="shared" si="13"/>
        <v>0.1269395014</v>
      </c>
      <c r="U54" s="60">
        <f t="shared" si="14"/>
        <v>38.846</v>
      </c>
    </row>
    <row r="55">
      <c r="A55" s="63">
        <v>106863.0</v>
      </c>
      <c r="B55" s="63" t="s">
        <v>143</v>
      </c>
      <c r="C55" s="63" t="s">
        <v>12</v>
      </c>
      <c r="D55" s="63">
        <v>5.0</v>
      </c>
      <c r="E55" s="63">
        <v>106920.0</v>
      </c>
      <c r="F55" s="63">
        <v>107129.0</v>
      </c>
      <c r="G55" s="63">
        <v>107009.0</v>
      </c>
      <c r="H55" s="63">
        <v>106994.0</v>
      </c>
      <c r="I55" s="63">
        <v>106973.0</v>
      </c>
      <c r="J55" s="63">
        <v>106920.0</v>
      </c>
      <c r="K55" s="63">
        <v>107005.0</v>
      </c>
      <c r="L55" s="63">
        <v>37.74</v>
      </c>
      <c r="M55" s="63">
        <v>60.028</v>
      </c>
      <c r="N55" s="61">
        <f t="shared" si="8"/>
        <v>0.05333932231</v>
      </c>
      <c r="O55" s="61">
        <f t="shared" si="9"/>
        <v>0.2489168374</v>
      </c>
      <c r="P55" s="61">
        <f t="shared" si="10"/>
        <v>0.1366235273</v>
      </c>
      <c r="Q55" s="61">
        <f t="shared" si="11"/>
        <v>0.1225868636</v>
      </c>
      <c r="R55" s="61">
        <f t="shared" si="12"/>
        <v>0.1029355343</v>
      </c>
      <c r="S55" s="62">
        <f t="shared" si="13"/>
        <v>0.132880417</v>
      </c>
      <c r="U55" s="60">
        <f t="shared" si="14"/>
        <v>37.74</v>
      </c>
    </row>
    <row r="56">
      <c r="A56" s="63">
        <v>97837.0</v>
      </c>
      <c r="B56" s="63" t="s">
        <v>144</v>
      </c>
      <c r="C56" s="63" t="s">
        <v>12</v>
      </c>
      <c r="D56" s="63">
        <v>5.0</v>
      </c>
      <c r="E56" s="63">
        <v>98230.0</v>
      </c>
      <c r="F56" s="63">
        <v>97837.0</v>
      </c>
      <c r="G56" s="63">
        <v>97850.0</v>
      </c>
      <c r="H56" s="63">
        <v>97994.0</v>
      </c>
      <c r="I56" s="63">
        <v>98169.0</v>
      </c>
      <c r="J56" s="63">
        <v>97837.0</v>
      </c>
      <c r="K56" s="63">
        <v>98016.0</v>
      </c>
      <c r="L56" s="63">
        <v>41.598</v>
      </c>
      <c r="M56" s="63">
        <v>60.017</v>
      </c>
      <c r="N56" s="61">
        <f t="shared" si="8"/>
        <v>0.4016885227</v>
      </c>
      <c r="O56" s="61">
        <f t="shared" si="9"/>
        <v>0</v>
      </c>
      <c r="P56" s="61">
        <f t="shared" si="10"/>
        <v>0.0132874066</v>
      </c>
      <c r="Q56" s="61">
        <f t="shared" si="11"/>
        <v>0.1604709875</v>
      </c>
      <c r="R56" s="61">
        <f t="shared" si="12"/>
        <v>0.3393399225</v>
      </c>
      <c r="S56" s="62">
        <f t="shared" si="13"/>
        <v>0.1829573679</v>
      </c>
      <c r="U56" s="60">
        <f t="shared" si="14"/>
        <v>41.598</v>
      </c>
    </row>
    <row r="57">
      <c r="A57" s="63">
        <v>111488.0</v>
      </c>
      <c r="B57" s="63" t="s">
        <v>145</v>
      </c>
      <c r="C57" s="63" t="s">
        <v>12</v>
      </c>
      <c r="D57" s="63">
        <v>5.0</v>
      </c>
      <c r="E57" s="63">
        <v>111658.0</v>
      </c>
      <c r="F57" s="63">
        <v>111632.0</v>
      </c>
      <c r="G57" s="63">
        <v>111508.0</v>
      </c>
      <c r="H57" s="63">
        <v>111680.0</v>
      </c>
      <c r="I57" s="63">
        <v>111609.0</v>
      </c>
      <c r="J57" s="63">
        <v>111508.0</v>
      </c>
      <c r="K57" s="63">
        <v>111617.4</v>
      </c>
      <c r="L57" s="63">
        <v>37.299</v>
      </c>
      <c r="M57" s="63">
        <v>60.019</v>
      </c>
      <c r="N57" s="61">
        <f t="shared" si="8"/>
        <v>0.1524827784</v>
      </c>
      <c r="O57" s="61">
        <f t="shared" si="9"/>
        <v>0.1291618829</v>
      </c>
      <c r="P57" s="61">
        <f t="shared" si="10"/>
        <v>0.0179391504</v>
      </c>
      <c r="Q57" s="61">
        <f t="shared" si="11"/>
        <v>0.1722158439</v>
      </c>
      <c r="R57" s="61">
        <f t="shared" si="12"/>
        <v>0.1085318599</v>
      </c>
      <c r="S57" s="62">
        <f t="shared" si="13"/>
        <v>0.1160663031</v>
      </c>
      <c r="U57" s="60">
        <f t="shared" si="14"/>
        <v>37.299</v>
      </c>
    </row>
    <row r="58">
      <c r="A58" s="63">
        <v>96190.0</v>
      </c>
      <c r="B58" s="63" t="s">
        <v>146</v>
      </c>
      <c r="C58" s="63" t="s">
        <v>12</v>
      </c>
      <c r="D58" s="63">
        <v>5.0</v>
      </c>
      <c r="E58" s="63">
        <v>96190.0</v>
      </c>
      <c r="F58" s="63">
        <v>96292.0</v>
      </c>
      <c r="G58" s="63">
        <v>96227.0</v>
      </c>
      <c r="H58" s="63">
        <v>96190.0</v>
      </c>
      <c r="I58" s="63">
        <v>96190.0</v>
      </c>
      <c r="J58" s="63">
        <v>96190.0</v>
      </c>
      <c r="K58" s="63">
        <v>96217.8</v>
      </c>
      <c r="L58" s="63">
        <v>36.773</v>
      </c>
      <c r="M58" s="63">
        <v>60.015</v>
      </c>
      <c r="N58" s="61">
        <f t="shared" si="8"/>
        <v>0</v>
      </c>
      <c r="O58" s="61">
        <f t="shared" si="9"/>
        <v>0.1060401289</v>
      </c>
      <c r="P58" s="61">
        <f t="shared" si="10"/>
        <v>0.03846553696</v>
      </c>
      <c r="Q58" s="61">
        <f t="shared" si="11"/>
        <v>0</v>
      </c>
      <c r="R58" s="61">
        <f t="shared" si="12"/>
        <v>0</v>
      </c>
      <c r="S58" s="62">
        <f t="shared" si="13"/>
        <v>0.02890113317</v>
      </c>
      <c r="U58" s="60">
        <f t="shared" si="14"/>
        <v>36.773</v>
      </c>
    </row>
    <row r="59">
      <c r="A59" s="63">
        <v>101027.0</v>
      </c>
      <c r="B59" s="63" t="s">
        <v>147</v>
      </c>
      <c r="C59" s="63" t="s">
        <v>12</v>
      </c>
      <c r="D59" s="63">
        <v>5.0</v>
      </c>
      <c r="E59" s="63">
        <v>101078.0</v>
      </c>
      <c r="F59" s="63">
        <v>101095.0</v>
      </c>
      <c r="G59" s="63">
        <v>101251.0</v>
      </c>
      <c r="H59" s="63">
        <v>101088.0</v>
      </c>
      <c r="I59" s="63">
        <v>101160.0</v>
      </c>
      <c r="J59" s="63">
        <v>101078.0</v>
      </c>
      <c r="K59" s="63">
        <v>101134.4</v>
      </c>
      <c r="L59" s="63">
        <v>48.143</v>
      </c>
      <c r="M59" s="63">
        <v>80.023</v>
      </c>
      <c r="N59" s="61">
        <f t="shared" si="8"/>
        <v>0.05048155444</v>
      </c>
      <c r="O59" s="61">
        <f t="shared" si="9"/>
        <v>0.06730873925</v>
      </c>
      <c r="P59" s="61">
        <f t="shared" si="10"/>
        <v>0.2217229058</v>
      </c>
      <c r="Q59" s="61">
        <f t="shared" si="11"/>
        <v>0.06037989844</v>
      </c>
      <c r="R59" s="61">
        <f t="shared" si="12"/>
        <v>0.1316479753</v>
      </c>
      <c r="S59" s="62">
        <f t="shared" si="13"/>
        <v>0.1063082146</v>
      </c>
      <c r="U59" s="60">
        <f t="shared" si="14"/>
        <v>48.143</v>
      </c>
    </row>
    <row r="60">
      <c r="A60" s="63">
        <v>107608.0</v>
      </c>
      <c r="B60" s="63" t="s">
        <v>148</v>
      </c>
      <c r="C60" s="63" t="s">
        <v>12</v>
      </c>
      <c r="D60" s="63">
        <v>5.0</v>
      </c>
      <c r="E60" s="63">
        <v>107822.0</v>
      </c>
      <c r="F60" s="63">
        <v>107796.0</v>
      </c>
      <c r="G60" s="63">
        <v>107686.0</v>
      </c>
      <c r="H60" s="63">
        <v>107997.0</v>
      </c>
      <c r="I60" s="63">
        <v>107953.0</v>
      </c>
      <c r="J60" s="63">
        <v>107686.0</v>
      </c>
      <c r="K60" s="63">
        <v>107850.8</v>
      </c>
      <c r="L60" s="63">
        <v>29.126</v>
      </c>
      <c r="M60" s="63">
        <v>80.033</v>
      </c>
      <c r="N60" s="61">
        <f t="shared" si="8"/>
        <v>0.1988699725</v>
      </c>
      <c r="O60" s="61">
        <f t="shared" si="9"/>
        <v>0.1747082001</v>
      </c>
      <c r="P60" s="61">
        <f t="shared" si="10"/>
        <v>0.07248531708</v>
      </c>
      <c r="Q60" s="61">
        <f t="shared" si="11"/>
        <v>0.3614972864</v>
      </c>
      <c r="R60" s="61">
        <f t="shared" si="12"/>
        <v>0.3206081332</v>
      </c>
      <c r="S60" s="62">
        <f t="shared" si="13"/>
        <v>0.2256337819</v>
      </c>
      <c r="U60" s="60">
        <f t="shared" si="14"/>
        <v>29.126</v>
      </c>
    </row>
    <row r="61">
      <c r="A61" s="63">
        <v>119282.0</v>
      </c>
      <c r="B61" s="63" t="s">
        <v>149</v>
      </c>
      <c r="C61" s="63" t="s">
        <v>12</v>
      </c>
      <c r="D61" s="63">
        <v>5.0</v>
      </c>
      <c r="E61" s="63">
        <v>119683.0</v>
      </c>
      <c r="F61" s="63">
        <v>119682.0</v>
      </c>
      <c r="G61" s="63">
        <v>119537.0</v>
      </c>
      <c r="H61" s="63">
        <v>119643.0</v>
      </c>
      <c r="I61" s="63">
        <v>119394.0</v>
      </c>
      <c r="J61" s="63">
        <v>119394.0</v>
      </c>
      <c r="K61" s="63">
        <v>119587.8</v>
      </c>
      <c r="L61" s="63">
        <v>52.602</v>
      </c>
      <c r="M61" s="63">
        <v>80.039</v>
      </c>
      <c r="N61" s="61">
        <f t="shared" si="8"/>
        <v>0.3361781325</v>
      </c>
      <c r="O61" s="61">
        <f t="shared" si="9"/>
        <v>0.335339783</v>
      </c>
      <c r="P61" s="61">
        <f t="shared" si="10"/>
        <v>0.2137791117</v>
      </c>
      <c r="Q61" s="61">
        <f t="shared" si="11"/>
        <v>0.3026441542</v>
      </c>
      <c r="R61" s="61">
        <f t="shared" si="12"/>
        <v>0.09389513925</v>
      </c>
      <c r="S61" s="62">
        <f t="shared" si="13"/>
        <v>0.2563672641</v>
      </c>
      <c r="U61" s="60">
        <f t="shared" si="14"/>
        <v>52.602</v>
      </c>
    </row>
    <row r="62">
      <c r="A62" s="63">
        <v>113107.0</v>
      </c>
      <c r="B62" s="63" t="s">
        <v>150</v>
      </c>
      <c r="C62" s="63" t="s">
        <v>12</v>
      </c>
      <c r="D62" s="63">
        <v>5.0</v>
      </c>
      <c r="E62" s="63">
        <v>113268.0</v>
      </c>
      <c r="F62" s="63">
        <v>113237.0</v>
      </c>
      <c r="G62" s="63">
        <v>113171.0</v>
      </c>
      <c r="H62" s="63">
        <v>113348.0</v>
      </c>
      <c r="I62" s="63">
        <v>113157.0</v>
      </c>
      <c r="J62" s="63">
        <v>113157.0</v>
      </c>
      <c r="K62" s="63">
        <v>113236.2</v>
      </c>
      <c r="L62" s="63">
        <v>42.193</v>
      </c>
      <c r="M62" s="63">
        <v>80.018</v>
      </c>
      <c r="N62" s="61">
        <f t="shared" si="8"/>
        <v>0.1423430911</v>
      </c>
      <c r="O62" s="61">
        <f t="shared" si="9"/>
        <v>0.1149354151</v>
      </c>
      <c r="P62" s="61">
        <f t="shared" si="10"/>
        <v>0.05658358899</v>
      </c>
      <c r="Q62" s="61">
        <f t="shared" si="11"/>
        <v>0.2130725773</v>
      </c>
      <c r="R62" s="61">
        <f t="shared" si="12"/>
        <v>0.0442059289</v>
      </c>
      <c r="S62" s="62">
        <f t="shared" si="13"/>
        <v>0.1142281203</v>
      </c>
      <c r="U62" s="60">
        <f t="shared" si="14"/>
        <v>42.193</v>
      </c>
    </row>
    <row r="63">
      <c r="A63" s="63">
        <v>118523.0</v>
      </c>
      <c r="B63" s="63" t="s">
        <v>151</v>
      </c>
      <c r="C63" s="63" t="s">
        <v>12</v>
      </c>
      <c r="D63" s="63">
        <v>5.0</v>
      </c>
      <c r="E63" s="63">
        <v>118671.0</v>
      </c>
      <c r="F63" s="63">
        <v>118598.0</v>
      </c>
      <c r="G63" s="63">
        <v>118867.0</v>
      </c>
      <c r="H63" s="63">
        <v>118546.0</v>
      </c>
      <c r="I63" s="63">
        <v>118612.0</v>
      </c>
      <c r="J63" s="63">
        <v>118546.0</v>
      </c>
      <c r="K63" s="63">
        <v>118658.8</v>
      </c>
      <c r="L63" s="63">
        <v>53.084</v>
      </c>
      <c r="M63" s="63">
        <v>80.039</v>
      </c>
      <c r="N63" s="61">
        <f t="shared" si="8"/>
        <v>0.1248702783</v>
      </c>
      <c r="O63" s="61">
        <f t="shared" si="9"/>
        <v>0.06327885727</v>
      </c>
      <c r="P63" s="61">
        <f t="shared" si="10"/>
        <v>0.2902390253</v>
      </c>
      <c r="Q63" s="61">
        <f t="shared" si="11"/>
        <v>0.01940551623</v>
      </c>
      <c r="R63" s="61">
        <f t="shared" si="12"/>
        <v>0.07509091062</v>
      </c>
      <c r="S63" s="62">
        <f t="shared" si="13"/>
        <v>0.1145769176</v>
      </c>
      <c r="U63" s="60">
        <f t="shared" si="14"/>
        <v>53.084</v>
      </c>
    </row>
    <row r="64">
      <c r="A64" s="63">
        <v>114895.0</v>
      </c>
      <c r="B64" s="63" t="s">
        <v>152</v>
      </c>
      <c r="C64" s="63" t="s">
        <v>12</v>
      </c>
      <c r="D64" s="63">
        <v>5.0</v>
      </c>
      <c r="E64" s="63">
        <v>115441.0</v>
      </c>
      <c r="F64" s="63">
        <v>115259.0</v>
      </c>
      <c r="G64" s="63">
        <v>114973.0</v>
      </c>
      <c r="H64" s="63">
        <v>115153.0</v>
      </c>
      <c r="I64" s="63">
        <v>115075.0</v>
      </c>
      <c r="J64" s="63">
        <v>114973.0</v>
      </c>
      <c r="K64" s="63">
        <v>115180.2</v>
      </c>
      <c r="L64" s="63">
        <v>47.137</v>
      </c>
      <c r="M64" s="63">
        <v>100.025</v>
      </c>
      <c r="N64" s="61">
        <f t="shared" si="8"/>
        <v>0.475216502</v>
      </c>
      <c r="O64" s="61">
        <f t="shared" si="9"/>
        <v>0.3168110013</v>
      </c>
      <c r="P64" s="61">
        <f t="shared" si="10"/>
        <v>0.06788807172</v>
      </c>
      <c r="Q64" s="61">
        <f t="shared" si="11"/>
        <v>0.2245528526</v>
      </c>
      <c r="R64" s="61">
        <f t="shared" si="12"/>
        <v>0.1566647809</v>
      </c>
      <c r="S64" s="62">
        <f t="shared" si="13"/>
        <v>0.2482266417</v>
      </c>
      <c r="U64" s="60">
        <f t="shared" si="14"/>
        <v>47.137</v>
      </c>
    </row>
    <row r="65">
      <c r="A65" s="63">
        <v>125994.0</v>
      </c>
      <c r="B65" s="63" t="s">
        <v>153</v>
      </c>
      <c r="C65" s="63" t="s">
        <v>12</v>
      </c>
      <c r="D65" s="63">
        <v>5.0</v>
      </c>
      <c r="E65" s="63">
        <v>126048.0</v>
      </c>
      <c r="F65" s="63">
        <v>126080.0</v>
      </c>
      <c r="G65" s="63">
        <v>126302.0</v>
      </c>
      <c r="H65" s="63">
        <v>126312.0</v>
      </c>
      <c r="I65" s="63">
        <v>126266.0</v>
      </c>
      <c r="J65" s="63">
        <v>126048.0</v>
      </c>
      <c r="K65" s="63">
        <v>126201.6</v>
      </c>
      <c r="L65" s="63">
        <v>67.455</v>
      </c>
      <c r="M65" s="63">
        <v>100.028</v>
      </c>
      <c r="N65" s="61">
        <f t="shared" si="8"/>
        <v>0.04285918377</v>
      </c>
      <c r="O65" s="61">
        <f t="shared" si="9"/>
        <v>0.0682572186</v>
      </c>
      <c r="P65" s="61">
        <f t="shared" si="10"/>
        <v>0.2444560852</v>
      </c>
      <c r="Q65" s="61">
        <f t="shared" si="11"/>
        <v>0.2523929711</v>
      </c>
      <c r="R65" s="61">
        <f t="shared" si="12"/>
        <v>0.215883296</v>
      </c>
      <c r="S65" s="62">
        <f t="shared" si="13"/>
        <v>0.1647697509</v>
      </c>
      <c r="U65" s="60">
        <f t="shared" si="14"/>
        <v>67.455</v>
      </c>
    </row>
    <row r="66">
      <c r="A66" s="63">
        <v>122437.0</v>
      </c>
      <c r="B66" s="63" t="s">
        <v>154</v>
      </c>
      <c r="C66" s="63" t="s">
        <v>12</v>
      </c>
      <c r="D66" s="63">
        <v>5.0</v>
      </c>
      <c r="E66" s="63">
        <v>122638.0</v>
      </c>
      <c r="F66" s="63">
        <v>122848.0</v>
      </c>
      <c r="G66" s="63">
        <v>122659.0</v>
      </c>
      <c r="H66" s="63">
        <v>122650.0</v>
      </c>
      <c r="I66" s="63">
        <v>122691.0</v>
      </c>
      <c r="J66" s="63">
        <v>122638.0</v>
      </c>
      <c r="K66" s="63">
        <v>122697.2</v>
      </c>
      <c r="L66" s="63">
        <v>72.019</v>
      </c>
      <c r="M66" s="63">
        <v>100.039</v>
      </c>
      <c r="N66" s="61">
        <f t="shared" si="8"/>
        <v>0.1641660609</v>
      </c>
      <c r="O66" s="61">
        <f t="shared" si="9"/>
        <v>0.335682841</v>
      </c>
      <c r="P66" s="61">
        <f t="shared" si="10"/>
        <v>0.1813177389</v>
      </c>
      <c r="Q66" s="61">
        <f t="shared" si="11"/>
        <v>0.1739670198</v>
      </c>
      <c r="R66" s="61">
        <f t="shared" si="12"/>
        <v>0.2074536292</v>
      </c>
      <c r="S66" s="62">
        <f t="shared" si="13"/>
        <v>0.212517458</v>
      </c>
      <c r="U66" s="60">
        <f t="shared" si="14"/>
        <v>72.019</v>
      </c>
    </row>
    <row r="67">
      <c r="A67" s="63">
        <v>121462.0</v>
      </c>
      <c r="B67" s="63" t="s">
        <v>155</v>
      </c>
      <c r="C67" s="63" t="s">
        <v>12</v>
      </c>
      <c r="D67" s="63">
        <v>5.0</v>
      </c>
      <c r="E67" s="63">
        <v>121749.0</v>
      </c>
      <c r="F67" s="63">
        <v>121746.0</v>
      </c>
      <c r="G67" s="63">
        <v>121550.0</v>
      </c>
      <c r="H67" s="63">
        <v>122222.0</v>
      </c>
      <c r="I67" s="63">
        <v>121663.0</v>
      </c>
      <c r="J67" s="63">
        <v>121550.0</v>
      </c>
      <c r="K67" s="63">
        <v>121786.0</v>
      </c>
      <c r="L67" s="63">
        <v>63.196</v>
      </c>
      <c r="M67" s="63">
        <v>100.038</v>
      </c>
      <c r="N67" s="61">
        <f t="shared" si="8"/>
        <v>0.2362878925</v>
      </c>
      <c r="O67" s="61">
        <f t="shared" si="9"/>
        <v>0.2338179842</v>
      </c>
      <c r="P67" s="61">
        <f t="shared" si="10"/>
        <v>0.072450643</v>
      </c>
      <c r="Q67" s="61">
        <f t="shared" si="11"/>
        <v>0.6257100986</v>
      </c>
      <c r="R67" s="61">
        <f t="shared" si="12"/>
        <v>0.165483855</v>
      </c>
      <c r="S67" s="62">
        <f t="shared" si="13"/>
        <v>0.2667500947</v>
      </c>
      <c r="U67" s="60">
        <f t="shared" si="14"/>
        <v>63.196</v>
      </c>
    </row>
    <row r="68">
      <c r="A68" s="63">
        <v>111435.0</v>
      </c>
      <c r="B68" s="63" t="s">
        <v>156</v>
      </c>
      <c r="C68" s="63" t="s">
        <v>12</v>
      </c>
      <c r="D68" s="63">
        <v>5.0</v>
      </c>
      <c r="E68" s="63">
        <v>111664.0</v>
      </c>
      <c r="F68" s="63">
        <v>111872.0</v>
      </c>
      <c r="G68" s="63">
        <v>111665.0</v>
      </c>
      <c r="H68" s="63">
        <v>111907.0</v>
      </c>
      <c r="I68" s="63">
        <v>111690.0</v>
      </c>
      <c r="J68" s="63">
        <v>111664.0</v>
      </c>
      <c r="K68" s="63">
        <v>111759.6</v>
      </c>
      <c r="L68" s="63">
        <v>70.674</v>
      </c>
      <c r="M68" s="63">
        <v>100.04</v>
      </c>
      <c r="N68" s="61">
        <f t="shared" si="8"/>
        <v>0.2055009647</v>
      </c>
      <c r="O68" s="61">
        <f t="shared" si="9"/>
        <v>0.3921568627</v>
      </c>
      <c r="P68" s="61">
        <f t="shared" si="10"/>
        <v>0.2063983488</v>
      </c>
      <c r="Q68" s="61">
        <f t="shared" si="11"/>
        <v>0.4235653071</v>
      </c>
      <c r="R68" s="61">
        <f t="shared" si="12"/>
        <v>0.2288329519</v>
      </c>
      <c r="S68" s="62">
        <f t="shared" si="13"/>
        <v>0.2912908871</v>
      </c>
      <c r="U68" s="60">
        <f t="shared" si="14"/>
        <v>70.674</v>
      </c>
    </row>
    <row r="69">
      <c r="A69" s="63">
        <v>119392.0</v>
      </c>
      <c r="B69" s="63" t="s">
        <v>157</v>
      </c>
      <c r="C69" s="63" t="s">
        <v>12</v>
      </c>
      <c r="D69" s="63">
        <v>5.0</v>
      </c>
      <c r="E69" s="63">
        <v>119564.0</v>
      </c>
      <c r="F69" s="63">
        <v>119620.0</v>
      </c>
      <c r="G69" s="63">
        <v>119918.0</v>
      </c>
      <c r="H69" s="63">
        <v>119695.0</v>
      </c>
      <c r="I69" s="63">
        <v>119827.0</v>
      </c>
      <c r="J69" s="63">
        <v>119564.0</v>
      </c>
      <c r="K69" s="63">
        <v>119724.8</v>
      </c>
      <c r="L69" s="63">
        <v>63.028</v>
      </c>
      <c r="M69" s="63">
        <v>120.048</v>
      </c>
      <c r="N69" s="61">
        <f t="shared" si="8"/>
        <v>0.1440632538</v>
      </c>
      <c r="O69" s="61">
        <f t="shared" si="9"/>
        <v>0.190967569</v>
      </c>
      <c r="P69" s="61">
        <f t="shared" si="10"/>
        <v>0.440565532</v>
      </c>
      <c r="Q69" s="61">
        <f t="shared" si="11"/>
        <v>0.2537858483</v>
      </c>
      <c r="R69" s="61">
        <f t="shared" si="12"/>
        <v>0.3643460198</v>
      </c>
      <c r="S69" s="62">
        <f t="shared" si="13"/>
        <v>0.2787456446</v>
      </c>
      <c r="U69" s="60">
        <f t="shared" si="14"/>
        <v>63.028</v>
      </c>
    </row>
    <row r="70">
      <c r="A70" s="63">
        <v>116498.0</v>
      </c>
      <c r="B70" s="63" t="s">
        <v>158</v>
      </c>
      <c r="C70" s="63" t="s">
        <v>12</v>
      </c>
      <c r="D70" s="63">
        <v>5.0</v>
      </c>
      <c r="E70" s="63">
        <v>116992.0</v>
      </c>
      <c r="F70" s="63">
        <v>116664.0</v>
      </c>
      <c r="G70" s="63">
        <v>116621.0</v>
      </c>
      <c r="H70" s="63">
        <v>116737.0</v>
      </c>
      <c r="I70" s="63">
        <v>116601.0</v>
      </c>
      <c r="J70" s="63">
        <v>116601.0</v>
      </c>
      <c r="K70" s="63">
        <v>116723.0</v>
      </c>
      <c r="L70" s="63">
        <v>71.801</v>
      </c>
      <c r="M70" s="63">
        <v>120.046</v>
      </c>
      <c r="N70" s="61">
        <f t="shared" si="8"/>
        <v>0.4240416144</v>
      </c>
      <c r="O70" s="61">
        <f t="shared" si="9"/>
        <v>0.1424917166</v>
      </c>
      <c r="P70" s="61">
        <f t="shared" si="10"/>
        <v>0.1055812117</v>
      </c>
      <c r="Q70" s="61">
        <f t="shared" si="11"/>
        <v>0.2051537365</v>
      </c>
      <c r="R70" s="61">
        <f t="shared" si="12"/>
        <v>0.088413535</v>
      </c>
      <c r="S70" s="62">
        <f t="shared" si="13"/>
        <v>0.1931363629</v>
      </c>
      <c r="U70" s="60">
        <f t="shared" si="14"/>
        <v>71.801</v>
      </c>
    </row>
    <row r="71">
      <c r="A71" s="63">
        <v>117933.0</v>
      </c>
      <c r="B71" s="63" t="s">
        <v>159</v>
      </c>
      <c r="C71" s="63" t="s">
        <v>12</v>
      </c>
      <c r="D71" s="63">
        <v>5.0</v>
      </c>
      <c r="E71" s="63">
        <v>118124.0</v>
      </c>
      <c r="F71" s="63">
        <v>118413.0</v>
      </c>
      <c r="G71" s="63">
        <v>118251.0</v>
      </c>
      <c r="H71" s="63">
        <v>118268.0</v>
      </c>
      <c r="I71" s="63">
        <v>118139.0</v>
      </c>
      <c r="J71" s="63">
        <v>118124.0</v>
      </c>
      <c r="K71" s="63">
        <v>118239.0</v>
      </c>
      <c r="L71" s="63">
        <v>75.166</v>
      </c>
      <c r="M71" s="63">
        <v>120.062</v>
      </c>
      <c r="N71" s="61">
        <f t="shared" si="8"/>
        <v>0.1619563651</v>
      </c>
      <c r="O71" s="61">
        <f t="shared" si="9"/>
        <v>0.4070107603</v>
      </c>
      <c r="P71" s="61">
        <f t="shared" si="10"/>
        <v>0.2696446287</v>
      </c>
      <c r="Q71" s="61">
        <f t="shared" si="11"/>
        <v>0.2840595932</v>
      </c>
      <c r="R71" s="61">
        <f t="shared" si="12"/>
        <v>0.1746754513</v>
      </c>
      <c r="S71" s="62">
        <f t="shared" si="13"/>
        <v>0.2594693597</v>
      </c>
      <c r="U71" s="60">
        <f t="shared" si="14"/>
        <v>75.166</v>
      </c>
    </row>
    <row r="72">
      <c r="A72" s="63">
        <v>122339.0</v>
      </c>
      <c r="B72" s="63" t="s">
        <v>160</v>
      </c>
      <c r="C72" s="63" t="s">
        <v>12</v>
      </c>
      <c r="D72" s="63">
        <v>5.0</v>
      </c>
      <c r="E72" s="63">
        <v>122422.0</v>
      </c>
      <c r="F72" s="63">
        <v>122753.0</v>
      </c>
      <c r="G72" s="63">
        <v>122930.0</v>
      </c>
      <c r="H72" s="63">
        <v>122794.0</v>
      </c>
      <c r="I72" s="63">
        <v>122753.0</v>
      </c>
      <c r="J72" s="63">
        <v>122422.0</v>
      </c>
      <c r="K72" s="63">
        <v>122730.4</v>
      </c>
      <c r="L72" s="63">
        <v>79.211</v>
      </c>
      <c r="M72" s="63">
        <v>120.058</v>
      </c>
      <c r="N72" s="61">
        <f t="shared" si="8"/>
        <v>0.06784426879</v>
      </c>
      <c r="O72" s="61">
        <f t="shared" si="9"/>
        <v>0.3384039431</v>
      </c>
      <c r="P72" s="61">
        <f t="shared" si="10"/>
        <v>0.4830838898</v>
      </c>
      <c r="Q72" s="61">
        <f t="shared" si="11"/>
        <v>0.3719173771</v>
      </c>
      <c r="R72" s="61">
        <f t="shared" si="12"/>
        <v>0.3384039431</v>
      </c>
      <c r="S72" s="62">
        <f t="shared" si="13"/>
        <v>0.3199306844</v>
      </c>
      <c r="U72" s="60">
        <f t="shared" si="14"/>
        <v>79.211</v>
      </c>
    </row>
    <row r="73">
      <c r="A73" s="63">
        <v>133069.0</v>
      </c>
      <c r="B73" s="63" t="s">
        <v>161</v>
      </c>
      <c r="C73" s="63" t="s">
        <v>12</v>
      </c>
      <c r="D73" s="63">
        <v>5.0</v>
      </c>
      <c r="E73" s="63">
        <v>133413.0</v>
      </c>
      <c r="F73" s="63">
        <v>133193.0</v>
      </c>
      <c r="G73" s="63">
        <v>133657.0</v>
      </c>
      <c r="H73" s="63">
        <v>133750.0</v>
      </c>
      <c r="I73" s="63">
        <v>133491.0</v>
      </c>
      <c r="J73" s="63">
        <v>133193.0</v>
      </c>
      <c r="K73" s="63">
        <v>133500.8</v>
      </c>
      <c r="L73" s="63">
        <v>63.167</v>
      </c>
      <c r="M73" s="63">
        <v>120.022</v>
      </c>
      <c r="N73" s="61">
        <f t="shared" si="8"/>
        <v>0.258512501</v>
      </c>
      <c r="O73" s="61">
        <f t="shared" si="9"/>
        <v>0.09318473874</v>
      </c>
      <c r="P73" s="61">
        <f t="shared" si="10"/>
        <v>0.4418760192</v>
      </c>
      <c r="Q73" s="61">
        <f t="shared" si="11"/>
        <v>0.5117645733</v>
      </c>
      <c r="R73" s="61">
        <f t="shared" si="12"/>
        <v>0.3171287077</v>
      </c>
      <c r="S73" s="62">
        <f t="shared" si="13"/>
        <v>0.324493308</v>
      </c>
      <c r="U73" s="60">
        <f t="shared" si="14"/>
        <v>63.167</v>
      </c>
    </row>
    <row r="74">
      <c r="A74" s="63">
        <v>123848.0</v>
      </c>
      <c r="B74" s="63" t="s">
        <v>162</v>
      </c>
      <c r="C74" s="63" t="s">
        <v>12</v>
      </c>
      <c r="D74" s="63">
        <v>5.0</v>
      </c>
      <c r="E74" s="63">
        <v>124336.0</v>
      </c>
      <c r="F74" s="63">
        <v>124762.0</v>
      </c>
      <c r="G74" s="63">
        <v>124374.0</v>
      </c>
      <c r="H74" s="63">
        <v>123949.0</v>
      </c>
      <c r="I74" s="63">
        <v>124373.0</v>
      </c>
      <c r="J74" s="63">
        <v>123949.0</v>
      </c>
      <c r="K74" s="63">
        <v>124358.8</v>
      </c>
      <c r="L74" s="63">
        <v>69.29</v>
      </c>
      <c r="M74" s="63">
        <v>140.067</v>
      </c>
      <c r="N74" s="61">
        <f t="shared" si="8"/>
        <v>0.3940313933</v>
      </c>
      <c r="O74" s="61">
        <f t="shared" si="9"/>
        <v>0.7380014211</v>
      </c>
      <c r="P74" s="61">
        <f t="shared" si="10"/>
        <v>0.4247141658</v>
      </c>
      <c r="Q74" s="61">
        <f t="shared" si="11"/>
        <v>0.08155157936</v>
      </c>
      <c r="R74" s="61">
        <f t="shared" si="12"/>
        <v>0.4239067244</v>
      </c>
      <c r="S74" s="62">
        <f t="shared" si="13"/>
        <v>0.4124410568</v>
      </c>
      <c r="U74" s="60">
        <f t="shared" si="14"/>
        <v>69.29</v>
      </c>
    </row>
    <row r="75">
      <c r="A75" s="63">
        <v>134470.0</v>
      </c>
      <c r="B75" s="63" t="s">
        <v>163</v>
      </c>
      <c r="C75" s="63" t="s">
        <v>12</v>
      </c>
      <c r="D75" s="63">
        <v>5.0</v>
      </c>
      <c r="E75" s="63">
        <v>134783.0</v>
      </c>
      <c r="F75" s="63">
        <v>134752.0</v>
      </c>
      <c r="G75" s="63">
        <v>134662.0</v>
      </c>
      <c r="H75" s="63">
        <v>134940.0</v>
      </c>
      <c r="I75" s="63">
        <v>134839.0</v>
      </c>
      <c r="J75" s="63">
        <v>134662.0</v>
      </c>
      <c r="K75" s="63">
        <v>134795.2</v>
      </c>
      <c r="L75" s="63">
        <v>82.328</v>
      </c>
      <c r="M75" s="63">
        <v>140.05</v>
      </c>
      <c r="N75" s="61">
        <f t="shared" si="8"/>
        <v>0.2327656726</v>
      </c>
      <c r="O75" s="61">
        <f t="shared" si="9"/>
        <v>0.2097122035</v>
      </c>
      <c r="P75" s="61">
        <f t="shared" si="10"/>
        <v>0.1427827768</v>
      </c>
      <c r="Q75" s="61">
        <f t="shared" si="11"/>
        <v>0.3495203391</v>
      </c>
      <c r="R75" s="61">
        <f t="shared" si="12"/>
        <v>0.2744106492</v>
      </c>
      <c r="S75" s="62">
        <f t="shared" si="13"/>
        <v>0.2418383283</v>
      </c>
      <c r="U75" s="60">
        <f t="shared" si="14"/>
        <v>82.328</v>
      </c>
    </row>
    <row r="76">
      <c r="A76" s="63">
        <v>132822.0</v>
      </c>
      <c r="B76" s="63" t="s">
        <v>164</v>
      </c>
      <c r="C76" s="63" t="s">
        <v>12</v>
      </c>
      <c r="D76" s="63">
        <v>5.0</v>
      </c>
      <c r="E76" s="63">
        <v>133364.0</v>
      </c>
      <c r="F76" s="63">
        <v>132950.0</v>
      </c>
      <c r="G76" s="63">
        <v>133343.0</v>
      </c>
      <c r="H76" s="63">
        <v>133034.0</v>
      </c>
      <c r="I76" s="63">
        <v>133100.0</v>
      </c>
      <c r="J76" s="63">
        <v>132950.0</v>
      </c>
      <c r="K76" s="63">
        <v>133158.2</v>
      </c>
      <c r="L76" s="63">
        <v>106.658</v>
      </c>
      <c r="M76" s="63">
        <v>140.031</v>
      </c>
      <c r="N76" s="61">
        <f t="shared" si="8"/>
        <v>0.408064929</v>
      </c>
      <c r="O76" s="61">
        <f t="shared" si="9"/>
        <v>0.09636957733</v>
      </c>
      <c r="P76" s="61">
        <f t="shared" si="10"/>
        <v>0.3922542952</v>
      </c>
      <c r="Q76" s="61">
        <f t="shared" si="11"/>
        <v>0.1596121125</v>
      </c>
      <c r="R76" s="61">
        <f t="shared" si="12"/>
        <v>0.2093026758</v>
      </c>
      <c r="S76" s="62">
        <f t="shared" si="13"/>
        <v>0.253120718</v>
      </c>
      <c r="U76" s="60">
        <f t="shared" si="14"/>
        <v>106.658</v>
      </c>
    </row>
    <row r="77">
      <c r="A77" s="63">
        <v>127779.0</v>
      </c>
      <c r="B77" s="63" t="s">
        <v>165</v>
      </c>
      <c r="C77" s="63" t="s">
        <v>12</v>
      </c>
      <c r="D77" s="63">
        <v>5.0</v>
      </c>
      <c r="E77" s="63">
        <v>128194.0</v>
      </c>
      <c r="F77" s="63">
        <v>128595.0</v>
      </c>
      <c r="G77" s="63">
        <v>128121.0</v>
      </c>
      <c r="H77" s="63">
        <v>128459.0</v>
      </c>
      <c r="I77" s="63">
        <v>127999.0</v>
      </c>
      <c r="J77" s="63">
        <v>127999.0</v>
      </c>
      <c r="K77" s="63">
        <v>128273.6</v>
      </c>
      <c r="L77" s="63">
        <v>81.01</v>
      </c>
      <c r="M77" s="63">
        <v>140.046</v>
      </c>
      <c r="N77" s="61">
        <f t="shared" si="8"/>
        <v>0.3247795021</v>
      </c>
      <c r="O77" s="61">
        <f t="shared" si="9"/>
        <v>0.6386025873</v>
      </c>
      <c r="P77" s="61">
        <f t="shared" si="10"/>
        <v>0.2676496138</v>
      </c>
      <c r="Q77" s="61">
        <f t="shared" si="11"/>
        <v>0.5321688227</v>
      </c>
      <c r="R77" s="61">
        <f t="shared" si="12"/>
        <v>0.1721722662</v>
      </c>
      <c r="S77" s="62">
        <f t="shared" si="13"/>
        <v>0.3870745584</v>
      </c>
      <c r="U77" s="60">
        <f t="shared" si="14"/>
        <v>81.01</v>
      </c>
    </row>
    <row r="78">
      <c r="A78" s="63">
        <v>125727.0</v>
      </c>
      <c r="B78" s="63" t="s">
        <v>166</v>
      </c>
      <c r="C78" s="63" t="s">
        <v>12</v>
      </c>
      <c r="D78" s="63">
        <v>5.0</v>
      </c>
      <c r="E78" s="63">
        <v>126357.0</v>
      </c>
      <c r="F78" s="63">
        <v>126072.0</v>
      </c>
      <c r="G78" s="63">
        <v>125861.0</v>
      </c>
      <c r="H78" s="63">
        <v>125966.0</v>
      </c>
      <c r="I78" s="63">
        <v>125883.0</v>
      </c>
      <c r="J78" s="63">
        <v>125861.0</v>
      </c>
      <c r="K78" s="63">
        <v>126027.8</v>
      </c>
      <c r="L78" s="63">
        <v>68.198</v>
      </c>
      <c r="M78" s="63">
        <v>160.032</v>
      </c>
      <c r="N78" s="61">
        <f t="shared" si="8"/>
        <v>0.5010856857</v>
      </c>
      <c r="O78" s="61">
        <f t="shared" si="9"/>
        <v>0.274404066</v>
      </c>
      <c r="P78" s="61">
        <f t="shared" si="10"/>
        <v>0.10658013</v>
      </c>
      <c r="Q78" s="61">
        <f t="shared" si="11"/>
        <v>0.1900944109</v>
      </c>
      <c r="R78" s="61">
        <f t="shared" si="12"/>
        <v>0.1240783603</v>
      </c>
      <c r="S78" s="62">
        <f t="shared" si="13"/>
        <v>0.2392485305</v>
      </c>
      <c r="U78" s="60">
        <f t="shared" si="14"/>
        <v>68.198</v>
      </c>
    </row>
    <row r="79">
      <c r="A79" s="63">
        <v>142084.0</v>
      </c>
      <c r="B79" s="63" t="s">
        <v>167</v>
      </c>
      <c r="C79" s="63" t="s">
        <v>12</v>
      </c>
      <c r="D79" s="63">
        <v>5.0</v>
      </c>
      <c r="E79" s="63">
        <v>142515.0</v>
      </c>
      <c r="F79" s="63">
        <v>142745.0</v>
      </c>
      <c r="G79" s="63">
        <v>142967.0</v>
      </c>
      <c r="H79" s="63">
        <v>142740.0</v>
      </c>
      <c r="I79" s="63">
        <v>142470.0</v>
      </c>
      <c r="J79" s="63">
        <v>142470.0</v>
      </c>
      <c r="K79" s="63">
        <v>142687.4</v>
      </c>
      <c r="L79" s="63">
        <v>108.281</v>
      </c>
      <c r="M79" s="63">
        <v>160.043</v>
      </c>
      <c r="N79" s="61">
        <f t="shared" si="8"/>
        <v>0.3033416852</v>
      </c>
      <c r="O79" s="61">
        <f t="shared" si="9"/>
        <v>0.4652177585</v>
      </c>
      <c r="P79" s="61">
        <f t="shared" si="10"/>
        <v>0.6214633597</v>
      </c>
      <c r="Q79" s="61">
        <f t="shared" si="11"/>
        <v>0.4616987134</v>
      </c>
      <c r="R79" s="61">
        <f t="shared" si="12"/>
        <v>0.2716702796</v>
      </c>
      <c r="S79" s="62">
        <f t="shared" si="13"/>
        <v>0.4246783593</v>
      </c>
      <c r="U79" s="60">
        <f t="shared" si="14"/>
        <v>108.281</v>
      </c>
    </row>
    <row r="80">
      <c r="A80" s="63">
        <v>149976.0</v>
      </c>
      <c r="B80" s="63" t="s">
        <v>168</v>
      </c>
      <c r="C80" s="63" t="s">
        <v>12</v>
      </c>
      <c r="D80" s="63">
        <v>5.0</v>
      </c>
      <c r="E80" s="63">
        <v>150614.0</v>
      </c>
      <c r="F80" s="63">
        <v>150421.0</v>
      </c>
      <c r="G80" s="63">
        <v>150159.0</v>
      </c>
      <c r="H80" s="63">
        <v>150923.0</v>
      </c>
      <c r="I80" s="63">
        <v>150639.0</v>
      </c>
      <c r="J80" s="63">
        <v>150159.0</v>
      </c>
      <c r="K80" s="63">
        <v>150551.2</v>
      </c>
      <c r="L80" s="63">
        <v>82.465</v>
      </c>
      <c r="M80" s="63">
        <v>160.021</v>
      </c>
      <c r="N80" s="61">
        <f t="shared" si="8"/>
        <v>0.4254013976</v>
      </c>
      <c r="O80" s="61">
        <f t="shared" si="9"/>
        <v>0.2967141409</v>
      </c>
      <c r="P80" s="61">
        <f t="shared" si="10"/>
        <v>0.1220195231</v>
      </c>
      <c r="Q80" s="61">
        <f t="shared" si="11"/>
        <v>0.6314343628</v>
      </c>
      <c r="R80" s="61">
        <f t="shared" si="12"/>
        <v>0.4420707313</v>
      </c>
      <c r="S80" s="62">
        <f t="shared" si="13"/>
        <v>0.3835280312</v>
      </c>
      <c r="U80" s="60">
        <f t="shared" si="14"/>
        <v>82.465</v>
      </c>
    </row>
    <row r="81">
      <c r="A81" s="63">
        <v>133369.0</v>
      </c>
      <c r="B81" s="63" t="s">
        <v>169</v>
      </c>
      <c r="C81" s="63" t="s">
        <v>12</v>
      </c>
      <c r="D81" s="63">
        <v>5.0</v>
      </c>
      <c r="E81" s="63">
        <v>134034.0</v>
      </c>
      <c r="F81" s="63">
        <v>133950.0</v>
      </c>
      <c r="G81" s="63">
        <v>133997.0</v>
      </c>
      <c r="H81" s="63">
        <v>134215.0</v>
      </c>
      <c r="I81" s="63">
        <v>133924.0</v>
      </c>
      <c r="J81" s="63">
        <v>133924.0</v>
      </c>
      <c r="K81" s="63">
        <v>134024.0</v>
      </c>
      <c r="L81" s="63">
        <v>125.086</v>
      </c>
      <c r="M81" s="63">
        <v>180.063</v>
      </c>
      <c r="N81" s="61">
        <f t="shared" si="8"/>
        <v>0.4986166201</v>
      </c>
      <c r="O81" s="61">
        <f t="shared" si="9"/>
        <v>0.435633468</v>
      </c>
      <c r="P81" s="61">
        <f t="shared" si="10"/>
        <v>0.4708740412</v>
      </c>
      <c r="Q81" s="61">
        <f t="shared" si="11"/>
        <v>0.6343303166</v>
      </c>
      <c r="R81" s="61">
        <f t="shared" si="12"/>
        <v>0.4161386829</v>
      </c>
      <c r="S81" s="62">
        <f t="shared" si="13"/>
        <v>0.4911186258</v>
      </c>
      <c r="U81" s="60">
        <f t="shared" si="14"/>
        <v>125.086</v>
      </c>
    </row>
    <row r="82">
      <c r="A82" s="63">
        <v>133246.0</v>
      </c>
      <c r="B82" s="63" t="s">
        <v>170</v>
      </c>
      <c r="C82" s="63" t="s">
        <v>12</v>
      </c>
      <c r="D82" s="63">
        <v>5.0</v>
      </c>
      <c r="E82" s="63">
        <v>134151.0</v>
      </c>
      <c r="F82" s="63">
        <v>133607.0</v>
      </c>
      <c r="G82" s="63">
        <v>133697.0</v>
      </c>
      <c r="H82" s="63">
        <v>133598.0</v>
      </c>
      <c r="I82" s="63">
        <v>133808.0</v>
      </c>
      <c r="J82" s="63">
        <v>133598.0</v>
      </c>
      <c r="K82" s="63">
        <v>133772.2</v>
      </c>
      <c r="L82" s="63">
        <v>111.412</v>
      </c>
      <c r="M82" s="63">
        <v>180.036</v>
      </c>
      <c r="N82" s="61">
        <f t="shared" si="8"/>
        <v>0.6791948726</v>
      </c>
      <c r="O82" s="61">
        <f t="shared" si="9"/>
        <v>0.2709274575</v>
      </c>
      <c r="P82" s="61">
        <f t="shared" si="10"/>
        <v>0.338471699</v>
      </c>
      <c r="Q82" s="61">
        <f t="shared" si="11"/>
        <v>0.2641730333</v>
      </c>
      <c r="R82" s="61">
        <f t="shared" si="12"/>
        <v>0.4217762635</v>
      </c>
      <c r="S82" s="62">
        <f t="shared" si="13"/>
        <v>0.3949086652</v>
      </c>
      <c r="U82" s="60">
        <f t="shared" si="14"/>
        <v>111.412</v>
      </c>
    </row>
    <row r="83">
      <c r="A83" s="63">
        <v>151713.0</v>
      </c>
      <c r="B83" s="63" t="s">
        <v>171</v>
      </c>
      <c r="C83" s="63" t="s">
        <v>12</v>
      </c>
      <c r="D83" s="63">
        <v>5.0</v>
      </c>
      <c r="E83" s="63">
        <v>151974.0</v>
      </c>
      <c r="F83" s="63">
        <v>152630.0</v>
      </c>
      <c r="G83" s="63">
        <v>152180.0</v>
      </c>
      <c r="H83" s="63">
        <v>152600.0</v>
      </c>
      <c r="I83" s="63">
        <v>152631.0</v>
      </c>
      <c r="J83" s="63">
        <v>151974.0</v>
      </c>
      <c r="K83" s="63">
        <v>152403.0</v>
      </c>
      <c r="L83" s="63">
        <v>130.528</v>
      </c>
      <c r="M83" s="63">
        <v>180.043</v>
      </c>
      <c r="N83" s="61">
        <f t="shared" si="8"/>
        <v>0.1720353562</v>
      </c>
      <c r="O83" s="61">
        <f t="shared" si="9"/>
        <v>0.6044307343</v>
      </c>
      <c r="P83" s="61">
        <f t="shared" si="10"/>
        <v>0.3078180512</v>
      </c>
      <c r="Q83" s="61">
        <f t="shared" si="11"/>
        <v>0.5846565555</v>
      </c>
      <c r="R83" s="61">
        <f t="shared" si="12"/>
        <v>0.6050898736</v>
      </c>
      <c r="S83" s="62">
        <f t="shared" si="13"/>
        <v>0.4548061142</v>
      </c>
      <c r="U83" s="60">
        <f t="shared" si="14"/>
        <v>130.528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15</v>
      </c>
      <c r="D2" s="6">
        <v>5.0</v>
      </c>
      <c r="E2" s="6">
        <v>40592.0</v>
      </c>
      <c r="F2" s="6">
        <v>40592.0</v>
      </c>
      <c r="G2" s="6">
        <v>40592.0</v>
      </c>
      <c r="H2" s="6">
        <v>40628.0</v>
      </c>
      <c r="I2" s="6">
        <v>40592.0</v>
      </c>
      <c r="J2" s="6">
        <v>40592.0</v>
      </c>
      <c r="K2" s="6">
        <v>40599.2</v>
      </c>
      <c r="L2" s="6">
        <v>1.517</v>
      </c>
      <c r="M2" s="6">
        <v>3.409</v>
      </c>
      <c r="N2" s="61">
        <f t="shared" ref="N2:N41" si="1">((E2-A2)/A2)*100</f>
        <v>0</v>
      </c>
      <c r="O2" s="61">
        <f t="shared" ref="O2:O41" si="2">((F2-A2)/A2)*100</f>
        <v>0</v>
      </c>
      <c r="P2" s="61">
        <f t="shared" ref="P2:P41" si="3">((G2-A2)/A2)*100</f>
        <v>0</v>
      </c>
      <c r="Q2" s="61">
        <f t="shared" ref="Q2:Q41" si="4">((H2-A2)/A2)*100</f>
        <v>0.08868742609</v>
      </c>
      <c r="R2" s="61">
        <f t="shared" ref="R2:R41" si="5">((I2-A2)/A2)*100</f>
        <v>0</v>
      </c>
      <c r="S2" s="62">
        <f t="shared" ref="S2:S41" si="6">AVERAGE(N2:R2)</f>
        <v>0.01773748522</v>
      </c>
      <c r="U2" s="60">
        <f t="shared" ref="U2:U41" si="7">(IF(((J2-A2)/A2)*100 &lt; 1,L2,"INF"))</f>
        <v>1.517</v>
      </c>
    </row>
    <row r="3">
      <c r="A3" s="63">
        <v>39421.0</v>
      </c>
      <c r="B3" s="63" t="s">
        <v>133</v>
      </c>
      <c r="C3" s="63" t="s">
        <v>15</v>
      </c>
      <c r="D3" s="63">
        <v>5.0</v>
      </c>
      <c r="E3" s="63">
        <v>39421.0</v>
      </c>
      <c r="F3" s="63">
        <v>39421.0</v>
      </c>
      <c r="G3" s="63">
        <v>39433.0</v>
      </c>
      <c r="H3" s="63">
        <v>39421.0</v>
      </c>
      <c r="I3" s="63">
        <v>39421.0</v>
      </c>
      <c r="J3" s="63">
        <v>39421.0</v>
      </c>
      <c r="K3" s="63">
        <v>39423.4</v>
      </c>
      <c r="L3" s="63">
        <v>3.491</v>
      </c>
      <c r="M3" s="63">
        <v>4.393</v>
      </c>
      <c r="N3" s="61">
        <f t="shared" si="1"/>
        <v>0</v>
      </c>
      <c r="O3" s="61">
        <f t="shared" si="2"/>
        <v>0</v>
      </c>
      <c r="P3" s="61">
        <f t="shared" si="3"/>
        <v>0.03044062809</v>
      </c>
      <c r="Q3" s="61">
        <f t="shared" si="4"/>
        <v>0</v>
      </c>
      <c r="R3" s="61">
        <f t="shared" si="5"/>
        <v>0</v>
      </c>
      <c r="S3" s="62">
        <f t="shared" si="6"/>
        <v>0.006088125618</v>
      </c>
      <c r="U3" s="60">
        <f t="shared" si="7"/>
        <v>3.491</v>
      </c>
    </row>
    <row r="4">
      <c r="A4" s="63">
        <v>43345.0</v>
      </c>
      <c r="B4" s="63" t="s">
        <v>134</v>
      </c>
      <c r="C4" s="63" t="s">
        <v>15</v>
      </c>
      <c r="D4" s="63">
        <v>5.0</v>
      </c>
      <c r="E4" s="63">
        <v>43345.0</v>
      </c>
      <c r="F4" s="63">
        <v>43345.0</v>
      </c>
      <c r="G4" s="63">
        <v>43345.0</v>
      </c>
      <c r="H4" s="63">
        <v>43345.0</v>
      </c>
      <c r="I4" s="63">
        <v>43345.0</v>
      </c>
      <c r="J4" s="63">
        <v>43345.0</v>
      </c>
      <c r="K4" s="63">
        <v>43345.0</v>
      </c>
      <c r="L4" s="63">
        <v>0.31</v>
      </c>
      <c r="M4" s="63">
        <v>0.31</v>
      </c>
      <c r="N4" s="61">
        <f t="shared" si="1"/>
        <v>0</v>
      </c>
      <c r="O4" s="61">
        <f t="shared" si="2"/>
        <v>0</v>
      </c>
      <c r="P4" s="61">
        <f t="shared" si="3"/>
        <v>0</v>
      </c>
      <c r="Q4" s="61">
        <f t="shared" si="4"/>
        <v>0</v>
      </c>
      <c r="R4" s="61">
        <f t="shared" si="5"/>
        <v>0</v>
      </c>
      <c r="S4" s="62">
        <f t="shared" si="6"/>
        <v>0</v>
      </c>
      <c r="U4" s="60">
        <f t="shared" si="7"/>
        <v>0.31</v>
      </c>
    </row>
    <row r="5">
      <c r="A5" s="63">
        <v>46854.0</v>
      </c>
      <c r="B5" s="63" t="s">
        <v>135</v>
      </c>
      <c r="C5" s="63" t="s">
        <v>15</v>
      </c>
      <c r="D5" s="63">
        <v>5.0</v>
      </c>
      <c r="E5" s="63">
        <v>46854.0</v>
      </c>
      <c r="F5" s="63">
        <v>46854.0</v>
      </c>
      <c r="G5" s="63">
        <v>46854.0</v>
      </c>
      <c r="H5" s="63">
        <v>46854.0</v>
      </c>
      <c r="I5" s="63">
        <v>46854.0</v>
      </c>
      <c r="J5" s="63">
        <v>46854.0</v>
      </c>
      <c r="K5" s="63">
        <v>46854.0</v>
      </c>
      <c r="L5" s="63">
        <v>0.404</v>
      </c>
      <c r="M5" s="63">
        <v>0.404</v>
      </c>
      <c r="N5" s="61">
        <f t="shared" si="1"/>
        <v>0</v>
      </c>
      <c r="O5" s="61">
        <f t="shared" si="2"/>
        <v>0</v>
      </c>
      <c r="P5" s="61">
        <f t="shared" si="3"/>
        <v>0</v>
      </c>
      <c r="Q5" s="61">
        <f t="shared" si="4"/>
        <v>0</v>
      </c>
      <c r="R5" s="61">
        <f t="shared" si="5"/>
        <v>0</v>
      </c>
      <c r="S5" s="62">
        <f t="shared" si="6"/>
        <v>0</v>
      </c>
      <c r="U5" s="60">
        <f t="shared" si="7"/>
        <v>0.404</v>
      </c>
    </row>
    <row r="6">
      <c r="A6" s="63">
        <v>34167.0</v>
      </c>
      <c r="B6" s="63" t="s">
        <v>136</v>
      </c>
      <c r="C6" s="63" t="s">
        <v>15</v>
      </c>
      <c r="D6" s="63">
        <v>5.0</v>
      </c>
      <c r="E6" s="63">
        <v>34167.0</v>
      </c>
      <c r="F6" s="63">
        <v>34167.0</v>
      </c>
      <c r="G6" s="63">
        <v>34167.0</v>
      </c>
      <c r="H6" s="63">
        <v>34167.0</v>
      </c>
      <c r="I6" s="63">
        <v>34167.0</v>
      </c>
      <c r="J6" s="63">
        <v>34167.0</v>
      </c>
      <c r="K6" s="63">
        <v>34167.0</v>
      </c>
      <c r="L6" s="63">
        <v>0.383</v>
      </c>
      <c r="M6" s="63">
        <v>0.383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0.383</v>
      </c>
    </row>
    <row r="7">
      <c r="A7" s="63">
        <v>50759.0</v>
      </c>
      <c r="B7" s="63" t="s">
        <v>137</v>
      </c>
      <c r="C7" s="63" t="s">
        <v>15</v>
      </c>
      <c r="D7" s="63">
        <v>5.0</v>
      </c>
      <c r="E7" s="63">
        <v>50759.0</v>
      </c>
      <c r="F7" s="63">
        <v>50759.0</v>
      </c>
      <c r="G7" s="63">
        <v>50759.0</v>
      </c>
      <c r="H7" s="63">
        <v>50759.0</v>
      </c>
      <c r="I7" s="63">
        <v>50759.0</v>
      </c>
      <c r="J7" s="63">
        <v>50759.0</v>
      </c>
      <c r="K7" s="63">
        <v>50759.0</v>
      </c>
      <c r="L7" s="63">
        <v>3.611</v>
      </c>
      <c r="M7" s="63">
        <v>3.611</v>
      </c>
      <c r="N7" s="61">
        <f t="shared" si="1"/>
        <v>0</v>
      </c>
      <c r="O7" s="61">
        <f t="shared" si="2"/>
        <v>0</v>
      </c>
      <c r="P7" s="61">
        <f t="shared" si="3"/>
        <v>0</v>
      </c>
      <c r="Q7" s="61">
        <f t="shared" si="4"/>
        <v>0</v>
      </c>
      <c r="R7" s="61">
        <f t="shared" si="5"/>
        <v>0</v>
      </c>
      <c r="S7" s="62">
        <f t="shared" si="6"/>
        <v>0</v>
      </c>
      <c r="U7" s="60">
        <f t="shared" si="7"/>
        <v>3.611</v>
      </c>
    </row>
    <row r="8">
      <c r="A8" s="63">
        <v>44978.0</v>
      </c>
      <c r="B8" s="63" t="s">
        <v>138</v>
      </c>
      <c r="C8" s="63" t="s">
        <v>15</v>
      </c>
      <c r="D8" s="63">
        <v>5.0</v>
      </c>
      <c r="E8" s="63">
        <v>44978.0</v>
      </c>
      <c r="F8" s="63">
        <v>45011.0</v>
      </c>
      <c r="G8" s="63">
        <v>44978.0</v>
      </c>
      <c r="H8" s="63">
        <v>44978.0</v>
      </c>
      <c r="I8" s="63">
        <v>44978.0</v>
      </c>
      <c r="J8" s="63">
        <v>44978.0</v>
      </c>
      <c r="K8" s="63">
        <v>44984.6</v>
      </c>
      <c r="L8" s="63">
        <v>2.131</v>
      </c>
      <c r="M8" s="63">
        <v>5.998</v>
      </c>
      <c r="N8" s="61">
        <f t="shared" si="1"/>
        <v>0</v>
      </c>
      <c r="O8" s="61">
        <f t="shared" si="2"/>
        <v>0.07336920272</v>
      </c>
      <c r="P8" s="61">
        <f t="shared" si="3"/>
        <v>0</v>
      </c>
      <c r="Q8" s="61">
        <f t="shared" si="4"/>
        <v>0</v>
      </c>
      <c r="R8" s="61">
        <f t="shared" si="5"/>
        <v>0</v>
      </c>
      <c r="S8" s="62">
        <f t="shared" si="6"/>
        <v>0.01467384054</v>
      </c>
      <c r="U8" s="60">
        <f t="shared" si="7"/>
        <v>2.131</v>
      </c>
    </row>
    <row r="9">
      <c r="A9" s="63">
        <v>49837.0</v>
      </c>
      <c r="B9" s="63" t="s">
        <v>139</v>
      </c>
      <c r="C9" s="63" t="s">
        <v>15</v>
      </c>
      <c r="D9" s="63">
        <v>5.0</v>
      </c>
      <c r="E9" s="63">
        <v>49837.0</v>
      </c>
      <c r="F9" s="63">
        <v>49837.0</v>
      </c>
      <c r="G9" s="63">
        <v>49837.0</v>
      </c>
      <c r="H9" s="63">
        <v>49898.0</v>
      </c>
      <c r="I9" s="63">
        <v>49837.0</v>
      </c>
      <c r="J9" s="63">
        <v>49837.0</v>
      </c>
      <c r="K9" s="63">
        <v>49849.2</v>
      </c>
      <c r="L9" s="63">
        <v>7.091</v>
      </c>
      <c r="M9" s="63">
        <v>7.327</v>
      </c>
      <c r="N9" s="61">
        <f t="shared" si="1"/>
        <v>0</v>
      </c>
      <c r="O9" s="61">
        <f t="shared" si="2"/>
        <v>0</v>
      </c>
      <c r="P9" s="61">
        <f t="shared" si="3"/>
        <v>0</v>
      </c>
      <c r="Q9" s="61">
        <f t="shared" si="4"/>
        <v>0.1223990208</v>
      </c>
      <c r="R9" s="61">
        <f t="shared" si="5"/>
        <v>0</v>
      </c>
      <c r="S9" s="62">
        <f t="shared" si="6"/>
        <v>0.02447980416</v>
      </c>
      <c r="U9" s="60">
        <f t="shared" si="7"/>
        <v>7.091</v>
      </c>
    </row>
    <row r="10">
      <c r="A10" s="63">
        <v>47636.0</v>
      </c>
      <c r="B10" s="63" t="s">
        <v>140</v>
      </c>
      <c r="C10" s="63" t="s">
        <v>15</v>
      </c>
      <c r="D10" s="63">
        <v>5.0</v>
      </c>
      <c r="E10" s="63">
        <v>47636.0</v>
      </c>
      <c r="F10" s="63">
        <v>47636.0</v>
      </c>
      <c r="G10" s="63">
        <v>47636.0</v>
      </c>
      <c r="H10" s="63">
        <v>47636.0</v>
      </c>
      <c r="I10" s="63">
        <v>47636.0</v>
      </c>
      <c r="J10" s="63">
        <v>47636.0</v>
      </c>
      <c r="K10" s="63">
        <v>47636.0</v>
      </c>
      <c r="L10" s="63">
        <v>1.617</v>
      </c>
      <c r="M10" s="63">
        <v>1.617</v>
      </c>
      <c r="N10" s="61">
        <f t="shared" si="1"/>
        <v>0</v>
      </c>
      <c r="O10" s="61">
        <f t="shared" si="2"/>
        <v>0</v>
      </c>
      <c r="P10" s="61">
        <f t="shared" si="3"/>
        <v>0</v>
      </c>
      <c r="Q10" s="61">
        <f t="shared" si="4"/>
        <v>0</v>
      </c>
      <c r="R10" s="61">
        <f t="shared" si="5"/>
        <v>0</v>
      </c>
      <c r="S10" s="62">
        <f t="shared" si="6"/>
        <v>0</v>
      </c>
      <c r="U10" s="60">
        <f t="shared" si="7"/>
        <v>1.617</v>
      </c>
    </row>
    <row r="11">
      <c r="A11" s="63">
        <v>36864.0</v>
      </c>
      <c r="B11" s="63" t="s">
        <v>141</v>
      </c>
      <c r="C11" s="63" t="s">
        <v>15</v>
      </c>
      <c r="D11" s="63">
        <v>5.0</v>
      </c>
      <c r="E11" s="63">
        <v>36864.0</v>
      </c>
      <c r="F11" s="63">
        <v>36864.0</v>
      </c>
      <c r="G11" s="63">
        <v>36875.0</v>
      </c>
      <c r="H11" s="63">
        <v>36883.0</v>
      </c>
      <c r="I11" s="63">
        <v>36864.0</v>
      </c>
      <c r="J11" s="63">
        <v>36864.0</v>
      </c>
      <c r="K11" s="63">
        <v>36870.0</v>
      </c>
      <c r="L11" s="63">
        <v>5.3</v>
      </c>
      <c r="M11" s="63">
        <v>10.207</v>
      </c>
      <c r="N11" s="61">
        <f t="shared" si="1"/>
        <v>0</v>
      </c>
      <c r="O11" s="61">
        <f t="shared" si="2"/>
        <v>0</v>
      </c>
      <c r="P11" s="61">
        <f t="shared" si="3"/>
        <v>0.02983940972</v>
      </c>
      <c r="Q11" s="61">
        <f t="shared" si="4"/>
        <v>0.05154079861</v>
      </c>
      <c r="R11" s="61">
        <f t="shared" si="5"/>
        <v>0</v>
      </c>
      <c r="S11" s="62">
        <f t="shared" si="6"/>
        <v>0.01627604167</v>
      </c>
      <c r="U11" s="60">
        <f t="shared" si="7"/>
        <v>5.3</v>
      </c>
    </row>
    <row r="12">
      <c r="A12" s="63">
        <v>46297.0</v>
      </c>
      <c r="B12" s="63" t="s">
        <v>142</v>
      </c>
      <c r="C12" s="63" t="s">
        <v>15</v>
      </c>
      <c r="D12" s="63">
        <v>5.0</v>
      </c>
      <c r="E12" s="63">
        <v>46367.0</v>
      </c>
      <c r="F12" s="63">
        <v>46341.0</v>
      </c>
      <c r="G12" s="63">
        <v>46297.0</v>
      </c>
      <c r="H12" s="63">
        <v>46341.0</v>
      </c>
      <c r="I12" s="63">
        <v>46297.0</v>
      </c>
      <c r="J12" s="63">
        <v>46297.0</v>
      </c>
      <c r="K12" s="63">
        <v>46328.6</v>
      </c>
      <c r="L12" s="63">
        <v>11.992</v>
      </c>
      <c r="M12" s="63">
        <v>22.041</v>
      </c>
      <c r="N12" s="61">
        <f t="shared" si="1"/>
        <v>0.1511977018</v>
      </c>
      <c r="O12" s="61">
        <f t="shared" si="2"/>
        <v>0.09503855541</v>
      </c>
      <c r="P12" s="61">
        <f t="shared" si="3"/>
        <v>0</v>
      </c>
      <c r="Q12" s="61">
        <f t="shared" si="4"/>
        <v>0.09503855541</v>
      </c>
      <c r="R12" s="61">
        <f t="shared" si="5"/>
        <v>0</v>
      </c>
      <c r="S12" s="62">
        <f t="shared" si="6"/>
        <v>0.06825496252</v>
      </c>
      <c r="U12" s="60">
        <f t="shared" si="7"/>
        <v>11.992</v>
      </c>
    </row>
    <row r="13">
      <c r="A13" s="63">
        <v>53082.0</v>
      </c>
      <c r="B13" s="63" t="s">
        <v>143</v>
      </c>
      <c r="C13" s="63" t="s">
        <v>15</v>
      </c>
      <c r="D13" s="63">
        <v>5.0</v>
      </c>
      <c r="E13" s="63">
        <v>53114.0</v>
      </c>
      <c r="F13" s="63">
        <v>53082.0</v>
      </c>
      <c r="G13" s="63">
        <v>53082.0</v>
      </c>
      <c r="H13" s="63">
        <v>53082.0</v>
      </c>
      <c r="I13" s="63">
        <v>53082.0</v>
      </c>
      <c r="J13" s="63">
        <v>53082.0</v>
      </c>
      <c r="K13" s="63">
        <v>53088.4</v>
      </c>
      <c r="L13" s="63">
        <v>4.104</v>
      </c>
      <c r="M13" s="63">
        <v>8.732</v>
      </c>
      <c r="N13" s="61">
        <f t="shared" si="1"/>
        <v>0.06028408877</v>
      </c>
      <c r="O13" s="61">
        <f t="shared" si="2"/>
        <v>0</v>
      </c>
      <c r="P13" s="61">
        <f t="shared" si="3"/>
        <v>0</v>
      </c>
      <c r="Q13" s="61">
        <f t="shared" si="4"/>
        <v>0</v>
      </c>
      <c r="R13" s="61">
        <f t="shared" si="5"/>
        <v>0</v>
      </c>
      <c r="S13" s="62">
        <f t="shared" si="6"/>
        <v>0.01205681775</v>
      </c>
      <c r="U13" s="60">
        <f t="shared" si="7"/>
        <v>4.104</v>
      </c>
    </row>
    <row r="14">
      <c r="A14" s="63">
        <v>48257.0</v>
      </c>
      <c r="B14" s="63" t="s">
        <v>144</v>
      </c>
      <c r="C14" s="63" t="s">
        <v>15</v>
      </c>
      <c r="D14" s="63">
        <v>5.0</v>
      </c>
      <c r="E14" s="63">
        <v>48257.0</v>
      </c>
      <c r="F14" s="63">
        <v>48257.0</v>
      </c>
      <c r="G14" s="63">
        <v>48257.0</v>
      </c>
      <c r="H14" s="63">
        <v>48307.0</v>
      </c>
      <c r="I14" s="63">
        <v>48257.0</v>
      </c>
      <c r="J14" s="63">
        <v>48257.0</v>
      </c>
      <c r="K14" s="63">
        <v>48267.0</v>
      </c>
      <c r="L14" s="63">
        <v>4.821</v>
      </c>
      <c r="M14" s="63">
        <v>9.69</v>
      </c>
      <c r="N14" s="61">
        <f t="shared" si="1"/>
        <v>0</v>
      </c>
      <c r="O14" s="61">
        <f t="shared" si="2"/>
        <v>0</v>
      </c>
      <c r="P14" s="61">
        <f t="shared" si="3"/>
        <v>0</v>
      </c>
      <c r="Q14" s="61">
        <f t="shared" si="4"/>
        <v>0.1036119112</v>
      </c>
      <c r="R14" s="61">
        <f t="shared" si="5"/>
        <v>0</v>
      </c>
      <c r="S14" s="62">
        <f t="shared" si="6"/>
        <v>0.02072238225</v>
      </c>
      <c r="U14" s="60">
        <f t="shared" si="7"/>
        <v>4.821</v>
      </c>
    </row>
    <row r="15">
      <c r="A15" s="63">
        <v>55342.0</v>
      </c>
      <c r="B15" s="63" t="s">
        <v>145</v>
      </c>
      <c r="C15" s="63" t="s">
        <v>15</v>
      </c>
      <c r="D15" s="63">
        <v>5.0</v>
      </c>
      <c r="E15" s="63">
        <v>55342.0</v>
      </c>
      <c r="F15" s="63">
        <v>55342.0</v>
      </c>
      <c r="G15" s="63">
        <v>55342.0</v>
      </c>
      <c r="H15" s="63">
        <v>55394.0</v>
      </c>
      <c r="I15" s="63">
        <v>55342.0</v>
      </c>
      <c r="J15" s="63">
        <v>55342.0</v>
      </c>
      <c r="K15" s="63">
        <v>55352.4</v>
      </c>
      <c r="L15" s="63">
        <v>11.123</v>
      </c>
      <c r="M15" s="63">
        <v>15.323</v>
      </c>
      <c r="N15" s="61">
        <f t="shared" si="1"/>
        <v>0</v>
      </c>
      <c r="O15" s="61">
        <f t="shared" si="2"/>
        <v>0</v>
      </c>
      <c r="P15" s="61">
        <f t="shared" si="3"/>
        <v>0</v>
      </c>
      <c r="Q15" s="61">
        <f t="shared" si="4"/>
        <v>0.0939611868</v>
      </c>
      <c r="R15" s="61">
        <f t="shared" si="5"/>
        <v>0</v>
      </c>
      <c r="S15" s="62">
        <f t="shared" si="6"/>
        <v>0.01879223736</v>
      </c>
      <c r="U15" s="60">
        <f t="shared" si="7"/>
        <v>11.123</v>
      </c>
    </row>
    <row r="16">
      <c r="A16" s="63">
        <v>47426.0</v>
      </c>
      <c r="B16" s="63" t="s">
        <v>146</v>
      </c>
      <c r="C16" s="63" t="s">
        <v>15</v>
      </c>
      <c r="D16" s="63">
        <v>5.0</v>
      </c>
      <c r="E16" s="63">
        <v>47426.0</v>
      </c>
      <c r="F16" s="63">
        <v>47426.0</v>
      </c>
      <c r="G16" s="63">
        <v>47426.0</v>
      </c>
      <c r="H16" s="63">
        <v>47426.0</v>
      </c>
      <c r="I16" s="63">
        <v>47426.0</v>
      </c>
      <c r="J16" s="63">
        <v>47426.0</v>
      </c>
      <c r="K16" s="63">
        <v>47426.0</v>
      </c>
      <c r="L16" s="63">
        <v>10.41</v>
      </c>
      <c r="M16" s="63">
        <v>10.41</v>
      </c>
      <c r="N16" s="61">
        <f t="shared" si="1"/>
        <v>0</v>
      </c>
      <c r="O16" s="61">
        <f t="shared" si="2"/>
        <v>0</v>
      </c>
      <c r="P16" s="61">
        <f t="shared" si="3"/>
        <v>0</v>
      </c>
      <c r="Q16" s="61">
        <f t="shared" si="4"/>
        <v>0</v>
      </c>
      <c r="R16" s="61">
        <f t="shared" si="5"/>
        <v>0</v>
      </c>
      <c r="S16" s="62">
        <f t="shared" si="6"/>
        <v>0</v>
      </c>
      <c r="U16" s="60">
        <f t="shared" si="7"/>
        <v>10.41</v>
      </c>
    </row>
    <row r="17">
      <c r="A17" s="63">
        <v>49941.0</v>
      </c>
      <c r="B17" s="63" t="s">
        <v>147</v>
      </c>
      <c r="C17" s="63" t="s">
        <v>15</v>
      </c>
      <c r="D17" s="63">
        <v>5.0</v>
      </c>
      <c r="E17" s="63">
        <v>50034.0</v>
      </c>
      <c r="F17" s="63">
        <v>49941.0</v>
      </c>
      <c r="G17" s="63">
        <v>49948.0</v>
      </c>
      <c r="H17" s="63">
        <v>50034.0</v>
      </c>
      <c r="I17" s="63">
        <v>49941.0</v>
      </c>
      <c r="J17" s="63">
        <v>49941.0</v>
      </c>
      <c r="K17" s="63">
        <v>49979.6</v>
      </c>
      <c r="L17" s="63">
        <v>11.997</v>
      </c>
      <c r="M17" s="63">
        <v>25.005</v>
      </c>
      <c r="N17" s="61">
        <f t="shared" si="1"/>
        <v>0.1862197393</v>
      </c>
      <c r="O17" s="61">
        <f t="shared" si="2"/>
        <v>0</v>
      </c>
      <c r="P17" s="61">
        <f t="shared" si="3"/>
        <v>0.01401653952</v>
      </c>
      <c r="Q17" s="61">
        <f t="shared" si="4"/>
        <v>0.1862197393</v>
      </c>
      <c r="R17" s="61">
        <f t="shared" si="5"/>
        <v>0</v>
      </c>
      <c r="S17" s="62">
        <f t="shared" si="6"/>
        <v>0.07729120362</v>
      </c>
      <c r="U17" s="60">
        <f t="shared" si="7"/>
        <v>11.997</v>
      </c>
    </row>
    <row r="18">
      <c r="A18" s="63">
        <v>53403.0</v>
      </c>
      <c r="B18" s="63" t="s">
        <v>148</v>
      </c>
      <c r="C18" s="63" t="s">
        <v>15</v>
      </c>
      <c r="D18" s="63">
        <v>5.0</v>
      </c>
      <c r="E18" s="63">
        <v>53403.0</v>
      </c>
      <c r="F18" s="63">
        <v>53404.0</v>
      </c>
      <c r="G18" s="63">
        <v>53440.0</v>
      </c>
      <c r="H18" s="63">
        <v>53404.0</v>
      </c>
      <c r="I18" s="63">
        <v>53403.0</v>
      </c>
      <c r="J18" s="63">
        <v>53403.0</v>
      </c>
      <c r="K18" s="63">
        <v>53410.8</v>
      </c>
      <c r="L18" s="63">
        <v>16.058</v>
      </c>
      <c r="M18" s="63">
        <v>30.169</v>
      </c>
      <c r="N18" s="61">
        <f t="shared" si="1"/>
        <v>0</v>
      </c>
      <c r="O18" s="61">
        <f t="shared" si="2"/>
        <v>0.001872553976</v>
      </c>
      <c r="P18" s="61">
        <f t="shared" si="3"/>
        <v>0.06928449713</v>
      </c>
      <c r="Q18" s="61">
        <f t="shared" si="4"/>
        <v>0.001872553976</v>
      </c>
      <c r="R18" s="61">
        <f t="shared" si="5"/>
        <v>0</v>
      </c>
      <c r="S18" s="62">
        <f t="shared" si="6"/>
        <v>0.01460592102</v>
      </c>
      <c r="U18" s="60">
        <f t="shared" si="7"/>
        <v>16.058</v>
      </c>
    </row>
    <row r="19">
      <c r="A19" s="63">
        <v>59089.0</v>
      </c>
      <c r="B19" s="63" t="s">
        <v>149</v>
      </c>
      <c r="C19" s="63" t="s">
        <v>15</v>
      </c>
      <c r="D19" s="63">
        <v>5.0</v>
      </c>
      <c r="E19" s="63">
        <v>59089.0</v>
      </c>
      <c r="F19" s="63">
        <v>59159.0</v>
      </c>
      <c r="G19" s="63">
        <v>59159.0</v>
      </c>
      <c r="H19" s="63">
        <v>59089.0</v>
      </c>
      <c r="I19" s="63">
        <v>59089.0</v>
      </c>
      <c r="J19" s="63">
        <v>59089.0</v>
      </c>
      <c r="K19" s="63">
        <v>59117.0</v>
      </c>
      <c r="L19" s="63">
        <v>17.601</v>
      </c>
      <c r="M19" s="63">
        <v>24.219</v>
      </c>
      <c r="N19" s="61">
        <f t="shared" si="1"/>
        <v>0</v>
      </c>
      <c r="O19" s="61">
        <f t="shared" si="2"/>
        <v>0.1184653658</v>
      </c>
      <c r="P19" s="61">
        <f t="shared" si="3"/>
        <v>0.1184653658</v>
      </c>
      <c r="Q19" s="61">
        <f t="shared" si="4"/>
        <v>0</v>
      </c>
      <c r="R19" s="61">
        <f t="shared" si="5"/>
        <v>0</v>
      </c>
      <c r="S19" s="62">
        <f t="shared" si="6"/>
        <v>0.04738614632</v>
      </c>
      <c r="U19" s="60">
        <f t="shared" si="7"/>
        <v>17.601</v>
      </c>
    </row>
    <row r="20">
      <c r="A20" s="63">
        <v>56234.0</v>
      </c>
      <c r="B20" s="63" t="s">
        <v>150</v>
      </c>
      <c r="C20" s="63" t="s">
        <v>15</v>
      </c>
      <c r="D20" s="63">
        <v>5.0</v>
      </c>
      <c r="E20" s="63">
        <v>56234.0</v>
      </c>
      <c r="F20" s="63">
        <v>56268.0</v>
      </c>
      <c r="G20" s="63">
        <v>56234.0</v>
      </c>
      <c r="H20" s="63">
        <v>56249.0</v>
      </c>
      <c r="I20" s="63">
        <v>56234.0</v>
      </c>
      <c r="J20" s="63">
        <v>56234.0</v>
      </c>
      <c r="K20" s="63">
        <v>56243.8</v>
      </c>
      <c r="L20" s="63">
        <v>15.615</v>
      </c>
      <c r="M20" s="63">
        <v>26.217</v>
      </c>
      <c r="N20" s="61">
        <f t="shared" si="1"/>
        <v>0</v>
      </c>
      <c r="O20" s="61">
        <f t="shared" si="2"/>
        <v>0.06046164242</v>
      </c>
      <c r="P20" s="61">
        <f t="shared" si="3"/>
        <v>0</v>
      </c>
      <c r="Q20" s="61">
        <f t="shared" si="4"/>
        <v>0.02667425401</v>
      </c>
      <c r="R20" s="61">
        <f t="shared" si="5"/>
        <v>0</v>
      </c>
      <c r="S20" s="62">
        <f t="shared" si="6"/>
        <v>0.01742717929</v>
      </c>
      <c r="U20" s="60">
        <f t="shared" si="7"/>
        <v>15.615</v>
      </c>
    </row>
    <row r="21">
      <c r="A21" s="63">
        <v>58389.0</v>
      </c>
      <c r="B21" s="63" t="s">
        <v>151</v>
      </c>
      <c r="C21" s="63" t="s">
        <v>15</v>
      </c>
      <c r="D21" s="63">
        <v>5.0</v>
      </c>
      <c r="E21" s="63">
        <v>58389.0</v>
      </c>
      <c r="F21" s="63">
        <v>58389.0</v>
      </c>
      <c r="G21" s="63">
        <v>58389.0</v>
      </c>
      <c r="H21" s="63">
        <v>58389.0</v>
      </c>
      <c r="I21" s="63">
        <v>58427.0</v>
      </c>
      <c r="J21" s="63">
        <v>58389.0</v>
      </c>
      <c r="K21" s="63">
        <v>58396.6</v>
      </c>
      <c r="L21" s="63">
        <v>15.865</v>
      </c>
      <c r="M21" s="63">
        <v>20.293</v>
      </c>
      <c r="N21" s="61">
        <f t="shared" si="1"/>
        <v>0</v>
      </c>
      <c r="O21" s="61">
        <f t="shared" si="2"/>
        <v>0</v>
      </c>
      <c r="P21" s="61">
        <f t="shared" si="3"/>
        <v>0</v>
      </c>
      <c r="Q21" s="61">
        <f t="shared" si="4"/>
        <v>0</v>
      </c>
      <c r="R21" s="61">
        <f t="shared" si="5"/>
        <v>0.06508075151</v>
      </c>
      <c r="S21" s="62">
        <f t="shared" si="6"/>
        <v>0.0130161503</v>
      </c>
      <c r="U21" s="60">
        <f t="shared" si="7"/>
        <v>15.865</v>
      </c>
    </row>
    <row r="22">
      <c r="A22" s="63">
        <v>56961.0</v>
      </c>
      <c r="B22" s="63" t="s">
        <v>152</v>
      </c>
      <c r="C22" s="63" t="s">
        <v>15</v>
      </c>
      <c r="D22" s="63">
        <v>5.0</v>
      </c>
      <c r="E22" s="63">
        <v>57038.0</v>
      </c>
      <c r="F22" s="63">
        <v>57038.0</v>
      </c>
      <c r="G22" s="63">
        <v>57038.0</v>
      </c>
      <c r="H22" s="63">
        <v>56961.0</v>
      </c>
      <c r="I22" s="63">
        <v>56961.0</v>
      </c>
      <c r="J22" s="63">
        <v>56961.0</v>
      </c>
      <c r="K22" s="63">
        <v>57007.2</v>
      </c>
      <c r="L22" s="63">
        <v>18.656</v>
      </c>
      <c r="M22" s="63">
        <v>39.559</v>
      </c>
      <c r="N22" s="61">
        <f t="shared" si="1"/>
        <v>0.135180211</v>
      </c>
      <c r="O22" s="61">
        <f t="shared" si="2"/>
        <v>0.135180211</v>
      </c>
      <c r="P22" s="61">
        <f t="shared" si="3"/>
        <v>0.135180211</v>
      </c>
      <c r="Q22" s="61">
        <f t="shared" si="4"/>
        <v>0</v>
      </c>
      <c r="R22" s="61">
        <f t="shared" si="5"/>
        <v>0</v>
      </c>
      <c r="S22" s="62">
        <f t="shared" si="6"/>
        <v>0.08110812661</v>
      </c>
      <c r="U22" s="60">
        <f t="shared" si="7"/>
        <v>18.656</v>
      </c>
    </row>
    <row r="23">
      <c r="A23" s="63">
        <v>62650.0</v>
      </c>
      <c r="B23" s="63" t="s">
        <v>153</v>
      </c>
      <c r="C23" s="63" t="s">
        <v>15</v>
      </c>
      <c r="D23" s="63">
        <v>5.0</v>
      </c>
      <c r="E23" s="63">
        <v>62674.0</v>
      </c>
      <c r="F23" s="63">
        <v>62650.0</v>
      </c>
      <c r="G23" s="63">
        <v>62650.0</v>
      </c>
      <c r="H23" s="63">
        <v>62650.0</v>
      </c>
      <c r="I23" s="63">
        <v>62692.0</v>
      </c>
      <c r="J23" s="63">
        <v>62650.0</v>
      </c>
      <c r="K23" s="63">
        <v>62663.2</v>
      </c>
      <c r="L23" s="63">
        <v>22.855</v>
      </c>
      <c r="M23" s="63">
        <v>31.557</v>
      </c>
      <c r="N23" s="61">
        <f t="shared" si="1"/>
        <v>0.03830806065</v>
      </c>
      <c r="O23" s="61">
        <f t="shared" si="2"/>
        <v>0</v>
      </c>
      <c r="P23" s="61">
        <f t="shared" si="3"/>
        <v>0</v>
      </c>
      <c r="Q23" s="61">
        <f t="shared" si="4"/>
        <v>0</v>
      </c>
      <c r="R23" s="61">
        <f t="shared" si="5"/>
        <v>0.06703910615</v>
      </c>
      <c r="S23" s="62">
        <f t="shared" si="6"/>
        <v>0.02106943336</v>
      </c>
      <c r="U23" s="60">
        <f t="shared" si="7"/>
        <v>22.855</v>
      </c>
    </row>
    <row r="24">
      <c r="A24" s="63">
        <v>60660.0</v>
      </c>
      <c r="B24" s="63" t="s">
        <v>154</v>
      </c>
      <c r="C24" s="63" t="s">
        <v>15</v>
      </c>
      <c r="D24" s="63">
        <v>5.0</v>
      </c>
      <c r="E24" s="63">
        <v>60717.0</v>
      </c>
      <c r="F24" s="63">
        <v>60660.0</v>
      </c>
      <c r="G24" s="63">
        <v>60779.0</v>
      </c>
      <c r="H24" s="63">
        <v>60660.0</v>
      </c>
      <c r="I24" s="63">
        <v>60717.0</v>
      </c>
      <c r="J24" s="63">
        <v>60660.0</v>
      </c>
      <c r="K24" s="63">
        <v>60706.6</v>
      </c>
      <c r="L24" s="63">
        <v>10.533</v>
      </c>
      <c r="M24" s="63">
        <v>33.662</v>
      </c>
      <c r="N24" s="61">
        <f t="shared" si="1"/>
        <v>0.09396636993</v>
      </c>
      <c r="O24" s="61">
        <f t="shared" si="2"/>
        <v>0</v>
      </c>
      <c r="P24" s="61">
        <f t="shared" si="3"/>
        <v>0.1961754039</v>
      </c>
      <c r="Q24" s="61">
        <f t="shared" si="4"/>
        <v>0</v>
      </c>
      <c r="R24" s="61">
        <f t="shared" si="5"/>
        <v>0.09396636993</v>
      </c>
      <c r="S24" s="62">
        <f t="shared" si="6"/>
        <v>0.07682162875</v>
      </c>
      <c r="U24" s="60">
        <f t="shared" si="7"/>
        <v>10.533</v>
      </c>
    </row>
    <row r="25">
      <c r="A25" s="63">
        <v>60210.0</v>
      </c>
      <c r="B25" s="63" t="s">
        <v>155</v>
      </c>
      <c r="C25" s="63" t="s">
        <v>15</v>
      </c>
      <c r="D25" s="63">
        <v>5.0</v>
      </c>
      <c r="E25" s="63">
        <v>60271.0</v>
      </c>
      <c r="F25" s="63">
        <v>60215.0</v>
      </c>
      <c r="G25" s="63">
        <v>60215.0</v>
      </c>
      <c r="H25" s="63">
        <v>60215.0</v>
      </c>
      <c r="I25" s="63">
        <v>60271.0</v>
      </c>
      <c r="J25" s="63">
        <v>60215.0</v>
      </c>
      <c r="K25" s="63">
        <v>60237.4</v>
      </c>
      <c r="L25" s="63">
        <v>18.462</v>
      </c>
      <c r="M25" s="63">
        <v>50.014</v>
      </c>
      <c r="N25" s="61">
        <f t="shared" si="1"/>
        <v>0.1013120744</v>
      </c>
      <c r="O25" s="61">
        <f t="shared" si="2"/>
        <v>0.008304268394</v>
      </c>
      <c r="P25" s="61">
        <f t="shared" si="3"/>
        <v>0.008304268394</v>
      </c>
      <c r="Q25" s="61">
        <f t="shared" si="4"/>
        <v>0.008304268394</v>
      </c>
      <c r="R25" s="61">
        <f t="shared" si="5"/>
        <v>0.1013120744</v>
      </c>
      <c r="S25" s="62">
        <f t="shared" si="6"/>
        <v>0.0455073908</v>
      </c>
      <c r="U25" s="60">
        <f t="shared" si="7"/>
        <v>18.462</v>
      </c>
    </row>
    <row r="26">
      <c r="A26" s="63">
        <v>54793.0</v>
      </c>
      <c r="B26" s="63" t="s">
        <v>156</v>
      </c>
      <c r="C26" s="63" t="s">
        <v>15</v>
      </c>
      <c r="D26" s="63">
        <v>5.0</v>
      </c>
      <c r="E26" s="63">
        <v>54793.0</v>
      </c>
      <c r="F26" s="63">
        <v>54793.0</v>
      </c>
      <c r="G26" s="63">
        <v>54793.0</v>
      </c>
      <c r="H26" s="63">
        <v>54793.0</v>
      </c>
      <c r="I26" s="63">
        <v>54793.0</v>
      </c>
      <c r="J26" s="63">
        <v>54793.0</v>
      </c>
      <c r="K26" s="63">
        <v>54793.0</v>
      </c>
      <c r="L26" s="63">
        <v>15.503</v>
      </c>
      <c r="M26" s="63">
        <v>15.503</v>
      </c>
      <c r="N26" s="61">
        <f t="shared" si="1"/>
        <v>0</v>
      </c>
      <c r="O26" s="61">
        <f t="shared" si="2"/>
        <v>0</v>
      </c>
      <c r="P26" s="61">
        <f t="shared" si="3"/>
        <v>0</v>
      </c>
      <c r="Q26" s="61">
        <f t="shared" si="4"/>
        <v>0</v>
      </c>
      <c r="R26" s="61">
        <f t="shared" si="5"/>
        <v>0</v>
      </c>
      <c r="S26" s="62">
        <f t="shared" si="6"/>
        <v>0</v>
      </c>
      <c r="U26" s="60">
        <f t="shared" si="7"/>
        <v>15.503</v>
      </c>
    </row>
    <row r="27">
      <c r="A27" s="63">
        <v>59347.0</v>
      </c>
      <c r="B27" s="63" t="s">
        <v>157</v>
      </c>
      <c r="C27" s="63" t="s">
        <v>15</v>
      </c>
      <c r="D27" s="63">
        <v>5.0</v>
      </c>
      <c r="E27" s="63">
        <v>59347.0</v>
      </c>
      <c r="F27" s="63">
        <v>59359.0</v>
      </c>
      <c r="G27" s="63">
        <v>59419.0</v>
      </c>
      <c r="H27" s="63">
        <v>59347.0</v>
      </c>
      <c r="I27" s="63">
        <v>59356.0</v>
      </c>
      <c r="J27" s="63">
        <v>59347.0</v>
      </c>
      <c r="K27" s="63">
        <v>59365.6</v>
      </c>
      <c r="L27" s="63">
        <v>18.153</v>
      </c>
      <c r="M27" s="63">
        <v>41.782</v>
      </c>
      <c r="N27" s="61">
        <f t="shared" si="1"/>
        <v>0</v>
      </c>
      <c r="O27" s="61">
        <f t="shared" si="2"/>
        <v>0.02022006167</v>
      </c>
      <c r="P27" s="61">
        <f t="shared" si="3"/>
        <v>0.12132037</v>
      </c>
      <c r="Q27" s="61">
        <f t="shared" si="4"/>
        <v>0</v>
      </c>
      <c r="R27" s="61">
        <f t="shared" si="5"/>
        <v>0.01516504625</v>
      </c>
      <c r="S27" s="62">
        <f t="shared" si="6"/>
        <v>0.03134109559</v>
      </c>
      <c r="U27" s="60">
        <f t="shared" si="7"/>
        <v>18.153</v>
      </c>
    </row>
    <row r="28">
      <c r="A28" s="63">
        <v>57705.0</v>
      </c>
      <c r="B28" s="63" t="s">
        <v>158</v>
      </c>
      <c r="C28" s="63" t="s">
        <v>15</v>
      </c>
      <c r="D28" s="63">
        <v>5.0</v>
      </c>
      <c r="E28" s="63">
        <v>57722.0</v>
      </c>
      <c r="F28" s="63">
        <v>57778.0</v>
      </c>
      <c r="G28" s="63">
        <v>57705.0</v>
      </c>
      <c r="H28" s="63">
        <v>57748.0</v>
      </c>
      <c r="I28" s="63">
        <v>57705.0</v>
      </c>
      <c r="J28" s="63">
        <v>57705.0</v>
      </c>
      <c r="K28" s="63">
        <v>57731.6</v>
      </c>
      <c r="L28" s="63">
        <v>16.549</v>
      </c>
      <c r="M28" s="63">
        <v>39.45</v>
      </c>
      <c r="N28" s="61">
        <f t="shared" si="1"/>
        <v>0.02946018543</v>
      </c>
      <c r="O28" s="61">
        <f t="shared" si="2"/>
        <v>0.1265055021</v>
      </c>
      <c r="P28" s="61">
        <f t="shared" si="3"/>
        <v>0</v>
      </c>
      <c r="Q28" s="61">
        <f t="shared" si="4"/>
        <v>0.07451693961</v>
      </c>
      <c r="R28" s="61">
        <f t="shared" si="5"/>
        <v>0</v>
      </c>
      <c r="S28" s="62">
        <f t="shared" si="6"/>
        <v>0.04609652543</v>
      </c>
      <c r="U28" s="60">
        <f t="shared" si="7"/>
        <v>16.549</v>
      </c>
    </row>
    <row r="29">
      <c r="A29" s="63">
        <v>58252.0</v>
      </c>
      <c r="B29" s="63" t="s">
        <v>159</v>
      </c>
      <c r="C29" s="63" t="s">
        <v>15</v>
      </c>
      <c r="D29" s="63">
        <v>5.0</v>
      </c>
      <c r="E29" s="63">
        <v>58252.0</v>
      </c>
      <c r="F29" s="63">
        <v>58266.0</v>
      </c>
      <c r="G29" s="63">
        <v>58308.0</v>
      </c>
      <c r="H29" s="63">
        <v>58446.0</v>
      </c>
      <c r="I29" s="63">
        <v>58350.0</v>
      </c>
      <c r="J29" s="63">
        <v>58252.0</v>
      </c>
      <c r="K29" s="63">
        <v>58324.4</v>
      </c>
      <c r="L29" s="63">
        <v>24.233</v>
      </c>
      <c r="M29" s="63">
        <v>50.081</v>
      </c>
      <c r="N29" s="61">
        <f t="shared" si="1"/>
        <v>0</v>
      </c>
      <c r="O29" s="61">
        <f t="shared" si="2"/>
        <v>0.02403350958</v>
      </c>
      <c r="P29" s="61">
        <f t="shared" si="3"/>
        <v>0.09613403832</v>
      </c>
      <c r="Q29" s="61">
        <f t="shared" si="4"/>
        <v>0.3330357756</v>
      </c>
      <c r="R29" s="61">
        <f t="shared" si="5"/>
        <v>0.1682345671</v>
      </c>
      <c r="S29" s="62">
        <f t="shared" si="6"/>
        <v>0.1242875781</v>
      </c>
      <c r="U29" s="60">
        <f t="shared" si="7"/>
        <v>24.233</v>
      </c>
    </row>
    <row r="30">
      <c r="A30" s="63">
        <v>60745.0</v>
      </c>
      <c r="B30" s="63" t="s">
        <v>160</v>
      </c>
      <c r="C30" s="63" t="s">
        <v>15</v>
      </c>
      <c r="D30" s="63">
        <v>5.0</v>
      </c>
      <c r="E30" s="63">
        <v>60745.0</v>
      </c>
      <c r="F30" s="63">
        <v>60745.0</v>
      </c>
      <c r="G30" s="63">
        <v>60759.0</v>
      </c>
      <c r="H30" s="63">
        <v>60759.0</v>
      </c>
      <c r="I30" s="63">
        <v>60745.0</v>
      </c>
      <c r="J30" s="63">
        <v>60745.0</v>
      </c>
      <c r="K30" s="63">
        <v>60750.6</v>
      </c>
      <c r="L30" s="63">
        <v>33.109</v>
      </c>
      <c r="M30" s="63">
        <v>41.44</v>
      </c>
      <c r="N30" s="61">
        <f t="shared" si="1"/>
        <v>0</v>
      </c>
      <c r="O30" s="61">
        <f t="shared" si="2"/>
        <v>0</v>
      </c>
      <c r="P30" s="61">
        <f t="shared" si="3"/>
        <v>0.02304716438</v>
      </c>
      <c r="Q30" s="61">
        <f t="shared" si="4"/>
        <v>0.02304716438</v>
      </c>
      <c r="R30" s="61">
        <f t="shared" si="5"/>
        <v>0</v>
      </c>
      <c r="S30" s="62">
        <f t="shared" si="6"/>
        <v>0.00921886575</v>
      </c>
      <c r="U30" s="60">
        <f t="shared" si="7"/>
        <v>33.109</v>
      </c>
    </row>
    <row r="31">
      <c r="A31" s="63">
        <v>65738.0</v>
      </c>
      <c r="B31" s="63" t="s">
        <v>161</v>
      </c>
      <c r="C31" s="63" t="s">
        <v>15</v>
      </c>
      <c r="D31" s="63">
        <v>5.0</v>
      </c>
      <c r="E31" s="63">
        <v>65738.0</v>
      </c>
      <c r="F31" s="63">
        <v>65738.0</v>
      </c>
      <c r="G31" s="63">
        <v>65738.0</v>
      </c>
      <c r="H31" s="63">
        <v>65738.0</v>
      </c>
      <c r="I31" s="63">
        <v>66049.0</v>
      </c>
      <c r="J31" s="63">
        <v>65738.0</v>
      </c>
      <c r="K31" s="63">
        <v>65800.2</v>
      </c>
      <c r="L31" s="63">
        <v>18.982</v>
      </c>
      <c r="M31" s="63">
        <v>29.889</v>
      </c>
      <c r="N31" s="61">
        <f t="shared" si="1"/>
        <v>0</v>
      </c>
      <c r="O31" s="61">
        <f t="shared" si="2"/>
        <v>0</v>
      </c>
      <c r="P31" s="61">
        <f t="shared" si="3"/>
        <v>0</v>
      </c>
      <c r="Q31" s="61">
        <f t="shared" si="4"/>
        <v>0</v>
      </c>
      <c r="R31" s="61">
        <f t="shared" si="5"/>
        <v>0.4730901457</v>
      </c>
      <c r="S31" s="62">
        <f t="shared" si="6"/>
        <v>0.09461802915</v>
      </c>
      <c r="U31" s="60">
        <f t="shared" si="7"/>
        <v>18.982</v>
      </c>
    </row>
    <row r="32">
      <c r="A32" s="63">
        <v>61463.0</v>
      </c>
      <c r="B32" s="63" t="s">
        <v>162</v>
      </c>
      <c r="C32" s="63" t="s">
        <v>15</v>
      </c>
      <c r="D32" s="63">
        <v>5.0</v>
      </c>
      <c r="E32" s="63">
        <v>61564.0</v>
      </c>
      <c r="F32" s="63">
        <v>61484.0</v>
      </c>
      <c r="G32" s="63">
        <v>61475.0</v>
      </c>
      <c r="H32" s="63">
        <v>61463.0</v>
      </c>
      <c r="I32" s="63">
        <v>61519.0</v>
      </c>
      <c r="J32" s="63">
        <v>61463.0</v>
      </c>
      <c r="K32" s="63">
        <v>61501.0</v>
      </c>
      <c r="L32" s="63">
        <v>28.334</v>
      </c>
      <c r="M32" s="63">
        <v>57.838</v>
      </c>
      <c r="N32" s="61">
        <f t="shared" si="1"/>
        <v>0.1643265054</v>
      </c>
      <c r="O32" s="61">
        <f t="shared" si="2"/>
        <v>0.03416689716</v>
      </c>
      <c r="P32" s="61">
        <f t="shared" si="3"/>
        <v>0.01952394123</v>
      </c>
      <c r="Q32" s="61">
        <f t="shared" si="4"/>
        <v>0</v>
      </c>
      <c r="R32" s="61">
        <f t="shared" si="5"/>
        <v>0.09111172575</v>
      </c>
      <c r="S32" s="62">
        <f t="shared" si="6"/>
        <v>0.0618258139</v>
      </c>
      <c r="U32" s="60">
        <f t="shared" si="7"/>
        <v>28.334</v>
      </c>
    </row>
    <row r="33">
      <c r="A33" s="63">
        <v>67073.0</v>
      </c>
      <c r="B33" s="63" t="s">
        <v>163</v>
      </c>
      <c r="C33" s="63" t="s">
        <v>15</v>
      </c>
      <c r="D33" s="63">
        <v>5.0</v>
      </c>
      <c r="E33" s="63">
        <v>67092.0</v>
      </c>
      <c r="F33" s="63">
        <v>67111.0</v>
      </c>
      <c r="G33" s="63">
        <v>67086.0</v>
      </c>
      <c r="H33" s="63">
        <v>67073.0</v>
      </c>
      <c r="I33" s="63">
        <v>67073.0</v>
      </c>
      <c r="J33" s="63">
        <v>67073.0</v>
      </c>
      <c r="K33" s="63">
        <v>67087.0</v>
      </c>
      <c r="L33" s="63">
        <v>30.991</v>
      </c>
      <c r="M33" s="63">
        <v>56.977</v>
      </c>
      <c r="N33" s="61">
        <f t="shared" si="1"/>
        <v>0.02832734483</v>
      </c>
      <c r="O33" s="61">
        <f t="shared" si="2"/>
        <v>0.05665468967</v>
      </c>
      <c r="P33" s="61">
        <f t="shared" si="3"/>
        <v>0.01938186752</v>
      </c>
      <c r="Q33" s="61">
        <f t="shared" si="4"/>
        <v>0</v>
      </c>
      <c r="R33" s="61">
        <f t="shared" si="5"/>
        <v>0</v>
      </c>
      <c r="S33" s="62">
        <f t="shared" si="6"/>
        <v>0.0208727804</v>
      </c>
      <c r="U33" s="60">
        <f t="shared" si="7"/>
        <v>30.991</v>
      </c>
    </row>
    <row r="34">
      <c r="A34" s="63">
        <v>66024.0</v>
      </c>
      <c r="B34" s="63" t="s">
        <v>164</v>
      </c>
      <c r="C34" s="63" t="s">
        <v>15</v>
      </c>
      <c r="D34" s="63">
        <v>5.0</v>
      </c>
      <c r="E34" s="63">
        <v>66053.0</v>
      </c>
      <c r="F34" s="63">
        <v>66024.0</v>
      </c>
      <c r="G34" s="63">
        <v>66084.0</v>
      </c>
      <c r="H34" s="63">
        <v>66053.0</v>
      </c>
      <c r="I34" s="63">
        <v>66180.0</v>
      </c>
      <c r="J34" s="63">
        <v>66024.0</v>
      </c>
      <c r="K34" s="63">
        <v>66078.8</v>
      </c>
      <c r="L34" s="63">
        <v>27.739</v>
      </c>
      <c r="M34" s="63">
        <v>66.869</v>
      </c>
      <c r="N34" s="61">
        <f t="shared" si="1"/>
        <v>0.04392342179</v>
      </c>
      <c r="O34" s="61">
        <f t="shared" si="2"/>
        <v>0</v>
      </c>
      <c r="P34" s="61">
        <f t="shared" si="3"/>
        <v>0.09087604507</v>
      </c>
      <c r="Q34" s="61">
        <f t="shared" si="4"/>
        <v>0.04392342179</v>
      </c>
      <c r="R34" s="61">
        <f t="shared" si="5"/>
        <v>0.2362777172</v>
      </c>
      <c r="S34" s="62">
        <f t="shared" si="6"/>
        <v>0.08300012117</v>
      </c>
      <c r="U34" s="60">
        <f t="shared" si="7"/>
        <v>27.739</v>
      </c>
    </row>
    <row r="35">
      <c r="A35" s="63">
        <v>63475.0</v>
      </c>
      <c r="B35" s="63" t="s">
        <v>165</v>
      </c>
      <c r="C35" s="63" t="s">
        <v>15</v>
      </c>
      <c r="D35" s="63">
        <v>5.0</v>
      </c>
      <c r="E35" s="63">
        <v>63488.0</v>
      </c>
      <c r="F35" s="63">
        <v>63534.0</v>
      </c>
      <c r="G35" s="63">
        <v>63475.0</v>
      </c>
      <c r="H35" s="63">
        <v>63475.0</v>
      </c>
      <c r="I35" s="63">
        <v>63738.0</v>
      </c>
      <c r="J35" s="63">
        <v>63475.0</v>
      </c>
      <c r="K35" s="63">
        <v>63542.0</v>
      </c>
      <c r="L35" s="63">
        <v>27.705</v>
      </c>
      <c r="M35" s="63">
        <v>50.116</v>
      </c>
      <c r="N35" s="61">
        <f t="shared" si="1"/>
        <v>0.02048050414</v>
      </c>
      <c r="O35" s="61">
        <f t="shared" si="2"/>
        <v>0.09294998031</v>
      </c>
      <c r="P35" s="61">
        <f t="shared" si="3"/>
        <v>0</v>
      </c>
      <c r="Q35" s="61">
        <f t="shared" si="4"/>
        <v>0</v>
      </c>
      <c r="R35" s="61">
        <f t="shared" si="5"/>
        <v>0.4143363529</v>
      </c>
      <c r="S35" s="62">
        <f t="shared" si="6"/>
        <v>0.1055533675</v>
      </c>
      <c r="U35" s="60">
        <f t="shared" si="7"/>
        <v>27.705</v>
      </c>
    </row>
    <row r="36">
      <c r="A36" s="63">
        <v>62408.0</v>
      </c>
      <c r="B36" s="63" t="s">
        <v>166</v>
      </c>
      <c r="C36" s="63" t="s">
        <v>15</v>
      </c>
      <c r="D36" s="63">
        <v>5.0</v>
      </c>
      <c r="E36" s="63">
        <v>62408.0</v>
      </c>
      <c r="F36" s="63">
        <v>62549.0</v>
      </c>
      <c r="G36" s="63">
        <v>62408.0</v>
      </c>
      <c r="H36" s="63">
        <v>62667.0</v>
      </c>
      <c r="I36" s="63">
        <v>62825.0</v>
      </c>
      <c r="J36" s="63">
        <v>62408.0</v>
      </c>
      <c r="K36" s="63">
        <v>62571.4</v>
      </c>
      <c r="L36" s="63">
        <v>24.811</v>
      </c>
      <c r="M36" s="63">
        <v>53.195</v>
      </c>
      <c r="N36" s="61">
        <f t="shared" si="1"/>
        <v>0</v>
      </c>
      <c r="O36" s="61">
        <f t="shared" si="2"/>
        <v>0.2259325727</v>
      </c>
      <c r="P36" s="61">
        <f t="shared" si="3"/>
        <v>0</v>
      </c>
      <c r="Q36" s="61">
        <f t="shared" si="4"/>
        <v>0.415010896</v>
      </c>
      <c r="R36" s="61">
        <f t="shared" si="5"/>
        <v>0.6681835662</v>
      </c>
      <c r="S36" s="62">
        <f t="shared" si="6"/>
        <v>0.261825407</v>
      </c>
      <c r="U36" s="60">
        <f t="shared" si="7"/>
        <v>24.811</v>
      </c>
    </row>
    <row r="37">
      <c r="A37" s="63">
        <v>70805.0</v>
      </c>
      <c r="B37" s="63" t="s">
        <v>167</v>
      </c>
      <c r="C37" s="63" t="s">
        <v>15</v>
      </c>
      <c r="D37" s="63">
        <v>5.0</v>
      </c>
      <c r="E37" s="63">
        <v>70876.0</v>
      </c>
      <c r="F37" s="63">
        <v>70805.0</v>
      </c>
      <c r="G37" s="63">
        <v>70876.0</v>
      </c>
      <c r="H37" s="63">
        <v>70972.0</v>
      </c>
      <c r="I37" s="63">
        <v>70876.0</v>
      </c>
      <c r="J37" s="63">
        <v>70805.0</v>
      </c>
      <c r="K37" s="63">
        <v>70881.0</v>
      </c>
      <c r="L37" s="63">
        <v>17.57</v>
      </c>
      <c r="M37" s="63">
        <v>65.385</v>
      </c>
      <c r="N37" s="61">
        <f t="shared" si="1"/>
        <v>0.1002754043</v>
      </c>
      <c r="O37" s="61">
        <f t="shared" si="2"/>
        <v>0</v>
      </c>
      <c r="P37" s="61">
        <f t="shared" si="3"/>
        <v>0.1002754043</v>
      </c>
      <c r="Q37" s="61">
        <f t="shared" si="4"/>
        <v>0.2358590495</v>
      </c>
      <c r="R37" s="61">
        <f t="shared" si="5"/>
        <v>0.1002754043</v>
      </c>
      <c r="S37" s="62">
        <f t="shared" si="6"/>
        <v>0.1073370525</v>
      </c>
      <c r="U37" s="60">
        <f t="shared" si="7"/>
        <v>17.57</v>
      </c>
    </row>
    <row r="38">
      <c r="A38" s="63">
        <v>74125.0</v>
      </c>
      <c r="B38" s="63" t="s">
        <v>168</v>
      </c>
      <c r="C38" s="63" t="s">
        <v>15</v>
      </c>
      <c r="D38" s="63">
        <v>5.0</v>
      </c>
      <c r="E38" s="63">
        <v>74240.0</v>
      </c>
      <c r="F38" s="63">
        <v>74125.0</v>
      </c>
      <c r="G38" s="63">
        <v>74181.0</v>
      </c>
      <c r="H38" s="63">
        <v>74125.0</v>
      </c>
      <c r="I38" s="63">
        <v>74125.0</v>
      </c>
      <c r="J38" s="63">
        <v>74125.0</v>
      </c>
      <c r="K38" s="63">
        <v>74159.2</v>
      </c>
      <c r="L38" s="63">
        <v>26.676</v>
      </c>
      <c r="M38" s="63">
        <v>48.375</v>
      </c>
      <c r="N38" s="61">
        <f t="shared" si="1"/>
        <v>0.155143339</v>
      </c>
      <c r="O38" s="61">
        <f t="shared" si="2"/>
        <v>0</v>
      </c>
      <c r="P38" s="61">
        <f t="shared" si="3"/>
        <v>0.07554806071</v>
      </c>
      <c r="Q38" s="61">
        <f t="shared" si="4"/>
        <v>0</v>
      </c>
      <c r="R38" s="61">
        <f t="shared" si="5"/>
        <v>0</v>
      </c>
      <c r="S38" s="62">
        <f t="shared" si="6"/>
        <v>0.04613827993</v>
      </c>
      <c r="U38" s="60">
        <f t="shared" si="7"/>
        <v>26.676</v>
      </c>
    </row>
    <row r="39">
      <c r="A39" s="63">
        <v>66456.0</v>
      </c>
      <c r="B39" s="63" t="s">
        <v>169</v>
      </c>
      <c r="C39" s="63" t="s">
        <v>15</v>
      </c>
      <c r="D39" s="63">
        <v>5.0</v>
      </c>
      <c r="E39" s="63">
        <v>66477.0</v>
      </c>
      <c r="F39" s="63">
        <v>66521.0</v>
      </c>
      <c r="G39" s="63">
        <v>66456.0</v>
      </c>
      <c r="H39" s="63">
        <v>66456.0</v>
      </c>
      <c r="I39" s="63">
        <v>66519.0</v>
      </c>
      <c r="J39" s="63">
        <v>66456.0</v>
      </c>
      <c r="K39" s="63">
        <v>66485.8</v>
      </c>
      <c r="L39" s="63">
        <v>33.327</v>
      </c>
      <c r="M39" s="63">
        <v>72.706</v>
      </c>
      <c r="N39" s="61">
        <f t="shared" si="1"/>
        <v>0.03159985554</v>
      </c>
      <c r="O39" s="61">
        <f t="shared" si="2"/>
        <v>0.09780907668</v>
      </c>
      <c r="P39" s="61">
        <f t="shared" si="3"/>
        <v>0</v>
      </c>
      <c r="Q39" s="61">
        <f t="shared" si="4"/>
        <v>0</v>
      </c>
      <c r="R39" s="61">
        <f t="shared" si="5"/>
        <v>0.09479956663</v>
      </c>
      <c r="S39" s="62">
        <f t="shared" si="6"/>
        <v>0.04484169977</v>
      </c>
      <c r="U39" s="60">
        <f t="shared" si="7"/>
        <v>33.327</v>
      </c>
    </row>
    <row r="40">
      <c r="A40" s="63">
        <v>66129.0</v>
      </c>
      <c r="B40" s="63" t="s">
        <v>170</v>
      </c>
      <c r="C40" s="63" t="s">
        <v>15</v>
      </c>
      <c r="D40" s="63">
        <v>5.0</v>
      </c>
      <c r="E40" s="63">
        <v>66280.0</v>
      </c>
      <c r="F40" s="63">
        <v>66158.0</v>
      </c>
      <c r="G40" s="63">
        <v>66201.0</v>
      </c>
      <c r="H40" s="63">
        <v>66129.0</v>
      </c>
      <c r="I40" s="63">
        <v>66165.0</v>
      </c>
      <c r="J40" s="63">
        <v>66129.0</v>
      </c>
      <c r="K40" s="63">
        <v>66186.6</v>
      </c>
      <c r="L40" s="63">
        <v>53.145</v>
      </c>
      <c r="M40" s="63">
        <v>86.603</v>
      </c>
      <c r="N40" s="61">
        <f t="shared" si="1"/>
        <v>0.2283415748</v>
      </c>
      <c r="O40" s="61">
        <f t="shared" si="2"/>
        <v>0.04385367993</v>
      </c>
      <c r="P40" s="61">
        <f t="shared" si="3"/>
        <v>0.1088781019</v>
      </c>
      <c r="Q40" s="61">
        <f t="shared" si="4"/>
        <v>0</v>
      </c>
      <c r="R40" s="61">
        <f t="shared" si="5"/>
        <v>0.05443905095</v>
      </c>
      <c r="S40" s="62">
        <f t="shared" si="6"/>
        <v>0.08710248151</v>
      </c>
      <c r="U40" s="60">
        <f t="shared" si="7"/>
        <v>53.145</v>
      </c>
    </row>
    <row r="41">
      <c r="A41" s="63">
        <v>75386.0</v>
      </c>
      <c r="B41" s="63" t="s">
        <v>171</v>
      </c>
      <c r="C41" s="63" t="s">
        <v>15</v>
      </c>
      <c r="D41" s="63">
        <v>5.0</v>
      </c>
      <c r="E41" s="63">
        <v>75421.0</v>
      </c>
      <c r="F41" s="63">
        <v>75416.0</v>
      </c>
      <c r="G41" s="63">
        <v>75435.0</v>
      </c>
      <c r="H41" s="63">
        <v>75423.0</v>
      </c>
      <c r="I41" s="63">
        <v>75421.0</v>
      </c>
      <c r="J41" s="63">
        <v>75416.0</v>
      </c>
      <c r="K41" s="63">
        <v>75423.2</v>
      </c>
      <c r="L41" s="63">
        <v>24.422</v>
      </c>
      <c r="M41" s="63">
        <v>90.055</v>
      </c>
      <c r="N41" s="61">
        <f t="shared" si="1"/>
        <v>0.04642771867</v>
      </c>
      <c r="O41" s="61">
        <f t="shared" si="2"/>
        <v>0.03979518744</v>
      </c>
      <c r="P41" s="61">
        <f t="shared" si="3"/>
        <v>0.06499880614</v>
      </c>
      <c r="Q41" s="61">
        <f t="shared" si="4"/>
        <v>0.04908073117</v>
      </c>
      <c r="R41" s="61">
        <f t="shared" si="5"/>
        <v>0.04642771867</v>
      </c>
      <c r="S41" s="62">
        <f t="shared" si="6"/>
        <v>0.04934603242</v>
      </c>
      <c r="U41" s="60">
        <f t="shared" si="7"/>
        <v>24.422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15</v>
      </c>
      <c r="D44" s="63">
        <v>5.0</v>
      </c>
      <c r="E44" s="63">
        <v>84089.0</v>
      </c>
      <c r="F44" s="63">
        <v>84027.0</v>
      </c>
      <c r="G44" s="63">
        <v>84027.0</v>
      </c>
      <c r="H44" s="63">
        <v>84027.0</v>
      </c>
      <c r="I44" s="63">
        <v>84027.0</v>
      </c>
      <c r="J44" s="63">
        <v>84027.0</v>
      </c>
      <c r="K44" s="63">
        <v>84039.4</v>
      </c>
      <c r="L44" s="63">
        <v>10.63</v>
      </c>
      <c r="M44" s="63">
        <v>20.067</v>
      </c>
      <c r="N44" s="61">
        <f t="shared" ref="N44:N83" si="8">((E44-A44)/A44)*100</f>
        <v>0.07378580694</v>
      </c>
      <c r="O44" s="61">
        <f t="shared" ref="O44:O83" si="9">((F44-A44)/A44)*100</f>
        <v>0</v>
      </c>
      <c r="P44" s="61">
        <f t="shared" ref="P44:P83" si="10">((G44-A44)/A44)*100</f>
        <v>0</v>
      </c>
      <c r="Q44" s="61">
        <f t="shared" ref="Q44:Q83" si="11">((H44-A44)/A44)*100</f>
        <v>0</v>
      </c>
      <c r="R44" s="61">
        <f t="shared" ref="R44:R83" si="12">((I44-A44)/A44)*100</f>
        <v>0</v>
      </c>
      <c r="S44" s="62">
        <f t="shared" ref="S44:S83" si="13">AVERAGE(N44:R44)</f>
        <v>0.01475716139</v>
      </c>
      <c r="U44" s="60">
        <f t="shared" ref="U44:U83" si="14">(IF(((J44-A44)/A44)*100 &lt; 1,L44,"INF"))</f>
        <v>10.63</v>
      </c>
    </row>
    <row r="45">
      <c r="A45" s="63">
        <v>80660.0</v>
      </c>
      <c r="B45" s="63" t="s">
        <v>133</v>
      </c>
      <c r="C45" s="63" t="s">
        <v>15</v>
      </c>
      <c r="D45" s="63">
        <v>5.0</v>
      </c>
      <c r="E45" s="63">
        <v>80660.0</v>
      </c>
      <c r="F45" s="63">
        <v>80761.0</v>
      </c>
      <c r="G45" s="63">
        <v>80660.0</v>
      </c>
      <c r="H45" s="63">
        <v>80660.0</v>
      </c>
      <c r="I45" s="63">
        <v>80660.0</v>
      </c>
      <c r="J45" s="63">
        <v>80660.0</v>
      </c>
      <c r="K45" s="63">
        <v>80680.2</v>
      </c>
      <c r="L45" s="63">
        <v>6.145</v>
      </c>
      <c r="M45" s="63">
        <v>20.05</v>
      </c>
      <c r="N45" s="61">
        <f t="shared" si="8"/>
        <v>0</v>
      </c>
      <c r="O45" s="61">
        <f t="shared" si="9"/>
        <v>0.1252169601</v>
      </c>
      <c r="P45" s="61">
        <f t="shared" si="10"/>
        <v>0</v>
      </c>
      <c r="Q45" s="61">
        <f t="shared" si="11"/>
        <v>0</v>
      </c>
      <c r="R45" s="61">
        <f t="shared" si="12"/>
        <v>0</v>
      </c>
      <c r="S45" s="62">
        <f t="shared" si="13"/>
        <v>0.02504339202</v>
      </c>
      <c r="U45" s="60">
        <f t="shared" si="14"/>
        <v>6.145</v>
      </c>
    </row>
    <row r="46">
      <c r="A46" s="63">
        <v>88180.0</v>
      </c>
      <c r="B46" s="63" t="s">
        <v>134</v>
      </c>
      <c r="C46" s="63" t="s">
        <v>15</v>
      </c>
      <c r="D46" s="63">
        <v>5.0</v>
      </c>
      <c r="E46" s="63">
        <v>88180.0</v>
      </c>
      <c r="F46" s="63">
        <v>88260.0</v>
      </c>
      <c r="G46" s="63">
        <v>88180.0</v>
      </c>
      <c r="H46" s="63">
        <v>88184.0</v>
      </c>
      <c r="I46" s="63">
        <v>88370.0</v>
      </c>
      <c r="J46" s="63">
        <v>88180.0</v>
      </c>
      <c r="K46" s="63">
        <v>88234.8</v>
      </c>
      <c r="L46" s="63">
        <v>4.98</v>
      </c>
      <c r="M46" s="63">
        <v>20.039</v>
      </c>
      <c r="N46" s="61">
        <f t="shared" si="8"/>
        <v>0</v>
      </c>
      <c r="O46" s="61">
        <f t="shared" si="9"/>
        <v>0.09072352007</v>
      </c>
      <c r="P46" s="61">
        <f t="shared" si="10"/>
        <v>0</v>
      </c>
      <c r="Q46" s="61">
        <f t="shared" si="11"/>
        <v>0.004536176004</v>
      </c>
      <c r="R46" s="61">
        <f t="shared" si="12"/>
        <v>0.2154683602</v>
      </c>
      <c r="S46" s="62">
        <f t="shared" si="13"/>
        <v>0.06214561125</v>
      </c>
      <c r="U46" s="60">
        <f t="shared" si="14"/>
        <v>4.98</v>
      </c>
    </row>
    <row r="47">
      <c r="A47" s="63">
        <v>95441.0</v>
      </c>
      <c r="B47" s="63" t="s">
        <v>135</v>
      </c>
      <c r="C47" s="63" t="s">
        <v>15</v>
      </c>
      <c r="D47" s="63">
        <v>5.0</v>
      </c>
      <c r="E47" s="63">
        <v>95441.0</v>
      </c>
      <c r="F47" s="63">
        <v>95441.0</v>
      </c>
      <c r="G47" s="63">
        <v>95441.0</v>
      </c>
      <c r="H47" s="63">
        <v>95454.0</v>
      </c>
      <c r="I47" s="63">
        <v>95441.0</v>
      </c>
      <c r="J47" s="63">
        <v>95441.0</v>
      </c>
      <c r="K47" s="63">
        <v>95443.6</v>
      </c>
      <c r="L47" s="63">
        <v>7.112</v>
      </c>
      <c r="M47" s="63">
        <v>20.059</v>
      </c>
      <c r="N47" s="61">
        <f t="shared" si="8"/>
        <v>0</v>
      </c>
      <c r="O47" s="61">
        <f t="shared" si="9"/>
        <v>0</v>
      </c>
      <c r="P47" s="61">
        <f t="shared" si="10"/>
        <v>0</v>
      </c>
      <c r="Q47" s="61">
        <f t="shared" si="11"/>
        <v>0.0136209805</v>
      </c>
      <c r="R47" s="61">
        <f t="shared" si="12"/>
        <v>0</v>
      </c>
      <c r="S47" s="62">
        <f t="shared" si="13"/>
        <v>0.0027241961</v>
      </c>
      <c r="U47" s="60">
        <f t="shared" si="14"/>
        <v>7.112</v>
      </c>
    </row>
    <row r="48">
      <c r="A48" s="63">
        <v>70836.0</v>
      </c>
      <c r="B48" s="63" t="s">
        <v>136</v>
      </c>
      <c r="C48" s="63" t="s">
        <v>15</v>
      </c>
      <c r="D48" s="63">
        <v>5.0</v>
      </c>
      <c r="E48" s="63">
        <v>70920.0</v>
      </c>
      <c r="F48" s="63">
        <v>70836.0</v>
      </c>
      <c r="G48" s="63">
        <v>70948.0</v>
      </c>
      <c r="H48" s="63">
        <v>70912.0</v>
      </c>
      <c r="I48" s="63">
        <v>71006.0</v>
      </c>
      <c r="J48" s="63">
        <v>70836.0</v>
      </c>
      <c r="K48" s="63">
        <v>70924.4</v>
      </c>
      <c r="L48" s="63">
        <v>9.171</v>
      </c>
      <c r="M48" s="63">
        <v>20.072</v>
      </c>
      <c r="N48" s="61">
        <f t="shared" si="8"/>
        <v>0.118583771</v>
      </c>
      <c r="O48" s="61">
        <f t="shared" si="9"/>
        <v>0</v>
      </c>
      <c r="P48" s="61">
        <f t="shared" si="10"/>
        <v>0.1581116946</v>
      </c>
      <c r="Q48" s="61">
        <f t="shared" si="11"/>
        <v>0.1072900785</v>
      </c>
      <c r="R48" s="61">
        <f t="shared" si="12"/>
        <v>0.239990965</v>
      </c>
      <c r="S48" s="62">
        <f t="shared" si="13"/>
        <v>0.1247953018</v>
      </c>
      <c r="U48" s="60">
        <f t="shared" si="14"/>
        <v>9.171</v>
      </c>
    </row>
    <row r="49">
      <c r="A49" s="63">
        <v>102341.0</v>
      </c>
      <c r="B49" s="63" t="s">
        <v>137</v>
      </c>
      <c r="C49" s="63" t="s">
        <v>15</v>
      </c>
      <c r="D49" s="63">
        <v>5.0</v>
      </c>
      <c r="E49" s="63">
        <v>102485.0</v>
      </c>
      <c r="F49" s="63">
        <v>102457.0</v>
      </c>
      <c r="G49" s="63">
        <v>102347.0</v>
      </c>
      <c r="H49" s="63">
        <v>102511.0</v>
      </c>
      <c r="I49" s="63">
        <v>102347.0</v>
      </c>
      <c r="J49" s="63">
        <v>102347.0</v>
      </c>
      <c r="K49" s="63">
        <v>102429.4</v>
      </c>
      <c r="L49" s="63">
        <v>28.518</v>
      </c>
      <c r="M49" s="63">
        <v>40.06</v>
      </c>
      <c r="N49" s="61">
        <f t="shared" si="8"/>
        <v>0.1407060709</v>
      </c>
      <c r="O49" s="61">
        <f t="shared" si="9"/>
        <v>0.1133465571</v>
      </c>
      <c r="P49" s="61">
        <f t="shared" si="10"/>
        <v>0.005862752953</v>
      </c>
      <c r="Q49" s="61">
        <f t="shared" si="11"/>
        <v>0.1661113337</v>
      </c>
      <c r="R49" s="61">
        <f t="shared" si="12"/>
        <v>0.005862752953</v>
      </c>
      <c r="S49" s="62">
        <f t="shared" si="13"/>
        <v>0.08637789351</v>
      </c>
      <c r="U49" s="60">
        <f t="shared" si="14"/>
        <v>28.518</v>
      </c>
    </row>
    <row r="50">
      <c r="A50" s="63">
        <v>91465.0</v>
      </c>
      <c r="B50" s="63" t="s">
        <v>138</v>
      </c>
      <c r="C50" s="63" t="s">
        <v>15</v>
      </c>
      <c r="D50" s="63">
        <v>5.0</v>
      </c>
      <c r="E50" s="63">
        <v>91508.0</v>
      </c>
      <c r="F50" s="63">
        <v>91549.0</v>
      </c>
      <c r="G50" s="63">
        <v>91510.0</v>
      </c>
      <c r="H50" s="63">
        <v>91574.0</v>
      </c>
      <c r="I50" s="63">
        <v>91612.0</v>
      </c>
      <c r="J50" s="63">
        <v>91508.0</v>
      </c>
      <c r="K50" s="63">
        <v>91550.6</v>
      </c>
      <c r="L50" s="63">
        <v>25.868</v>
      </c>
      <c r="M50" s="63">
        <v>40.043</v>
      </c>
      <c r="N50" s="61">
        <f t="shared" si="8"/>
        <v>0.04701251845</v>
      </c>
      <c r="O50" s="61">
        <f t="shared" si="9"/>
        <v>0.09183840813</v>
      </c>
      <c r="P50" s="61">
        <f t="shared" si="10"/>
        <v>0.04919914721</v>
      </c>
      <c r="Q50" s="61">
        <f t="shared" si="11"/>
        <v>0.1191712677</v>
      </c>
      <c r="R50" s="61">
        <f t="shared" si="12"/>
        <v>0.1607172142</v>
      </c>
      <c r="S50" s="62">
        <f t="shared" si="13"/>
        <v>0.09358771115</v>
      </c>
      <c r="U50" s="60">
        <f t="shared" si="14"/>
        <v>25.868</v>
      </c>
    </row>
    <row r="51">
      <c r="A51" s="63">
        <v>101003.0</v>
      </c>
      <c r="B51" s="63" t="s">
        <v>139</v>
      </c>
      <c r="C51" s="63" t="s">
        <v>15</v>
      </c>
      <c r="D51" s="63">
        <v>5.0</v>
      </c>
      <c r="E51" s="63">
        <v>101003.0</v>
      </c>
      <c r="F51" s="63">
        <v>101173.0</v>
      </c>
      <c r="G51" s="63">
        <v>101003.0</v>
      </c>
      <c r="H51" s="63">
        <v>101052.0</v>
      </c>
      <c r="I51" s="63">
        <v>101014.0</v>
      </c>
      <c r="J51" s="63">
        <v>101003.0</v>
      </c>
      <c r="K51" s="63">
        <v>101049.0</v>
      </c>
      <c r="L51" s="63">
        <v>16.464</v>
      </c>
      <c r="M51" s="63">
        <v>40.089</v>
      </c>
      <c r="N51" s="61">
        <f t="shared" si="8"/>
        <v>0</v>
      </c>
      <c r="O51" s="61">
        <f t="shared" si="9"/>
        <v>0.1683118323</v>
      </c>
      <c r="P51" s="61">
        <f t="shared" si="10"/>
        <v>0</v>
      </c>
      <c r="Q51" s="61">
        <f t="shared" si="11"/>
        <v>0.04851341049</v>
      </c>
      <c r="R51" s="61">
        <f t="shared" si="12"/>
        <v>0.01089076562</v>
      </c>
      <c r="S51" s="62">
        <f t="shared" si="13"/>
        <v>0.04554320169</v>
      </c>
      <c r="U51" s="60">
        <f t="shared" si="14"/>
        <v>16.464</v>
      </c>
    </row>
    <row r="52">
      <c r="A52" s="63">
        <v>96365.0</v>
      </c>
      <c r="B52" s="63" t="s">
        <v>140</v>
      </c>
      <c r="C52" s="63" t="s">
        <v>15</v>
      </c>
      <c r="D52" s="63">
        <v>5.0</v>
      </c>
      <c r="E52" s="63">
        <v>96372.0</v>
      </c>
      <c r="F52" s="63">
        <v>96439.0</v>
      </c>
      <c r="G52" s="63">
        <v>96606.0</v>
      </c>
      <c r="H52" s="63">
        <v>96434.0</v>
      </c>
      <c r="I52" s="63">
        <v>96365.0</v>
      </c>
      <c r="J52" s="63">
        <v>96365.0</v>
      </c>
      <c r="K52" s="63">
        <v>96443.2</v>
      </c>
      <c r="L52" s="63">
        <v>28.253</v>
      </c>
      <c r="M52" s="63">
        <v>40.095</v>
      </c>
      <c r="N52" s="61">
        <f t="shared" si="8"/>
        <v>0.00726404815</v>
      </c>
      <c r="O52" s="61">
        <f t="shared" si="9"/>
        <v>0.07679136616</v>
      </c>
      <c r="P52" s="61">
        <f t="shared" si="10"/>
        <v>0.2500908006</v>
      </c>
      <c r="Q52" s="61">
        <f t="shared" si="11"/>
        <v>0.07160276034</v>
      </c>
      <c r="R52" s="61">
        <f t="shared" si="12"/>
        <v>0</v>
      </c>
      <c r="S52" s="62">
        <f t="shared" si="13"/>
        <v>0.08114979505</v>
      </c>
      <c r="U52" s="60">
        <f t="shared" si="14"/>
        <v>28.253</v>
      </c>
    </row>
    <row r="53">
      <c r="A53" s="63">
        <v>74770.0</v>
      </c>
      <c r="B53" s="63" t="s">
        <v>141</v>
      </c>
      <c r="C53" s="63" t="s">
        <v>15</v>
      </c>
      <c r="D53" s="63">
        <v>5.0</v>
      </c>
      <c r="E53" s="63">
        <v>74815.0</v>
      </c>
      <c r="F53" s="63">
        <v>74867.0</v>
      </c>
      <c r="G53" s="63">
        <v>74770.0</v>
      </c>
      <c r="H53" s="63">
        <v>74806.0</v>
      </c>
      <c r="I53" s="63">
        <v>74834.0</v>
      </c>
      <c r="J53" s="63">
        <v>74770.0</v>
      </c>
      <c r="K53" s="63">
        <v>74818.4</v>
      </c>
      <c r="L53" s="63">
        <v>15.89</v>
      </c>
      <c r="M53" s="63">
        <v>40.044</v>
      </c>
      <c r="N53" s="61">
        <f t="shared" si="8"/>
        <v>0.060184566</v>
      </c>
      <c r="O53" s="61">
        <f t="shared" si="9"/>
        <v>0.1297311756</v>
      </c>
      <c r="P53" s="61">
        <f t="shared" si="10"/>
        <v>0</v>
      </c>
      <c r="Q53" s="61">
        <f t="shared" si="11"/>
        <v>0.0481476528</v>
      </c>
      <c r="R53" s="61">
        <f t="shared" si="12"/>
        <v>0.0855958272</v>
      </c>
      <c r="S53" s="62">
        <f t="shared" si="13"/>
        <v>0.06473184432</v>
      </c>
      <c r="U53" s="60">
        <f t="shared" si="14"/>
        <v>15.89</v>
      </c>
    </row>
    <row r="54">
      <c r="A54" s="63">
        <v>93903.0</v>
      </c>
      <c r="B54" s="63" t="s">
        <v>142</v>
      </c>
      <c r="C54" s="63" t="s">
        <v>15</v>
      </c>
      <c r="D54" s="63">
        <v>5.0</v>
      </c>
      <c r="E54" s="63">
        <v>93903.0</v>
      </c>
      <c r="F54" s="63">
        <v>93907.0</v>
      </c>
      <c r="G54" s="63">
        <v>93931.0</v>
      </c>
      <c r="H54" s="63">
        <v>94378.0</v>
      </c>
      <c r="I54" s="63">
        <v>93918.0</v>
      </c>
      <c r="J54" s="63">
        <v>93903.0</v>
      </c>
      <c r="K54" s="63">
        <v>94007.4</v>
      </c>
      <c r="L54" s="63">
        <v>37.782</v>
      </c>
      <c r="M54" s="63">
        <v>60.119</v>
      </c>
      <c r="N54" s="61">
        <f t="shared" si="8"/>
        <v>0</v>
      </c>
      <c r="O54" s="61">
        <f t="shared" si="9"/>
        <v>0.004259714812</v>
      </c>
      <c r="P54" s="61">
        <f t="shared" si="10"/>
        <v>0.02981800368</v>
      </c>
      <c r="Q54" s="61">
        <f t="shared" si="11"/>
        <v>0.5058411339</v>
      </c>
      <c r="R54" s="61">
        <f t="shared" si="12"/>
        <v>0.01597393055</v>
      </c>
      <c r="S54" s="62">
        <f t="shared" si="13"/>
        <v>0.1111785566</v>
      </c>
      <c r="U54" s="60">
        <f t="shared" si="14"/>
        <v>37.782</v>
      </c>
    </row>
    <row r="55">
      <c r="A55" s="63">
        <v>106863.0</v>
      </c>
      <c r="B55" s="63" t="s">
        <v>143</v>
      </c>
      <c r="C55" s="63" t="s">
        <v>15</v>
      </c>
      <c r="D55" s="63">
        <v>5.0</v>
      </c>
      <c r="E55" s="63">
        <v>107211.0</v>
      </c>
      <c r="F55" s="63">
        <v>106863.0</v>
      </c>
      <c r="G55" s="63">
        <v>107166.0</v>
      </c>
      <c r="H55" s="63">
        <v>107024.0</v>
      </c>
      <c r="I55" s="63">
        <v>106868.0</v>
      </c>
      <c r="J55" s="63">
        <v>106863.0</v>
      </c>
      <c r="K55" s="63">
        <v>107026.4</v>
      </c>
      <c r="L55" s="63">
        <v>46.36</v>
      </c>
      <c r="M55" s="63">
        <v>60.161</v>
      </c>
      <c r="N55" s="61">
        <f t="shared" si="8"/>
        <v>0.3256505994</v>
      </c>
      <c r="O55" s="61">
        <f t="shared" si="9"/>
        <v>0</v>
      </c>
      <c r="P55" s="61">
        <f t="shared" si="10"/>
        <v>0.2835406081</v>
      </c>
      <c r="Q55" s="61">
        <f t="shared" si="11"/>
        <v>0.1506601911</v>
      </c>
      <c r="R55" s="61">
        <f t="shared" si="12"/>
        <v>0.004678887922</v>
      </c>
      <c r="S55" s="62">
        <f t="shared" si="13"/>
        <v>0.1529060573</v>
      </c>
      <c r="U55" s="60">
        <f t="shared" si="14"/>
        <v>46.36</v>
      </c>
    </row>
    <row r="56">
      <c r="A56" s="63">
        <v>97837.0</v>
      </c>
      <c r="B56" s="63" t="s">
        <v>144</v>
      </c>
      <c r="C56" s="63" t="s">
        <v>15</v>
      </c>
      <c r="D56" s="63">
        <v>5.0</v>
      </c>
      <c r="E56" s="63">
        <v>97865.0</v>
      </c>
      <c r="F56" s="63">
        <v>97968.0</v>
      </c>
      <c r="G56" s="63">
        <v>98935.0</v>
      </c>
      <c r="H56" s="63">
        <v>97865.0</v>
      </c>
      <c r="I56" s="63">
        <v>97919.0</v>
      </c>
      <c r="J56" s="63">
        <v>97865.0</v>
      </c>
      <c r="K56" s="63">
        <v>98110.4</v>
      </c>
      <c r="L56" s="63">
        <v>43.884</v>
      </c>
      <c r="M56" s="63">
        <v>60.108</v>
      </c>
      <c r="N56" s="61">
        <f t="shared" si="8"/>
        <v>0.02861902961</v>
      </c>
      <c r="O56" s="61">
        <f t="shared" si="9"/>
        <v>0.1338961742</v>
      </c>
      <c r="P56" s="61">
        <f t="shared" si="10"/>
        <v>1.122274804</v>
      </c>
      <c r="Q56" s="61">
        <f t="shared" si="11"/>
        <v>0.02861902961</v>
      </c>
      <c r="R56" s="61">
        <f t="shared" si="12"/>
        <v>0.08381287243</v>
      </c>
      <c r="S56" s="62">
        <f t="shared" si="13"/>
        <v>0.279444382</v>
      </c>
      <c r="U56" s="60">
        <f t="shared" si="14"/>
        <v>43.884</v>
      </c>
    </row>
    <row r="57">
      <c r="A57" s="63">
        <v>111488.0</v>
      </c>
      <c r="B57" s="63" t="s">
        <v>145</v>
      </c>
      <c r="C57" s="63" t="s">
        <v>15</v>
      </c>
      <c r="D57" s="63">
        <v>5.0</v>
      </c>
      <c r="E57" s="63">
        <v>111509.0</v>
      </c>
      <c r="F57" s="63">
        <v>111617.0</v>
      </c>
      <c r="G57" s="63">
        <v>111668.0</v>
      </c>
      <c r="H57" s="63">
        <v>111499.0</v>
      </c>
      <c r="I57" s="63">
        <v>111662.0</v>
      </c>
      <c r="J57" s="63">
        <v>111499.0</v>
      </c>
      <c r="K57" s="63">
        <v>111591.0</v>
      </c>
      <c r="L57" s="63">
        <v>38.047</v>
      </c>
      <c r="M57" s="63">
        <v>60.176</v>
      </c>
      <c r="N57" s="61">
        <f t="shared" si="8"/>
        <v>0.01883610792</v>
      </c>
      <c r="O57" s="61">
        <f t="shared" si="9"/>
        <v>0.1157075201</v>
      </c>
      <c r="P57" s="61">
        <f t="shared" si="10"/>
        <v>0.1614523536</v>
      </c>
      <c r="Q57" s="61">
        <f t="shared" si="11"/>
        <v>0.009866532721</v>
      </c>
      <c r="R57" s="61">
        <f t="shared" si="12"/>
        <v>0.1560706085</v>
      </c>
      <c r="S57" s="62">
        <f t="shared" si="13"/>
        <v>0.09238662457</v>
      </c>
      <c r="U57" s="60">
        <f t="shared" si="14"/>
        <v>38.047</v>
      </c>
    </row>
    <row r="58">
      <c r="A58" s="63">
        <v>96190.0</v>
      </c>
      <c r="B58" s="63" t="s">
        <v>146</v>
      </c>
      <c r="C58" s="63" t="s">
        <v>15</v>
      </c>
      <c r="D58" s="63">
        <v>5.0</v>
      </c>
      <c r="E58" s="63">
        <v>96281.0</v>
      </c>
      <c r="F58" s="63">
        <v>96422.0</v>
      </c>
      <c r="G58" s="63">
        <v>96230.0</v>
      </c>
      <c r="H58" s="63">
        <v>96190.0</v>
      </c>
      <c r="I58" s="63">
        <v>96190.0</v>
      </c>
      <c r="J58" s="63">
        <v>96190.0</v>
      </c>
      <c r="K58" s="63">
        <v>96262.6</v>
      </c>
      <c r="L58" s="63">
        <v>54.221</v>
      </c>
      <c r="M58" s="63">
        <v>60.137</v>
      </c>
      <c r="N58" s="61">
        <f t="shared" si="8"/>
        <v>0.09460442873</v>
      </c>
      <c r="O58" s="61">
        <f t="shared" si="9"/>
        <v>0.2411893128</v>
      </c>
      <c r="P58" s="61">
        <f t="shared" si="10"/>
        <v>0.04158436428</v>
      </c>
      <c r="Q58" s="61">
        <f t="shared" si="11"/>
        <v>0</v>
      </c>
      <c r="R58" s="61">
        <f t="shared" si="12"/>
        <v>0</v>
      </c>
      <c r="S58" s="62">
        <f t="shared" si="13"/>
        <v>0.07547562117</v>
      </c>
      <c r="U58" s="60">
        <f t="shared" si="14"/>
        <v>54.221</v>
      </c>
    </row>
    <row r="59">
      <c r="A59" s="63">
        <v>101027.0</v>
      </c>
      <c r="B59" s="63" t="s">
        <v>147</v>
      </c>
      <c r="C59" s="63" t="s">
        <v>15</v>
      </c>
      <c r="D59" s="63">
        <v>5.0</v>
      </c>
      <c r="E59" s="63">
        <v>101212.0</v>
      </c>
      <c r="F59" s="63">
        <v>101135.0</v>
      </c>
      <c r="G59" s="63">
        <v>101130.0</v>
      </c>
      <c r="H59" s="63">
        <v>101199.0</v>
      </c>
      <c r="I59" s="63">
        <v>101228.0</v>
      </c>
      <c r="J59" s="63">
        <v>101130.0</v>
      </c>
      <c r="K59" s="63">
        <v>101180.8</v>
      </c>
      <c r="L59" s="63">
        <v>67.531</v>
      </c>
      <c r="M59" s="63">
        <v>80.147</v>
      </c>
      <c r="N59" s="61">
        <f t="shared" si="8"/>
        <v>0.1831193641</v>
      </c>
      <c r="O59" s="61">
        <f t="shared" si="9"/>
        <v>0.1069021153</v>
      </c>
      <c r="P59" s="61">
        <f t="shared" si="10"/>
        <v>0.1019529433</v>
      </c>
      <c r="Q59" s="61">
        <f t="shared" si="11"/>
        <v>0.1702515169</v>
      </c>
      <c r="R59" s="61">
        <f t="shared" si="12"/>
        <v>0.1989567145</v>
      </c>
      <c r="S59" s="62">
        <f t="shared" si="13"/>
        <v>0.1522365308</v>
      </c>
      <c r="U59" s="60">
        <f t="shared" si="14"/>
        <v>67.531</v>
      </c>
    </row>
    <row r="60">
      <c r="A60" s="63">
        <v>107608.0</v>
      </c>
      <c r="B60" s="63" t="s">
        <v>148</v>
      </c>
      <c r="C60" s="63" t="s">
        <v>15</v>
      </c>
      <c r="D60" s="63">
        <v>5.0</v>
      </c>
      <c r="E60" s="63">
        <v>107659.0</v>
      </c>
      <c r="F60" s="63">
        <v>107651.0</v>
      </c>
      <c r="G60" s="63">
        <v>107827.0</v>
      </c>
      <c r="H60" s="63">
        <v>107705.0</v>
      </c>
      <c r="I60" s="63">
        <v>107702.0</v>
      </c>
      <c r="J60" s="63">
        <v>107651.0</v>
      </c>
      <c r="K60" s="63">
        <v>107708.8</v>
      </c>
      <c r="L60" s="63">
        <v>65.117</v>
      </c>
      <c r="M60" s="63">
        <v>80.27</v>
      </c>
      <c r="N60" s="61">
        <f t="shared" si="8"/>
        <v>0.04739424578</v>
      </c>
      <c r="O60" s="61">
        <f t="shared" si="9"/>
        <v>0.03995985429</v>
      </c>
      <c r="P60" s="61">
        <f t="shared" si="10"/>
        <v>0.2035164672</v>
      </c>
      <c r="Q60" s="61">
        <f t="shared" si="11"/>
        <v>0.09014199688</v>
      </c>
      <c r="R60" s="61">
        <f t="shared" si="12"/>
        <v>0.08735410007</v>
      </c>
      <c r="S60" s="62">
        <f t="shared" si="13"/>
        <v>0.09367333284</v>
      </c>
      <c r="U60" s="60">
        <f t="shared" si="14"/>
        <v>65.117</v>
      </c>
    </row>
    <row r="61">
      <c r="A61" s="63">
        <v>119282.0</v>
      </c>
      <c r="B61" s="63" t="s">
        <v>149</v>
      </c>
      <c r="C61" s="63" t="s">
        <v>15</v>
      </c>
      <c r="D61" s="63">
        <v>5.0</v>
      </c>
      <c r="E61" s="63">
        <v>119615.0</v>
      </c>
      <c r="F61" s="63">
        <v>119366.0</v>
      </c>
      <c r="G61" s="63">
        <v>119442.0</v>
      </c>
      <c r="H61" s="63">
        <v>119408.0</v>
      </c>
      <c r="I61" s="63">
        <v>119408.0</v>
      </c>
      <c r="J61" s="63">
        <v>119366.0</v>
      </c>
      <c r="K61" s="63">
        <v>119447.8</v>
      </c>
      <c r="L61" s="63">
        <v>54.293</v>
      </c>
      <c r="M61" s="63">
        <v>80.191</v>
      </c>
      <c r="N61" s="61">
        <f t="shared" si="8"/>
        <v>0.2791703694</v>
      </c>
      <c r="O61" s="61">
        <f t="shared" si="9"/>
        <v>0.07042135444</v>
      </c>
      <c r="P61" s="61">
        <f t="shared" si="10"/>
        <v>0.1341359132</v>
      </c>
      <c r="Q61" s="61">
        <f t="shared" si="11"/>
        <v>0.1056320317</v>
      </c>
      <c r="R61" s="61">
        <f t="shared" si="12"/>
        <v>0.1056320317</v>
      </c>
      <c r="S61" s="62">
        <f t="shared" si="13"/>
        <v>0.1389983401</v>
      </c>
      <c r="U61" s="60">
        <f t="shared" si="14"/>
        <v>54.293</v>
      </c>
    </row>
    <row r="62">
      <c r="A62" s="63">
        <v>113107.0</v>
      </c>
      <c r="B62" s="63" t="s">
        <v>150</v>
      </c>
      <c r="C62" s="63" t="s">
        <v>15</v>
      </c>
      <c r="D62" s="63">
        <v>5.0</v>
      </c>
      <c r="E62" s="63">
        <v>113443.0</v>
      </c>
      <c r="F62" s="63">
        <v>113107.0</v>
      </c>
      <c r="G62" s="63">
        <v>113203.0</v>
      </c>
      <c r="H62" s="63">
        <v>113196.0</v>
      </c>
      <c r="I62" s="63">
        <v>113178.0</v>
      </c>
      <c r="J62" s="63">
        <v>113107.0</v>
      </c>
      <c r="K62" s="63">
        <v>113225.4</v>
      </c>
      <c r="L62" s="63">
        <v>59.09</v>
      </c>
      <c r="M62" s="63">
        <v>80.136</v>
      </c>
      <c r="N62" s="61">
        <f t="shared" si="8"/>
        <v>0.2970638422</v>
      </c>
      <c r="O62" s="61">
        <f t="shared" si="9"/>
        <v>0</v>
      </c>
      <c r="P62" s="61">
        <f t="shared" si="10"/>
        <v>0.08487538349</v>
      </c>
      <c r="Q62" s="61">
        <f t="shared" si="11"/>
        <v>0.07868655344</v>
      </c>
      <c r="R62" s="61">
        <f t="shared" si="12"/>
        <v>0.06277241904</v>
      </c>
      <c r="S62" s="62">
        <f t="shared" si="13"/>
        <v>0.1046796396</v>
      </c>
      <c r="U62" s="60">
        <f t="shared" si="14"/>
        <v>59.09</v>
      </c>
    </row>
    <row r="63">
      <c r="A63" s="63">
        <v>118523.0</v>
      </c>
      <c r="B63" s="63" t="s">
        <v>151</v>
      </c>
      <c r="C63" s="63" t="s">
        <v>15</v>
      </c>
      <c r="D63" s="63">
        <v>5.0</v>
      </c>
      <c r="E63" s="63">
        <v>118765.0</v>
      </c>
      <c r="F63" s="63">
        <v>118753.0</v>
      </c>
      <c r="G63" s="63">
        <v>118591.0</v>
      </c>
      <c r="H63" s="63">
        <v>118659.0</v>
      </c>
      <c r="I63" s="63">
        <v>118564.0</v>
      </c>
      <c r="J63" s="63">
        <v>118564.0</v>
      </c>
      <c r="K63" s="63">
        <v>118666.4</v>
      </c>
      <c r="L63" s="63">
        <v>57.273</v>
      </c>
      <c r="M63" s="63">
        <v>80.285</v>
      </c>
      <c r="N63" s="61">
        <f t="shared" si="8"/>
        <v>0.2041797795</v>
      </c>
      <c r="O63" s="61">
        <f t="shared" si="9"/>
        <v>0.1940551623</v>
      </c>
      <c r="P63" s="61">
        <f t="shared" si="10"/>
        <v>0.05737283059</v>
      </c>
      <c r="Q63" s="61">
        <f t="shared" si="11"/>
        <v>0.1147456612</v>
      </c>
      <c r="R63" s="61">
        <f t="shared" si="12"/>
        <v>0.03459244197</v>
      </c>
      <c r="S63" s="62">
        <f t="shared" si="13"/>
        <v>0.1209891751</v>
      </c>
      <c r="U63" s="60">
        <f t="shared" si="14"/>
        <v>57.273</v>
      </c>
    </row>
    <row r="64">
      <c r="A64" s="63">
        <v>114895.0</v>
      </c>
      <c r="B64" s="63" t="s">
        <v>152</v>
      </c>
      <c r="C64" s="63" t="s">
        <v>15</v>
      </c>
      <c r="D64" s="63">
        <v>5.0</v>
      </c>
      <c r="E64" s="63">
        <v>115045.0</v>
      </c>
      <c r="F64" s="63">
        <v>115027.0</v>
      </c>
      <c r="G64" s="63">
        <v>115194.0</v>
      </c>
      <c r="H64" s="63">
        <v>115674.0</v>
      </c>
      <c r="I64" s="63">
        <v>115116.0</v>
      </c>
      <c r="J64" s="63">
        <v>115027.0</v>
      </c>
      <c r="K64" s="63">
        <v>115211.2</v>
      </c>
      <c r="L64" s="63">
        <v>65.047</v>
      </c>
      <c r="M64" s="63">
        <v>100.203</v>
      </c>
      <c r="N64" s="61">
        <f t="shared" si="8"/>
        <v>0.1305539841</v>
      </c>
      <c r="O64" s="61">
        <f t="shared" si="9"/>
        <v>0.114887506</v>
      </c>
      <c r="P64" s="61">
        <f t="shared" si="10"/>
        <v>0.2602376083</v>
      </c>
      <c r="Q64" s="61">
        <f t="shared" si="11"/>
        <v>0.6780103573</v>
      </c>
      <c r="R64" s="61">
        <f t="shared" si="12"/>
        <v>0.1923495365</v>
      </c>
      <c r="S64" s="62">
        <f t="shared" si="13"/>
        <v>0.2752077984</v>
      </c>
      <c r="U64" s="60">
        <f t="shared" si="14"/>
        <v>65.047</v>
      </c>
    </row>
    <row r="65">
      <c r="A65" s="63">
        <v>125994.0</v>
      </c>
      <c r="B65" s="63" t="s">
        <v>153</v>
      </c>
      <c r="C65" s="63" t="s">
        <v>15</v>
      </c>
      <c r="D65" s="63">
        <v>5.0</v>
      </c>
      <c r="E65" s="63">
        <v>125994.0</v>
      </c>
      <c r="F65" s="63">
        <v>126166.0</v>
      </c>
      <c r="G65" s="63">
        <v>125994.0</v>
      </c>
      <c r="H65" s="63">
        <v>126019.0</v>
      </c>
      <c r="I65" s="63">
        <v>126166.0</v>
      </c>
      <c r="J65" s="63">
        <v>125994.0</v>
      </c>
      <c r="K65" s="63">
        <v>126067.8</v>
      </c>
      <c r="L65" s="63">
        <v>70.254</v>
      </c>
      <c r="M65" s="63">
        <v>100.204</v>
      </c>
      <c r="N65" s="61">
        <f t="shared" si="8"/>
        <v>0</v>
      </c>
      <c r="O65" s="61">
        <f t="shared" si="9"/>
        <v>0.1365144372</v>
      </c>
      <c r="P65" s="61">
        <f t="shared" si="10"/>
        <v>0</v>
      </c>
      <c r="Q65" s="61">
        <f t="shared" si="11"/>
        <v>0.01984221471</v>
      </c>
      <c r="R65" s="61">
        <f t="shared" si="12"/>
        <v>0.1365144372</v>
      </c>
      <c r="S65" s="62">
        <f t="shared" si="13"/>
        <v>0.05857421782</v>
      </c>
      <c r="U65" s="60">
        <f t="shared" si="14"/>
        <v>70.254</v>
      </c>
    </row>
    <row r="66">
      <c r="A66" s="63">
        <v>122437.0</v>
      </c>
      <c r="B66" s="63" t="s">
        <v>154</v>
      </c>
      <c r="C66" s="63" t="s">
        <v>15</v>
      </c>
      <c r="D66" s="63">
        <v>5.0</v>
      </c>
      <c r="E66" s="63">
        <v>122513.0</v>
      </c>
      <c r="F66" s="63">
        <v>122716.0</v>
      </c>
      <c r="G66" s="63">
        <v>122459.0</v>
      </c>
      <c r="H66" s="63">
        <v>122484.0</v>
      </c>
      <c r="I66" s="63">
        <v>122523.0</v>
      </c>
      <c r="J66" s="63">
        <v>122459.0</v>
      </c>
      <c r="K66" s="63">
        <v>122539.0</v>
      </c>
      <c r="L66" s="63">
        <v>62.51</v>
      </c>
      <c r="M66" s="63">
        <v>100.2</v>
      </c>
      <c r="N66" s="61">
        <f t="shared" si="8"/>
        <v>0.06207273945</v>
      </c>
      <c r="O66" s="61">
        <f t="shared" si="9"/>
        <v>0.2278722935</v>
      </c>
      <c r="P66" s="61">
        <f t="shared" si="10"/>
        <v>0.01796842458</v>
      </c>
      <c r="Q66" s="61">
        <f t="shared" si="11"/>
        <v>0.03838708887</v>
      </c>
      <c r="R66" s="61">
        <f t="shared" si="12"/>
        <v>0.07024020517</v>
      </c>
      <c r="S66" s="62">
        <f t="shared" si="13"/>
        <v>0.08330815031</v>
      </c>
      <c r="U66" s="60">
        <f t="shared" si="14"/>
        <v>62.51</v>
      </c>
    </row>
    <row r="67">
      <c r="A67" s="63">
        <v>121462.0</v>
      </c>
      <c r="B67" s="63" t="s">
        <v>155</v>
      </c>
      <c r="C67" s="63" t="s">
        <v>15</v>
      </c>
      <c r="D67" s="63">
        <v>5.0</v>
      </c>
      <c r="E67" s="63">
        <v>121526.0</v>
      </c>
      <c r="F67" s="63">
        <v>121559.0</v>
      </c>
      <c r="G67" s="63">
        <v>121550.0</v>
      </c>
      <c r="H67" s="63">
        <v>121541.0</v>
      </c>
      <c r="I67" s="63">
        <v>121657.0</v>
      </c>
      <c r="J67" s="63">
        <v>121526.0</v>
      </c>
      <c r="K67" s="63">
        <v>121566.6</v>
      </c>
      <c r="L67" s="63">
        <v>76.535</v>
      </c>
      <c r="M67" s="63">
        <v>100.232</v>
      </c>
      <c r="N67" s="61">
        <f t="shared" si="8"/>
        <v>0.05269137673</v>
      </c>
      <c r="O67" s="61">
        <f t="shared" si="9"/>
        <v>0.07986036785</v>
      </c>
      <c r="P67" s="61">
        <f t="shared" si="10"/>
        <v>0.072450643</v>
      </c>
      <c r="Q67" s="61">
        <f t="shared" si="11"/>
        <v>0.06504091815</v>
      </c>
      <c r="R67" s="61">
        <f t="shared" si="12"/>
        <v>0.1605440385</v>
      </c>
      <c r="S67" s="62">
        <f t="shared" si="13"/>
        <v>0.08611746884</v>
      </c>
      <c r="U67" s="60">
        <f t="shared" si="14"/>
        <v>76.535</v>
      </c>
    </row>
    <row r="68">
      <c r="A68" s="63">
        <v>111435.0</v>
      </c>
      <c r="B68" s="63" t="s">
        <v>156</v>
      </c>
      <c r="C68" s="63" t="s">
        <v>15</v>
      </c>
      <c r="D68" s="63">
        <v>5.0</v>
      </c>
      <c r="E68" s="63">
        <v>111950.0</v>
      </c>
      <c r="F68" s="63">
        <v>111506.0</v>
      </c>
      <c r="G68" s="63">
        <v>111812.0</v>
      </c>
      <c r="H68" s="63">
        <v>111554.0</v>
      </c>
      <c r="I68" s="63">
        <v>111617.0</v>
      </c>
      <c r="J68" s="63">
        <v>111506.0</v>
      </c>
      <c r="K68" s="63">
        <v>111687.8</v>
      </c>
      <c r="L68" s="63">
        <v>41.127</v>
      </c>
      <c r="M68" s="63">
        <v>100.316</v>
      </c>
      <c r="N68" s="61">
        <f t="shared" si="8"/>
        <v>0.4621528245</v>
      </c>
      <c r="O68" s="61">
        <f t="shared" si="9"/>
        <v>0.06371427289</v>
      </c>
      <c r="P68" s="61">
        <f t="shared" si="10"/>
        <v>0.3383138152</v>
      </c>
      <c r="Q68" s="61">
        <f t="shared" si="11"/>
        <v>0.1067887109</v>
      </c>
      <c r="R68" s="61">
        <f t="shared" si="12"/>
        <v>0.1633239108</v>
      </c>
      <c r="S68" s="62">
        <f t="shared" si="13"/>
        <v>0.2268587069</v>
      </c>
      <c r="U68" s="60">
        <f t="shared" si="14"/>
        <v>41.127</v>
      </c>
    </row>
    <row r="69">
      <c r="A69" s="63">
        <v>119392.0</v>
      </c>
      <c r="B69" s="63" t="s">
        <v>157</v>
      </c>
      <c r="C69" s="63" t="s">
        <v>15</v>
      </c>
      <c r="D69" s="63">
        <v>5.0</v>
      </c>
      <c r="E69" s="63">
        <v>119473.0</v>
      </c>
      <c r="F69" s="63">
        <v>119695.0</v>
      </c>
      <c r="G69" s="63">
        <v>119453.0</v>
      </c>
      <c r="H69" s="63">
        <v>119553.0</v>
      </c>
      <c r="I69" s="63">
        <v>119629.0</v>
      </c>
      <c r="J69" s="63">
        <v>119453.0</v>
      </c>
      <c r="K69" s="63">
        <v>119560.6</v>
      </c>
      <c r="L69" s="63">
        <v>85.345</v>
      </c>
      <c r="M69" s="63">
        <v>120.069</v>
      </c>
      <c r="N69" s="61">
        <f t="shared" si="8"/>
        <v>0.06784374162</v>
      </c>
      <c r="O69" s="61">
        <f t="shared" si="9"/>
        <v>0.2537858483</v>
      </c>
      <c r="P69" s="61">
        <f t="shared" si="10"/>
        <v>0.05109220048</v>
      </c>
      <c r="Q69" s="61">
        <f t="shared" si="11"/>
        <v>0.1348499062</v>
      </c>
      <c r="R69" s="61">
        <f t="shared" si="12"/>
        <v>0.1985057625</v>
      </c>
      <c r="S69" s="62">
        <f t="shared" si="13"/>
        <v>0.1412154918</v>
      </c>
      <c r="U69" s="60">
        <f t="shared" si="14"/>
        <v>85.345</v>
      </c>
    </row>
    <row r="70">
      <c r="A70" s="63">
        <v>116498.0</v>
      </c>
      <c r="B70" s="63" t="s">
        <v>158</v>
      </c>
      <c r="C70" s="63" t="s">
        <v>15</v>
      </c>
      <c r="D70" s="63">
        <v>5.0</v>
      </c>
      <c r="E70" s="63">
        <v>116809.0</v>
      </c>
      <c r="F70" s="63">
        <v>116592.0</v>
      </c>
      <c r="G70" s="63">
        <v>116882.0</v>
      </c>
      <c r="H70" s="63">
        <v>116699.0</v>
      </c>
      <c r="I70" s="63">
        <v>116876.0</v>
      </c>
      <c r="J70" s="63">
        <v>116592.0</v>
      </c>
      <c r="K70" s="63">
        <v>116771.6</v>
      </c>
      <c r="L70" s="63">
        <v>106.983</v>
      </c>
      <c r="M70" s="63">
        <v>120.194</v>
      </c>
      <c r="N70" s="61">
        <f t="shared" si="8"/>
        <v>0.2669573727</v>
      </c>
      <c r="O70" s="61">
        <f t="shared" si="9"/>
        <v>0.08068808048</v>
      </c>
      <c r="P70" s="61">
        <f t="shared" si="10"/>
        <v>0.3296193926</v>
      </c>
      <c r="Q70" s="61">
        <f t="shared" si="11"/>
        <v>0.1725351508</v>
      </c>
      <c r="R70" s="61">
        <f t="shared" si="12"/>
        <v>0.3244690896</v>
      </c>
      <c r="S70" s="62">
        <f t="shared" si="13"/>
        <v>0.2348538172</v>
      </c>
      <c r="U70" s="60">
        <f t="shared" si="14"/>
        <v>106.983</v>
      </c>
    </row>
    <row r="71">
      <c r="A71" s="63">
        <v>117933.0</v>
      </c>
      <c r="B71" s="63" t="s">
        <v>159</v>
      </c>
      <c r="C71" s="63" t="s">
        <v>15</v>
      </c>
      <c r="D71" s="63">
        <v>5.0</v>
      </c>
      <c r="E71" s="63">
        <v>118218.0</v>
      </c>
      <c r="F71" s="63">
        <v>118013.0</v>
      </c>
      <c r="G71" s="63">
        <v>118057.0</v>
      </c>
      <c r="H71" s="63">
        <v>118078.0</v>
      </c>
      <c r="I71" s="63">
        <v>118183.0</v>
      </c>
      <c r="J71" s="63">
        <v>118013.0</v>
      </c>
      <c r="K71" s="63">
        <v>118109.8</v>
      </c>
      <c r="L71" s="63">
        <v>91.215</v>
      </c>
      <c r="M71" s="63">
        <v>120.208</v>
      </c>
      <c r="N71" s="61">
        <f t="shared" si="8"/>
        <v>0.241662639</v>
      </c>
      <c r="O71" s="61">
        <f t="shared" si="9"/>
        <v>0.06783512672</v>
      </c>
      <c r="P71" s="61">
        <f t="shared" si="10"/>
        <v>0.1051444464</v>
      </c>
      <c r="Q71" s="61">
        <f t="shared" si="11"/>
        <v>0.1229511672</v>
      </c>
      <c r="R71" s="61">
        <f t="shared" si="12"/>
        <v>0.211984771</v>
      </c>
      <c r="S71" s="62">
        <f t="shared" si="13"/>
        <v>0.1499156301</v>
      </c>
      <c r="U71" s="60">
        <f t="shared" si="14"/>
        <v>91.215</v>
      </c>
    </row>
    <row r="72">
      <c r="A72" s="63">
        <v>122339.0</v>
      </c>
      <c r="B72" s="63" t="s">
        <v>160</v>
      </c>
      <c r="C72" s="63" t="s">
        <v>15</v>
      </c>
      <c r="D72" s="63">
        <v>5.0</v>
      </c>
      <c r="E72" s="63">
        <v>122519.0</v>
      </c>
      <c r="F72" s="63">
        <v>122458.0</v>
      </c>
      <c r="G72" s="63">
        <v>122609.0</v>
      </c>
      <c r="H72" s="63">
        <v>122458.0</v>
      </c>
      <c r="I72" s="63">
        <v>122821.0</v>
      </c>
      <c r="J72" s="63">
        <v>122458.0</v>
      </c>
      <c r="K72" s="63">
        <v>122573.0</v>
      </c>
      <c r="L72" s="63">
        <v>89.047</v>
      </c>
      <c r="M72" s="63">
        <v>120.263</v>
      </c>
      <c r="N72" s="61">
        <f t="shared" si="8"/>
        <v>0.1471321492</v>
      </c>
      <c r="O72" s="61">
        <f t="shared" si="9"/>
        <v>0.09727069863</v>
      </c>
      <c r="P72" s="61">
        <f t="shared" si="10"/>
        <v>0.2206982238</v>
      </c>
      <c r="Q72" s="61">
        <f t="shared" si="11"/>
        <v>0.09727069863</v>
      </c>
      <c r="R72" s="61">
        <f t="shared" si="12"/>
        <v>0.3939871995</v>
      </c>
      <c r="S72" s="62">
        <f t="shared" si="13"/>
        <v>0.1912717939</v>
      </c>
      <c r="U72" s="60">
        <f t="shared" si="14"/>
        <v>89.047</v>
      </c>
    </row>
    <row r="73">
      <c r="A73" s="63">
        <v>133069.0</v>
      </c>
      <c r="B73" s="63" t="s">
        <v>161</v>
      </c>
      <c r="C73" s="63" t="s">
        <v>15</v>
      </c>
      <c r="D73" s="63">
        <v>5.0</v>
      </c>
      <c r="E73" s="63">
        <v>133384.0</v>
      </c>
      <c r="F73" s="63">
        <v>133096.0</v>
      </c>
      <c r="G73" s="63">
        <v>133211.0</v>
      </c>
      <c r="H73" s="63">
        <v>133304.0</v>
      </c>
      <c r="I73" s="63">
        <v>133191.0</v>
      </c>
      <c r="J73" s="63">
        <v>133096.0</v>
      </c>
      <c r="K73" s="63">
        <v>133237.2</v>
      </c>
      <c r="L73" s="63">
        <v>87.5</v>
      </c>
      <c r="M73" s="63">
        <v>120.248</v>
      </c>
      <c r="N73" s="61">
        <f t="shared" si="8"/>
        <v>0.236719296</v>
      </c>
      <c r="O73" s="61">
        <f t="shared" si="9"/>
        <v>0.02029022537</v>
      </c>
      <c r="P73" s="61">
        <f t="shared" si="10"/>
        <v>0.1067115557</v>
      </c>
      <c r="Q73" s="61">
        <f t="shared" si="11"/>
        <v>0.1766001097</v>
      </c>
      <c r="R73" s="61">
        <f t="shared" si="12"/>
        <v>0.09168175909</v>
      </c>
      <c r="S73" s="62">
        <f t="shared" si="13"/>
        <v>0.1264005892</v>
      </c>
      <c r="U73" s="60">
        <f t="shared" si="14"/>
        <v>87.5</v>
      </c>
    </row>
    <row r="74">
      <c r="A74" s="63">
        <v>123848.0</v>
      </c>
      <c r="B74" s="63" t="s">
        <v>162</v>
      </c>
      <c r="C74" s="63" t="s">
        <v>15</v>
      </c>
      <c r="D74" s="63">
        <v>5.0</v>
      </c>
      <c r="E74" s="63">
        <v>124645.0</v>
      </c>
      <c r="F74" s="63">
        <v>124758.0</v>
      </c>
      <c r="G74" s="63">
        <v>124181.0</v>
      </c>
      <c r="H74" s="63">
        <v>124118.0</v>
      </c>
      <c r="I74" s="63">
        <v>124351.0</v>
      </c>
      <c r="J74" s="63">
        <v>124118.0</v>
      </c>
      <c r="K74" s="63">
        <v>124410.6</v>
      </c>
      <c r="L74" s="63">
        <v>93.68</v>
      </c>
      <c r="M74" s="63">
        <v>140.32</v>
      </c>
      <c r="N74" s="61">
        <f t="shared" si="8"/>
        <v>0.6435307797</v>
      </c>
      <c r="O74" s="61">
        <f t="shared" si="9"/>
        <v>0.7347716556</v>
      </c>
      <c r="P74" s="61">
        <f t="shared" si="10"/>
        <v>0.2688779795</v>
      </c>
      <c r="Q74" s="61">
        <f t="shared" si="11"/>
        <v>0.2180091725</v>
      </c>
      <c r="R74" s="61">
        <f t="shared" si="12"/>
        <v>0.406143014</v>
      </c>
      <c r="S74" s="62">
        <f t="shared" si="13"/>
        <v>0.4542665203</v>
      </c>
      <c r="U74" s="60">
        <f t="shared" si="14"/>
        <v>93.68</v>
      </c>
    </row>
    <row r="75">
      <c r="A75" s="63">
        <v>134470.0</v>
      </c>
      <c r="B75" s="63" t="s">
        <v>163</v>
      </c>
      <c r="C75" s="63" t="s">
        <v>15</v>
      </c>
      <c r="D75" s="63">
        <v>5.0</v>
      </c>
      <c r="E75" s="63">
        <v>134681.0</v>
      </c>
      <c r="F75" s="63">
        <v>134554.0</v>
      </c>
      <c r="G75" s="63">
        <v>134555.0</v>
      </c>
      <c r="H75" s="63">
        <v>134723.0</v>
      </c>
      <c r="I75" s="63">
        <v>134663.0</v>
      </c>
      <c r="J75" s="63">
        <v>134554.0</v>
      </c>
      <c r="K75" s="63">
        <v>134635.2</v>
      </c>
      <c r="L75" s="63">
        <v>107.519</v>
      </c>
      <c r="M75" s="63">
        <v>140.603</v>
      </c>
      <c r="N75" s="61">
        <f t="shared" si="8"/>
        <v>0.1569123225</v>
      </c>
      <c r="O75" s="61">
        <f t="shared" si="9"/>
        <v>0.06246746486</v>
      </c>
      <c r="P75" s="61">
        <f t="shared" si="10"/>
        <v>0.06321112516</v>
      </c>
      <c r="Q75" s="61">
        <f t="shared" si="11"/>
        <v>0.1881460549</v>
      </c>
      <c r="R75" s="61">
        <f t="shared" si="12"/>
        <v>0.1435264371</v>
      </c>
      <c r="S75" s="62">
        <f t="shared" si="13"/>
        <v>0.1228526809</v>
      </c>
      <c r="U75" s="60">
        <f t="shared" si="14"/>
        <v>107.519</v>
      </c>
    </row>
    <row r="76">
      <c r="A76" s="63">
        <v>132822.0</v>
      </c>
      <c r="B76" s="63" t="s">
        <v>164</v>
      </c>
      <c r="C76" s="63" t="s">
        <v>15</v>
      </c>
      <c r="D76" s="63">
        <v>5.0</v>
      </c>
      <c r="E76" s="63">
        <v>133382.0</v>
      </c>
      <c r="F76" s="63">
        <v>133107.0</v>
      </c>
      <c r="G76" s="63">
        <v>133468.0</v>
      </c>
      <c r="H76" s="63">
        <v>133183.0</v>
      </c>
      <c r="I76" s="63">
        <v>133464.0</v>
      </c>
      <c r="J76" s="63">
        <v>133107.0</v>
      </c>
      <c r="K76" s="63">
        <v>133320.8</v>
      </c>
      <c r="L76" s="63">
        <v>109.829</v>
      </c>
      <c r="M76" s="63">
        <v>140.398</v>
      </c>
      <c r="N76" s="61">
        <f t="shared" si="8"/>
        <v>0.4216169008</v>
      </c>
      <c r="O76" s="61">
        <f t="shared" si="9"/>
        <v>0.214572887</v>
      </c>
      <c r="P76" s="61">
        <f t="shared" si="10"/>
        <v>0.4863652106</v>
      </c>
      <c r="Q76" s="61">
        <f t="shared" si="11"/>
        <v>0.2717923236</v>
      </c>
      <c r="R76" s="61">
        <f t="shared" si="12"/>
        <v>0.4833536613</v>
      </c>
      <c r="S76" s="62">
        <f t="shared" si="13"/>
        <v>0.3755401967</v>
      </c>
      <c r="U76" s="60">
        <f t="shared" si="14"/>
        <v>109.829</v>
      </c>
    </row>
    <row r="77">
      <c r="A77" s="63">
        <v>127779.0</v>
      </c>
      <c r="B77" s="63" t="s">
        <v>165</v>
      </c>
      <c r="C77" s="63" t="s">
        <v>15</v>
      </c>
      <c r="D77" s="63">
        <v>5.0</v>
      </c>
      <c r="E77" s="63">
        <v>127879.0</v>
      </c>
      <c r="F77" s="63">
        <v>128191.0</v>
      </c>
      <c r="G77" s="63">
        <v>128007.0</v>
      </c>
      <c r="H77" s="63">
        <v>127914.0</v>
      </c>
      <c r="I77" s="63">
        <v>128243.0</v>
      </c>
      <c r="J77" s="63">
        <v>127879.0</v>
      </c>
      <c r="K77" s="63">
        <v>128046.8</v>
      </c>
      <c r="L77" s="63">
        <v>104.879</v>
      </c>
      <c r="M77" s="63">
        <v>140.311</v>
      </c>
      <c r="N77" s="61">
        <f t="shared" si="8"/>
        <v>0.07826012099</v>
      </c>
      <c r="O77" s="61">
        <f t="shared" si="9"/>
        <v>0.3224316985</v>
      </c>
      <c r="P77" s="61">
        <f t="shared" si="10"/>
        <v>0.1784330759</v>
      </c>
      <c r="Q77" s="61">
        <f t="shared" si="11"/>
        <v>0.1056511633</v>
      </c>
      <c r="R77" s="61">
        <f t="shared" si="12"/>
        <v>0.3631269614</v>
      </c>
      <c r="S77" s="62">
        <f t="shared" si="13"/>
        <v>0.209580604</v>
      </c>
      <c r="U77" s="60">
        <f t="shared" si="14"/>
        <v>104.879</v>
      </c>
    </row>
    <row r="78">
      <c r="A78" s="63">
        <v>125727.0</v>
      </c>
      <c r="B78" s="63" t="s">
        <v>166</v>
      </c>
      <c r="C78" s="63" t="s">
        <v>15</v>
      </c>
      <c r="D78" s="63">
        <v>5.0</v>
      </c>
      <c r="E78" s="63">
        <v>125892.0</v>
      </c>
      <c r="F78" s="63">
        <v>126097.0</v>
      </c>
      <c r="G78" s="63">
        <v>125747.0</v>
      </c>
      <c r="H78" s="63">
        <v>126195.0</v>
      </c>
      <c r="I78" s="63">
        <v>125934.0</v>
      </c>
      <c r="J78" s="63">
        <v>125747.0</v>
      </c>
      <c r="K78" s="63">
        <v>125973.0</v>
      </c>
      <c r="L78" s="63">
        <v>137.595</v>
      </c>
      <c r="M78" s="63">
        <v>160.543</v>
      </c>
      <c r="N78" s="61">
        <f t="shared" si="8"/>
        <v>0.1312367272</v>
      </c>
      <c r="O78" s="61">
        <f t="shared" si="9"/>
        <v>0.2942884186</v>
      </c>
      <c r="P78" s="61">
        <f t="shared" si="10"/>
        <v>0.01590748208</v>
      </c>
      <c r="Q78" s="61">
        <f t="shared" si="11"/>
        <v>0.3722350808</v>
      </c>
      <c r="R78" s="61">
        <f t="shared" si="12"/>
        <v>0.1646424396</v>
      </c>
      <c r="S78" s="62">
        <f t="shared" si="13"/>
        <v>0.1956620296</v>
      </c>
      <c r="U78" s="60">
        <f t="shared" si="14"/>
        <v>137.595</v>
      </c>
    </row>
    <row r="79">
      <c r="A79" s="63">
        <v>142084.0</v>
      </c>
      <c r="B79" s="63" t="s">
        <v>167</v>
      </c>
      <c r="C79" s="63" t="s">
        <v>15</v>
      </c>
      <c r="D79" s="63">
        <v>5.0</v>
      </c>
      <c r="E79" s="63">
        <v>142844.0</v>
      </c>
      <c r="F79" s="63">
        <v>142203.0</v>
      </c>
      <c r="G79" s="63">
        <v>142438.0</v>
      </c>
      <c r="H79" s="63">
        <v>142650.0</v>
      </c>
      <c r="I79" s="63">
        <v>142946.0</v>
      </c>
      <c r="J79" s="63">
        <v>142203.0</v>
      </c>
      <c r="K79" s="63">
        <v>142616.2</v>
      </c>
      <c r="L79" s="63">
        <v>122.369</v>
      </c>
      <c r="M79" s="63">
        <v>160.352</v>
      </c>
      <c r="N79" s="61">
        <f t="shared" si="8"/>
        <v>0.5348948509</v>
      </c>
      <c r="O79" s="61">
        <f t="shared" si="9"/>
        <v>0.08375327271</v>
      </c>
      <c r="P79" s="61">
        <f t="shared" si="10"/>
        <v>0.2491483911</v>
      </c>
      <c r="Q79" s="61">
        <f t="shared" si="11"/>
        <v>0.3983559021</v>
      </c>
      <c r="R79" s="61">
        <f t="shared" si="12"/>
        <v>0.6066833704</v>
      </c>
      <c r="S79" s="62">
        <f t="shared" si="13"/>
        <v>0.3745671575</v>
      </c>
      <c r="U79" s="60">
        <f t="shared" si="14"/>
        <v>122.369</v>
      </c>
    </row>
    <row r="80">
      <c r="A80" s="63">
        <v>149976.0</v>
      </c>
      <c r="B80" s="63" t="s">
        <v>168</v>
      </c>
      <c r="C80" s="63" t="s">
        <v>15</v>
      </c>
      <c r="D80" s="63">
        <v>5.0</v>
      </c>
      <c r="E80" s="63">
        <v>150115.0</v>
      </c>
      <c r="F80" s="63">
        <v>150301.0</v>
      </c>
      <c r="G80" s="63">
        <v>150391.0</v>
      </c>
      <c r="H80" s="63">
        <v>150300.0</v>
      </c>
      <c r="I80" s="63">
        <v>150105.0</v>
      </c>
      <c r="J80" s="63">
        <v>150105.0</v>
      </c>
      <c r="K80" s="63">
        <v>150242.4</v>
      </c>
      <c r="L80" s="63">
        <v>132.672</v>
      </c>
      <c r="M80" s="63">
        <v>160.229</v>
      </c>
      <c r="N80" s="61">
        <f t="shared" si="8"/>
        <v>0.09268149571</v>
      </c>
      <c r="O80" s="61">
        <f t="shared" si="9"/>
        <v>0.2167013389</v>
      </c>
      <c r="P80" s="61">
        <f t="shared" si="10"/>
        <v>0.2767109404</v>
      </c>
      <c r="Q80" s="61">
        <f t="shared" si="11"/>
        <v>0.2160345655</v>
      </c>
      <c r="R80" s="61">
        <f t="shared" si="12"/>
        <v>0.0860137622</v>
      </c>
      <c r="S80" s="62">
        <f t="shared" si="13"/>
        <v>0.1776284205</v>
      </c>
      <c r="U80" s="60">
        <f t="shared" si="14"/>
        <v>132.672</v>
      </c>
    </row>
    <row r="81">
      <c r="A81" s="63">
        <v>133369.0</v>
      </c>
      <c r="B81" s="63" t="s">
        <v>169</v>
      </c>
      <c r="C81" s="63" t="s">
        <v>15</v>
      </c>
      <c r="D81" s="63">
        <v>5.0</v>
      </c>
      <c r="E81" s="63">
        <v>133761.0</v>
      </c>
      <c r="F81" s="63">
        <v>133874.0</v>
      </c>
      <c r="G81" s="63">
        <v>134169.0</v>
      </c>
      <c r="H81" s="63">
        <v>134481.0</v>
      </c>
      <c r="I81" s="63">
        <v>133479.0</v>
      </c>
      <c r="J81" s="63">
        <v>133479.0</v>
      </c>
      <c r="K81" s="63">
        <v>133952.8</v>
      </c>
      <c r="L81" s="63">
        <v>83.471</v>
      </c>
      <c r="M81" s="63">
        <v>180.371</v>
      </c>
      <c r="N81" s="61">
        <f t="shared" si="8"/>
        <v>0.293921376</v>
      </c>
      <c r="O81" s="61">
        <f t="shared" si="9"/>
        <v>0.3786487115</v>
      </c>
      <c r="P81" s="61">
        <f t="shared" si="10"/>
        <v>0.5998395429</v>
      </c>
      <c r="Q81" s="61">
        <f t="shared" si="11"/>
        <v>0.8337769647</v>
      </c>
      <c r="R81" s="61">
        <f t="shared" si="12"/>
        <v>0.08247793715</v>
      </c>
      <c r="S81" s="62">
        <f t="shared" si="13"/>
        <v>0.4377329064</v>
      </c>
      <c r="U81" s="60">
        <f t="shared" si="14"/>
        <v>83.471</v>
      </c>
    </row>
    <row r="82">
      <c r="A82" s="63">
        <v>133246.0</v>
      </c>
      <c r="B82" s="63" t="s">
        <v>170</v>
      </c>
      <c r="C82" s="63" t="s">
        <v>15</v>
      </c>
      <c r="D82" s="63">
        <v>5.0</v>
      </c>
      <c r="E82" s="63">
        <v>133534.0</v>
      </c>
      <c r="F82" s="63">
        <v>133449.0</v>
      </c>
      <c r="G82" s="63">
        <v>133509.0</v>
      </c>
      <c r="H82" s="63">
        <v>133626.0</v>
      </c>
      <c r="I82" s="63">
        <v>133802.0</v>
      </c>
      <c r="J82" s="63">
        <v>133449.0</v>
      </c>
      <c r="K82" s="63">
        <v>133584.0</v>
      </c>
      <c r="L82" s="63">
        <v>146.677</v>
      </c>
      <c r="M82" s="63">
        <v>180.557</v>
      </c>
      <c r="N82" s="61">
        <f t="shared" si="8"/>
        <v>0.2161415727</v>
      </c>
      <c r="O82" s="61">
        <f t="shared" si="9"/>
        <v>0.1523497891</v>
      </c>
      <c r="P82" s="61">
        <f t="shared" si="10"/>
        <v>0.1973792834</v>
      </c>
      <c r="Q82" s="61">
        <f t="shared" si="11"/>
        <v>0.2851867974</v>
      </c>
      <c r="R82" s="61">
        <f t="shared" si="12"/>
        <v>0.417273314</v>
      </c>
      <c r="S82" s="62">
        <f t="shared" si="13"/>
        <v>0.2536661513</v>
      </c>
      <c r="U82" s="60">
        <f t="shared" si="14"/>
        <v>146.677</v>
      </c>
    </row>
    <row r="83">
      <c r="A83" s="63">
        <v>151713.0</v>
      </c>
      <c r="B83" s="63" t="s">
        <v>171</v>
      </c>
      <c r="C83" s="63" t="s">
        <v>15</v>
      </c>
      <c r="D83" s="63">
        <v>5.0</v>
      </c>
      <c r="E83" s="63">
        <v>152300.0</v>
      </c>
      <c r="F83" s="63">
        <v>151945.0</v>
      </c>
      <c r="G83" s="63">
        <v>152030.0</v>
      </c>
      <c r="H83" s="63">
        <v>152164.0</v>
      </c>
      <c r="I83" s="63">
        <v>151916.0</v>
      </c>
      <c r="J83" s="63">
        <v>151916.0</v>
      </c>
      <c r="K83" s="63">
        <v>152071.0</v>
      </c>
      <c r="L83" s="63">
        <v>153.649</v>
      </c>
      <c r="M83" s="63">
        <v>180.412</v>
      </c>
      <c r="N83" s="61">
        <f t="shared" si="8"/>
        <v>0.3869147667</v>
      </c>
      <c r="O83" s="61">
        <f t="shared" si="9"/>
        <v>0.1529203167</v>
      </c>
      <c r="P83" s="61">
        <f t="shared" si="10"/>
        <v>0.2089471568</v>
      </c>
      <c r="Q83" s="61">
        <f t="shared" si="11"/>
        <v>0.2972718225</v>
      </c>
      <c r="R83" s="61">
        <f t="shared" si="12"/>
        <v>0.1338052771</v>
      </c>
      <c r="S83" s="62">
        <f t="shared" si="13"/>
        <v>0.2359718679</v>
      </c>
      <c r="U83" s="60">
        <f t="shared" si="14"/>
        <v>153.649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13</v>
      </c>
      <c r="D2" s="6">
        <v>5.0</v>
      </c>
      <c r="E2" s="6">
        <v>40592.0</v>
      </c>
      <c r="F2" s="6">
        <v>40592.0</v>
      </c>
      <c r="G2" s="6">
        <v>40592.0</v>
      </c>
      <c r="H2" s="6">
        <v>40592.0</v>
      </c>
      <c r="I2" s="6">
        <v>40592.0</v>
      </c>
      <c r="J2" s="6">
        <v>40592.0</v>
      </c>
      <c r="K2" s="6">
        <v>40592.0</v>
      </c>
      <c r="L2" s="6">
        <v>2.488</v>
      </c>
      <c r="M2" s="6">
        <v>2.488</v>
      </c>
      <c r="N2" s="61">
        <f t="shared" ref="N2:N41" si="1">((E2-A2)/A2)*100</f>
        <v>0</v>
      </c>
      <c r="O2" s="61">
        <f t="shared" ref="O2:O41" si="2">((F2-A2)/A2)*100</f>
        <v>0</v>
      </c>
      <c r="P2" s="61">
        <f t="shared" ref="P2:P41" si="3">((G2-A2)/A2)*100</f>
        <v>0</v>
      </c>
      <c r="Q2" s="61">
        <f t="shared" ref="Q2:Q41" si="4">((H2-A2)/A2)*100</f>
        <v>0</v>
      </c>
      <c r="R2" s="61">
        <f t="shared" ref="R2:R41" si="5">((I2-A2)/A2)*100</f>
        <v>0</v>
      </c>
      <c r="S2" s="62">
        <f t="shared" ref="S2:S41" si="6">AVERAGE(N2:R2)</f>
        <v>0</v>
      </c>
      <c r="U2" s="60">
        <f t="shared" ref="U2:U41" si="7">(IF(((J2-A2)/A2)*100 &lt; 1,L2,"INF"))</f>
        <v>2.488</v>
      </c>
    </row>
    <row r="3">
      <c r="A3" s="63">
        <v>39421.0</v>
      </c>
      <c r="B3" s="63" t="s">
        <v>133</v>
      </c>
      <c r="C3" s="63" t="s">
        <v>13</v>
      </c>
      <c r="D3" s="63">
        <v>5.0</v>
      </c>
      <c r="E3" s="63">
        <v>39421.0</v>
      </c>
      <c r="F3" s="63">
        <v>39421.0</v>
      </c>
      <c r="G3" s="63">
        <v>39421.0</v>
      </c>
      <c r="H3" s="63">
        <v>39421.0</v>
      </c>
      <c r="I3" s="63">
        <v>39421.0</v>
      </c>
      <c r="J3" s="63">
        <v>39421.0</v>
      </c>
      <c r="K3" s="63">
        <v>39421.0</v>
      </c>
      <c r="L3" s="63">
        <v>0.978</v>
      </c>
      <c r="M3" s="63">
        <v>0.978</v>
      </c>
      <c r="N3" s="61">
        <f t="shared" si="1"/>
        <v>0</v>
      </c>
      <c r="O3" s="61">
        <f t="shared" si="2"/>
        <v>0</v>
      </c>
      <c r="P3" s="61">
        <f t="shared" si="3"/>
        <v>0</v>
      </c>
      <c r="Q3" s="61">
        <f t="shared" si="4"/>
        <v>0</v>
      </c>
      <c r="R3" s="61">
        <f t="shared" si="5"/>
        <v>0</v>
      </c>
      <c r="S3" s="62">
        <f t="shared" si="6"/>
        <v>0</v>
      </c>
      <c r="U3" s="60">
        <f t="shared" si="7"/>
        <v>0.978</v>
      </c>
    </row>
    <row r="4">
      <c r="A4" s="63">
        <v>43345.0</v>
      </c>
      <c r="B4" s="63" t="s">
        <v>134</v>
      </c>
      <c r="C4" s="63" t="s">
        <v>13</v>
      </c>
      <c r="D4" s="63">
        <v>5.0</v>
      </c>
      <c r="E4" s="63">
        <v>43345.0</v>
      </c>
      <c r="F4" s="63">
        <v>43345.0</v>
      </c>
      <c r="G4" s="63">
        <v>43345.0</v>
      </c>
      <c r="H4" s="63">
        <v>43345.0</v>
      </c>
      <c r="I4" s="63">
        <v>43345.0</v>
      </c>
      <c r="J4" s="63">
        <v>43345.0</v>
      </c>
      <c r="K4" s="63">
        <v>43345.0</v>
      </c>
      <c r="L4" s="63">
        <v>0.141</v>
      </c>
      <c r="M4" s="63">
        <v>0.141</v>
      </c>
      <c r="N4" s="61">
        <f t="shared" si="1"/>
        <v>0</v>
      </c>
      <c r="O4" s="61">
        <f t="shared" si="2"/>
        <v>0</v>
      </c>
      <c r="P4" s="61">
        <f t="shared" si="3"/>
        <v>0</v>
      </c>
      <c r="Q4" s="61">
        <f t="shared" si="4"/>
        <v>0</v>
      </c>
      <c r="R4" s="61">
        <f t="shared" si="5"/>
        <v>0</v>
      </c>
      <c r="S4" s="62">
        <f t="shared" si="6"/>
        <v>0</v>
      </c>
      <c r="U4" s="60">
        <f t="shared" si="7"/>
        <v>0.141</v>
      </c>
    </row>
    <row r="5">
      <c r="A5" s="63">
        <v>46854.0</v>
      </c>
      <c r="B5" s="63" t="s">
        <v>135</v>
      </c>
      <c r="C5" s="63" t="s">
        <v>13</v>
      </c>
      <c r="D5" s="63">
        <v>5.0</v>
      </c>
      <c r="E5" s="63">
        <v>46854.0</v>
      </c>
      <c r="F5" s="63">
        <v>46854.0</v>
      </c>
      <c r="G5" s="63">
        <v>46854.0</v>
      </c>
      <c r="H5" s="63">
        <v>46854.0</v>
      </c>
      <c r="I5" s="63">
        <v>46854.0</v>
      </c>
      <c r="J5" s="63">
        <v>46854.0</v>
      </c>
      <c r="K5" s="63">
        <v>46854.0</v>
      </c>
      <c r="L5" s="63">
        <v>0.159</v>
      </c>
      <c r="M5" s="63">
        <v>0.159</v>
      </c>
      <c r="N5" s="61">
        <f t="shared" si="1"/>
        <v>0</v>
      </c>
      <c r="O5" s="61">
        <f t="shared" si="2"/>
        <v>0</v>
      </c>
      <c r="P5" s="61">
        <f t="shared" si="3"/>
        <v>0</v>
      </c>
      <c r="Q5" s="61">
        <f t="shared" si="4"/>
        <v>0</v>
      </c>
      <c r="R5" s="61">
        <f t="shared" si="5"/>
        <v>0</v>
      </c>
      <c r="S5" s="62">
        <f t="shared" si="6"/>
        <v>0</v>
      </c>
      <c r="U5" s="60">
        <f t="shared" si="7"/>
        <v>0.159</v>
      </c>
    </row>
    <row r="6">
      <c r="A6" s="63">
        <v>34167.0</v>
      </c>
      <c r="B6" s="63" t="s">
        <v>136</v>
      </c>
      <c r="C6" s="63" t="s">
        <v>13</v>
      </c>
      <c r="D6" s="63">
        <v>5.0</v>
      </c>
      <c r="E6" s="63">
        <v>34167.0</v>
      </c>
      <c r="F6" s="63">
        <v>34167.0</v>
      </c>
      <c r="G6" s="63">
        <v>34167.0</v>
      </c>
      <c r="H6" s="63">
        <v>34167.0</v>
      </c>
      <c r="I6" s="63">
        <v>34167.0</v>
      </c>
      <c r="J6" s="63">
        <v>34167.0</v>
      </c>
      <c r="K6" s="63">
        <v>34167.0</v>
      </c>
      <c r="L6" s="63">
        <v>0.335</v>
      </c>
      <c r="M6" s="63">
        <v>0.335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0.335</v>
      </c>
    </row>
    <row r="7">
      <c r="A7" s="63">
        <v>50759.0</v>
      </c>
      <c r="B7" s="63" t="s">
        <v>137</v>
      </c>
      <c r="C7" s="63" t="s">
        <v>13</v>
      </c>
      <c r="D7" s="63">
        <v>5.0</v>
      </c>
      <c r="E7" s="63">
        <v>50759.0</v>
      </c>
      <c r="F7" s="63">
        <v>50759.0</v>
      </c>
      <c r="G7" s="63">
        <v>50759.0</v>
      </c>
      <c r="H7" s="63">
        <v>50759.0</v>
      </c>
      <c r="I7" s="63">
        <v>50759.0</v>
      </c>
      <c r="J7" s="63">
        <v>50759.0</v>
      </c>
      <c r="K7" s="63">
        <v>50759.0</v>
      </c>
      <c r="L7" s="63">
        <v>5.01</v>
      </c>
      <c r="M7" s="63">
        <v>5.01</v>
      </c>
      <c r="N7" s="61">
        <f t="shared" si="1"/>
        <v>0</v>
      </c>
      <c r="O7" s="61">
        <f t="shared" si="2"/>
        <v>0</v>
      </c>
      <c r="P7" s="61">
        <f t="shared" si="3"/>
        <v>0</v>
      </c>
      <c r="Q7" s="61">
        <f t="shared" si="4"/>
        <v>0</v>
      </c>
      <c r="R7" s="61">
        <f t="shared" si="5"/>
        <v>0</v>
      </c>
      <c r="S7" s="62">
        <f t="shared" si="6"/>
        <v>0</v>
      </c>
      <c r="U7" s="60">
        <f t="shared" si="7"/>
        <v>5.01</v>
      </c>
    </row>
    <row r="8">
      <c r="A8" s="63">
        <v>44978.0</v>
      </c>
      <c r="B8" s="63" t="s">
        <v>138</v>
      </c>
      <c r="C8" s="63" t="s">
        <v>13</v>
      </c>
      <c r="D8" s="63">
        <v>5.0</v>
      </c>
      <c r="E8" s="63">
        <v>45009.0</v>
      </c>
      <c r="F8" s="63">
        <v>44978.0</v>
      </c>
      <c r="G8" s="63">
        <v>44978.0</v>
      </c>
      <c r="H8" s="63">
        <v>44978.0</v>
      </c>
      <c r="I8" s="63">
        <v>44978.0</v>
      </c>
      <c r="J8" s="63">
        <v>44978.0</v>
      </c>
      <c r="K8" s="63">
        <v>44984.2</v>
      </c>
      <c r="L8" s="63">
        <v>3.643</v>
      </c>
      <c r="M8" s="63">
        <v>6.69</v>
      </c>
      <c r="N8" s="61">
        <f t="shared" si="1"/>
        <v>0.06892258437</v>
      </c>
      <c r="O8" s="61">
        <f t="shared" si="2"/>
        <v>0</v>
      </c>
      <c r="P8" s="61">
        <f t="shared" si="3"/>
        <v>0</v>
      </c>
      <c r="Q8" s="61">
        <f t="shared" si="4"/>
        <v>0</v>
      </c>
      <c r="R8" s="61">
        <f t="shared" si="5"/>
        <v>0</v>
      </c>
      <c r="S8" s="62">
        <f t="shared" si="6"/>
        <v>0.01378451687</v>
      </c>
      <c r="U8" s="60">
        <f t="shared" si="7"/>
        <v>3.643</v>
      </c>
    </row>
    <row r="9">
      <c r="A9" s="63">
        <v>49837.0</v>
      </c>
      <c r="B9" s="63" t="s">
        <v>139</v>
      </c>
      <c r="C9" s="63" t="s">
        <v>13</v>
      </c>
      <c r="D9" s="63">
        <v>5.0</v>
      </c>
      <c r="E9" s="63">
        <v>49837.0</v>
      </c>
      <c r="F9" s="63">
        <v>49837.0</v>
      </c>
      <c r="G9" s="63">
        <v>49837.0</v>
      </c>
      <c r="H9" s="63">
        <v>49837.0</v>
      </c>
      <c r="I9" s="63">
        <v>49837.0</v>
      </c>
      <c r="J9" s="63">
        <v>49837.0</v>
      </c>
      <c r="K9" s="63">
        <v>49837.0</v>
      </c>
      <c r="L9" s="63">
        <v>1.591</v>
      </c>
      <c r="M9" s="63">
        <v>1.591</v>
      </c>
      <c r="N9" s="61">
        <f t="shared" si="1"/>
        <v>0</v>
      </c>
      <c r="O9" s="61">
        <f t="shared" si="2"/>
        <v>0</v>
      </c>
      <c r="P9" s="61">
        <f t="shared" si="3"/>
        <v>0</v>
      </c>
      <c r="Q9" s="61">
        <f t="shared" si="4"/>
        <v>0</v>
      </c>
      <c r="R9" s="61">
        <f t="shared" si="5"/>
        <v>0</v>
      </c>
      <c r="S9" s="62">
        <f t="shared" si="6"/>
        <v>0</v>
      </c>
      <c r="U9" s="60">
        <f t="shared" si="7"/>
        <v>1.591</v>
      </c>
    </row>
    <row r="10">
      <c r="A10" s="63">
        <v>47636.0</v>
      </c>
      <c r="B10" s="63" t="s">
        <v>140</v>
      </c>
      <c r="C10" s="63" t="s">
        <v>13</v>
      </c>
      <c r="D10" s="63">
        <v>5.0</v>
      </c>
      <c r="E10" s="63">
        <v>47636.0</v>
      </c>
      <c r="F10" s="63">
        <v>47636.0</v>
      </c>
      <c r="G10" s="63">
        <v>47636.0</v>
      </c>
      <c r="H10" s="63">
        <v>47636.0</v>
      </c>
      <c r="I10" s="63">
        <v>47636.0</v>
      </c>
      <c r="J10" s="63">
        <v>47636.0</v>
      </c>
      <c r="K10" s="63">
        <v>47636.0</v>
      </c>
      <c r="L10" s="63">
        <v>1.633</v>
      </c>
      <c r="M10" s="63">
        <v>1.633</v>
      </c>
      <c r="N10" s="61">
        <f t="shared" si="1"/>
        <v>0</v>
      </c>
      <c r="O10" s="61">
        <f t="shared" si="2"/>
        <v>0</v>
      </c>
      <c r="P10" s="61">
        <f t="shared" si="3"/>
        <v>0</v>
      </c>
      <c r="Q10" s="61">
        <f t="shared" si="4"/>
        <v>0</v>
      </c>
      <c r="R10" s="61">
        <f t="shared" si="5"/>
        <v>0</v>
      </c>
      <c r="S10" s="62">
        <f t="shared" si="6"/>
        <v>0</v>
      </c>
      <c r="U10" s="60">
        <f t="shared" si="7"/>
        <v>1.633</v>
      </c>
    </row>
    <row r="11">
      <c r="A11" s="63">
        <v>36864.0</v>
      </c>
      <c r="B11" s="63" t="s">
        <v>141</v>
      </c>
      <c r="C11" s="63" t="s">
        <v>13</v>
      </c>
      <c r="D11" s="63">
        <v>5.0</v>
      </c>
      <c r="E11" s="63">
        <v>36864.0</v>
      </c>
      <c r="F11" s="63">
        <v>36864.0</v>
      </c>
      <c r="G11" s="63">
        <v>36864.0</v>
      </c>
      <c r="H11" s="63">
        <v>36864.0</v>
      </c>
      <c r="I11" s="63">
        <v>36864.0</v>
      </c>
      <c r="J11" s="63">
        <v>36864.0</v>
      </c>
      <c r="K11" s="63">
        <v>36864.0</v>
      </c>
      <c r="L11" s="63">
        <v>4.933</v>
      </c>
      <c r="M11" s="63">
        <v>4.933</v>
      </c>
      <c r="N11" s="61">
        <f t="shared" si="1"/>
        <v>0</v>
      </c>
      <c r="O11" s="61">
        <f t="shared" si="2"/>
        <v>0</v>
      </c>
      <c r="P11" s="61">
        <f t="shared" si="3"/>
        <v>0</v>
      </c>
      <c r="Q11" s="61">
        <f t="shared" si="4"/>
        <v>0</v>
      </c>
      <c r="R11" s="61">
        <f t="shared" si="5"/>
        <v>0</v>
      </c>
      <c r="S11" s="62">
        <f t="shared" si="6"/>
        <v>0</v>
      </c>
      <c r="U11" s="60">
        <f t="shared" si="7"/>
        <v>4.933</v>
      </c>
    </row>
    <row r="12">
      <c r="A12" s="63">
        <v>46297.0</v>
      </c>
      <c r="B12" s="63" t="s">
        <v>142</v>
      </c>
      <c r="C12" s="63" t="s">
        <v>13</v>
      </c>
      <c r="D12" s="63">
        <v>5.0</v>
      </c>
      <c r="E12" s="63">
        <v>46297.0</v>
      </c>
      <c r="F12" s="63">
        <v>46297.0</v>
      </c>
      <c r="G12" s="63">
        <v>46297.0</v>
      </c>
      <c r="H12" s="63">
        <v>46297.0</v>
      </c>
      <c r="I12" s="63">
        <v>46341.0</v>
      </c>
      <c r="J12" s="63">
        <v>46297.0</v>
      </c>
      <c r="K12" s="63">
        <v>46305.8</v>
      </c>
      <c r="L12" s="63">
        <v>12.886</v>
      </c>
      <c r="M12" s="63">
        <v>14.934</v>
      </c>
      <c r="N12" s="61">
        <f t="shared" si="1"/>
        <v>0</v>
      </c>
      <c r="O12" s="61">
        <f t="shared" si="2"/>
        <v>0</v>
      </c>
      <c r="P12" s="61">
        <f t="shared" si="3"/>
        <v>0</v>
      </c>
      <c r="Q12" s="61">
        <f t="shared" si="4"/>
        <v>0</v>
      </c>
      <c r="R12" s="61">
        <f t="shared" si="5"/>
        <v>0.09503855541</v>
      </c>
      <c r="S12" s="62">
        <f t="shared" si="6"/>
        <v>0.01900771108</v>
      </c>
      <c r="U12" s="60">
        <f t="shared" si="7"/>
        <v>12.886</v>
      </c>
    </row>
    <row r="13">
      <c r="A13" s="63">
        <v>53082.0</v>
      </c>
      <c r="B13" s="63" t="s">
        <v>143</v>
      </c>
      <c r="C13" s="63" t="s">
        <v>13</v>
      </c>
      <c r="D13" s="63">
        <v>5.0</v>
      </c>
      <c r="E13" s="63">
        <v>53082.0</v>
      </c>
      <c r="F13" s="63">
        <v>53082.0</v>
      </c>
      <c r="G13" s="63">
        <v>53082.0</v>
      </c>
      <c r="H13" s="63">
        <v>53082.0</v>
      </c>
      <c r="I13" s="63">
        <v>53082.0</v>
      </c>
      <c r="J13" s="63">
        <v>53082.0</v>
      </c>
      <c r="K13" s="63">
        <v>53082.0</v>
      </c>
      <c r="L13" s="63">
        <v>5.905</v>
      </c>
      <c r="M13" s="63">
        <v>5.905</v>
      </c>
      <c r="N13" s="61">
        <f t="shared" si="1"/>
        <v>0</v>
      </c>
      <c r="O13" s="61">
        <f t="shared" si="2"/>
        <v>0</v>
      </c>
      <c r="P13" s="61">
        <f t="shared" si="3"/>
        <v>0</v>
      </c>
      <c r="Q13" s="61">
        <f t="shared" si="4"/>
        <v>0</v>
      </c>
      <c r="R13" s="61">
        <f t="shared" si="5"/>
        <v>0</v>
      </c>
      <c r="S13" s="62">
        <f t="shared" si="6"/>
        <v>0</v>
      </c>
      <c r="U13" s="60">
        <f t="shared" si="7"/>
        <v>5.905</v>
      </c>
    </row>
    <row r="14">
      <c r="A14" s="63">
        <v>48257.0</v>
      </c>
      <c r="B14" s="63" t="s">
        <v>144</v>
      </c>
      <c r="C14" s="63" t="s">
        <v>13</v>
      </c>
      <c r="D14" s="63">
        <v>5.0</v>
      </c>
      <c r="E14" s="63">
        <v>48257.0</v>
      </c>
      <c r="F14" s="63">
        <v>48257.0</v>
      </c>
      <c r="G14" s="63">
        <v>48257.0</v>
      </c>
      <c r="H14" s="63">
        <v>48257.0</v>
      </c>
      <c r="I14" s="63">
        <v>48257.0</v>
      </c>
      <c r="J14" s="63">
        <v>48257.0</v>
      </c>
      <c r="K14" s="63">
        <v>48257.0</v>
      </c>
      <c r="L14" s="63">
        <v>4.594</v>
      </c>
      <c r="M14" s="63">
        <v>4.594</v>
      </c>
      <c r="N14" s="61">
        <f t="shared" si="1"/>
        <v>0</v>
      </c>
      <c r="O14" s="61">
        <f t="shared" si="2"/>
        <v>0</v>
      </c>
      <c r="P14" s="61">
        <f t="shared" si="3"/>
        <v>0</v>
      </c>
      <c r="Q14" s="61">
        <f t="shared" si="4"/>
        <v>0</v>
      </c>
      <c r="R14" s="61">
        <f t="shared" si="5"/>
        <v>0</v>
      </c>
      <c r="S14" s="62">
        <f t="shared" si="6"/>
        <v>0</v>
      </c>
      <c r="U14" s="60">
        <f t="shared" si="7"/>
        <v>4.594</v>
      </c>
    </row>
    <row r="15">
      <c r="A15" s="63">
        <v>55342.0</v>
      </c>
      <c r="B15" s="63" t="s">
        <v>145</v>
      </c>
      <c r="C15" s="63" t="s">
        <v>13</v>
      </c>
      <c r="D15" s="63">
        <v>5.0</v>
      </c>
      <c r="E15" s="63">
        <v>55342.0</v>
      </c>
      <c r="F15" s="63">
        <v>55342.0</v>
      </c>
      <c r="G15" s="63">
        <v>55342.0</v>
      </c>
      <c r="H15" s="63">
        <v>55342.0</v>
      </c>
      <c r="I15" s="63">
        <v>55342.0</v>
      </c>
      <c r="J15" s="63">
        <v>55342.0</v>
      </c>
      <c r="K15" s="63">
        <v>55342.0</v>
      </c>
      <c r="L15" s="63">
        <v>3.881</v>
      </c>
      <c r="M15" s="63">
        <v>3.881</v>
      </c>
      <c r="N15" s="61">
        <f t="shared" si="1"/>
        <v>0</v>
      </c>
      <c r="O15" s="61">
        <f t="shared" si="2"/>
        <v>0</v>
      </c>
      <c r="P15" s="61">
        <f t="shared" si="3"/>
        <v>0</v>
      </c>
      <c r="Q15" s="61">
        <f t="shared" si="4"/>
        <v>0</v>
      </c>
      <c r="R15" s="61">
        <f t="shared" si="5"/>
        <v>0</v>
      </c>
      <c r="S15" s="62">
        <f t="shared" si="6"/>
        <v>0</v>
      </c>
      <c r="U15" s="60">
        <f t="shared" si="7"/>
        <v>3.881</v>
      </c>
    </row>
    <row r="16">
      <c r="A16" s="63">
        <v>47426.0</v>
      </c>
      <c r="B16" s="63" t="s">
        <v>146</v>
      </c>
      <c r="C16" s="63" t="s">
        <v>13</v>
      </c>
      <c r="D16" s="63">
        <v>5.0</v>
      </c>
      <c r="E16" s="63">
        <v>47426.0</v>
      </c>
      <c r="F16" s="63">
        <v>47426.0</v>
      </c>
      <c r="G16" s="63">
        <v>47426.0</v>
      </c>
      <c r="H16" s="63">
        <v>47426.0</v>
      </c>
      <c r="I16" s="63">
        <v>47426.0</v>
      </c>
      <c r="J16" s="63">
        <v>47426.0</v>
      </c>
      <c r="K16" s="63">
        <v>47426.0</v>
      </c>
      <c r="L16" s="63">
        <v>5.097</v>
      </c>
      <c r="M16" s="63">
        <v>5.097</v>
      </c>
      <c r="N16" s="61">
        <f t="shared" si="1"/>
        <v>0</v>
      </c>
      <c r="O16" s="61">
        <f t="shared" si="2"/>
        <v>0</v>
      </c>
      <c r="P16" s="61">
        <f t="shared" si="3"/>
        <v>0</v>
      </c>
      <c r="Q16" s="61">
        <f t="shared" si="4"/>
        <v>0</v>
      </c>
      <c r="R16" s="61">
        <f t="shared" si="5"/>
        <v>0</v>
      </c>
      <c r="S16" s="62">
        <f t="shared" si="6"/>
        <v>0</v>
      </c>
      <c r="U16" s="60">
        <f t="shared" si="7"/>
        <v>5.097</v>
      </c>
    </row>
    <row r="17">
      <c r="A17" s="63">
        <v>49941.0</v>
      </c>
      <c r="B17" s="63" t="s">
        <v>147</v>
      </c>
      <c r="C17" s="63" t="s">
        <v>13</v>
      </c>
      <c r="D17" s="63">
        <v>5.0</v>
      </c>
      <c r="E17" s="63">
        <v>49941.0</v>
      </c>
      <c r="F17" s="63">
        <v>49941.0</v>
      </c>
      <c r="G17" s="63">
        <v>49941.0</v>
      </c>
      <c r="H17" s="63">
        <v>49941.0</v>
      </c>
      <c r="I17" s="63">
        <v>49941.0</v>
      </c>
      <c r="J17" s="63">
        <v>49941.0</v>
      </c>
      <c r="K17" s="63">
        <v>49941.0</v>
      </c>
      <c r="L17" s="63">
        <v>7.851</v>
      </c>
      <c r="M17" s="63">
        <v>7.851</v>
      </c>
      <c r="N17" s="61">
        <f t="shared" si="1"/>
        <v>0</v>
      </c>
      <c r="O17" s="61">
        <f t="shared" si="2"/>
        <v>0</v>
      </c>
      <c r="P17" s="61">
        <f t="shared" si="3"/>
        <v>0</v>
      </c>
      <c r="Q17" s="61">
        <f t="shared" si="4"/>
        <v>0</v>
      </c>
      <c r="R17" s="61">
        <f t="shared" si="5"/>
        <v>0</v>
      </c>
      <c r="S17" s="62">
        <f t="shared" si="6"/>
        <v>0</v>
      </c>
      <c r="U17" s="60">
        <f t="shared" si="7"/>
        <v>7.851</v>
      </c>
    </row>
    <row r="18">
      <c r="A18" s="63">
        <v>53403.0</v>
      </c>
      <c r="B18" s="63" t="s">
        <v>148</v>
      </c>
      <c r="C18" s="63" t="s">
        <v>13</v>
      </c>
      <c r="D18" s="63">
        <v>5.0</v>
      </c>
      <c r="E18" s="63">
        <v>53403.0</v>
      </c>
      <c r="F18" s="63">
        <v>53403.0</v>
      </c>
      <c r="G18" s="63">
        <v>53403.0</v>
      </c>
      <c r="H18" s="63">
        <v>53440.0</v>
      </c>
      <c r="I18" s="63">
        <v>53403.0</v>
      </c>
      <c r="J18" s="63">
        <v>53403.0</v>
      </c>
      <c r="K18" s="63">
        <v>53410.4</v>
      </c>
      <c r="L18" s="63">
        <v>14.228</v>
      </c>
      <c r="M18" s="63">
        <v>19.056</v>
      </c>
      <c r="N18" s="61">
        <f t="shared" si="1"/>
        <v>0</v>
      </c>
      <c r="O18" s="61">
        <f t="shared" si="2"/>
        <v>0</v>
      </c>
      <c r="P18" s="61">
        <f t="shared" si="3"/>
        <v>0</v>
      </c>
      <c r="Q18" s="61">
        <f t="shared" si="4"/>
        <v>0.06928449713</v>
      </c>
      <c r="R18" s="61">
        <f t="shared" si="5"/>
        <v>0</v>
      </c>
      <c r="S18" s="62">
        <f t="shared" si="6"/>
        <v>0.01385689943</v>
      </c>
      <c r="U18" s="60">
        <f t="shared" si="7"/>
        <v>14.228</v>
      </c>
    </row>
    <row r="19">
      <c r="A19" s="63">
        <v>59089.0</v>
      </c>
      <c r="B19" s="63" t="s">
        <v>149</v>
      </c>
      <c r="C19" s="63" t="s">
        <v>13</v>
      </c>
      <c r="D19" s="63">
        <v>5.0</v>
      </c>
      <c r="E19" s="63">
        <v>59089.0</v>
      </c>
      <c r="F19" s="63">
        <v>59089.0</v>
      </c>
      <c r="G19" s="63">
        <v>59089.0</v>
      </c>
      <c r="H19" s="63">
        <v>59089.0</v>
      </c>
      <c r="I19" s="63">
        <v>59089.0</v>
      </c>
      <c r="J19" s="63">
        <v>59089.0</v>
      </c>
      <c r="K19" s="63">
        <v>59089.0</v>
      </c>
      <c r="L19" s="63">
        <v>8.545</v>
      </c>
      <c r="M19" s="63">
        <v>8.545</v>
      </c>
      <c r="N19" s="61">
        <f t="shared" si="1"/>
        <v>0</v>
      </c>
      <c r="O19" s="61">
        <f t="shared" si="2"/>
        <v>0</v>
      </c>
      <c r="P19" s="61">
        <f t="shared" si="3"/>
        <v>0</v>
      </c>
      <c r="Q19" s="61">
        <f t="shared" si="4"/>
        <v>0</v>
      </c>
      <c r="R19" s="61">
        <f t="shared" si="5"/>
        <v>0</v>
      </c>
      <c r="S19" s="62">
        <f t="shared" si="6"/>
        <v>0</v>
      </c>
      <c r="U19" s="60">
        <f t="shared" si="7"/>
        <v>8.545</v>
      </c>
    </row>
    <row r="20">
      <c r="A20" s="63">
        <v>56234.0</v>
      </c>
      <c r="B20" s="63" t="s">
        <v>150</v>
      </c>
      <c r="C20" s="63" t="s">
        <v>13</v>
      </c>
      <c r="D20" s="63">
        <v>5.0</v>
      </c>
      <c r="E20" s="63">
        <v>56234.0</v>
      </c>
      <c r="F20" s="63">
        <v>56234.0</v>
      </c>
      <c r="G20" s="63">
        <v>56234.0</v>
      </c>
      <c r="H20" s="63">
        <v>56234.0</v>
      </c>
      <c r="I20" s="63">
        <v>56234.0</v>
      </c>
      <c r="J20" s="63">
        <v>56234.0</v>
      </c>
      <c r="K20" s="63">
        <v>56234.0</v>
      </c>
      <c r="L20" s="63">
        <v>14.631</v>
      </c>
      <c r="M20" s="63">
        <v>14.631</v>
      </c>
      <c r="N20" s="61">
        <f t="shared" si="1"/>
        <v>0</v>
      </c>
      <c r="O20" s="61">
        <f t="shared" si="2"/>
        <v>0</v>
      </c>
      <c r="P20" s="61">
        <f t="shared" si="3"/>
        <v>0</v>
      </c>
      <c r="Q20" s="61">
        <f t="shared" si="4"/>
        <v>0</v>
      </c>
      <c r="R20" s="61">
        <f t="shared" si="5"/>
        <v>0</v>
      </c>
      <c r="S20" s="62">
        <f t="shared" si="6"/>
        <v>0</v>
      </c>
      <c r="U20" s="60">
        <f t="shared" si="7"/>
        <v>14.631</v>
      </c>
    </row>
    <row r="21">
      <c r="A21" s="63">
        <v>58389.0</v>
      </c>
      <c r="B21" s="63" t="s">
        <v>151</v>
      </c>
      <c r="C21" s="63" t="s">
        <v>13</v>
      </c>
      <c r="D21" s="63">
        <v>5.0</v>
      </c>
      <c r="E21" s="63">
        <v>58389.0</v>
      </c>
      <c r="F21" s="63">
        <v>58389.0</v>
      </c>
      <c r="G21" s="63">
        <v>58389.0</v>
      </c>
      <c r="H21" s="63">
        <v>58389.0</v>
      </c>
      <c r="I21" s="63">
        <v>58389.0</v>
      </c>
      <c r="J21" s="63">
        <v>58389.0</v>
      </c>
      <c r="K21" s="63">
        <v>58389.0</v>
      </c>
      <c r="L21" s="63">
        <v>11.238</v>
      </c>
      <c r="M21" s="63">
        <v>11.238</v>
      </c>
      <c r="N21" s="61">
        <f t="shared" si="1"/>
        <v>0</v>
      </c>
      <c r="O21" s="61">
        <f t="shared" si="2"/>
        <v>0</v>
      </c>
      <c r="P21" s="61">
        <f t="shared" si="3"/>
        <v>0</v>
      </c>
      <c r="Q21" s="61">
        <f t="shared" si="4"/>
        <v>0</v>
      </c>
      <c r="R21" s="61">
        <f t="shared" si="5"/>
        <v>0</v>
      </c>
      <c r="S21" s="62">
        <f t="shared" si="6"/>
        <v>0</v>
      </c>
      <c r="U21" s="60">
        <f t="shared" si="7"/>
        <v>11.238</v>
      </c>
    </row>
    <row r="22">
      <c r="A22" s="63">
        <v>56961.0</v>
      </c>
      <c r="B22" s="63" t="s">
        <v>152</v>
      </c>
      <c r="C22" s="63" t="s">
        <v>13</v>
      </c>
      <c r="D22" s="63">
        <v>5.0</v>
      </c>
      <c r="E22" s="63">
        <v>56980.0</v>
      </c>
      <c r="F22" s="63">
        <v>56961.0</v>
      </c>
      <c r="G22" s="63">
        <v>56961.0</v>
      </c>
      <c r="H22" s="63">
        <v>56961.0</v>
      </c>
      <c r="I22" s="63">
        <v>56961.0</v>
      </c>
      <c r="J22" s="63">
        <v>56961.0</v>
      </c>
      <c r="K22" s="63">
        <v>56964.8</v>
      </c>
      <c r="L22" s="63">
        <v>3.43</v>
      </c>
      <c r="M22" s="63">
        <v>12.382</v>
      </c>
      <c r="N22" s="61">
        <f t="shared" si="1"/>
        <v>0.03335615597</v>
      </c>
      <c r="O22" s="61">
        <f t="shared" si="2"/>
        <v>0</v>
      </c>
      <c r="P22" s="61">
        <f t="shared" si="3"/>
        <v>0</v>
      </c>
      <c r="Q22" s="61">
        <f t="shared" si="4"/>
        <v>0</v>
      </c>
      <c r="R22" s="61">
        <f t="shared" si="5"/>
        <v>0</v>
      </c>
      <c r="S22" s="62">
        <f t="shared" si="6"/>
        <v>0.006671231193</v>
      </c>
      <c r="U22" s="60">
        <f t="shared" si="7"/>
        <v>3.43</v>
      </c>
    </row>
    <row r="23">
      <c r="A23" s="63">
        <v>62650.0</v>
      </c>
      <c r="B23" s="63" t="s">
        <v>153</v>
      </c>
      <c r="C23" s="63" t="s">
        <v>13</v>
      </c>
      <c r="D23" s="63">
        <v>5.0</v>
      </c>
      <c r="E23" s="63">
        <v>62650.0</v>
      </c>
      <c r="F23" s="63">
        <v>62650.0</v>
      </c>
      <c r="G23" s="63">
        <v>62650.0</v>
      </c>
      <c r="H23" s="63">
        <v>62650.0</v>
      </c>
      <c r="I23" s="63">
        <v>62650.0</v>
      </c>
      <c r="J23" s="63">
        <v>62650.0</v>
      </c>
      <c r="K23" s="63">
        <v>62650.0</v>
      </c>
      <c r="L23" s="63">
        <v>9.684</v>
      </c>
      <c r="M23" s="63">
        <v>9.684</v>
      </c>
      <c r="N23" s="61">
        <f t="shared" si="1"/>
        <v>0</v>
      </c>
      <c r="O23" s="61">
        <f t="shared" si="2"/>
        <v>0</v>
      </c>
      <c r="P23" s="61">
        <f t="shared" si="3"/>
        <v>0</v>
      </c>
      <c r="Q23" s="61">
        <f t="shared" si="4"/>
        <v>0</v>
      </c>
      <c r="R23" s="61">
        <f t="shared" si="5"/>
        <v>0</v>
      </c>
      <c r="S23" s="62">
        <f t="shared" si="6"/>
        <v>0</v>
      </c>
      <c r="U23" s="60">
        <f t="shared" si="7"/>
        <v>9.684</v>
      </c>
    </row>
    <row r="24">
      <c r="A24" s="63">
        <v>60660.0</v>
      </c>
      <c r="B24" s="63" t="s">
        <v>154</v>
      </c>
      <c r="C24" s="63" t="s">
        <v>13</v>
      </c>
      <c r="D24" s="63">
        <v>5.0</v>
      </c>
      <c r="E24" s="63">
        <v>60723.0</v>
      </c>
      <c r="F24" s="63">
        <v>60660.0</v>
      </c>
      <c r="G24" s="63">
        <v>60660.0</v>
      </c>
      <c r="H24" s="63">
        <v>60660.0</v>
      </c>
      <c r="I24" s="63">
        <v>60660.0</v>
      </c>
      <c r="J24" s="63">
        <v>60660.0</v>
      </c>
      <c r="K24" s="63">
        <v>60672.6</v>
      </c>
      <c r="L24" s="63">
        <v>31.303</v>
      </c>
      <c r="M24" s="63">
        <v>32.891</v>
      </c>
      <c r="N24" s="61">
        <f t="shared" si="1"/>
        <v>0.1038575668</v>
      </c>
      <c r="O24" s="61">
        <f t="shared" si="2"/>
        <v>0</v>
      </c>
      <c r="P24" s="61">
        <f t="shared" si="3"/>
        <v>0</v>
      </c>
      <c r="Q24" s="61">
        <f t="shared" si="4"/>
        <v>0</v>
      </c>
      <c r="R24" s="61">
        <f t="shared" si="5"/>
        <v>0</v>
      </c>
      <c r="S24" s="62">
        <f t="shared" si="6"/>
        <v>0.02077151335</v>
      </c>
      <c r="U24" s="60">
        <f t="shared" si="7"/>
        <v>31.303</v>
      </c>
    </row>
    <row r="25">
      <c r="A25" s="63">
        <v>60210.0</v>
      </c>
      <c r="B25" s="63" t="s">
        <v>155</v>
      </c>
      <c r="C25" s="63" t="s">
        <v>13</v>
      </c>
      <c r="D25" s="63">
        <v>5.0</v>
      </c>
      <c r="E25" s="63">
        <v>60210.0</v>
      </c>
      <c r="F25" s="63">
        <v>60210.0</v>
      </c>
      <c r="G25" s="63">
        <v>60210.0</v>
      </c>
      <c r="H25" s="63">
        <v>60210.0</v>
      </c>
      <c r="I25" s="63">
        <v>60210.0</v>
      </c>
      <c r="J25" s="63">
        <v>60210.0</v>
      </c>
      <c r="K25" s="63">
        <v>60210.0</v>
      </c>
      <c r="L25" s="63">
        <v>18.261</v>
      </c>
      <c r="M25" s="63">
        <v>18.261</v>
      </c>
      <c r="N25" s="61">
        <f t="shared" si="1"/>
        <v>0</v>
      </c>
      <c r="O25" s="61">
        <f t="shared" si="2"/>
        <v>0</v>
      </c>
      <c r="P25" s="61">
        <f t="shared" si="3"/>
        <v>0</v>
      </c>
      <c r="Q25" s="61">
        <f t="shared" si="4"/>
        <v>0</v>
      </c>
      <c r="R25" s="61">
        <f t="shared" si="5"/>
        <v>0</v>
      </c>
      <c r="S25" s="62">
        <f t="shared" si="6"/>
        <v>0</v>
      </c>
      <c r="U25" s="60">
        <f t="shared" si="7"/>
        <v>18.261</v>
      </c>
    </row>
    <row r="26">
      <c r="A26" s="63">
        <v>54793.0</v>
      </c>
      <c r="B26" s="63" t="s">
        <v>156</v>
      </c>
      <c r="C26" s="63" t="s">
        <v>13</v>
      </c>
      <c r="D26" s="63">
        <v>5.0</v>
      </c>
      <c r="E26" s="63">
        <v>54793.0</v>
      </c>
      <c r="F26" s="63">
        <v>54793.0</v>
      </c>
      <c r="G26" s="63">
        <v>54793.0</v>
      </c>
      <c r="H26" s="63">
        <v>54793.0</v>
      </c>
      <c r="I26" s="63">
        <v>54793.0</v>
      </c>
      <c r="J26" s="63">
        <v>54793.0</v>
      </c>
      <c r="K26" s="63">
        <v>54793.0</v>
      </c>
      <c r="L26" s="63">
        <v>5.765</v>
      </c>
      <c r="M26" s="63">
        <v>5.765</v>
      </c>
      <c r="N26" s="61">
        <f t="shared" si="1"/>
        <v>0</v>
      </c>
      <c r="O26" s="61">
        <f t="shared" si="2"/>
        <v>0</v>
      </c>
      <c r="P26" s="61">
        <f t="shared" si="3"/>
        <v>0</v>
      </c>
      <c r="Q26" s="61">
        <f t="shared" si="4"/>
        <v>0</v>
      </c>
      <c r="R26" s="61">
        <f t="shared" si="5"/>
        <v>0</v>
      </c>
      <c r="S26" s="62">
        <f t="shared" si="6"/>
        <v>0</v>
      </c>
      <c r="U26" s="60">
        <f t="shared" si="7"/>
        <v>5.765</v>
      </c>
    </row>
    <row r="27">
      <c r="A27" s="63">
        <v>59347.0</v>
      </c>
      <c r="B27" s="63" t="s">
        <v>157</v>
      </c>
      <c r="C27" s="63" t="s">
        <v>13</v>
      </c>
      <c r="D27" s="63">
        <v>5.0</v>
      </c>
      <c r="E27" s="63">
        <v>59356.0</v>
      </c>
      <c r="F27" s="63">
        <v>59347.0</v>
      </c>
      <c r="G27" s="63">
        <v>59347.0</v>
      </c>
      <c r="H27" s="63">
        <v>59347.0</v>
      </c>
      <c r="I27" s="63">
        <v>59356.0</v>
      </c>
      <c r="J27" s="63">
        <v>59347.0</v>
      </c>
      <c r="K27" s="63">
        <v>59350.6</v>
      </c>
      <c r="L27" s="63">
        <v>23.998</v>
      </c>
      <c r="M27" s="63">
        <v>33.732</v>
      </c>
      <c r="N27" s="61">
        <f t="shared" si="1"/>
        <v>0.01516504625</v>
      </c>
      <c r="O27" s="61">
        <f t="shared" si="2"/>
        <v>0</v>
      </c>
      <c r="P27" s="61">
        <f t="shared" si="3"/>
        <v>0</v>
      </c>
      <c r="Q27" s="61">
        <f t="shared" si="4"/>
        <v>0</v>
      </c>
      <c r="R27" s="61">
        <f t="shared" si="5"/>
        <v>0.01516504625</v>
      </c>
      <c r="S27" s="62">
        <f t="shared" si="6"/>
        <v>0.006066018501</v>
      </c>
      <c r="U27" s="60">
        <f t="shared" si="7"/>
        <v>23.998</v>
      </c>
    </row>
    <row r="28">
      <c r="A28" s="63">
        <v>57705.0</v>
      </c>
      <c r="B28" s="63" t="s">
        <v>158</v>
      </c>
      <c r="C28" s="63" t="s">
        <v>13</v>
      </c>
      <c r="D28" s="63">
        <v>5.0</v>
      </c>
      <c r="E28" s="63">
        <v>57705.0</v>
      </c>
      <c r="F28" s="63">
        <v>57705.0</v>
      </c>
      <c r="G28" s="63">
        <v>57722.0</v>
      </c>
      <c r="H28" s="63">
        <v>57705.0</v>
      </c>
      <c r="I28" s="63">
        <v>57705.0</v>
      </c>
      <c r="J28" s="63">
        <v>57705.0</v>
      </c>
      <c r="K28" s="63">
        <v>57708.4</v>
      </c>
      <c r="L28" s="63">
        <v>10.627</v>
      </c>
      <c r="M28" s="63">
        <v>17.403</v>
      </c>
      <c r="N28" s="61">
        <f t="shared" si="1"/>
        <v>0</v>
      </c>
      <c r="O28" s="61">
        <f t="shared" si="2"/>
        <v>0</v>
      </c>
      <c r="P28" s="61">
        <f t="shared" si="3"/>
        <v>0.02946018543</v>
      </c>
      <c r="Q28" s="61">
        <f t="shared" si="4"/>
        <v>0</v>
      </c>
      <c r="R28" s="61">
        <f t="shared" si="5"/>
        <v>0</v>
      </c>
      <c r="S28" s="62">
        <f t="shared" si="6"/>
        <v>0.005892037085</v>
      </c>
      <c r="U28" s="60">
        <f t="shared" si="7"/>
        <v>10.627</v>
      </c>
    </row>
    <row r="29">
      <c r="A29" s="63">
        <v>58252.0</v>
      </c>
      <c r="B29" s="63" t="s">
        <v>159</v>
      </c>
      <c r="C29" s="63" t="s">
        <v>13</v>
      </c>
      <c r="D29" s="63">
        <v>5.0</v>
      </c>
      <c r="E29" s="63">
        <v>58252.0</v>
      </c>
      <c r="F29" s="63">
        <v>58259.0</v>
      </c>
      <c r="G29" s="63">
        <v>58252.0</v>
      </c>
      <c r="H29" s="63">
        <v>58252.0</v>
      </c>
      <c r="I29" s="63">
        <v>58252.0</v>
      </c>
      <c r="J29" s="63">
        <v>58252.0</v>
      </c>
      <c r="K29" s="63">
        <v>58253.4</v>
      </c>
      <c r="L29" s="63">
        <v>32.058</v>
      </c>
      <c r="M29" s="63">
        <v>34.91</v>
      </c>
      <c r="N29" s="61">
        <f t="shared" si="1"/>
        <v>0</v>
      </c>
      <c r="O29" s="61">
        <f t="shared" si="2"/>
        <v>0.01201675479</v>
      </c>
      <c r="P29" s="61">
        <f t="shared" si="3"/>
        <v>0</v>
      </c>
      <c r="Q29" s="61">
        <f t="shared" si="4"/>
        <v>0</v>
      </c>
      <c r="R29" s="61">
        <f t="shared" si="5"/>
        <v>0</v>
      </c>
      <c r="S29" s="62">
        <f t="shared" si="6"/>
        <v>0.002403350958</v>
      </c>
      <c r="U29" s="60">
        <f t="shared" si="7"/>
        <v>32.058</v>
      </c>
    </row>
    <row r="30">
      <c r="A30" s="63">
        <v>60745.0</v>
      </c>
      <c r="B30" s="63" t="s">
        <v>160</v>
      </c>
      <c r="C30" s="63" t="s">
        <v>13</v>
      </c>
      <c r="D30" s="63">
        <v>5.0</v>
      </c>
      <c r="E30" s="63">
        <v>60745.0</v>
      </c>
      <c r="F30" s="63">
        <v>60745.0</v>
      </c>
      <c r="G30" s="63">
        <v>60745.0</v>
      </c>
      <c r="H30" s="63">
        <v>60745.0</v>
      </c>
      <c r="I30" s="63">
        <v>60745.0</v>
      </c>
      <c r="J30" s="63">
        <v>60745.0</v>
      </c>
      <c r="K30" s="63">
        <v>60745.0</v>
      </c>
      <c r="L30" s="63">
        <v>24.717</v>
      </c>
      <c r="M30" s="63">
        <v>24.717</v>
      </c>
      <c r="N30" s="61">
        <f t="shared" si="1"/>
        <v>0</v>
      </c>
      <c r="O30" s="61">
        <f t="shared" si="2"/>
        <v>0</v>
      </c>
      <c r="P30" s="61">
        <f t="shared" si="3"/>
        <v>0</v>
      </c>
      <c r="Q30" s="61">
        <f t="shared" si="4"/>
        <v>0</v>
      </c>
      <c r="R30" s="61">
        <f t="shared" si="5"/>
        <v>0</v>
      </c>
      <c r="S30" s="62">
        <f t="shared" si="6"/>
        <v>0</v>
      </c>
      <c r="U30" s="60">
        <f t="shared" si="7"/>
        <v>24.717</v>
      </c>
    </row>
    <row r="31">
      <c r="A31" s="63">
        <v>65738.0</v>
      </c>
      <c r="B31" s="63" t="s">
        <v>161</v>
      </c>
      <c r="C31" s="63" t="s">
        <v>13</v>
      </c>
      <c r="D31" s="63">
        <v>5.0</v>
      </c>
      <c r="E31" s="63">
        <v>65738.0</v>
      </c>
      <c r="F31" s="63">
        <v>65738.0</v>
      </c>
      <c r="G31" s="63">
        <v>65738.0</v>
      </c>
      <c r="H31" s="63">
        <v>65738.0</v>
      </c>
      <c r="I31" s="63">
        <v>65738.0</v>
      </c>
      <c r="J31" s="63">
        <v>65738.0</v>
      </c>
      <c r="K31" s="63">
        <v>65738.0</v>
      </c>
      <c r="L31" s="63">
        <v>8.975</v>
      </c>
      <c r="M31" s="63">
        <v>8.975</v>
      </c>
      <c r="N31" s="61">
        <f t="shared" si="1"/>
        <v>0</v>
      </c>
      <c r="O31" s="61">
        <f t="shared" si="2"/>
        <v>0</v>
      </c>
      <c r="P31" s="61">
        <f t="shared" si="3"/>
        <v>0</v>
      </c>
      <c r="Q31" s="61">
        <f t="shared" si="4"/>
        <v>0</v>
      </c>
      <c r="R31" s="61">
        <f t="shared" si="5"/>
        <v>0</v>
      </c>
      <c r="S31" s="62">
        <f t="shared" si="6"/>
        <v>0</v>
      </c>
      <c r="U31" s="60">
        <f t="shared" si="7"/>
        <v>8.975</v>
      </c>
    </row>
    <row r="32">
      <c r="A32" s="63">
        <v>61463.0</v>
      </c>
      <c r="B32" s="63" t="s">
        <v>162</v>
      </c>
      <c r="C32" s="63" t="s">
        <v>13</v>
      </c>
      <c r="D32" s="63">
        <v>5.0</v>
      </c>
      <c r="E32" s="63">
        <v>61463.0</v>
      </c>
      <c r="F32" s="63">
        <v>61463.0</v>
      </c>
      <c r="G32" s="63">
        <v>61463.0</v>
      </c>
      <c r="H32" s="63">
        <v>61475.0</v>
      </c>
      <c r="I32" s="63">
        <v>61463.0</v>
      </c>
      <c r="J32" s="63">
        <v>61463.0</v>
      </c>
      <c r="K32" s="63">
        <v>61465.4</v>
      </c>
      <c r="L32" s="63">
        <v>50.841</v>
      </c>
      <c r="M32" s="63">
        <v>54.119</v>
      </c>
      <c r="N32" s="61">
        <f t="shared" si="1"/>
        <v>0</v>
      </c>
      <c r="O32" s="61">
        <f t="shared" si="2"/>
        <v>0</v>
      </c>
      <c r="P32" s="61">
        <f t="shared" si="3"/>
        <v>0</v>
      </c>
      <c r="Q32" s="61">
        <f t="shared" si="4"/>
        <v>0.01952394123</v>
      </c>
      <c r="R32" s="61">
        <f t="shared" si="5"/>
        <v>0</v>
      </c>
      <c r="S32" s="62">
        <f t="shared" si="6"/>
        <v>0.003904788247</v>
      </c>
      <c r="U32" s="60">
        <f t="shared" si="7"/>
        <v>50.841</v>
      </c>
    </row>
    <row r="33">
      <c r="A33" s="63">
        <v>67073.0</v>
      </c>
      <c r="B33" s="63" t="s">
        <v>163</v>
      </c>
      <c r="C33" s="63" t="s">
        <v>13</v>
      </c>
      <c r="D33" s="63">
        <v>5.0</v>
      </c>
      <c r="E33" s="63">
        <v>67086.0</v>
      </c>
      <c r="F33" s="63">
        <v>67073.0</v>
      </c>
      <c r="G33" s="63">
        <v>67073.0</v>
      </c>
      <c r="H33" s="63">
        <v>67073.0</v>
      </c>
      <c r="I33" s="63">
        <v>67073.0</v>
      </c>
      <c r="J33" s="63">
        <v>67073.0</v>
      </c>
      <c r="K33" s="63">
        <v>67075.6</v>
      </c>
      <c r="L33" s="63">
        <v>25.145</v>
      </c>
      <c r="M33" s="63">
        <v>35.597</v>
      </c>
      <c r="N33" s="61">
        <f t="shared" si="1"/>
        <v>0.01938186752</v>
      </c>
      <c r="O33" s="61">
        <f t="shared" si="2"/>
        <v>0</v>
      </c>
      <c r="P33" s="61">
        <f t="shared" si="3"/>
        <v>0</v>
      </c>
      <c r="Q33" s="61">
        <f t="shared" si="4"/>
        <v>0</v>
      </c>
      <c r="R33" s="61">
        <f t="shared" si="5"/>
        <v>0</v>
      </c>
      <c r="S33" s="62">
        <f t="shared" si="6"/>
        <v>0.003876373503</v>
      </c>
      <c r="U33" s="60">
        <f t="shared" si="7"/>
        <v>25.145</v>
      </c>
    </row>
    <row r="34">
      <c r="A34" s="63">
        <v>66024.0</v>
      </c>
      <c r="B34" s="63" t="s">
        <v>164</v>
      </c>
      <c r="C34" s="63" t="s">
        <v>13</v>
      </c>
      <c r="D34" s="63">
        <v>5.0</v>
      </c>
      <c r="E34" s="63">
        <v>66024.0</v>
      </c>
      <c r="F34" s="63">
        <v>66024.0</v>
      </c>
      <c r="G34" s="63">
        <v>66024.0</v>
      </c>
      <c r="H34" s="63">
        <v>66104.0</v>
      </c>
      <c r="I34" s="63">
        <v>66024.0</v>
      </c>
      <c r="J34" s="63">
        <v>66024.0</v>
      </c>
      <c r="K34" s="63">
        <v>66040.0</v>
      </c>
      <c r="L34" s="63">
        <v>34.132</v>
      </c>
      <c r="M34" s="63">
        <v>46.589</v>
      </c>
      <c r="N34" s="61">
        <f t="shared" si="1"/>
        <v>0</v>
      </c>
      <c r="O34" s="61">
        <f t="shared" si="2"/>
        <v>0</v>
      </c>
      <c r="P34" s="61">
        <f t="shared" si="3"/>
        <v>0</v>
      </c>
      <c r="Q34" s="61">
        <f t="shared" si="4"/>
        <v>0.1211680601</v>
      </c>
      <c r="R34" s="61">
        <f t="shared" si="5"/>
        <v>0</v>
      </c>
      <c r="S34" s="62">
        <f t="shared" si="6"/>
        <v>0.02423361202</v>
      </c>
      <c r="U34" s="60">
        <f t="shared" si="7"/>
        <v>34.132</v>
      </c>
    </row>
    <row r="35">
      <c r="A35" s="63">
        <v>63475.0</v>
      </c>
      <c r="B35" s="63" t="s">
        <v>165</v>
      </c>
      <c r="C35" s="63" t="s">
        <v>13</v>
      </c>
      <c r="D35" s="63">
        <v>5.0</v>
      </c>
      <c r="E35" s="63">
        <v>63475.0</v>
      </c>
      <c r="F35" s="63">
        <v>63475.0</v>
      </c>
      <c r="G35" s="63">
        <v>63475.0</v>
      </c>
      <c r="H35" s="63">
        <v>63484.0</v>
      </c>
      <c r="I35" s="63">
        <v>63534.0</v>
      </c>
      <c r="J35" s="63">
        <v>63475.0</v>
      </c>
      <c r="K35" s="63">
        <v>63488.6</v>
      </c>
      <c r="L35" s="63">
        <v>27.161</v>
      </c>
      <c r="M35" s="63">
        <v>51.491</v>
      </c>
      <c r="N35" s="61">
        <f t="shared" si="1"/>
        <v>0</v>
      </c>
      <c r="O35" s="61">
        <f t="shared" si="2"/>
        <v>0</v>
      </c>
      <c r="P35" s="61">
        <f t="shared" si="3"/>
        <v>0</v>
      </c>
      <c r="Q35" s="61">
        <f t="shared" si="4"/>
        <v>0.01417881056</v>
      </c>
      <c r="R35" s="61">
        <f t="shared" si="5"/>
        <v>0.09294998031</v>
      </c>
      <c r="S35" s="62">
        <f t="shared" si="6"/>
        <v>0.02142575817</v>
      </c>
      <c r="U35" s="60">
        <f t="shared" si="7"/>
        <v>27.161</v>
      </c>
    </row>
    <row r="36">
      <c r="A36" s="63">
        <v>62408.0</v>
      </c>
      <c r="B36" s="63" t="s">
        <v>166</v>
      </c>
      <c r="C36" s="63" t="s">
        <v>13</v>
      </c>
      <c r="D36" s="63">
        <v>5.0</v>
      </c>
      <c r="E36" s="63">
        <v>62408.0</v>
      </c>
      <c r="F36" s="63">
        <v>62408.0</v>
      </c>
      <c r="G36" s="63">
        <v>62408.0</v>
      </c>
      <c r="H36" s="63">
        <v>62408.0</v>
      </c>
      <c r="I36" s="63">
        <v>62408.0</v>
      </c>
      <c r="J36" s="63">
        <v>62408.0</v>
      </c>
      <c r="K36" s="63">
        <v>62408.0</v>
      </c>
      <c r="L36" s="63">
        <v>26.233</v>
      </c>
      <c r="M36" s="63">
        <v>26.233</v>
      </c>
      <c r="N36" s="61">
        <f t="shared" si="1"/>
        <v>0</v>
      </c>
      <c r="O36" s="61">
        <f t="shared" si="2"/>
        <v>0</v>
      </c>
      <c r="P36" s="61">
        <f t="shared" si="3"/>
        <v>0</v>
      </c>
      <c r="Q36" s="61">
        <f t="shared" si="4"/>
        <v>0</v>
      </c>
      <c r="R36" s="61">
        <f t="shared" si="5"/>
        <v>0</v>
      </c>
      <c r="S36" s="62">
        <f t="shared" si="6"/>
        <v>0</v>
      </c>
      <c r="U36" s="60">
        <f t="shared" si="7"/>
        <v>26.233</v>
      </c>
    </row>
    <row r="37">
      <c r="A37" s="63">
        <v>70805.0</v>
      </c>
      <c r="B37" s="63" t="s">
        <v>167</v>
      </c>
      <c r="C37" s="63" t="s">
        <v>13</v>
      </c>
      <c r="D37" s="63">
        <v>5.0</v>
      </c>
      <c r="E37" s="63">
        <v>70805.0</v>
      </c>
      <c r="F37" s="63">
        <v>70813.0</v>
      </c>
      <c r="G37" s="63">
        <v>70805.0</v>
      </c>
      <c r="H37" s="63">
        <v>70897.0</v>
      </c>
      <c r="I37" s="63">
        <v>70840.0</v>
      </c>
      <c r="J37" s="63">
        <v>70805.0</v>
      </c>
      <c r="K37" s="63">
        <v>70832.0</v>
      </c>
      <c r="L37" s="63">
        <v>34.885</v>
      </c>
      <c r="M37" s="63">
        <v>65.349</v>
      </c>
      <c r="N37" s="61">
        <f t="shared" si="1"/>
        <v>0</v>
      </c>
      <c r="O37" s="61">
        <f t="shared" si="2"/>
        <v>0.0112986371</v>
      </c>
      <c r="P37" s="61">
        <f t="shared" si="3"/>
        <v>0</v>
      </c>
      <c r="Q37" s="61">
        <f t="shared" si="4"/>
        <v>0.1299343267</v>
      </c>
      <c r="R37" s="61">
        <f t="shared" si="5"/>
        <v>0.04943153732</v>
      </c>
      <c r="S37" s="62">
        <f t="shared" si="6"/>
        <v>0.03813290022</v>
      </c>
      <c r="U37" s="60">
        <f t="shared" si="7"/>
        <v>34.885</v>
      </c>
    </row>
    <row r="38">
      <c r="A38" s="63">
        <v>74125.0</v>
      </c>
      <c r="B38" s="63" t="s">
        <v>168</v>
      </c>
      <c r="C38" s="63" t="s">
        <v>13</v>
      </c>
      <c r="D38" s="63">
        <v>5.0</v>
      </c>
      <c r="E38" s="63">
        <v>74181.0</v>
      </c>
      <c r="F38" s="63">
        <v>74125.0</v>
      </c>
      <c r="G38" s="63">
        <v>74125.0</v>
      </c>
      <c r="H38" s="63">
        <v>74125.0</v>
      </c>
      <c r="I38" s="63">
        <v>74240.0</v>
      </c>
      <c r="J38" s="63">
        <v>74125.0</v>
      </c>
      <c r="K38" s="63">
        <v>74159.2</v>
      </c>
      <c r="L38" s="63">
        <v>28.475</v>
      </c>
      <c r="M38" s="63">
        <v>56.07</v>
      </c>
      <c r="N38" s="61">
        <f t="shared" si="1"/>
        <v>0.07554806071</v>
      </c>
      <c r="O38" s="61">
        <f t="shared" si="2"/>
        <v>0</v>
      </c>
      <c r="P38" s="61">
        <f t="shared" si="3"/>
        <v>0</v>
      </c>
      <c r="Q38" s="61">
        <f t="shared" si="4"/>
        <v>0</v>
      </c>
      <c r="R38" s="61">
        <f t="shared" si="5"/>
        <v>0.155143339</v>
      </c>
      <c r="S38" s="62">
        <f t="shared" si="6"/>
        <v>0.04613827993</v>
      </c>
      <c r="U38" s="60">
        <f t="shared" si="7"/>
        <v>28.475</v>
      </c>
    </row>
    <row r="39">
      <c r="A39" s="63">
        <v>66456.0</v>
      </c>
      <c r="B39" s="63" t="s">
        <v>169</v>
      </c>
      <c r="C39" s="63" t="s">
        <v>13</v>
      </c>
      <c r="D39" s="63">
        <v>5.0</v>
      </c>
      <c r="E39" s="63">
        <v>66456.0</v>
      </c>
      <c r="F39" s="63">
        <v>66461.0</v>
      </c>
      <c r="G39" s="63">
        <v>66456.0</v>
      </c>
      <c r="H39" s="63">
        <v>66479.0</v>
      </c>
      <c r="I39" s="63">
        <v>66502.0</v>
      </c>
      <c r="J39" s="63">
        <v>66456.0</v>
      </c>
      <c r="K39" s="63">
        <v>66470.8</v>
      </c>
      <c r="L39" s="63">
        <v>42.456</v>
      </c>
      <c r="M39" s="63">
        <v>69.934</v>
      </c>
      <c r="N39" s="61">
        <f t="shared" si="1"/>
        <v>0</v>
      </c>
      <c r="O39" s="61">
        <f t="shared" si="2"/>
        <v>0.007523775129</v>
      </c>
      <c r="P39" s="61">
        <f t="shared" si="3"/>
        <v>0</v>
      </c>
      <c r="Q39" s="61">
        <f t="shared" si="4"/>
        <v>0.0346093656</v>
      </c>
      <c r="R39" s="61">
        <f t="shared" si="5"/>
        <v>0.06921873119</v>
      </c>
      <c r="S39" s="62">
        <f t="shared" si="6"/>
        <v>0.02227037438</v>
      </c>
      <c r="U39" s="60">
        <f t="shared" si="7"/>
        <v>42.456</v>
      </c>
    </row>
    <row r="40">
      <c r="A40" s="63">
        <v>66129.0</v>
      </c>
      <c r="B40" s="63" t="s">
        <v>170</v>
      </c>
      <c r="C40" s="63" t="s">
        <v>13</v>
      </c>
      <c r="D40" s="63">
        <v>5.0</v>
      </c>
      <c r="E40" s="63">
        <v>66163.0</v>
      </c>
      <c r="F40" s="63">
        <v>66158.0</v>
      </c>
      <c r="G40" s="63">
        <v>66158.0</v>
      </c>
      <c r="H40" s="63">
        <v>66157.0</v>
      </c>
      <c r="I40" s="63">
        <v>66163.0</v>
      </c>
      <c r="J40" s="63">
        <v>66157.0</v>
      </c>
      <c r="K40" s="63">
        <v>66159.8</v>
      </c>
      <c r="L40" s="63">
        <v>49.117</v>
      </c>
      <c r="M40" s="63">
        <v>90.042</v>
      </c>
      <c r="N40" s="61">
        <f t="shared" si="1"/>
        <v>0.05141465923</v>
      </c>
      <c r="O40" s="61">
        <f t="shared" si="2"/>
        <v>0.04385367993</v>
      </c>
      <c r="P40" s="61">
        <f t="shared" si="3"/>
        <v>0.04385367993</v>
      </c>
      <c r="Q40" s="61">
        <f t="shared" si="4"/>
        <v>0.04234148407</v>
      </c>
      <c r="R40" s="61">
        <f t="shared" si="5"/>
        <v>0.05141465923</v>
      </c>
      <c r="S40" s="62">
        <f t="shared" si="6"/>
        <v>0.04657563248</v>
      </c>
      <c r="U40" s="60">
        <f t="shared" si="7"/>
        <v>49.117</v>
      </c>
    </row>
    <row r="41">
      <c r="A41" s="63">
        <v>75386.0</v>
      </c>
      <c r="B41" s="63" t="s">
        <v>171</v>
      </c>
      <c r="C41" s="63" t="s">
        <v>13</v>
      </c>
      <c r="D41" s="63">
        <v>5.0</v>
      </c>
      <c r="E41" s="63">
        <v>75386.0</v>
      </c>
      <c r="F41" s="63">
        <v>75390.0</v>
      </c>
      <c r="G41" s="63">
        <v>75386.0</v>
      </c>
      <c r="H41" s="63">
        <v>75386.0</v>
      </c>
      <c r="I41" s="63">
        <v>75386.0</v>
      </c>
      <c r="J41" s="63">
        <v>75386.0</v>
      </c>
      <c r="K41" s="63">
        <v>75386.8</v>
      </c>
      <c r="L41" s="63">
        <v>23.152</v>
      </c>
      <c r="M41" s="63">
        <v>38.316</v>
      </c>
      <c r="N41" s="61">
        <f t="shared" si="1"/>
        <v>0</v>
      </c>
      <c r="O41" s="61">
        <f t="shared" si="2"/>
        <v>0.005306024991</v>
      </c>
      <c r="P41" s="61">
        <f t="shared" si="3"/>
        <v>0</v>
      </c>
      <c r="Q41" s="61">
        <f t="shared" si="4"/>
        <v>0</v>
      </c>
      <c r="R41" s="61">
        <f t="shared" si="5"/>
        <v>0</v>
      </c>
      <c r="S41" s="62">
        <f t="shared" si="6"/>
        <v>0.001061204998</v>
      </c>
      <c r="U41" s="60">
        <f t="shared" si="7"/>
        <v>23.152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13</v>
      </c>
      <c r="D44" s="63">
        <v>5.0</v>
      </c>
      <c r="E44" s="63">
        <v>84027.0</v>
      </c>
      <c r="F44" s="63">
        <v>84027.0</v>
      </c>
      <c r="G44" s="63">
        <v>84027.0</v>
      </c>
      <c r="H44" s="63">
        <v>84027.0</v>
      </c>
      <c r="I44" s="63">
        <v>84046.0</v>
      </c>
      <c r="J44" s="63">
        <v>84027.0</v>
      </c>
      <c r="K44" s="63">
        <v>84030.8</v>
      </c>
      <c r="L44" s="63">
        <v>11.616</v>
      </c>
      <c r="M44" s="63">
        <v>20.058</v>
      </c>
      <c r="N44" s="61">
        <f t="shared" ref="N44:N83" si="8">((E44-A44)/A44)*100</f>
        <v>0</v>
      </c>
      <c r="O44" s="61">
        <f t="shared" ref="O44:O83" si="9">((F44-A44)/A44)*100</f>
        <v>0</v>
      </c>
      <c r="P44" s="61">
        <f t="shared" ref="P44:P83" si="10">((G44-A44)/A44)*100</f>
        <v>0</v>
      </c>
      <c r="Q44" s="61">
        <f t="shared" ref="Q44:Q83" si="11">((H44-A44)/A44)*100</f>
        <v>0</v>
      </c>
      <c r="R44" s="61">
        <f t="shared" ref="R44:R83" si="12">((I44-A44)/A44)*100</f>
        <v>0.02261177955</v>
      </c>
      <c r="S44" s="62">
        <f t="shared" ref="S44:S83" si="13">AVERAGE(N44:R44)</f>
        <v>0.004522355909</v>
      </c>
      <c r="U44" s="60">
        <f t="shared" ref="U44:U83" si="14">(IF(((J44-A44)/A44)*100 &lt; 1,L44,"INF"))</f>
        <v>11.616</v>
      </c>
    </row>
    <row r="45">
      <c r="A45" s="63">
        <v>80660.0</v>
      </c>
      <c r="B45" s="63" t="s">
        <v>133</v>
      </c>
      <c r="C45" s="63" t="s">
        <v>13</v>
      </c>
      <c r="D45" s="63">
        <v>5.0</v>
      </c>
      <c r="E45" s="63">
        <v>80660.0</v>
      </c>
      <c r="F45" s="63">
        <v>80660.0</v>
      </c>
      <c r="G45" s="63">
        <v>80660.0</v>
      </c>
      <c r="H45" s="63">
        <v>80660.0</v>
      </c>
      <c r="I45" s="63">
        <v>80660.0</v>
      </c>
      <c r="J45" s="63">
        <v>80660.0</v>
      </c>
      <c r="K45" s="63">
        <v>80660.0</v>
      </c>
      <c r="L45" s="63">
        <v>4.247</v>
      </c>
      <c r="M45" s="63">
        <v>20.04</v>
      </c>
      <c r="N45" s="61">
        <f t="shared" si="8"/>
        <v>0</v>
      </c>
      <c r="O45" s="61">
        <f t="shared" si="9"/>
        <v>0</v>
      </c>
      <c r="P45" s="61">
        <f t="shared" si="10"/>
        <v>0</v>
      </c>
      <c r="Q45" s="61">
        <f t="shared" si="11"/>
        <v>0</v>
      </c>
      <c r="R45" s="61">
        <f t="shared" si="12"/>
        <v>0</v>
      </c>
      <c r="S45" s="62">
        <f t="shared" si="13"/>
        <v>0</v>
      </c>
      <c r="U45" s="60">
        <f t="shared" si="14"/>
        <v>4.247</v>
      </c>
    </row>
    <row r="46">
      <c r="A46" s="63">
        <v>88180.0</v>
      </c>
      <c r="B46" s="63" t="s">
        <v>134</v>
      </c>
      <c r="C46" s="63" t="s">
        <v>13</v>
      </c>
      <c r="D46" s="63">
        <v>5.0</v>
      </c>
      <c r="E46" s="63">
        <v>88180.0</v>
      </c>
      <c r="F46" s="63">
        <v>88370.0</v>
      </c>
      <c r="G46" s="63">
        <v>88180.0</v>
      </c>
      <c r="H46" s="63">
        <v>88180.0</v>
      </c>
      <c r="I46" s="63">
        <v>88184.0</v>
      </c>
      <c r="J46" s="63">
        <v>88180.0</v>
      </c>
      <c r="K46" s="63">
        <v>88218.8</v>
      </c>
      <c r="L46" s="63">
        <v>7.224</v>
      </c>
      <c r="M46" s="63">
        <v>20.021</v>
      </c>
      <c r="N46" s="61">
        <f t="shared" si="8"/>
        <v>0</v>
      </c>
      <c r="O46" s="61">
        <f t="shared" si="9"/>
        <v>0.2154683602</v>
      </c>
      <c r="P46" s="61">
        <f t="shared" si="10"/>
        <v>0</v>
      </c>
      <c r="Q46" s="61">
        <f t="shared" si="11"/>
        <v>0</v>
      </c>
      <c r="R46" s="61">
        <f t="shared" si="12"/>
        <v>0.004536176004</v>
      </c>
      <c r="S46" s="62">
        <f t="shared" si="13"/>
        <v>0.04400090724</v>
      </c>
      <c r="U46" s="60">
        <f t="shared" si="14"/>
        <v>7.224</v>
      </c>
    </row>
    <row r="47">
      <c r="A47" s="63">
        <v>95441.0</v>
      </c>
      <c r="B47" s="63" t="s">
        <v>135</v>
      </c>
      <c r="C47" s="63" t="s">
        <v>13</v>
      </c>
      <c r="D47" s="63">
        <v>5.0</v>
      </c>
      <c r="E47" s="63">
        <v>95454.0</v>
      </c>
      <c r="F47" s="63">
        <v>95441.0</v>
      </c>
      <c r="G47" s="63">
        <v>95454.0</v>
      </c>
      <c r="H47" s="63">
        <v>95454.0</v>
      </c>
      <c r="I47" s="63">
        <v>95441.0</v>
      </c>
      <c r="J47" s="63">
        <v>95441.0</v>
      </c>
      <c r="K47" s="63">
        <v>95448.8</v>
      </c>
      <c r="L47" s="63">
        <v>8.776</v>
      </c>
      <c r="M47" s="63">
        <v>20.028</v>
      </c>
      <c r="N47" s="61">
        <f t="shared" si="8"/>
        <v>0.0136209805</v>
      </c>
      <c r="O47" s="61">
        <f t="shared" si="9"/>
        <v>0</v>
      </c>
      <c r="P47" s="61">
        <f t="shared" si="10"/>
        <v>0.0136209805</v>
      </c>
      <c r="Q47" s="61">
        <f t="shared" si="11"/>
        <v>0.0136209805</v>
      </c>
      <c r="R47" s="61">
        <f t="shared" si="12"/>
        <v>0</v>
      </c>
      <c r="S47" s="62">
        <f t="shared" si="13"/>
        <v>0.008172588301</v>
      </c>
      <c r="U47" s="60">
        <f t="shared" si="14"/>
        <v>8.776</v>
      </c>
    </row>
    <row r="48">
      <c r="A48" s="63">
        <v>70836.0</v>
      </c>
      <c r="B48" s="63" t="s">
        <v>136</v>
      </c>
      <c r="C48" s="63" t="s">
        <v>13</v>
      </c>
      <c r="D48" s="63">
        <v>5.0</v>
      </c>
      <c r="E48" s="63">
        <v>70836.0</v>
      </c>
      <c r="F48" s="63">
        <v>70836.0</v>
      </c>
      <c r="G48" s="63">
        <v>70836.0</v>
      </c>
      <c r="H48" s="63">
        <v>70836.0</v>
      </c>
      <c r="I48" s="63">
        <v>70836.0</v>
      </c>
      <c r="J48" s="63">
        <v>70836.0</v>
      </c>
      <c r="K48" s="63">
        <v>70836.0</v>
      </c>
      <c r="L48" s="63">
        <v>8.367</v>
      </c>
      <c r="M48" s="63">
        <v>20.036</v>
      </c>
      <c r="N48" s="61">
        <f t="shared" si="8"/>
        <v>0</v>
      </c>
      <c r="O48" s="61">
        <f t="shared" si="9"/>
        <v>0</v>
      </c>
      <c r="P48" s="61">
        <f t="shared" si="10"/>
        <v>0</v>
      </c>
      <c r="Q48" s="61">
        <f t="shared" si="11"/>
        <v>0</v>
      </c>
      <c r="R48" s="61">
        <f t="shared" si="12"/>
        <v>0</v>
      </c>
      <c r="S48" s="62">
        <f t="shared" si="13"/>
        <v>0</v>
      </c>
      <c r="U48" s="60">
        <f t="shared" si="14"/>
        <v>8.367</v>
      </c>
    </row>
    <row r="49">
      <c r="A49" s="63">
        <v>102341.0</v>
      </c>
      <c r="B49" s="63" t="s">
        <v>137</v>
      </c>
      <c r="C49" s="63" t="s">
        <v>13</v>
      </c>
      <c r="D49" s="63">
        <v>5.0</v>
      </c>
      <c r="E49" s="63">
        <v>102347.0</v>
      </c>
      <c r="F49" s="63">
        <v>102347.0</v>
      </c>
      <c r="G49" s="63">
        <v>102357.0</v>
      </c>
      <c r="H49" s="63">
        <v>102401.0</v>
      </c>
      <c r="I49" s="63">
        <v>102347.0</v>
      </c>
      <c r="J49" s="63">
        <v>102347.0</v>
      </c>
      <c r="K49" s="63">
        <v>102359.8</v>
      </c>
      <c r="L49" s="63">
        <v>24.784</v>
      </c>
      <c r="M49" s="63">
        <v>40.095</v>
      </c>
      <c r="N49" s="61">
        <f t="shared" si="8"/>
        <v>0.005862752953</v>
      </c>
      <c r="O49" s="61">
        <f t="shared" si="9"/>
        <v>0.005862752953</v>
      </c>
      <c r="P49" s="61">
        <f t="shared" si="10"/>
        <v>0.01563400788</v>
      </c>
      <c r="Q49" s="61">
        <f t="shared" si="11"/>
        <v>0.05862752953</v>
      </c>
      <c r="R49" s="61">
        <f t="shared" si="12"/>
        <v>0.005862752953</v>
      </c>
      <c r="S49" s="62">
        <f t="shared" si="13"/>
        <v>0.01836995925</v>
      </c>
      <c r="U49" s="60">
        <f t="shared" si="14"/>
        <v>24.784</v>
      </c>
    </row>
    <row r="50">
      <c r="A50" s="63">
        <v>91465.0</v>
      </c>
      <c r="B50" s="63" t="s">
        <v>138</v>
      </c>
      <c r="C50" s="63" t="s">
        <v>13</v>
      </c>
      <c r="D50" s="63">
        <v>5.0</v>
      </c>
      <c r="E50" s="63">
        <v>91485.0</v>
      </c>
      <c r="F50" s="63">
        <v>91493.0</v>
      </c>
      <c r="G50" s="63">
        <v>91486.0</v>
      </c>
      <c r="H50" s="63">
        <v>91508.0</v>
      </c>
      <c r="I50" s="63">
        <v>91486.0</v>
      </c>
      <c r="J50" s="63">
        <v>91485.0</v>
      </c>
      <c r="K50" s="63">
        <v>91491.6</v>
      </c>
      <c r="L50" s="63">
        <v>26.798</v>
      </c>
      <c r="M50" s="63">
        <v>40.076</v>
      </c>
      <c r="N50" s="61">
        <f t="shared" si="8"/>
        <v>0.02186628765</v>
      </c>
      <c r="O50" s="61">
        <f t="shared" si="9"/>
        <v>0.03061280271</v>
      </c>
      <c r="P50" s="61">
        <f t="shared" si="10"/>
        <v>0.02295960203</v>
      </c>
      <c r="Q50" s="61">
        <f t="shared" si="11"/>
        <v>0.04701251845</v>
      </c>
      <c r="R50" s="61">
        <f t="shared" si="12"/>
        <v>0.02295960203</v>
      </c>
      <c r="S50" s="62">
        <f t="shared" si="13"/>
        <v>0.02908216258</v>
      </c>
      <c r="U50" s="60">
        <f t="shared" si="14"/>
        <v>26.798</v>
      </c>
    </row>
    <row r="51">
      <c r="A51" s="63">
        <v>101003.0</v>
      </c>
      <c r="B51" s="63" t="s">
        <v>139</v>
      </c>
      <c r="C51" s="63" t="s">
        <v>13</v>
      </c>
      <c r="D51" s="63">
        <v>5.0</v>
      </c>
      <c r="E51" s="63">
        <v>101003.0</v>
      </c>
      <c r="F51" s="63">
        <v>101003.0</v>
      </c>
      <c r="G51" s="63">
        <v>101003.0</v>
      </c>
      <c r="H51" s="63">
        <v>101003.0</v>
      </c>
      <c r="I51" s="63">
        <v>101003.0</v>
      </c>
      <c r="J51" s="63">
        <v>101003.0</v>
      </c>
      <c r="K51" s="63">
        <v>101003.0</v>
      </c>
      <c r="L51" s="63">
        <v>21.929</v>
      </c>
      <c r="M51" s="63">
        <v>40.078</v>
      </c>
      <c r="N51" s="61">
        <f t="shared" si="8"/>
        <v>0</v>
      </c>
      <c r="O51" s="61">
        <f t="shared" si="9"/>
        <v>0</v>
      </c>
      <c r="P51" s="61">
        <f t="shared" si="10"/>
        <v>0</v>
      </c>
      <c r="Q51" s="61">
        <f t="shared" si="11"/>
        <v>0</v>
      </c>
      <c r="R51" s="61">
        <f t="shared" si="12"/>
        <v>0</v>
      </c>
      <c r="S51" s="62">
        <f t="shared" si="13"/>
        <v>0</v>
      </c>
      <c r="U51" s="60">
        <f t="shared" si="14"/>
        <v>21.929</v>
      </c>
    </row>
    <row r="52">
      <c r="A52" s="63">
        <v>96365.0</v>
      </c>
      <c r="B52" s="63" t="s">
        <v>140</v>
      </c>
      <c r="C52" s="63" t="s">
        <v>13</v>
      </c>
      <c r="D52" s="63">
        <v>5.0</v>
      </c>
      <c r="E52" s="63">
        <v>96439.0</v>
      </c>
      <c r="F52" s="63">
        <v>96365.0</v>
      </c>
      <c r="G52" s="63">
        <v>96367.0</v>
      </c>
      <c r="H52" s="63">
        <v>96365.0</v>
      </c>
      <c r="I52" s="63">
        <v>96439.0</v>
      </c>
      <c r="J52" s="63">
        <v>96365.0</v>
      </c>
      <c r="K52" s="63">
        <v>96395.0</v>
      </c>
      <c r="L52" s="63">
        <v>22.903</v>
      </c>
      <c r="M52" s="63">
        <v>40.063</v>
      </c>
      <c r="N52" s="61">
        <f t="shared" si="8"/>
        <v>0.07679136616</v>
      </c>
      <c r="O52" s="61">
        <f t="shared" si="9"/>
        <v>0</v>
      </c>
      <c r="P52" s="61">
        <f t="shared" si="10"/>
        <v>0.002075442329</v>
      </c>
      <c r="Q52" s="61">
        <f t="shared" si="11"/>
        <v>0</v>
      </c>
      <c r="R52" s="61">
        <f t="shared" si="12"/>
        <v>0.07679136616</v>
      </c>
      <c r="S52" s="62">
        <f t="shared" si="13"/>
        <v>0.03113163493</v>
      </c>
      <c r="U52" s="60">
        <f t="shared" si="14"/>
        <v>22.903</v>
      </c>
    </row>
    <row r="53">
      <c r="A53" s="63">
        <v>74770.0</v>
      </c>
      <c r="B53" s="63" t="s">
        <v>141</v>
      </c>
      <c r="C53" s="63" t="s">
        <v>13</v>
      </c>
      <c r="D53" s="63">
        <v>5.0</v>
      </c>
      <c r="E53" s="63">
        <v>74770.0</v>
      </c>
      <c r="F53" s="63">
        <v>74806.0</v>
      </c>
      <c r="G53" s="63">
        <v>74770.0</v>
      </c>
      <c r="H53" s="63">
        <v>74770.0</v>
      </c>
      <c r="I53" s="63">
        <v>74770.0</v>
      </c>
      <c r="J53" s="63">
        <v>74770.0</v>
      </c>
      <c r="K53" s="63">
        <v>74777.2</v>
      </c>
      <c r="L53" s="63">
        <v>25.139</v>
      </c>
      <c r="M53" s="63">
        <v>40.055</v>
      </c>
      <c r="N53" s="61">
        <f t="shared" si="8"/>
        <v>0</v>
      </c>
      <c r="O53" s="61">
        <f t="shared" si="9"/>
        <v>0.0481476528</v>
      </c>
      <c r="P53" s="61">
        <f t="shared" si="10"/>
        <v>0</v>
      </c>
      <c r="Q53" s="61">
        <f t="shared" si="11"/>
        <v>0</v>
      </c>
      <c r="R53" s="61">
        <f t="shared" si="12"/>
        <v>0</v>
      </c>
      <c r="S53" s="62">
        <f t="shared" si="13"/>
        <v>0.00962953056</v>
      </c>
      <c r="U53" s="60">
        <f t="shared" si="14"/>
        <v>25.139</v>
      </c>
    </row>
    <row r="54">
      <c r="A54" s="63">
        <v>93903.0</v>
      </c>
      <c r="B54" s="63" t="s">
        <v>142</v>
      </c>
      <c r="C54" s="63" t="s">
        <v>13</v>
      </c>
      <c r="D54" s="63">
        <v>5.0</v>
      </c>
      <c r="E54" s="63">
        <v>94030.0</v>
      </c>
      <c r="F54" s="63">
        <v>94068.0</v>
      </c>
      <c r="G54" s="63">
        <v>94029.0</v>
      </c>
      <c r="H54" s="63">
        <v>93918.0</v>
      </c>
      <c r="I54" s="63">
        <v>93913.0</v>
      </c>
      <c r="J54" s="63">
        <v>93913.0</v>
      </c>
      <c r="K54" s="63">
        <v>93991.6</v>
      </c>
      <c r="L54" s="63">
        <v>44.067</v>
      </c>
      <c r="M54" s="63">
        <v>60.097</v>
      </c>
      <c r="N54" s="61">
        <f t="shared" si="8"/>
        <v>0.1352459453</v>
      </c>
      <c r="O54" s="61">
        <f t="shared" si="9"/>
        <v>0.175713236</v>
      </c>
      <c r="P54" s="61">
        <f t="shared" si="10"/>
        <v>0.1341810166</v>
      </c>
      <c r="Q54" s="61">
        <f t="shared" si="11"/>
        <v>0.01597393055</v>
      </c>
      <c r="R54" s="61">
        <f t="shared" si="12"/>
        <v>0.01064928703</v>
      </c>
      <c r="S54" s="62">
        <f t="shared" si="13"/>
        <v>0.09435268309</v>
      </c>
      <c r="U54" s="60">
        <f t="shared" si="14"/>
        <v>44.067</v>
      </c>
    </row>
    <row r="55">
      <c r="A55" s="63">
        <v>106863.0</v>
      </c>
      <c r="B55" s="63" t="s">
        <v>143</v>
      </c>
      <c r="C55" s="63" t="s">
        <v>13</v>
      </c>
      <c r="D55" s="63">
        <v>5.0</v>
      </c>
      <c r="E55" s="63">
        <v>107059.0</v>
      </c>
      <c r="F55" s="63">
        <v>107040.0</v>
      </c>
      <c r="G55" s="63">
        <v>106863.0</v>
      </c>
      <c r="H55" s="63">
        <v>106927.0</v>
      </c>
      <c r="I55" s="63">
        <v>106911.0</v>
      </c>
      <c r="J55" s="63">
        <v>106863.0</v>
      </c>
      <c r="K55" s="63">
        <v>106960.0</v>
      </c>
      <c r="L55" s="63">
        <v>50.676</v>
      </c>
      <c r="M55" s="63">
        <v>60.189</v>
      </c>
      <c r="N55" s="61">
        <f t="shared" si="8"/>
        <v>0.1834124065</v>
      </c>
      <c r="O55" s="61">
        <f t="shared" si="9"/>
        <v>0.1656326324</v>
      </c>
      <c r="P55" s="61">
        <f t="shared" si="10"/>
        <v>0</v>
      </c>
      <c r="Q55" s="61">
        <f t="shared" si="11"/>
        <v>0.0598897654</v>
      </c>
      <c r="R55" s="61">
        <f t="shared" si="12"/>
        <v>0.04491732405</v>
      </c>
      <c r="S55" s="62">
        <f t="shared" si="13"/>
        <v>0.09077042569</v>
      </c>
      <c r="U55" s="60">
        <f t="shared" si="14"/>
        <v>50.676</v>
      </c>
    </row>
    <row r="56">
      <c r="A56" s="63">
        <v>97837.0</v>
      </c>
      <c r="B56" s="63" t="s">
        <v>144</v>
      </c>
      <c r="C56" s="63" t="s">
        <v>13</v>
      </c>
      <c r="D56" s="63">
        <v>5.0</v>
      </c>
      <c r="E56" s="63">
        <v>97837.0</v>
      </c>
      <c r="F56" s="63">
        <v>97977.0</v>
      </c>
      <c r="G56" s="63">
        <v>97865.0</v>
      </c>
      <c r="H56" s="63">
        <v>97953.0</v>
      </c>
      <c r="I56" s="63">
        <v>97865.0</v>
      </c>
      <c r="J56" s="63">
        <v>97837.0</v>
      </c>
      <c r="K56" s="63">
        <v>97899.4</v>
      </c>
      <c r="L56" s="63">
        <v>44.072</v>
      </c>
      <c r="M56" s="63">
        <v>60.167</v>
      </c>
      <c r="N56" s="61">
        <f t="shared" si="8"/>
        <v>0</v>
      </c>
      <c r="O56" s="61">
        <f t="shared" si="9"/>
        <v>0.1430951481</v>
      </c>
      <c r="P56" s="61">
        <f t="shared" si="10"/>
        <v>0.02861902961</v>
      </c>
      <c r="Q56" s="61">
        <f t="shared" si="11"/>
        <v>0.1185645512</v>
      </c>
      <c r="R56" s="61">
        <f t="shared" si="12"/>
        <v>0.02861902961</v>
      </c>
      <c r="S56" s="62">
        <f t="shared" si="13"/>
        <v>0.0637795517</v>
      </c>
      <c r="U56" s="60">
        <f t="shared" si="14"/>
        <v>44.072</v>
      </c>
    </row>
    <row r="57">
      <c r="A57" s="63">
        <v>111488.0</v>
      </c>
      <c r="B57" s="63" t="s">
        <v>145</v>
      </c>
      <c r="C57" s="63" t="s">
        <v>13</v>
      </c>
      <c r="D57" s="63">
        <v>5.0</v>
      </c>
      <c r="E57" s="63">
        <v>111544.0</v>
      </c>
      <c r="F57" s="63">
        <v>111539.0</v>
      </c>
      <c r="G57" s="63">
        <v>111798.0</v>
      </c>
      <c r="H57" s="63">
        <v>111573.0</v>
      </c>
      <c r="I57" s="63">
        <v>111522.0</v>
      </c>
      <c r="J57" s="63">
        <v>111522.0</v>
      </c>
      <c r="K57" s="63">
        <v>111595.2</v>
      </c>
      <c r="L57" s="63">
        <v>40.912</v>
      </c>
      <c r="M57" s="63">
        <v>60.277</v>
      </c>
      <c r="N57" s="61">
        <f t="shared" si="8"/>
        <v>0.05022962113</v>
      </c>
      <c r="O57" s="61">
        <f t="shared" si="9"/>
        <v>0.04574483352</v>
      </c>
      <c r="P57" s="61">
        <f t="shared" si="10"/>
        <v>0.2780568312</v>
      </c>
      <c r="Q57" s="61">
        <f t="shared" si="11"/>
        <v>0.07624138921</v>
      </c>
      <c r="R57" s="61">
        <f t="shared" si="12"/>
        <v>0.03049655568</v>
      </c>
      <c r="S57" s="62">
        <f t="shared" si="13"/>
        <v>0.09615384615</v>
      </c>
      <c r="U57" s="60">
        <f t="shared" si="14"/>
        <v>40.912</v>
      </c>
    </row>
    <row r="58">
      <c r="A58" s="63">
        <v>96190.0</v>
      </c>
      <c r="B58" s="63" t="s">
        <v>146</v>
      </c>
      <c r="C58" s="63" t="s">
        <v>13</v>
      </c>
      <c r="D58" s="63">
        <v>5.0</v>
      </c>
      <c r="E58" s="63">
        <v>96190.0</v>
      </c>
      <c r="F58" s="63">
        <v>96190.0</v>
      </c>
      <c r="G58" s="63">
        <v>96305.0</v>
      </c>
      <c r="H58" s="63">
        <v>96190.0</v>
      </c>
      <c r="I58" s="63">
        <v>96407.0</v>
      </c>
      <c r="J58" s="63">
        <v>96190.0</v>
      </c>
      <c r="K58" s="63">
        <v>96256.4</v>
      </c>
      <c r="L58" s="63">
        <v>33.786</v>
      </c>
      <c r="M58" s="63">
        <v>60.12</v>
      </c>
      <c r="N58" s="61">
        <f t="shared" si="8"/>
        <v>0</v>
      </c>
      <c r="O58" s="61">
        <f t="shared" si="9"/>
        <v>0</v>
      </c>
      <c r="P58" s="61">
        <f t="shared" si="10"/>
        <v>0.1195550473</v>
      </c>
      <c r="Q58" s="61">
        <f t="shared" si="11"/>
        <v>0</v>
      </c>
      <c r="R58" s="61">
        <f t="shared" si="12"/>
        <v>0.2255951762</v>
      </c>
      <c r="S58" s="62">
        <f t="shared" si="13"/>
        <v>0.0690300447</v>
      </c>
      <c r="U58" s="60">
        <f t="shared" si="14"/>
        <v>33.786</v>
      </c>
    </row>
    <row r="59">
      <c r="A59" s="63">
        <v>101027.0</v>
      </c>
      <c r="B59" s="63" t="s">
        <v>147</v>
      </c>
      <c r="C59" s="63" t="s">
        <v>13</v>
      </c>
      <c r="D59" s="63">
        <v>5.0</v>
      </c>
      <c r="E59" s="63">
        <v>101143.0</v>
      </c>
      <c r="F59" s="63">
        <v>101186.0</v>
      </c>
      <c r="G59" s="63">
        <v>101063.0</v>
      </c>
      <c r="H59" s="63">
        <v>101105.0</v>
      </c>
      <c r="I59" s="63">
        <v>101105.0</v>
      </c>
      <c r="J59" s="63">
        <v>101063.0</v>
      </c>
      <c r="K59" s="63">
        <v>101120.4</v>
      </c>
      <c r="L59" s="63">
        <v>60.276</v>
      </c>
      <c r="M59" s="63">
        <v>80.24</v>
      </c>
      <c r="N59" s="61">
        <f t="shared" si="8"/>
        <v>0.1148207905</v>
      </c>
      <c r="O59" s="61">
        <f t="shared" si="9"/>
        <v>0.1573836697</v>
      </c>
      <c r="P59" s="61">
        <f t="shared" si="10"/>
        <v>0.03563403843</v>
      </c>
      <c r="Q59" s="61">
        <f t="shared" si="11"/>
        <v>0.07720708325</v>
      </c>
      <c r="R59" s="61">
        <f t="shared" si="12"/>
        <v>0.07720708325</v>
      </c>
      <c r="S59" s="62">
        <f t="shared" si="13"/>
        <v>0.09245053303</v>
      </c>
      <c r="U59" s="60">
        <f t="shared" si="14"/>
        <v>60.276</v>
      </c>
    </row>
    <row r="60">
      <c r="A60" s="63">
        <v>107608.0</v>
      </c>
      <c r="B60" s="63" t="s">
        <v>148</v>
      </c>
      <c r="C60" s="63" t="s">
        <v>13</v>
      </c>
      <c r="D60" s="63">
        <v>5.0</v>
      </c>
      <c r="E60" s="63">
        <v>107654.0</v>
      </c>
      <c r="F60" s="63">
        <v>108010.0</v>
      </c>
      <c r="G60" s="63">
        <v>107720.0</v>
      </c>
      <c r="H60" s="63">
        <v>107831.0</v>
      </c>
      <c r="I60" s="63">
        <v>107651.0</v>
      </c>
      <c r="J60" s="63">
        <v>107651.0</v>
      </c>
      <c r="K60" s="63">
        <v>107773.2</v>
      </c>
      <c r="L60" s="63">
        <v>59.862</v>
      </c>
      <c r="M60" s="63">
        <v>80.195</v>
      </c>
      <c r="N60" s="61">
        <f t="shared" si="8"/>
        <v>0.0427477511</v>
      </c>
      <c r="O60" s="61">
        <f t="shared" si="9"/>
        <v>0.3735781726</v>
      </c>
      <c r="P60" s="61">
        <f t="shared" si="10"/>
        <v>0.1040814809</v>
      </c>
      <c r="Q60" s="61">
        <f t="shared" si="11"/>
        <v>0.2072336629</v>
      </c>
      <c r="R60" s="61">
        <f t="shared" si="12"/>
        <v>0.03995985429</v>
      </c>
      <c r="S60" s="62">
        <f t="shared" si="13"/>
        <v>0.1535201844</v>
      </c>
      <c r="U60" s="60">
        <f t="shared" si="14"/>
        <v>59.862</v>
      </c>
    </row>
    <row r="61">
      <c r="A61" s="63">
        <v>119282.0</v>
      </c>
      <c r="B61" s="63" t="s">
        <v>149</v>
      </c>
      <c r="C61" s="63" t="s">
        <v>13</v>
      </c>
      <c r="D61" s="63">
        <v>5.0</v>
      </c>
      <c r="E61" s="63">
        <v>119367.0</v>
      </c>
      <c r="F61" s="63">
        <v>119429.0</v>
      </c>
      <c r="G61" s="63">
        <v>119323.0</v>
      </c>
      <c r="H61" s="63">
        <v>119397.0</v>
      </c>
      <c r="I61" s="63">
        <v>119286.0</v>
      </c>
      <c r="J61" s="63">
        <v>119286.0</v>
      </c>
      <c r="K61" s="63">
        <v>119360.4</v>
      </c>
      <c r="L61" s="63">
        <v>62.977</v>
      </c>
      <c r="M61" s="63">
        <v>80.136</v>
      </c>
      <c r="N61" s="61">
        <f t="shared" si="8"/>
        <v>0.07125970389</v>
      </c>
      <c r="O61" s="61">
        <f t="shared" si="9"/>
        <v>0.1232373703</v>
      </c>
      <c r="P61" s="61">
        <f t="shared" si="10"/>
        <v>0.03437232776</v>
      </c>
      <c r="Q61" s="61">
        <f t="shared" si="11"/>
        <v>0.09641018762</v>
      </c>
      <c r="R61" s="61">
        <f t="shared" si="12"/>
        <v>0.00335339783</v>
      </c>
      <c r="S61" s="62">
        <f t="shared" si="13"/>
        <v>0.06572659747</v>
      </c>
      <c r="U61" s="60">
        <f t="shared" si="14"/>
        <v>62.977</v>
      </c>
    </row>
    <row r="62">
      <c r="A62" s="63">
        <v>113107.0</v>
      </c>
      <c r="B62" s="63" t="s">
        <v>150</v>
      </c>
      <c r="C62" s="63" t="s">
        <v>13</v>
      </c>
      <c r="D62" s="63">
        <v>5.0</v>
      </c>
      <c r="E62" s="63">
        <v>113391.0</v>
      </c>
      <c r="F62" s="63">
        <v>113107.0</v>
      </c>
      <c r="G62" s="63">
        <v>113107.0</v>
      </c>
      <c r="H62" s="63">
        <v>113300.0</v>
      </c>
      <c r="I62" s="63">
        <v>113181.0</v>
      </c>
      <c r="J62" s="63">
        <v>113107.0</v>
      </c>
      <c r="K62" s="63">
        <v>113217.2</v>
      </c>
      <c r="L62" s="63">
        <v>48.348</v>
      </c>
      <c r="M62" s="63">
        <v>80.463</v>
      </c>
      <c r="N62" s="61">
        <f t="shared" si="8"/>
        <v>0.2510896761</v>
      </c>
      <c r="O62" s="61">
        <f t="shared" si="9"/>
        <v>0</v>
      </c>
      <c r="P62" s="61">
        <f t="shared" si="10"/>
        <v>0</v>
      </c>
      <c r="Q62" s="61">
        <f t="shared" si="11"/>
        <v>0.1706348856</v>
      </c>
      <c r="R62" s="61">
        <f t="shared" si="12"/>
        <v>0.06542477477</v>
      </c>
      <c r="S62" s="62">
        <f t="shared" si="13"/>
        <v>0.09742986729</v>
      </c>
      <c r="U62" s="60">
        <f t="shared" si="14"/>
        <v>48.348</v>
      </c>
    </row>
    <row r="63">
      <c r="A63" s="63">
        <v>118523.0</v>
      </c>
      <c r="B63" s="63" t="s">
        <v>151</v>
      </c>
      <c r="C63" s="63" t="s">
        <v>13</v>
      </c>
      <c r="D63" s="63">
        <v>5.0</v>
      </c>
      <c r="E63" s="63">
        <v>118582.0</v>
      </c>
      <c r="F63" s="63">
        <v>118833.0</v>
      </c>
      <c r="G63" s="63">
        <v>118760.0</v>
      </c>
      <c r="H63" s="63">
        <v>118663.0</v>
      </c>
      <c r="I63" s="63">
        <v>118619.0</v>
      </c>
      <c r="J63" s="63">
        <v>118582.0</v>
      </c>
      <c r="K63" s="63">
        <v>118691.4</v>
      </c>
      <c r="L63" s="63">
        <v>67.921</v>
      </c>
      <c r="M63" s="63">
        <v>80.257</v>
      </c>
      <c r="N63" s="61">
        <f t="shared" si="8"/>
        <v>0.04977936772</v>
      </c>
      <c r="O63" s="61">
        <f t="shared" si="9"/>
        <v>0.26155261</v>
      </c>
      <c r="P63" s="61">
        <f t="shared" si="10"/>
        <v>0.199961189</v>
      </c>
      <c r="Q63" s="61">
        <f t="shared" si="11"/>
        <v>0.1181205336</v>
      </c>
      <c r="R63" s="61">
        <f t="shared" si="12"/>
        <v>0.0809969373</v>
      </c>
      <c r="S63" s="62">
        <f t="shared" si="13"/>
        <v>0.1420821275</v>
      </c>
      <c r="U63" s="60">
        <f t="shared" si="14"/>
        <v>67.921</v>
      </c>
    </row>
    <row r="64">
      <c r="A64" s="63">
        <v>114895.0</v>
      </c>
      <c r="B64" s="63" t="s">
        <v>152</v>
      </c>
      <c r="C64" s="63" t="s">
        <v>13</v>
      </c>
      <c r="D64" s="63">
        <v>5.0</v>
      </c>
      <c r="E64" s="63">
        <v>115140.0</v>
      </c>
      <c r="F64" s="63">
        <v>115127.0</v>
      </c>
      <c r="G64" s="63">
        <v>115203.0</v>
      </c>
      <c r="H64" s="63">
        <v>115228.0</v>
      </c>
      <c r="I64" s="63">
        <v>114946.0</v>
      </c>
      <c r="J64" s="63">
        <v>114946.0</v>
      </c>
      <c r="K64" s="63">
        <v>115128.8</v>
      </c>
      <c r="L64" s="63">
        <v>77.921</v>
      </c>
      <c r="M64" s="63">
        <v>100.415</v>
      </c>
      <c r="N64" s="61">
        <f t="shared" si="8"/>
        <v>0.213238174</v>
      </c>
      <c r="O64" s="61">
        <f t="shared" si="9"/>
        <v>0.2019234954</v>
      </c>
      <c r="P64" s="61">
        <f t="shared" si="10"/>
        <v>0.2680708473</v>
      </c>
      <c r="Q64" s="61">
        <f t="shared" si="11"/>
        <v>0.2898298446</v>
      </c>
      <c r="R64" s="61">
        <f t="shared" si="12"/>
        <v>0.04438835458</v>
      </c>
      <c r="S64" s="62">
        <f t="shared" si="13"/>
        <v>0.2034901432</v>
      </c>
      <c r="U64" s="60">
        <f t="shared" si="14"/>
        <v>77.921</v>
      </c>
    </row>
    <row r="65">
      <c r="A65" s="63">
        <v>125994.0</v>
      </c>
      <c r="B65" s="63" t="s">
        <v>153</v>
      </c>
      <c r="C65" s="63" t="s">
        <v>13</v>
      </c>
      <c r="D65" s="63">
        <v>5.0</v>
      </c>
      <c r="E65" s="63">
        <v>126087.0</v>
      </c>
      <c r="F65" s="63">
        <v>126120.0</v>
      </c>
      <c r="G65" s="63">
        <v>126075.0</v>
      </c>
      <c r="H65" s="63">
        <v>126082.0</v>
      </c>
      <c r="I65" s="63">
        <v>126256.0</v>
      </c>
      <c r="J65" s="63">
        <v>126075.0</v>
      </c>
      <c r="K65" s="63">
        <v>126124.0</v>
      </c>
      <c r="L65" s="63">
        <v>76.533</v>
      </c>
      <c r="M65" s="63">
        <v>100.217</v>
      </c>
      <c r="N65" s="61">
        <f t="shared" si="8"/>
        <v>0.07381303872</v>
      </c>
      <c r="O65" s="61">
        <f t="shared" si="9"/>
        <v>0.1000047621</v>
      </c>
      <c r="P65" s="61">
        <f t="shared" si="10"/>
        <v>0.06428877566</v>
      </c>
      <c r="Q65" s="61">
        <f t="shared" si="11"/>
        <v>0.06984459577</v>
      </c>
      <c r="R65" s="61">
        <f t="shared" si="12"/>
        <v>0.2079464101</v>
      </c>
      <c r="S65" s="62">
        <f t="shared" si="13"/>
        <v>0.1031795165</v>
      </c>
      <c r="U65" s="60">
        <f t="shared" si="14"/>
        <v>76.533</v>
      </c>
    </row>
    <row r="66">
      <c r="A66" s="63">
        <v>122437.0</v>
      </c>
      <c r="B66" s="63" t="s">
        <v>154</v>
      </c>
      <c r="C66" s="63" t="s">
        <v>13</v>
      </c>
      <c r="D66" s="63">
        <v>5.0</v>
      </c>
      <c r="E66" s="63">
        <v>122437.0</v>
      </c>
      <c r="F66" s="63">
        <v>122497.0</v>
      </c>
      <c r="G66" s="63">
        <v>122495.0</v>
      </c>
      <c r="H66" s="63">
        <v>122450.0</v>
      </c>
      <c r="I66" s="63">
        <v>122494.0</v>
      </c>
      <c r="J66" s="63">
        <v>122437.0</v>
      </c>
      <c r="K66" s="63">
        <v>122474.6</v>
      </c>
      <c r="L66" s="63">
        <v>86.281</v>
      </c>
      <c r="M66" s="63">
        <v>100.216</v>
      </c>
      <c r="N66" s="61">
        <f t="shared" si="8"/>
        <v>0</v>
      </c>
      <c r="O66" s="61">
        <f t="shared" si="9"/>
        <v>0.0490047943</v>
      </c>
      <c r="P66" s="61">
        <f t="shared" si="10"/>
        <v>0.04737130116</v>
      </c>
      <c r="Q66" s="61">
        <f t="shared" si="11"/>
        <v>0.01061770543</v>
      </c>
      <c r="R66" s="61">
        <f t="shared" si="12"/>
        <v>0.04655455459</v>
      </c>
      <c r="S66" s="62">
        <f t="shared" si="13"/>
        <v>0.0307096711</v>
      </c>
      <c r="U66" s="60">
        <f t="shared" si="14"/>
        <v>86.281</v>
      </c>
    </row>
    <row r="67">
      <c r="A67" s="63">
        <v>121462.0</v>
      </c>
      <c r="B67" s="63" t="s">
        <v>155</v>
      </c>
      <c r="C67" s="63" t="s">
        <v>13</v>
      </c>
      <c r="D67" s="63">
        <v>5.0</v>
      </c>
      <c r="E67" s="63">
        <v>121827.0</v>
      </c>
      <c r="F67" s="63">
        <v>121565.0</v>
      </c>
      <c r="G67" s="63">
        <v>121571.0</v>
      </c>
      <c r="H67" s="63">
        <v>121597.0</v>
      </c>
      <c r="I67" s="63">
        <v>121664.0</v>
      </c>
      <c r="J67" s="63">
        <v>121565.0</v>
      </c>
      <c r="K67" s="63">
        <v>121644.8</v>
      </c>
      <c r="L67" s="63">
        <v>85.076</v>
      </c>
      <c r="M67" s="63">
        <v>100.101</v>
      </c>
      <c r="N67" s="61">
        <f t="shared" si="8"/>
        <v>0.3005055079</v>
      </c>
      <c r="O67" s="61">
        <f t="shared" si="9"/>
        <v>0.08480018442</v>
      </c>
      <c r="P67" s="61">
        <f t="shared" si="10"/>
        <v>0.08974000099</v>
      </c>
      <c r="Q67" s="61">
        <f t="shared" si="11"/>
        <v>0.1111458728</v>
      </c>
      <c r="R67" s="61">
        <f t="shared" si="12"/>
        <v>0.1663071578</v>
      </c>
      <c r="S67" s="62">
        <f t="shared" si="13"/>
        <v>0.1504997448</v>
      </c>
      <c r="U67" s="60">
        <f t="shared" si="14"/>
        <v>85.076</v>
      </c>
    </row>
    <row r="68">
      <c r="A68" s="63">
        <v>111435.0</v>
      </c>
      <c r="B68" s="63" t="s">
        <v>156</v>
      </c>
      <c r="C68" s="63" t="s">
        <v>13</v>
      </c>
      <c r="D68" s="63">
        <v>5.0</v>
      </c>
      <c r="E68" s="63">
        <v>111749.0</v>
      </c>
      <c r="F68" s="63">
        <v>111551.0</v>
      </c>
      <c r="G68" s="63">
        <v>111506.0</v>
      </c>
      <c r="H68" s="63">
        <v>111876.0</v>
      </c>
      <c r="I68" s="63">
        <v>111639.0</v>
      </c>
      <c r="J68" s="63">
        <v>111506.0</v>
      </c>
      <c r="K68" s="63">
        <v>111664.2</v>
      </c>
      <c r="L68" s="63">
        <v>83.616</v>
      </c>
      <c r="M68" s="63">
        <v>100.268</v>
      </c>
      <c r="N68" s="61">
        <f t="shared" si="8"/>
        <v>0.2817786153</v>
      </c>
      <c r="O68" s="61">
        <f t="shared" si="9"/>
        <v>0.1040965585</v>
      </c>
      <c r="P68" s="61">
        <f t="shared" si="10"/>
        <v>0.06371427289</v>
      </c>
      <c r="Q68" s="61">
        <f t="shared" si="11"/>
        <v>0.3957463992</v>
      </c>
      <c r="R68" s="61">
        <f t="shared" si="12"/>
        <v>0.1830663616</v>
      </c>
      <c r="S68" s="62">
        <f t="shared" si="13"/>
        <v>0.2056804415</v>
      </c>
      <c r="U68" s="60">
        <f t="shared" si="14"/>
        <v>83.616</v>
      </c>
    </row>
    <row r="69">
      <c r="A69" s="63">
        <v>119392.0</v>
      </c>
      <c r="B69" s="63" t="s">
        <v>157</v>
      </c>
      <c r="C69" s="63" t="s">
        <v>13</v>
      </c>
      <c r="D69" s="63">
        <v>5.0</v>
      </c>
      <c r="E69" s="63">
        <v>119604.0</v>
      </c>
      <c r="F69" s="63">
        <v>119511.0</v>
      </c>
      <c r="G69" s="63">
        <v>119483.0</v>
      </c>
      <c r="H69" s="63">
        <v>119553.0</v>
      </c>
      <c r="I69" s="63">
        <v>119513.0</v>
      </c>
      <c r="J69" s="63">
        <v>119483.0</v>
      </c>
      <c r="K69" s="63">
        <v>119532.8</v>
      </c>
      <c r="L69" s="63">
        <v>77.831</v>
      </c>
      <c r="M69" s="63">
        <v>120.432</v>
      </c>
      <c r="N69" s="61">
        <f t="shared" si="8"/>
        <v>0.1775663361</v>
      </c>
      <c r="O69" s="61">
        <f t="shared" si="9"/>
        <v>0.09967166979</v>
      </c>
      <c r="P69" s="61">
        <f t="shared" si="10"/>
        <v>0.0762195122</v>
      </c>
      <c r="Q69" s="61">
        <f t="shared" si="11"/>
        <v>0.1348499062</v>
      </c>
      <c r="R69" s="61">
        <f t="shared" si="12"/>
        <v>0.1013468239</v>
      </c>
      <c r="S69" s="62">
        <f t="shared" si="13"/>
        <v>0.1179308496</v>
      </c>
      <c r="U69" s="60">
        <f t="shared" si="14"/>
        <v>77.831</v>
      </c>
    </row>
    <row r="70">
      <c r="A70" s="63">
        <v>116498.0</v>
      </c>
      <c r="B70" s="63" t="s">
        <v>158</v>
      </c>
      <c r="C70" s="63" t="s">
        <v>13</v>
      </c>
      <c r="D70" s="63">
        <v>5.0</v>
      </c>
      <c r="E70" s="63">
        <v>116615.0</v>
      </c>
      <c r="F70" s="63">
        <v>116629.0</v>
      </c>
      <c r="G70" s="63">
        <v>116689.0</v>
      </c>
      <c r="H70" s="63">
        <v>116558.0</v>
      </c>
      <c r="I70" s="63">
        <v>116588.0</v>
      </c>
      <c r="J70" s="63">
        <v>116558.0</v>
      </c>
      <c r="K70" s="63">
        <v>116615.8</v>
      </c>
      <c r="L70" s="63">
        <v>108.78</v>
      </c>
      <c r="M70" s="63">
        <v>120.326</v>
      </c>
      <c r="N70" s="61">
        <f t="shared" si="8"/>
        <v>0.1004309087</v>
      </c>
      <c r="O70" s="61">
        <f t="shared" si="9"/>
        <v>0.1124482824</v>
      </c>
      <c r="P70" s="61">
        <f t="shared" si="10"/>
        <v>0.1639513125</v>
      </c>
      <c r="Q70" s="61">
        <f t="shared" si="11"/>
        <v>0.05150303009</v>
      </c>
      <c r="R70" s="61">
        <f t="shared" si="12"/>
        <v>0.07725454514</v>
      </c>
      <c r="S70" s="62">
        <f t="shared" si="13"/>
        <v>0.1011176158</v>
      </c>
      <c r="U70" s="60">
        <f t="shared" si="14"/>
        <v>108.78</v>
      </c>
    </row>
    <row r="71">
      <c r="A71" s="63">
        <v>117933.0</v>
      </c>
      <c r="B71" s="63" t="s">
        <v>159</v>
      </c>
      <c r="C71" s="63" t="s">
        <v>13</v>
      </c>
      <c r="D71" s="63">
        <v>5.0</v>
      </c>
      <c r="E71" s="63">
        <v>117973.0</v>
      </c>
      <c r="F71" s="63">
        <v>117959.0</v>
      </c>
      <c r="G71" s="63">
        <v>118021.0</v>
      </c>
      <c r="H71" s="63">
        <v>118327.0</v>
      </c>
      <c r="I71" s="63">
        <v>117953.0</v>
      </c>
      <c r="J71" s="63">
        <v>117953.0</v>
      </c>
      <c r="K71" s="63">
        <v>118046.6</v>
      </c>
      <c r="L71" s="63">
        <v>95.761</v>
      </c>
      <c r="M71" s="63">
        <v>120.152</v>
      </c>
      <c r="N71" s="61">
        <f t="shared" si="8"/>
        <v>0.03391756336</v>
      </c>
      <c r="O71" s="61">
        <f t="shared" si="9"/>
        <v>0.02204641619</v>
      </c>
      <c r="P71" s="61">
        <f t="shared" si="10"/>
        <v>0.0746186394</v>
      </c>
      <c r="Q71" s="61">
        <f t="shared" si="11"/>
        <v>0.3340879991</v>
      </c>
      <c r="R71" s="61">
        <f t="shared" si="12"/>
        <v>0.01695878168</v>
      </c>
      <c r="S71" s="62">
        <f t="shared" si="13"/>
        <v>0.09632587995</v>
      </c>
      <c r="U71" s="60">
        <f t="shared" si="14"/>
        <v>95.761</v>
      </c>
    </row>
    <row r="72">
      <c r="A72" s="63">
        <v>122339.0</v>
      </c>
      <c r="B72" s="63" t="s">
        <v>160</v>
      </c>
      <c r="C72" s="63" t="s">
        <v>13</v>
      </c>
      <c r="D72" s="63">
        <v>5.0</v>
      </c>
      <c r="E72" s="63">
        <v>122465.0</v>
      </c>
      <c r="F72" s="63">
        <v>122462.0</v>
      </c>
      <c r="G72" s="63">
        <v>122554.0</v>
      </c>
      <c r="H72" s="63">
        <v>122372.0</v>
      </c>
      <c r="I72" s="63">
        <v>122517.0</v>
      </c>
      <c r="J72" s="63">
        <v>122372.0</v>
      </c>
      <c r="K72" s="63">
        <v>122474.0</v>
      </c>
      <c r="L72" s="63">
        <v>105.134</v>
      </c>
      <c r="M72" s="63">
        <v>120.506</v>
      </c>
      <c r="N72" s="61">
        <f t="shared" si="8"/>
        <v>0.1029925044</v>
      </c>
      <c r="O72" s="61">
        <f t="shared" si="9"/>
        <v>0.1005403019</v>
      </c>
      <c r="P72" s="61">
        <f t="shared" si="10"/>
        <v>0.1757411782</v>
      </c>
      <c r="Q72" s="61">
        <f t="shared" si="11"/>
        <v>0.02697422735</v>
      </c>
      <c r="R72" s="61">
        <f t="shared" si="12"/>
        <v>0.1454973475</v>
      </c>
      <c r="S72" s="62">
        <f t="shared" si="13"/>
        <v>0.1103491119</v>
      </c>
      <c r="U72" s="60">
        <f t="shared" si="14"/>
        <v>105.134</v>
      </c>
    </row>
    <row r="73">
      <c r="A73" s="63">
        <v>133069.0</v>
      </c>
      <c r="B73" s="63" t="s">
        <v>161</v>
      </c>
      <c r="C73" s="63" t="s">
        <v>13</v>
      </c>
      <c r="D73" s="63">
        <v>5.0</v>
      </c>
      <c r="E73" s="63">
        <v>133316.0</v>
      </c>
      <c r="F73" s="63">
        <v>133120.0</v>
      </c>
      <c r="G73" s="63">
        <v>133261.0</v>
      </c>
      <c r="H73" s="63">
        <v>133459.0</v>
      </c>
      <c r="I73" s="63">
        <v>133293.0</v>
      </c>
      <c r="J73" s="63">
        <v>133120.0</v>
      </c>
      <c r="K73" s="63">
        <v>133289.8</v>
      </c>
      <c r="L73" s="63">
        <v>101.6</v>
      </c>
      <c r="M73" s="63">
        <v>120.198</v>
      </c>
      <c r="N73" s="61">
        <f t="shared" si="8"/>
        <v>0.1856179877</v>
      </c>
      <c r="O73" s="61">
        <f t="shared" si="9"/>
        <v>0.03832598126</v>
      </c>
      <c r="P73" s="61">
        <f t="shared" si="10"/>
        <v>0.1442860471</v>
      </c>
      <c r="Q73" s="61">
        <f t="shared" si="11"/>
        <v>0.2930810331</v>
      </c>
      <c r="R73" s="61">
        <f t="shared" si="12"/>
        <v>0.1683337216</v>
      </c>
      <c r="S73" s="62">
        <f t="shared" si="13"/>
        <v>0.1659289542</v>
      </c>
      <c r="U73" s="60">
        <f t="shared" si="14"/>
        <v>101.6</v>
      </c>
    </row>
    <row r="74">
      <c r="A74" s="63">
        <v>123848.0</v>
      </c>
      <c r="B74" s="63" t="s">
        <v>162</v>
      </c>
      <c r="C74" s="63" t="s">
        <v>13</v>
      </c>
      <c r="D74" s="63">
        <v>5.0</v>
      </c>
      <c r="E74" s="63">
        <v>124188.0</v>
      </c>
      <c r="F74" s="63">
        <v>124214.0</v>
      </c>
      <c r="G74" s="63">
        <v>124080.0</v>
      </c>
      <c r="H74" s="63">
        <v>124427.0</v>
      </c>
      <c r="I74" s="63">
        <v>124516.0</v>
      </c>
      <c r="J74" s="63">
        <v>124080.0</v>
      </c>
      <c r="K74" s="63">
        <v>124285.0</v>
      </c>
      <c r="L74" s="63">
        <v>115.601</v>
      </c>
      <c r="M74" s="63">
        <v>140.582</v>
      </c>
      <c r="N74" s="61">
        <f t="shared" si="8"/>
        <v>0.2745300691</v>
      </c>
      <c r="O74" s="61">
        <f t="shared" si="9"/>
        <v>0.295523545</v>
      </c>
      <c r="P74" s="61">
        <f t="shared" si="10"/>
        <v>0.1873264001</v>
      </c>
      <c r="Q74" s="61">
        <f t="shared" si="11"/>
        <v>0.4675085589</v>
      </c>
      <c r="R74" s="61">
        <f t="shared" si="12"/>
        <v>0.5393708417</v>
      </c>
      <c r="S74" s="62">
        <f t="shared" si="13"/>
        <v>0.352851883</v>
      </c>
      <c r="U74" s="60">
        <f t="shared" si="14"/>
        <v>115.601</v>
      </c>
    </row>
    <row r="75">
      <c r="A75" s="63">
        <v>134470.0</v>
      </c>
      <c r="B75" s="63" t="s">
        <v>163</v>
      </c>
      <c r="C75" s="63" t="s">
        <v>13</v>
      </c>
      <c r="D75" s="63">
        <v>5.0</v>
      </c>
      <c r="E75" s="63">
        <v>134605.0</v>
      </c>
      <c r="F75" s="63">
        <v>134486.0</v>
      </c>
      <c r="G75" s="63">
        <v>135179.0</v>
      </c>
      <c r="H75" s="63">
        <v>134489.0</v>
      </c>
      <c r="I75" s="63">
        <v>134634.0</v>
      </c>
      <c r="J75" s="63">
        <v>134486.0</v>
      </c>
      <c r="K75" s="63">
        <v>134678.6</v>
      </c>
      <c r="L75" s="63">
        <v>121.62</v>
      </c>
      <c r="M75" s="63">
        <v>140.298</v>
      </c>
      <c r="N75" s="61">
        <f t="shared" si="8"/>
        <v>0.10039414</v>
      </c>
      <c r="O75" s="61">
        <f t="shared" si="9"/>
        <v>0.01189856474</v>
      </c>
      <c r="P75" s="61">
        <f t="shared" si="10"/>
        <v>0.5272551498</v>
      </c>
      <c r="Q75" s="61">
        <f t="shared" si="11"/>
        <v>0.01412954562</v>
      </c>
      <c r="R75" s="61">
        <f t="shared" si="12"/>
        <v>0.1219602885</v>
      </c>
      <c r="S75" s="62">
        <f t="shared" si="13"/>
        <v>0.1551275377</v>
      </c>
      <c r="U75" s="60">
        <f t="shared" si="14"/>
        <v>121.62</v>
      </c>
    </row>
    <row r="76">
      <c r="A76" s="63">
        <v>132822.0</v>
      </c>
      <c r="B76" s="63" t="s">
        <v>164</v>
      </c>
      <c r="C76" s="63" t="s">
        <v>13</v>
      </c>
      <c r="D76" s="63">
        <v>5.0</v>
      </c>
      <c r="E76" s="63">
        <v>133729.0</v>
      </c>
      <c r="F76" s="63">
        <v>133219.0</v>
      </c>
      <c r="G76" s="63">
        <v>133206.0</v>
      </c>
      <c r="H76" s="63">
        <v>133255.0</v>
      </c>
      <c r="I76" s="63">
        <v>133413.0</v>
      </c>
      <c r="J76" s="63">
        <v>133206.0</v>
      </c>
      <c r="K76" s="63">
        <v>133364.4</v>
      </c>
      <c r="L76" s="63">
        <v>129.673</v>
      </c>
      <c r="M76" s="63">
        <v>140.281</v>
      </c>
      <c r="N76" s="61">
        <f t="shared" si="8"/>
        <v>0.6828688019</v>
      </c>
      <c r="O76" s="61">
        <f t="shared" si="9"/>
        <v>0.2988962672</v>
      </c>
      <c r="P76" s="61">
        <f t="shared" si="10"/>
        <v>0.289108732</v>
      </c>
      <c r="Q76" s="61">
        <f t="shared" si="11"/>
        <v>0.3260002108</v>
      </c>
      <c r="R76" s="61">
        <f t="shared" si="12"/>
        <v>0.4449564078</v>
      </c>
      <c r="S76" s="62">
        <f t="shared" si="13"/>
        <v>0.4083660839</v>
      </c>
      <c r="U76" s="60">
        <f t="shared" si="14"/>
        <v>129.673</v>
      </c>
    </row>
    <row r="77">
      <c r="A77" s="63">
        <v>127779.0</v>
      </c>
      <c r="B77" s="63" t="s">
        <v>165</v>
      </c>
      <c r="C77" s="63" t="s">
        <v>13</v>
      </c>
      <c r="D77" s="63">
        <v>5.0</v>
      </c>
      <c r="E77" s="63">
        <v>127964.0</v>
      </c>
      <c r="F77" s="63">
        <v>127947.0</v>
      </c>
      <c r="G77" s="63">
        <v>127969.0</v>
      </c>
      <c r="H77" s="63">
        <v>128164.0</v>
      </c>
      <c r="I77" s="63">
        <v>127919.0</v>
      </c>
      <c r="J77" s="63">
        <v>127919.0</v>
      </c>
      <c r="K77" s="63">
        <v>127992.6</v>
      </c>
      <c r="L77" s="63">
        <v>130.596</v>
      </c>
      <c r="M77" s="63">
        <v>140.556</v>
      </c>
      <c r="N77" s="61">
        <f t="shared" si="8"/>
        <v>0.1447812238</v>
      </c>
      <c r="O77" s="61">
        <f t="shared" si="9"/>
        <v>0.1314770033</v>
      </c>
      <c r="P77" s="61">
        <f t="shared" si="10"/>
        <v>0.1486942299</v>
      </c>
      <c r="Q77" s="61">
        <f t="shared" si="11"/>
        <v>0.3013014658</v>
      </c>
      <c r="R77" s="61">
        <f t="shared" si="12"/>
        <v>0.1095641694</v>
      </c>
      <c r="S77" s="62">
        <f t="shared" si="13"/>
        <v>0.1671636184</v>
      </c>
      <c r="U77" s="60">
        <f t="shared" si="14"/>
        <v>130.596</v>
      </c>
    </row>
    <row r="78">
      <c r="A78" s="63">
        <v>125727.0</v>
      </c>
      <c r="B78" s="63" t="s">
        <v>166</v>
      </c>
      <c r="C78" s="63" t="s">
        <v>13</v>
      </c>
      <c r="D78" s="63">
        <v>5.0</v>
      </c>
      <c r="E78" s="63">
        <v>125989.0</v>
      </c>
      <c r="F78" s="63">
        <v>125847.0</v>
      </c>
      <c r="G78" s="63">
        <v>125850.0</v>
      </c>
      <c r="H78" s="63">
        <v>125857.0</v>
      </c>
      <c r="I78" s="63">
        <v>125966.0</v>
      </c>
      <c r="J78" s="63">
        <v>125847.0</v>
      </c>
      <c r="K78" s="63">
        <v>125901.8</v>
      </c>
      <c r="L78" s="63">
        <v>143.776</v>
      </c>
      <c r="M78" s="63">
        <v>160.677</v>
      </c>
      <c r="N78" s="61">
        <f t="shared" si="8"/>
        <v>0.2083880153</v>
      </c>
      <c r="O78" s="61">
        <f t="shared" si="9"/>
        <v>0.09544489251</v>
      </c>
      <c r="P78" s="61">
        <f t="shared" si="10"/>
        <v>0.09783101482</v>
      </c>
      <c r="Q78" s="61">
        <f t="shared" si="11"/>
        <v>0.1033986335</v>
      </c>
      <c r="R78" s="61">
        <f t="shared" si="12"/>
        <v>0.1900944109</v>
      </c>
      <c r="S78" s="62">
        <f t="shared" si="13"/>
        <v>0.1390313934</v>
      </c>
      <c r="U78" s="60">
        <f t="shared" si="14"/>
        <v>143.776</v>
      </c>
    </row>
    <row r="79">
      <c r="A79" s="63">
        <v>142084.0</v>
      </c>
      <c r="B79" s="63" t="s">
        <v>167</v>
      </c>
      <c r="C79" s="63" t="s">
        <v>13</v>
      </c>
      <c r="D79" s="63">
        <v>5.0</v>
      </c>
      <c r="E79" s="63">
        <v>142351.0</v>
      </c>
      <c r="F79" s="63">
        <v>142141.0</v>
      </c>
      <c r="G79" s="63">
        <v>142373.0</v>
      </c>
      <c r="H79" s="63">
        <v>142337.0</v>
      </c>
      <c r="I79" s="63">
        <v>142539.0</v>
      </c>
      <c r="J79" s="63">
        <v>142141.0</v>
      </c>
      <c r="K79" s="63">
        <v>142348.2</v>
      </c>
      <c r="L79" s="63">
        <v>141.662</v>
      </c>
      <c r="M79" s="63">
        <v>160.488</v>
      </c>
      <c r="N79" s="61">
        <f t="shared" si="8"/>
        <v>0.1879170068</v>
      </c>
      <c r="O79" s="61">
        <f t="shared" si="9"/>
        <v>0.04011711382</v>
      </c>
      <c r="P79" s="61">
        <f t="shared" si="10"/>
        <v>0.2034008052</v>
      </c>
      <c r="Q79" s="61">
        <f t="shared" si="11"/>
        <v>0.1780636806</v>
      </c>
      <c r="R79" s="61">
        <f t="shared" si="12"/>
        <v>0.3202331015</v>
      </c>
      <c r="S79" s="62">
        <f t="shared" si="13"/>
        <v>0.1859463416</v>
      </c>
      <c r="U79" s="60">
        <f t="shared" si="14"/>
        <v>141.662</v>
      </c>
    </row>
    <row r="80">
      <c r="A80" s="63">
        <v>149976.0</v>
      </c>
      <c r="B80" s="63" t="s">
        <v>168</v>
      </c>
      <c r="C80" s="63" t="s">
        <v>13</v>
      </c>
      <c r="D80" s="63">
        <v>5.0</v>
      </c>
      <c r="E80" s="63">
        <v>149976.0</v>
      </c>
      <c r="F80" s="63">
        <v>150465.0</v>
      </c>
      <c r="G80" s="63">
        <v>150181.0</v>
      </c>
      <c r="H80" s="63">
        <v>150078.0</v>
      </c>
      <c r="I80" s="63">
        <v>150155.0</v>
      </c>
      <c r="J80" s="63">
        <v>149976.0</v>
      </c>
      <c r="K80" s="63">
        <v>150171.0</v>
      </c>
      <c r="L80" s="63">
        <v>131.018</v>
      </c>
      <c r="M80" s="63">
        <v>160.196</v>
      </c>
      <c r="N80" s="61">
        <f t="shared" si="8"/>
        <v>0</v>
      </c>
      <c r="O80" s="61">
        <f t="shared" si="9"/>
        <v>0.3260521683</v>
      </c>
      <c r="P80" s="61">
        <f t="shared" si="10"/>
        <v>0.1366885368</v>
      </c>
      <c r="Q80" s="61">
        <f t="shared" si="11"/>
        <v>0.06801088174</v>
      </c>
      <c r="R80" s="61">
        <f t="shared" si="12"/>
        <v>0.1193524297</v>
      </c>
      <c r="S80" s="62">
        <f t="shared" si="13"/>
        <v>0.1300208033</v>
      </c>
      <c r="U80" s="60">
        <f t="shared" si="14"/>
        <v>131.018</v>
      </c>
    </row>
    <row r="81">
      <c r="A81" s="63">
        <v>133369.0</v>
      </c>
      <c r="B81" s="63" t="s">
        <v>169</v>
      </c>
      <c r="C81" s="63" t="s">
        <v>13</v>
      </c>
      <c r="D81" s="63">
        <v>5.0</v>
      </c>
      <c r="E81" s="63">
        <v>133670.0</v>
      </c>
      <c r="F81" s="63">
        <v>133689.0</v>
      </c>
      <c r="G81" s="63">
        <v>133575.0</v>
      </c>
      <c r="H81" s="63">
        <v>133419.0</v>
      </c>
      <c r="I81" s="63">
        <v>133690.0</v>
      </c>
      <c r="J81" s="63">
        <v>133419.0</v>
      </c>
      <c r="K81" s="63">
        <v>133608.6</v>
      </c>
      <c r="L81" s="63">
        <v>168.74</v>
      </c>
      <c r="M81" s="63">
        <v>180.426</v>
      </c>
      <c r="N81" s="61">
        <f t="shared" si="8"/>
        <v>0.225689628</v>
      </c>
      <c r="O81" s="61">
        <f t="shared" si="9"/>
        <v>0.2399358172</v>
      </c>
      <c r="P81" s="61">
        <f t="shared" si="10"/>
        <v>0.1544586823</v>
      </c>
      <c r="Q81" s="61">
        <f t="shared" si="11"/>
        <v>0.03748997143</v>
      </c>
      <c r="R81" s="61">
        <f t="shared" si="12"/>
        <v>0.2406856166</v>
      </c>
      <c r="S81" s="62">
        <f t="shared" si="13"/>
        <v>0.1796519431</v>
      </c>
      <c r="U81" s="60">
        <f t="shared" si="14"/>
        <v>168.74</v>
      </c>
    </row>
    <row r="82">
      <c r="A82" s="63">
        <v>133246.0</v>
      </c>
      <c r="B82" s="63" t="s">
        <v>170</v>
      </c>
      <c r="C82" s="63" t="s">
        <v>13</v>
      </c>
      <c r="D82" s="63">
        <v>5.0</v>
      </c>
      <c r="E82" s="63">
        <v>133733.0</v>
      </c>
      <c r="F82" s="63">
        <v>133626.0</v>
      </c>
      <c r="G82" s="63">
        <v>133401.0</v>
      </c>
      <c r="H82" s="63">
        <v>133507.0</v>
      </c>
      <c r="I82" s="63">
        <v>133490.0</v>
      </c>
      <c r="J82" s="63">
        <v>133401.0</v>
      </c>
      <c r="K82" s="63">
        <v>133551.4</v>
      </c>
      <c r="L82" s="63">
        <v>144.897</v>
      </c>
      <c r="M82" s="63">
        <v>180.436</v>
      </c>
      <c r="N82" s="61">
        <f t="shared" si="8"/>
        <v>0.3654893956</v>
      </c>
      <c r="O82" s="61">
        <f t="shared" si="9"/>
        <v>0.2851867974</v>
      </c>
      <c r="P82" s="61">
        <f t="shared" si="10"/>
        <v>0.1163261937</v>
      </c>
      <c r="Q82" s="61">
        <f t="shared" si="11"/>
        <v>0.1958783003</v>
      </c>
      <c r="R82" s="61">
        <f t="shared" si="12"/>
        <v>0.1831199436</v>
      </c>
      <c r="S82" s="62">
        <f t="shared" si="13"/>
        <v>0.2292001261</v>
      </c>
      <c r="U82" s="60">
        <f t="shared" si="14"/>
        <v>144.897</v>
      </c>
    </row>
    <row r="83">
      <c r="A83" s="63">
        <v>151713.0</v>
      </c>
      <c r="B83" s="63" t="s">
        <v>171</v>
      </c>
      <c r="C83" s="63" t="s">
        <v>13</v>
      </c>
      <c r="D83" s="63">
        <v>5.0</v>
      </c>
      <c r="E83" s="63">
        <v>151730.0</v>
      </c>
      <c r="F83" s="63">
        <v>152228.0</v>
      </c>
      <c r="G83" s="63">
        <v>151896.0</v>
      </c>
      <c r="H83" s="63">
        <v>151952.0</v>
      </c>
      <c r="I83" s="63">
        <v>152029.0</v>
      </c>
      <c r="J83" s="63">
        <v>151730.0</v>
      </c>
      <c r="K83" s="63">
        <v>151967.0</v>
      </c>
      <c r="L83" s="63">
        <v>157.278</v>
      </c>
      <c r="M83" s="63">
        <v>180.456</v>
      </c>
      <c r="N83" s="61">
        <f t="shared" si="8"/>
        <v>0.01120536803</v>
      </c>
      <c r="O83" s="61">
        <f t="shared" si="9"/>
        <v>0.3394567374</v>
      </c>
      <c r="P83" s="61">
        <f t="shared" si="10"/>
        <v>0.1206224912</v>
      </c>
      <c r="Q83" s="61">
        <f t="shared" si="11"/>
        <v>0.1575342917</v>
      </c>
      <c r="R83" s="61">
        <f t="shared" si="12"/>
        <v>0.2082880175</v>
      </c>
      <c r="S83" s="62">
        <f t="shared" si="13"/>
        <v>0.1674213812</v>
      </c>
      <c r="U83" s="60">
        <f t="shared" si="14"/>
        <v>157.278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13" width="8.38"/>
    <col customWidth="1" min="14" max="19" width="6.63"/>
  </cols>
  <sheetData>
    <row r="1">
      <c r="A1" s="57" t="s">
        <v>69</v>
      </c>
      <c r="B1" s="58" t="s">
        <v>65</v>
      </c>
      <c r="C1" s="58" t="s">
        <v>1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  <c r="K1" s="57" t="s">
        <v>123</v>
      </c>
      <c r="L1" s="57" t="s">
        <v>124</v>
      </c>
      <c r="M1" s="57" t="s">
        <v>125</v>
      </c>
      <c r="N1" s="57" t="s">
        <v>126</v>
      </c>
      <c r="O1" s="57" t="s">
        <v>127</v>
      </c>
      <c r="P1" s="57" t="s">
        <v>128</v>
      </c>
      <c r="Q1" s="57" t="s">
        <v>129</v>
      </c>
      <c r="R1" s="57" t="s">
        <v>130</v>
      </c>
      <c r="S1" s="59" t="s">
        <v>4</v>
      </c>
      <c r="U1" s="60" t="s">
        <v>131</v>
      </c>
    </row>
    <row r="2">
      <c r="A2" s="6">
        <v>40592.0</v>
      </c>
      <c r="B2" s="1" t="s">
        <v>132</v>
      </c>
      <c r="C2" s="1" t="s">
        <v>14</v>
      </c>
      <c r="D2" s="6">
        <v>5.0</v>
      </c>
      <c r="E2" s="6">
        <v>40592.0</v>
      </c>
      <c r="F2" s="6">
        <v>40592.0</v>
      </c>
      <c r="G2" s="6">
        <v>40592.0</v>
      </c>
      <c r="H2" s="6">
        <v>40628.0</v>
      </c>
      <c r="I2" s="6">
        <v>40592.0</v>
      </c>
      <c r="J2" s="6">
        <v>40592.0</v>
      </c>
      <c r="K2" s="6">
        <v>40599.2</v>
      </c>
      <c r="L2" s="6">
        <v>1.975</v>
      </c>
      <c r="M2" s="6">
        <v>3.807</v>
      </c>
      <c r="N2" s="61">
        <f t="shared" ref="N2:N41" si="1">((E2-A2)/A2)*100</f>
        <v>0</v>
      </c>
      <c r="O2" s="61">
        <f t="shared" ref="O2:O41" si="2">((F2-A2)/A2)*100</f>
        <v>0</v>
      </c>
      <c r="P2" s="61">
        <f t="shared" ref="P2:P41" si="3">((G2-A2)/A2)*100</f>
        <v>0</v>
      </c>
      <c r="Q2" s="61">
        <f t="shared" ref="Q2:Q41" si="4">((H2-A2)/A2)*100</f>
        <v>0.08868742609</v>
      </c>
      <c r="R2" s="61">
        <f t="shared" ref="R2:R41" si="5">((I2-A2)/A2)*100</f>
        <v>0</v>
      </c>
      <c r="S2" s="62">
        <f t="shared" ref="S2:S41" si="6">AVERAGE(N2:R2)</f>
        <v>0.01773748522</v>
      </c>
      <c r="U2" s="60">
        <f t="shared" ref="U2:U41" si="7">(IF(((J2-A2)/A2)*100 &lt; 1,L2,"INF"))</f>
        <v>1.975</v>
      </c>
    </row>
    <row r="3">
      <c r="A3" s="63">
        <v>39421.0</v>
      </c>
      <c r="B3" s="63" t="s">
        <v>133</v>
      </c>
      <c r="C3" s="63" t="s">
        <v>14</v>
      </c>
      <c r="D3" s="63">
        <v>5.0</v>
      </c>
      <c r="E3" s="63">
        <v>39421.0</v>
      </c>
      <c r="F3" s="63">
        <v>39421.0</v>
      </c>
      <c r="G3" s="63">
        <v>39421.0</v>
      </c>
      <c r="H3" s="63">
        <v>39421.0</v>
      </c>
      <c r="I3" s="63">
        <v>39421.0</v>
      </c>
      <c r="J3" s="63">
        <v>39421.0</v>
      </c>
      <c r="K3" s="63">
        <v>39421.0</v>
      </c>
      <c r="L3" s="63">
        <v>1.569</v>
      </c>
      <c r="M3" s="63">
        <v>1.569</v>
      </c>
      <c r="N3" s="61">
        <f t="shared" si="1"/>
        <v>0</v>
      </c>
      <c r="O3" s="61">
        <f t="shared" si="2"/>
        <v>0</v>
      </c>
      <c r="P3" s="61">
        <f t="shared" si="3"/>
        <v>0</v>
      </c>
      <c r="Q3" s="61">
        <f t="shared" si="4"/>
        <v>0</v>
      </c>
      <c r="R3" s="61">
        <f t="shared" si="5"/>
        <v>0</v>
      </c>
      <c r="S3" s="62">
        <f t="shared" si="6"/>
        <v>0</v>
      </c>
      <c r="U3" s="60">
        <f t="shared" si="7"/>
        <v>1.569</v>
      </c>
    </row>
    <row r="4">
      <c r="A4" s="63">
        <v>43345.0</v>
      </c>
      <c r="B4" s="63" t="s">
        <v>134</v>
      </c>
      <c r="C4" s="63" t="s">
        <v>14</v>
      </c>
      <c r="D4" s="63">
        <v>5.0</v>
      </c>
      <c r="E4" s="63">
        <v>43345.0</v>
      </c>
      <c r="F4" s="63">
        <v>43345.0</v>
      </c>
      <c r="G4" s="63">
        <v>43345.0</v>
      </c>
      <c r="H4" s="63">
        <v>43345.0</v>
      </c>
      <c r="I4" s="63">
        <v>43345.0</v>
      </c>
      <c r="J4" s="63">
        <v>43345.0</v>
      </c>
      <c r="K4" s="63">
        <v>43345.0</v>
      </c>
      <c r="L4" s="63">
        <v>0.183</v>
      </c>
      <c r="M4" s="63">
        <v>0.183</v>
      </c>
      <c r="N4" s="61">
        <f t="shared" si="1"/>
        <v>0</v>
      </c>
      <c r="O4" s="61">
        <f t="shared" si="2"/>
        <v>0</v>
      </c>
      <c r="P4" s="61">
        <f t="shared" si="3"/>
        <v>0</v>
      </c>
      <c r="Q4" s="61">
        <f t="shared" si="4"/>
        <v>0</v>
      </c>
      <c r="R4" s="61">
        <f t="shared" si="5"/>
        <v>0</v>
      </c>
      <c r="S4" s="62">
        <f t="shared" si="6"/>
        <v>0</v>
      </c>
      <c r="U4" s="60">
        <f t="shared" si="7"/>
        <v>0.183</v>
      </c>
    </row>
    <row r="5">
      <c r="A5" s="63">
        <v>46854.0</v>
      </c>
      <c r="B5" s="63" t="s">
        <v>135</v>
      </c>
      <c r="C5" s="63" t="s">
        <v>14</v>
      </c>
      <c r="D5" s="63">
        <v>5.0</v>
      </c>
      <c r="E5" s="63">
        <v>46854.0</v>
      </c>
      <c r="F5" s="63">
        <v>46854.0</v>
      </c>
      <c r="G5" s="63">
        <v>46854.0</v>
      </c>
      <c r="H5" s="63">
        <v>46854.0</v>
      </c>
      <c r="I5" s="63">
        <v>46854.0</v>
      </c>
      <c r="J5" s="63">
        <v>46854.0</v>
      </c>
      <c r="K5" s="63">
        <v>46854.0</v>
      </c>
      <c r="L5" s="63">
        <v>0.448</v>
      </c>
      <c r="M5" s="63">
        <v>0.448</v>
      </c>
      <c r="N5" s="61">
        <f t="shared" si="1"/>
        <v>0</v>
      </c>
      <c r="O5" s="61">
        <f t="shared" si="2"/>
        <v>0</v>
      </c>
      <c r="P5" s="61">
        <f t="shared" si="3"/>
        <v>0</v>
      </c>
      <c r="Q5" s="61">
        <f t="shared" si="4"/>
        <v>0</v>
      </c>
      <c r="R5" s="61">
        <f t="shared" si="5"/>
        <v>0</v>
      </c>
      <c r="S5" s="62">
        <f t="shared" si="6"/>
        <v>0</v>
      </c>
      <c r="U5" s="60">
        <f t="shared" si="7"/>
        <v>0.448</v>
      </c>
    </row>
    <row r="6">
      <c r="A6" s="63">
        <v>34167.0</v>
      </c>
      <c r="B6" s="63" t="s">
        <v>136</v>
      </c>
      <c r="C6" s="63" t="s">
        <v>14</v>
      </c>
      <c r="D6" s="63">
        <v>5.0</v>
      </c>
      <c r="E6" s="63">
        <v>34167.0</v>
      </c>
      <c r="F6" s="63">
        <v>34167.0</v>
      </c>
      <c r="G6" s="63">
        <v>34167.0</v>
      </c>
      <c r="H6" s="63">
        <v>34167.0</v>
      </c>
      <c r="I6" s="63">
        <v>34167.0</v>
      </c>
      <c r="J6" s="63">
        <v>34167.0</v>
      </c>
      <c r="K6" s="63">
        <v>34167.0</v>
      </c>
      <c r="L6" s="63">
        <v>0.627</v>
      </c>
      <c r="M6" s="63">
        <v>0.627</v>
      </c>
      <c r="N6" s="61">
        <f t="shared" si="1"/>
        <v>0</v>
      </c>
      <c r="O6" s="61">
        <f t="shared" si="2"/>
        <v>0</v>
      </c>
      <c r="P6" s="61">
        <f t="shared" si="3"/>
        <v>0</v>
      </c>
      <c r="Q6" s="61">
        <f t="shared" si="4"/>
        <v>0</v>
      </c>
      <c r="R6" s="61">
        <f t="shared" si="5"/>
        <v>0</v>
      </c>
      <c r="S6" s="62">
        <f t="shared" si="6"/>
        <v>0</v>
      </c>
      <c r="U6" s="60">
        <f t="shared" si="7"/>
        <v>0.627</v>
      </c>
    </row>
    <row r="7">
      <c r="A7" s="63">
        <v>50759.0</v>
      </c>
      <c r="B7" s="63" t="s">
        <v>137</v>
      </c>
      <c r="C7" s="63" t="s">
        <v>14</v>
      </c>
      <c r="D7" s="63">
        <v>5.0</v>
      </c>
      <c r="E7" s="63">
        <v>50759.0</v>
      </c>
      <c r="F7" s="63">
        <v>50759.0</v>
      </c>
      <c r="G7" s="63">
        <v>50759.0</v>
      </c>
      <c r="H7" s="63">
        <v>50759.0</v>
      </c>
      <c r="I7" s="63">
        <v>50759.0</v>
      </c>
      <c r="J7" s="63">
        <v>50759.0</v>
      </c>
      <c r="K7" s="63">
        <v>50759.0</v>
      </c>
      <c r="L7" s="63">
        <v>1.364</v>
      </c>
      <c r="M7" s="63">
        <v>1.364</v>
      </c>
      <c r="N7" s="61">
        <f t="shared" si="1"/>
        <v>0</v>
      </c>
      <c r="O7" s="61">
        <f t="shared" si="2"/>
        <v>0</v>
      </c>
      <c r="P7" s="61">
        <f t="shared" si="3"/>
        <v>0</v>
      </c>
      <c r="Q7" s="61">
        <f t="shared" si="4"/>
        <v>0</v>
      </c>
      <c r="R7" s="61">
        <f t="shared" si="5"/>
        <v>0</v>
      </c>
      <c r="S7" s="62">
        <f t="shared" si="6"/>
        <v>0</v>
      </c>
      <c r="U7" s="60">
        <f t="shared" si="7"/>
        <v>1.364</v>
      </c>
    </row>
    <row r="8">
      <c r="A8" s="63">
        <v>44978.0</v>
      </c>
      <c r="B8" s="63" t="s">
        <v>138</v>
      </c>
      <c r="C8" s="63" t="s">
        <v>14</v>
      </c>
      <c r="D8" s="63">
        <v>5.0</v>
      </c>
      <c r="E8" s="63">
        <v>44978.0</v>
      </c>
      <c r="F8" s="63">
        <v>44978.0</v>
      </c>
      <c r="G8" s="63">
        <v>44978.0</v>
      </c>
      <c r="H8" s="63">
        <v>44978.0</v>
      </c>
      <c r="I8" s="63">
        <v>44978.0</v>
      </c>
      <c r="J8" s="63">
        <v>44978.0</v>
      </c>
      <c r="K8" s="63">
        <v>44978.0</v>
      </c>
      <c r="L8" s="63">
        <v>1.643</v>
      </c>
      <c r="M8" s="63">
        <v>1.643</v>
      </c>
      <c r="N8" s="61">
        <f t="shared" si="1"/>
        <v>0</v>
      </c>
      <c r="O8" s="61">
        <f t="shared" si="2"/>
        <v>0</v>
      </c>
      <c r="P8" s="61">
        <f t="shared" si="3"/>
        <v>0</v>
      </c>
      <c r="Q8" s="61">
        <f t="shared" si="4"/>
        <v>0</v>
      </c>
      <c r="R8" s="61">
        <f t="shared" si="5"/>
        <v>0</v>
      </c>
      <c r="S8" s="62">
        <f t="shared" si="6"/>
        <v>0</v>
      </c>
      <c r="U8" s="60">
        <f t="shared" si="7"/>
        <v>1.643</v>
      </c>
    </row>
    <row r="9">
      <c r="A9" s="63">
        <v>49837.0</v>
      </c>
      <c r="B9" s="63" t="s">
        <v>139</v>
      </c>
      <c r="C9" s="63" t="s">
        <v>14</v>
      </c>
      <c r="D9" s="63">
        <v>5.0</v>
      </c>
      <c r="E9" s="63">
        <v>49837.0</v>
      </c>
      <c r="F9" s="63">
        <v>49837.0</v>
      </c>
      <c r="G9" s="63">
        <v>49837.0</v>
      </c>
      <c r="H9" s="63">
        <v>49837.0</v>
      </c>
      <c r="I9" s="63">
        <v>49837.0</v>
      </c>
      <c r="J9" s="63">
        <v>49837.0</v>
      </c>
      <c r="K9" s="63">
        <v>49837.0</v>
      </c>
      <c r="L9" s="63">
        <v>1.865</v>
      </c>
      <c r="M9" s="63">
        <v>1.865</v>
      </c>
      <c r="N9" s="61">
        <f t="shared" si="1"/>
        <v>0</v>
      </c>
      <c r="O9" s="61">
        <f t="shared" si="2"/>
        <v>0</v>
      </c>
      <c r="P9" s="61">
        <f t="shared" si="3"/>
        <v>0</v>
      </c>
      <c r="Q9" s="61">
        <f t="shared" si="4"/>
        <v>0</v>
      </c>
      <c r="R9" s="61">
        <f t="shared" si="5"/>
        <v>0</v>
      </c>
      <c r="S9" s="62">
        <f t="shared" si="6"/>
        <v>0</v>
      </c>
      <c r="U9" s="60">
        <f t="shared" si="7"/>
        <v>1.865</v>
      </c>
    </row>
    <row r="10">
      <c r="A10" s="63">
        <v>47636.0</v>
      </c>
      <c r="B10" s="63" t="s">
        <v>140</v>
      </c>
      <c r="C10" s="63" t="s">
        <v>14</v>
      </c>
      <c r="D10" s="63">
        <v>5.0</v>
      </c>
      <c r="E10" s="63">
        <v>47636.0</v>
      </c>
      <c r="F10" s="63">
        <v>47636.0</v>
      </c>
      <c r="G10" s="63">
        <v>47636.0</v>
      </c>
      <c r="H10" s="63">
        <v>47636.0</v>
      </c>
      <c r="I10" s="63">
        <v>47636.0</v>
      </c>
      <c r="J10" s="63">
        <v>47636.0</v>
      </c>
      <c r="K10" s="63">
        <v>47636.0</v>
      </c>
      <c r="L10" s="63">
        <v>1.199</v>
      </c>
      <c r="M10" s="63">
        <v>1.199</v>
      </c>
      <c r="N10" s="61">
        <f t="shared" si="1"/>
        <v>0</v>
      </c>
      <c r="O10" s="61">
        <f t="shared" si="2"/>
        <v>0</v>
      </c>
      <c r="P10" s="61">
        <f t="shared" si="3"/>
        <v>0</v>
      </c>
      <c r="Q10" s="61">
        <f t="shared" si="4"/>
        <v>0</v>
      </c>
      <c r="R10" s="61">
        <f t="shared" si="5"/>
        <v>0</v>
      </c>
      <c r="S10" s="62">
        <f t="shared" si="6"/>
        <v>0</v>
      </c>
      <c r="U10" s="60">
        <f t="shared" si="7"/>
        <v>1.199</v>
      </c>
    </row>
    <row r="11">
      <c r="A11" s="63">
        <v>36864.0</v>
      </c>
      <c r="B11" s="63" t="s">
        <v>141</v>
      </c>
      <c r="C11" s="63" t="s">
        <v>14</v>
      </c>
      <c r="D11" s="63">
        <v>5.0</v>
      </c>
      <c r="E11" s="63">
        <v>36864.0</v>
      </c>
      <c r="F11" s="63">
        <v>36864.0</v>
      </c>
      <c r="G11" s="63">
        <v>36864.0</v>
      </c>
      <c r="H11" s="63">
        <v>36864.0</v>
      </c>
      <c r="I11" s="63">
        <v>36864.0</v>
      </c>
      <c r="J11" s="63">
        <v>36864.0</v>
      </c>
      <c r="K11" s="63">
        <v>36864.0</v>
      </c>
      <c r="L11" s="63">
        <v>6.86</v>
      </c>
      <c r="M11" s="63">
        <v>6.86</v>
      </c>
      <c r="N11" s="61">
        <f t="shared" si="1"/>
        <v>0</v>
      </c>
      <c r="O11" s="61">
        <f t="shared" si="2"/>
        <v>0</v>
      </c>
      <c r="P11" s="61">
        <f t="shared" si="3"/>
        <v>0</v>
      </c>
      <c r="Q11" s="61">
        <f t="shared" si="4"/>
        <v>0</v>
      </c>
      <c r="R11" s="61">
        <f t="shared" si="5"/>
        <v>0</v>
      </c>
      <c r="S11" s="62">
        <f t="shared" si="6"/>
        <v>0</v>
      </c>
      <c r="U11" s="60">
        <f t="shared" si="7"/>
        <v>6.86</v>
      </c>
    </row>
    <row r="12">
      <c r="A12" s="63">
        <v>46297.0</v>
      </c>
      <c r="B12" s="63" t="s">
        <v>142</v>
      </c>
      <c r="C12" s="63" t="s">
        <v>14</v>
      </c>
      <c r="D12" s="63">
        <v>5.0</v>
      </c>
      <c r="E12" s="63">
        <v>46297.0</v>
      </c>
      <c r="F12" s="63">
        <v>46297.0</v>
      </c>
      <c r="G12" s="63">
        <v>46341.0</v>
      </c>
      <c r="H12" s="63">
        <v>46297.0</v>
      </c>
      <c r="I12" s="63">
        <v>46301.0</v>
      </c>
      <c r="J12" s="63">
        <v>46297.0</v>
      </c>
      <c r="K12" s="63">
        <v>46306.6</v>
      </c>
      <c r="L12" s="63">
        <v>11.558</v>
      </c>
      <c r="M12" s="63">
        <v>20.711</v>
      </c>
      <c r="N12" s="61">
        <f t="shared" si="1"/>
        <v>0</v>
      </c>
      <c r="O12" s="61">
        <f t="shared" si="2"/>
        <v>0</v>
      </c>
      <c r="P12" s="61">
        <f t="shared" si="3"/>
        <v>0.09503855541</v>
      </c>
      <c r="Q12" s="61">
        <f t="shared" si="4"/>
        <v>0</v>
      </c>
      <c r="R12" s="61">
        <f t="shared" si="5"/>
        <v>0.008639868674</v>
      </c>
      <c r="S12" s="62">
        <f t="shared" si="6"/>
        <v>0.02073568482</v>
      </c>
      <c r="U12" s="60">
        <f t="shared" si="7"/>
        <v>11.558</v>
      </c>
    </row>
    <row r="13">
      <c r="A13" s="63">
        <v>53082.0</v>
      </c>
      <c r="B13" s="63" t="s">
        <v>143</v>
      </c>
      <c r="C13" s="63" t="s">
        <v>14</v>
      </c>
      <c r="D13" s="63">
        <v>5.0</v>
      </c>
      <c r="E13" s="63">
        <v>53082.0</v>
      </c>
      <c r="F13" s="63">
        <v>53082.0</v>
      </c>
      <c r="G13" s="63">
        <v>53082.0</v>
      </c>
      <c r="H13" s="63">
        <v>53112.0</v>
      </c>
      <c r="I13" s="63">
        <v>53082.0</v>
      </c>
      <c r="J13" s="63">
        <v>53082.0</v>
      </c>
      <c r="K13" s="63">
        <v>53088.0</v>
      </c>
      <c r="L13" s="63">
        <v>15.733</v>
      </c>
      <c r="M13" s="63">
        <v>16.185</v>
      </c>
      <c r="N13" s="61">
        <f t="shared" si="1"/>
        <v>0</v>
      </c>
      <c r="O13" s="61">
        <f t="shared" si="2"/>
        <v>0</v>
      </c>
      <c r="P13" s="61">
        <f t="shared" si="3"/>
        <v>0</v>
      </c>
      <c r="Q13" s="61">
        <f t="shared" si="4"/>
        <v>0.05651633322</v>
      </c>
      <c r="R13" s="61">
        <f t="shared" si="5"/>
        <v>0</v>
      </c>
      <c r="S13" s="62">
        <f t="shared" si="6"/>
        <v>0.01130326664</v>
      </c>
      <c r="U13" s="60">
        <f t="shared" si="7"/>
        <v>15.733</v>
      </c>
    </row>
    <row r="14">
      <c r="A14" s="63">
        <v>48257.0</v>
      </c>
      <c r="B14" s="63" t="s">
        <v>144</v>
      </c>
      <c r="C14" s="63" t="s">
        <v>14</v>
      </c>
      <c r="D14" s="63">
        <v>5.0</v>
      </c>
      <c r="E14" s="63">
        <v>48257.0</v>
      </c>
      <c r="F14" s="63">
        <v>48257.0</v>
      </c>
      <c r="G14" s="63">
        <v>48257.0</v>
      </c>
      <c r="H14" s="63">
        <v>48257.0</v>
      </c>
      <c r="I14" s="63">
        <v>48257.0</v>
      </c>
      <c r="J14" s="63">
        <v>48257.0</v>
      </c>
      <c r="K14" s="63">
        <v>48257.0</v>
      </c>
      <c r="L14" s="63">
        <v>5.702</v>
      </c>
      <c r="M14" s="63">
        <v>5.702</v>
      </c>
      <c r="N14" s="61">
        <f t="shared" si="1"/>
        <v>0</v>
      </c>
      <c r="O14" s="61">
        <f t="shared" si="2"/>
        <v>0</v>
      </c>
      <c r="P14" s="61">
        <f t="shared" si="3"/>
        <v>0</v>
      </c>
      <c r="Q14" s="61">
        <f t="shared" si="4"/>
        <v>0</v>
      </c>
      <c r="R14" s="61">
        <f t="shared" si="5"/>
        <v>0</v>
      </c>
      <c r="S14" s="62">
        <f t="shared" si="6"/>
        <v>0</v>
      </c>
      <c r="U14" s="60">
        <f t="shared" si="7"/>
        <v>5.702</v>
      </c>
    </row>
    <row r="15">
      <c r="A15" s="63">
        <v>55342.0</v>
      </c>
      <c r="B15" s="63" t="s">
        <v>145</v>
      </c>
      <c r="C15" s="63" t="s">
        <v>14</v>
      </c>
      <c r="D15" s="63">
        <v>5.0</v>
      </c>
      <c r="E15" s="63">
        <v>55342.0</v>
      </c>
      <c r="F15" s="63">
        <v>55342.0</v>
      </c>
      <c r="G15" s="63">
        <v>55342.0</v>
      </c>
      <c r="H15" s="63">
        <v>55342.0</v>
      </c>
      <c r="I15" s="63">
        <v>55342.0</v>
      </c>
      <c r="J15" s="63">
        <v>55342.0</v>
      </c>
      <c r="K15" s="63">
        <v>55342.0</v>
      </c>
      <c r="L15" s="63">
        <v>3.47</v>
      </c>
      <c r="M15" s="63">
        <v>3.47</v>
      </c>
      <c r="N15" s="61">
        <f t="shared" si="1"/>
        <v>0</v>
      </c>
      <c r="O15" s="61">
        <f t="shared" si="2"/>
        <v>0</v>
      </c>
      <c r="P15" s="61">
        <f t="shared" si="3"/>
        <v>0</v>
      </c>
      <c r="Q15" s="61">
        <f t="shared" si="4"/>
        <v>0</v>
      </c>
      <c r="R15" s="61">
        <f t="shared" si="5"/>
        <v>0</v>
      </c>
      <c r="S15" s="62">
        <f t="shared" si="6"/>
        <v>0</v>
      </c>
      <c r="U15" s="60">
        <f t="shared" si="7"/>
        <v>3.47</v>
      </c>
    </row>
    <row r="16">
      <c r="A16" s="63">
        <v>47426.0</v>
      </c>
      <c r="B16" s="63" t="s">
        <v>146</v>
      </c>
      <c r="C16" s="63" t="s">
        <v>14</v>
      </c>
      <c r="D16" s="63">
        <v>5.0</v>
      </c>
      <c r="E16" s="63">
        <v>47426.0</v>
      </c>
      <c r="F16" s="63">
        <v>47426.0</v>
      </c>
      <c r="G16" s="63">
        <v>47426.0</v>
      </c>
      <c r="H16" s="63">
        <v>47426.0</v>
      </c>
      <c r="I16" s="63">
        <v>47426.0</v>
      </c>
      <c r="J16" s="63">
        <v>47426.0</v>
      </c>
      <c r="K16" s="63">
        <v>47426.0</v>
      </c>
      <c r="L16" s="63">
        <v>2.466</v>
      </c>
      <c r="M16" s="63">
        <v>2.466</v>
      </c>
      <c r="N16" s="61">
        <f t="shared" si="1"/>
        <v>0</v>
      </c>
      <c r="O16" s="61">
        <f t="shared" si="2"/>
        <v>0</v>
      </c>
      <c r="P16" s="61">
        <f t="shared" si="3"/>
        <v>0</v>
      </c>
      <c r="Q16" s="61">
        <f t="shared" si="4"/>
        <v>0</v>
      </c>
      <c r="R16" s="61">
        <f t="shared" si="5"/>
        <v>0</v>
      </c>
      <c r="S16" s="62">
        <f t="shared" si="6"/>
        <v>0</v>
      </c>
      <c r="U16" s="60">
        <f t="shared" si="7"/>
        <v>2.466</v>
      </c>
    </row>
    <row r="17">
      <c r="A17" s="63">
        <v>49941.0</v>
      </c>
      <c r="B17" s="63" t="s">
        <v>147</v>
      </c>
      <c r="C17" s="63" t="s">
        <v>14</v>
      </c>
      <c r="D17" s="63">
        <v>5.0</v>
      </c>
      <c r="E17" s="63">
        <v>49941.0</v>
      </c>
      <c r="F17" s="63">
        <v>49941.0</v>
      </c>
      <c r="G17" s="63">
        <v>49941.0</v>
      </c>
      <c r="H17" s="63">
        <v>49941.0</v>
      </c>
      <c r="I17" s="63">
        <v>49965.0</v>
      </c>
      <c r="J17" s="63">
        <v>49941.0</v>
      </c>
      <c r="K17" s="63">
        <v>49945.8</v>
      </c>
      <c r="L17" s="63">
        <v>15.232</v>
      </c>
      <c r="M17" s="63">
        <v>22.337</v>
      </c>
      <c r="N17" s="61">
        <f t="shared" si="1"/>
        <v>0</v>
      </c>
      <c r="O17" s="61">
        <f t="shared" si="2"/>
        <v>0</v>
      </c>
      <c r="P17" s="61">
        <f t="shared" si="3"/>
        <v>0</v>
      </c>
      <c r="Q17" s="61">
        <f t="shared" si="4"/>
        <v>0</v>
      </c>
      <c r="R17" s="61">
        <f t="shared" si="5"/>
        <v>0.04805670691</v>
      </c>
      <c r="S17" s="62">
        <f t="shared" si="6"/>
        <v>0.009611341383</v>
      </c>
      <c r="U17" s="60">
        <f t="shared" si="7"/>
        <v>15.232</v>
      </c>
    </row>
    <row r="18">
      <c r="A18" s="63">
        <v>53403.0</v>
      </c>
      <c r="B18" s="63" t="s">
        <v>148</v>
      </c>
      <c r="C18" s="63" t="s">
        <v>14</v>
      </c>
      <c r="D18" s="63">
        <v>5.0</v>
      </c>
      <c r="E18" s="63">
        <v>53403.0</v>
      </c>
      <c r="F18" s="63">
        <v>53403.0</v>
      </c>
      <c r="G18" s="63">
        <v>53403.0</v>
      </c>
      <c r="H18" s="63">
        <v>53404.0</v>
      </c>
      <c r="I18" s="63">
        <v>53403.0</v>
      </c>
      <c r="J18" s="63">
        <v>53403.0</v>
      </c>
      <c r="K18" s="63">
        <v>53403.2</v>
      </c>
      <c r="L18" s="63">
        <v>18.674</v>
      </c>
      <c r="M18" s="63">
        <v>24.855</v>
      </c>
      <c r="N18" s="61">
        <f t="shared" si="1"/>
        <v>0</v>
      </c>
      <c r="O18" s="61">
        <f t="shared" si="2"/>
        <v>0</v>
      </c>
      <c r="P18" s="61">
        <f t="shared" si="3"/>
        <v>0</v>
      </c>
      <c r="Q18" s="61">
        <f t="shared" si="4"/>
        <v>0.001872553976</v>
      </c>
      <c r="R18" s="61">
        <f t="shared" si="5"/>
        <v>0</v>
      </c>
      <c r="S18" s="62">
        <f t="shared" si="6"/>
        <v>0.0003745107953</v>
      </c>
      <c r="U18" s="60">
        <f t="shared" si="7"/>
        <v>18.674</v>
      </c>
    </row>
    <row r="19">
      <c r="A19" s="63">
        <v>59089.0</v>
      </c>
      <c r="B19" s="63" t="s">
        <v>149</v>
      </c>
      <c r="C19" s="63" t="s">
        <v>14</v>
      </c>
      <c r="D19" s="63">
        <v>5.0</v>
      </c>
      <c r="E19" s="63">
        <v>59130.0</v>
      </c>
      <c r="F19" s="63">
        <v>59089.0</v>
      </c>
      <c r="G19" s="63">
        <v>59089.0</v>
      </c>
      <c r="H19" s="63">
        <v>59089.0</v>
      </c>
      <c r="I19" s="63">
        <v>59089.0</v>
      </c>
      <c r="J19" s="63">
        <v>59089.0</v>
      </c>
      <c r="K19" s="63">
        <v>59097.2</v>
      </c>
      <c r="L19" s="63">
        <v>13.948</v>
      </c>
      <c r="M19" s="63">
        <v>20.61</v>
      </c>
      <c r="N19" s="61">
        <f t="shared" si="1"/>
        <v>0.06938685711</v>
      </c>
      <c r="O19" s="61">
        <f t="shared" si="2"/>
        <v>0</v>
      </c>
      <c r="P19" s="61">
        <f t="shared" si="3"/>
        <v>0</v>
      </c>
      <c r="Q19" s="61">
        <f t="shared" si="4"/>
        <v>0</v>
      </c>
      <c r="R19" s="61">
        <f t="shared" si="5"/>
        <v>0</v>
      </c>
      <c r="S19" s="62">
        <f t="shared" si="6"/>
        <v>0.01387737142</v>
      </c>
      <c r="U19" s="60">
        <f t="shared" si="7"/>
        <v>13.948</v>
      </c>
    </row>
    <row r="20">
      <c r="A20" s="63">
        <v>56234.0</v>
      </c>
      <c r="B20" s="63" t="s">
        <v>150</v>
      </c>
      <c r="C20" s="63" t="s">
        <v>14</v>
      </c>
      <c r="D20" s="63">
        <v>5.0</v>
      </c>
      <c r="E20" s="63">
        <v>56234.0</v>
      </c>
      <c r="F20" s="63">
        <v>56234.0</v>
      </c>
      <c r="G20" s="63">
        <v>56234.0</v>
      </c>
      <c r="H20" s="63">
        <v>56234.0</v>
      </c>
      <c r="I20" s="63">
        <v>56234.0</v>
      </c>
      <c r="J20" s="63">
        <v>56234.0</v>
      </c>
      <c r="K20" s="63">
        <v>56234.0</v>
      </c>
      <c r="L20" s="63">
        <v>9.039</v>
      </c>
      <c r="M20" s="63">
        <v>9.039</v>
      </c>
      <c r="N20" s="61">
        <f t="shared" si="1"/>
        <v>0</v>
      </c>
      <c r="O20" s="61">
        <f t="shared" si="2"/>
        <v>0</v>
      </c>
      <c r="P20" s="61">
        <f t="shared" si="3"/>
        <v>0</v>
      </c>
      <c r="Q20" s="61">
        <f t="shared" si="4"/>
        <v>0</v>
      </c>
      <c r="R20" s="61">
        <f t="shared" si="5"/>
        <v>0</v>
      </c>
      <c r="S20" s="62">
        <f t="shared" si="6"/>
        <v>0</v>
      </c>
      <c r="U20" s="60">
        <f t="shared" si="7"/>
        <v>9.039</v>
      </c>
    </row>
    <row r="21">
      <c r="A21" s="63">
        <v>58389.0</v>
      </c>
      <c r="B21" s="63" t="s">
        <v>151</v>
      </c>
      <c r="C21" s="63" t="s">
        <v>14</v>
      </c>
      <c r="D21" s="63">
        <v>5.0</v>
      </c>
      <c r="E21" s="63">
        <v>58389.0</v>
      </c>
      <c r="F21" s="63">
        <v>58389.0</v>
      </c>
      <c r="G21" s="63">
        <v>58389.0</v>
      </c>
      <c r="H21" s="63">
        <v>58389.0</v>
      </c>
      <c r="I21" s="63">
        <v>58389.0</v>
      </c>
      <c r="J21" s="63">
        <v>58389.0</v>
      </c>
      <c r="K21" s="63">
        <v>58389.0</v>
      </c>
      <c r="L21" s="63">
        <v>19.994</v>
      </c>
      <c r="M21" s="63">
        <v>19.994</v>
      </c>
      <c r="N21" s="61">
        <f t="shared" si="1"/>
        <v>0</v>
      </c>
      <c r="O21" s="61">
        <f t="shared" si="2"/>
        <v>0</v>
      </c>
      <c r="P21" s="61">
        <f t="shared" si="3"/>
        <v>0</v>
      </c>
      <c r="Q21" s="61">
        <f t="shared" si="4"/>
        <v>0</v>
      </c>
      <c r="R21" s="61">
        <f t="shared" si="5"/>
        <v>0</v>
      </c>
      <c r="S21" s="62">
        <f t="shared" si="6"/>
        <v>0</v>
      </c>
      <c r="U21" s="60">
        <f t="shared" si="7"/>
        <v>19.994</v>
      </c>
    </row>
    <row r="22">
      <c r="A22" s="63">
        <v>56961.0</v>
      </c>
      <c r="B22" s="63" t="s">
        <v>152</v>
      </c>
      <c r="C22" s="63" t="s">
        <v>14</v>
      </c>
      <c r="D22" s="63">
        <v>5.0</v>
      </c>
      <c r="E22" s="63">
        <v>56961.0</v>
      </c>
      <c r="F22" s="63">
        <v>56961.0</v>
      </c>
      <c r="G22" s="63">
        <v>56980.0</v>
      </c>
      <c r="H22" s="63">
        <v>56961.0</v>
      </c>
      <c r="I22" s="63">
        <v>56961.0</v>
      </c>
      <c r="J22" s="63">
        <v>56961.0</v>
      </c>
      <c r="K22" s="63">
        <v>56964.8</v>
      </c>
      <c r="L22" s="63">
        <v>8.221</v>
      </c>
      <c r="M22" s="63">
        <v>17.162</v>
      </c>
      <c r="N22" s="61">
        <f t="shared" si="1"/>
        <v>0</v>
      </c>
      <c r="O22" s="61">
        <f t="shared" si="2"/>
        <v>0</v>
      </c>
      <c r="P22" s="61">
        <f t="shared" si="3"/>
        <v>0.03335615597</v>
      </c>
      <c r="Q22" s="61">
        <f t="shared" si="4"/>
        <v>0</v>
      </c>
      <c r="R22" s="61">
        <f t="shared" si="5"/>
        <v>0</v>
      </c>
      <c r="S22" s="62">
        <f t="shared" si="6"/>
        <v>0.006671231193</v>
      </c>
      <c r="U22" s="60">
        <f t="shared" si="7"/>
        <v>8.221</v>
      </c>
    </row>
    <row r="23">
      <c r="A23" s="63">
        <v>62650.0</v>
      </c>
      <c r="B23" s="63" t="s">
        <v>153</v>
      </c>
      <c r="C23" s="63" t="s">
        <v>14</v>
      </c>
      <c r="D23" s="63">
        <v>5.0</v>
      </c>
      <c r="E23" s="63">
        <v>62674.0</v>
      </c>
      <c r="F23" s="63">
        <v>62650.0</v>
      </c>
      <c r="G23" s="63">
        <v>62650.0</v>
      </c>
      <c r="H23" s="63">
        <v>62650.0</v>
      </c>
      <c r="I23" s="63">
        <v>62650.0</v>
      </c>
      <c r="J23" s="63">
        <v>62650.0</v>
      </c>
      <c r="K23" s="63">
        <v>62654.8</v>
      </c>
      <c r="L23" s="63">
        <v>17.535</v>
      </c>
      <c r="M23" s="63">
        <v>19.157</v>
      </c>
      <c r="N23" s="61">
        <f t="shared" si="1"/>
        <v>0.03830806065</v>
      </c>
      <c r="O23" s="61">
        <f t="shared" si="2"/>
        <v>0</v>
      </c>
      <c r="P23" s="61">
        <f t="shared" si="3"/>
        <v>0</v>
      </c>
      <c r="Q23" s="61">
        <f t="shared" si="4"/>
        <v>0</v>
      </c>
      <c r="R23" s="61">
        <f t="shared" si="5"/>
        <v>0</v>
      </c>
      <c r="S23" s="62">
        <f t="shared" si="6"/>
        <v>0.007661612131</v>
      </c>
      <c r="U23" s="60">
        <f t="shared" si="7"/>
        <v>17.535</v>
      </c>
    </row>
    <row r="24">
      <c r="A24" s="63">
        <v>60660.0</v>
      </c>
      <c r="B24" s="63" t="s">
        <v>154</v>
      </c>
      <c r="C24" s="63" t="s">
        <v>14</v>
      </c>
      <c r="D24" s="63">
        <v>5.0</v>
      </c>
      <c r="E24" s="63">
        <v>60683.0</v>
      </c>
      <c r="F24" s="63">
        <v>60660.0</v>
      </c>
      <c r="G24" s="63">
        <v>60660.0</v>
      </c>
      <c r="H24" s="63">
        <v>60660.0</v>
      </c>
      <c r="I24" s="63">
        <v>60660.0</v>
      </c>
      <c r="J24" s="63">
        <v>60660.0</v>
      </c>
      <c r="K24" s="63">
        <v>60664.6</v>
      </c>
      <c r="L24" s="63">
        <v>10.488</v>
      </c>
      <c r="M24" s="63">
        <v>19.225</v>
      </c>
      <c r="N24" s="61">
        <f t="shared" si="1"/>
        <v>0.03791625453</v>
      </c>
      <c r="O24" s="61">
        <f t="shared" si="2"/>
        <v>0</v>
      </c>
      <c r="P24" s="61">
        <f t="shared" si="3"/>
        <v>0</v>
      </c>
      <c r="Q24" s="61">
        <f t="shared" si="4"/>
        <v>0</v>
      </c>
      <c r="R24" s="61">
        <f t="shared" si="5"/>
        <v>0</v>
      </c>
      <c r="S24" s="62">
        <f t="shared" si="6"/>
        <v>0.007583250907</v>
      </c>
      <c r="U24" s="60">
        <f t="shared" si="7"/>
        <v>10.488</v>
      </c>
    </row>
    <row r="25">
      <c r="A25" s="63">
        <v>60210.0</v>
      </c>
      <c r="B25" s="63" t="s">
        <v>155</v>
      </c>
      <c r="C25" s="63" t="s">
        <v>14</v>
      </c>
      <c r="D25" s="63">
        <v>5.0</v>
      </c>
      <c r="E25" s="63">
        <v>60210.0</v>
      </c>
      <c r="F25" s="63">
        <v>60210.0</v>
      </c>
      <c r="G25" s="63">
        <v>60215.0</v>
      </c>
      <c r="H25" s="63">
        <v>60210.0</v>
      </c>
      <c r="I25" s="63">
        <v>60210.0</v>
      </c>
      <c r="J25" s="63">
        <v>60210.0</v>
      </c>
      <c r="K25" s="63">
        <v>60211.0</v>
      </c>
      <c r="L25" s="63">
        <v>20.773</v>
      </c>
      <c r="M25" s="63">
        <v>26.751</v>
      </c>
      <c r="N25" s="61">
        <f t="shared" si="1"/>
        <v>0</v>
      </c>
      <c r="O25" s="61">
        <f t="shared" si="2"/>
        <v>0</v>
      </c>
      <c r="P25" s="61">
        <f t="shared" si="3"/>
        <v>0.008304268394</v>
      </c>
      <c r="Q25" s="61">
        <f t="shared" si="4"/>
        <v>0</v>
      </c>
      <c r="R25" s="61">
        <f t="shared" si="5"/>
        <v>0</v>
      </c>
      <c r="S25" s="62">
        <f t="shared" si="6"/>
        <v>0.001660853679</v>
      </c>
      <c r="U25" s="60">
        <f t="shared" si="7"/>
        <v>20.773</v>
      </c>
    </row>
    <row r="26">
      <c r="A26" s="63">
        <v>54793.0</v>
      </c>
      <c r="B26" s="63" t="s">
        <v>156</v>
      </c>
      <c r="C26" s="63" t="s">
        <v>14</v>
      </c>
      <c r="D26" s="63">
        <v>5.0</v>
      </c>
      <c r="E26" s="63">
        <v>54793.0</v>
      </c>
      <c r="F26" s="63">
        <v>54793.0</v>
      </c>
      <c r="G26" s="63">
        <v>54793.0</v>
      </c>
      <c r="H26" s="63">
        <v>54793.0</v>
      </c>
      <c r="I26" s="63">
        <v>54793.0</v>
      </c>
      <c r="J26" s="63">
        <v>54793.0</v>
      </c>
      <c r="K26" s="63">
        <v>54793.0</v>
      </c>
      <c r="L26" s="63">
        <v>3.251</v>
      </c>
      <c r="M26" s="63">
        <v>3.251</v>
      </c>
      <c r="N26" s="61">
        <f t="shared" si="1"/>
        <v>0</v>
      </c>
      <c r="O26" s="61">
        <f t="shared" si="2"/>
        <v>0</v>
      </c>
      <c r="P26" s="61">
        <f t="shared" si="3"/>
        <v>0</v>
      </c>
      <c r="Q26" s="61">
        <f t="shared" si="4"/>
        <v>0</v>
      </c>
      <c r="R26" s="61">
        <f t="shared" si="5"/>
        <v>0</v>
      </c>
      <c r="S26" s="62">
        <f t="shared" si="6"/>
        <v>0</v>
      </c>
      <c r="U26" s="60">
        <f t="shared" si="7"/>
        <v>3.251</v>
      </c>
    </row>
    <row r="27">
      <c r="A27" s="63">
        <v>59347.0</v>
      </c>
      <c r="B27" s="63" t="s">
        <v>157</v>
      </c>
      <c r="C27" s="63" t="s">
        <v>14</v>
      </c>
      <c r="D27" s="63">
        <v>5.0</v>
      </c>
      <c r="E27" s="63">
        <v>59347.0</v>
      </c>
      <c r="F27" s="63">
        <v>59347.0</v>
      </c>
      <c r="G27" s="63">
        <v>59347.0</v>
      </c>
      <c r="H27" s="63">
        <v>59347.0</v>
      </c>
      <c r="I27" s="63">
        <v>59356.0</v>
      </c>
      <c r="J27" s="63">
        <v>59347.0</v>
      </c>
      <c r="K27" s="63">
        <v>59348.8</v>
      </c>
      <c r="L27" s="63">
        <v>20.366</v>
      </c>
      <c r="M27" s="63">
        <v>24.098</v>
      </c>
      <c r="N27" s="61">
        <f t="shared" si="1"/>
        <v>0</v>
      </c>
      <c r="O27" s="61">
        <f t="shared" si="2"/>
        <v>0</v>
      </c>
      <c r="P27" s="61">
        <f t="shared" si="3"/>
        <v>0</v>
      </c>
      <c r="Q27" s="61">
        <f t="shared" si="4"/>
        <v>0</v>
      </c>
      <c r="R27" s="61">
        <f t="shared" si="5"/>
        <v>0.01516504625</v>
      </c>
      <c r="S27" s="62">
        <f t="shared" si="6"/>
        <v>0.003033009251</v>
      </c>
      <c r="U27" s="60">
        <f t="shared" si="7"/>
        <v>20.366</v>
      </c>
    </row>
    <row r="28">
      <c r="A28" s="63">
        <v>57705.0</v>
      </c>
      <c r="B28" s="63" t="s">
        <v>158</v>
      </c>
      <c r="C28" s="63" t="s">
        <v>14</v>
      </c>
      <c r="D28" s="63">
        <v>5.0</v>
      </c>
      <c r="E28" s="63">
        <v>57722.0</v>
      </c>
      <c r="F28" s="63">
        <v>57705.0</v>
      </c>
      <c r="G28" s="63">
        <v>57705.0</v>
      </c>
      <c r="H28" s="63">
        <v>57705.0</v>
      </c>
      <c r="I28" s="63">
        <v>57705.0</v>
      </c>
      <c r="J28" s="63">
        <v>57705.0</v>
      </c>
      <c r="K28" s="63">
        <v>57708.4</v>
      </c>
      <c r="L28" s="63">
        <v>24.241</v>
      </c>
      <c r="M28" s="63">
        <v>28.37</v>
      </c>
      <c r="N28" s="61">
        <f t="shared" si="1"/>
        <v>0.02946018543</v>
      </c>
      <c r="O28" s="61">
        <f t="shared" si="2"/>
        <v>0</v>
      </c>
      <c r="P28" s="61">
        <f t="shared" si="3"/>
        <v>0</v>
      </c>
      <c r="Q28" s="61">
        <f t="shared" si="4"/>
        <v>0</v>
      </c>
      <c r="R28" s="61">
        <f t="shared" si="5"/>
        <v>0</v>
      </c>
      <c r="S28" s="62">
        <f t="shared" si="6"/>
        <v>0.005892037085</v>
      </c>
      <c r="U28" s="60">
        <f t="shared" si="7"/>
        <v>24.241</v>
      </c>
    </row>
    <row r="29">
      <c r="A29" s="63">
        <v>58252.0</v>
      </c>
      <c r="B29" s="63" t="s">
        <v>159</v>
      </c>
      <c r="C29" s="63" t="s">
        <v>14</v>
      </c>
      <c r="D29" s="63">
        <v>5.0</v>
      </c>
      <c r="E29" s="63">
        <v>58252.0</v>
      </c>
      <c r="F29" s="63">
        <v>58252.0</v>
      </c>
      <c r="G29" s="63">
        <v>58252.0</v>
      </c>
      <c r="H29" s="63">
        <v>58388.0</v>
      </c>
      <c r="I29" s="63">
        <v>58252.0</v>
      </c>
      <c r="J29" s="63">
        <v>58252.0</v>
      </c>
      <c r="K29" s="63">
        <v>58279.2</v>
      </c>
      <c r="L29" s="63">
        <v>20.959</v>
      </c>
      <c r="M29" s="63">
        <v>22.531</v>
      </c>
      <c r="N29" s="61">
        <f t="shared" si="1"/>
        <v>0</v>
      </c>
      <c r="O29" s="61">
        <f t="shared" si="2"/>
        <v>0</v>
      </c>
      <c r="P29" s="61">
        <f t="shared" si="3"/>
        <v>0</v>
      </c>
      <c r="Q29" s="61">
        <f t="shared" si="4"/>
        <v>0.2334683788</v>
      </c>
      <c r="R29" s="61">
        <f t="shared" si="5"/>
        <v>0</v>
      </c>
      <c r="S29" s="62">
        <f t="shared" si="6"/>
        <v>0.04669367575</v>
      </c>
      <c r="U29" s="60">
        <f t="shared" si="7"/>
        <v>20.959</v>
      </c>
    </row>
    <row r="30">
      <c r="A30" s="63">
        <v>60745.0</v>
      </c>
      <c r="B30" s="63" t="s">
        <v>160</v>
      </c>
      <c r="C30" s="63" t="s">
        <v>14</v>
      </c>
      <c r="D30" s="63">
        <v>5.0</v>
      </c>
      <c r="E30" s="63">
        <v>60745.0</v>
      </c>
      <c r="F30" s="63">
        <v>60745.0</v>
      </c>
      <c r="G30" s="63">
        <v>60745.0</v>
      </c>
      <c r="H30" s="63">
        <v>60745.0</v>
      </c>
      <c r="I30" s="63">
        <v>60745.0</v>
      </c>
      <c r="J30" s="63">
        <v>60745.0</v>
      </c>
      <c r="K30" s="63">
        <v>60745.0</v>
      </c>
      <c r="L30" s="63">
        <v>13.986</v>
      </c>
      <c r="M30" s="63">
        <v>13.986</v>
      </c>
      <c r="N30" s="61">
        <f t="shared" si="1"/>
        <v>0</v>
      </c>
      <c r="O30" s="61">
        <f t="shared" si="2"/>
        <v>0</v>
      </c>
      <c r="P30" s="61">
        <f t="shared" si="3"/>
        <v>0</v>
      </c>
      <c r="Q30" s="61">
        <f t="shared" si="4"/>
        <v>0</v>
      </c>
      <c r="R30" s="61">
        <f t="shared" si="5"/>
        <v>0</v>
      </c>
      <c r="S30" s="62">
        <f t="shared" si="6"/>
        <v>0</v>
      </c>
      <c r="U30" s="60">
        <f t="shared" si="7"/>
        <v>13.986</v>
      </c>
    </row>
    <row r="31">
      <c r="A31" s="63">
        <v>65738.0</v>
      </c>
      <c r="B31" s="63" t="s">
        <v>161</v>
      </c>
      <c r="C31" s="63" t="s">
        <v>14</v>
      </c>
      <c r="D31" s="63">
        <v>5.0</v>
      </c>
      <c r="E31" s="63">
        <v>65738.0</v>
      </c>
      <c r="F31" s="63">
        <v>65738.0</v>
      </c>
      <c r="G31" s="63">
        <v>65786.0</v>
      </c>
      <c r="H31" s="63">
        <v>65738.0</v>
      </c>
      <c r="I31" s="63">
        <v>65738.0</v>
      </c>
      <c r="J31" s="63">
        <v>65738.0</v>
      </c>
      <c r="K31" s="63">
        <v>65747.6</v>
      </c>
      <c r="L31" s="63">
        <v>21.562</v>
      </c>
      <c r="M31" s="63">
        <v>24.402</v>
      </c>
      <c r="N31" s="61">
        <f t="shared" si="1"/>
        <v>0</v>
      </c>
      <c r="O31" s="61">
        <f t="shared" si="2"/>
        <v>0</v>
      </c>
      <c r="P31" s="61">
        <f t="shared" si="3"/>
        <v>0.0730171286</v>
      </c>
      <c r="Q31" s="61">
        <f t="shared" si="4"/>
        <v>0</v>
      </c>
      <c r="R31" s="61">
        <f t="shared" si="5"/>
        <v>0</v>
      </c>
      <c r="S31" s="62">
        <f t="shared" si="6"/>
        <v>0.01460342572</v>
      </c>
      <c r="U31" s="60">
        <f t="shared" si="7"/>
        <v>21.562</v>
      </c>
    </row>
    <row r="32">
      <c r="A32" s="63">
        <v>61463.0</v>
      </c>
      <c r="B32" s="63" t="s">
        <v>162</v>
      </c>
      <c r="C32" s="63" t="s">
        <v>14</v>
      </c>
      <c r="D32" s="63">
        <v>5.0</v>
      </c>
      <c r="E32" s="63">
        <v>61463.0</v>
      </c>
      <c r="F32" s="63">
        <v>61463.0</v>
      </c>
      <c r="G32" s="63">
        <v>61463.0</v>
      </c>
      <c r="H32" s="63">
        <v>61463.0</v>
      </c>
      <c r="I32" s="63">
        <v>61484.0</v>
      </c>
      <c r="J32" s="63">
        <v>61463.0</v>
      </c>
      <c r="K32" s="63">
        <v>61467.2</v>
      </c>
      <c r="L32" s="63">
        <v>12.041</v>
      </c>
      <c r="M32" s="63">
        <v>25.03</v>
      </c>
      <c r="N32" s="61">
        <f t="shared" si="1"/>
        <v>0</v>
      </c>
      <c r="O32" s="61">
        <f t="shared" si="2"/>
        <v>0</v>
      </c>
      <c r="P32" s="61">
        <f t="shared" si="3"/>
        <v>0</v>
      </c>
      <c r="Q32" s="61">
        <f t="shared" si="4"/>
        <v>0</v>
      </c>
      <c r="R32" s="61">
        <f t="shared" si="5"/>
        <v>0.03416689716</v>
      </c>
      <c r="S32" s="62">
        <f t="shared" si="6"/>
        <v>0.006833379432</v>
      </c>
      <c r="U32" s="60">
        <f t="shared" si="7"/>
        <v>12.041</v>
      </c>
    </row>
    <row r="33">
      <c r="A33" s="63">
        <v>67073.0</v>
      </c>
      <c r="B33" s="63" t="s">
        <v>163</v>
      </c>
      <c r="C33" s="63" t="s">
        <v>14</v>
      </c>
      <c r="D33" s="63">
        <v>5.0</v>
      </c>
      <c r="E33" s="63">
        <v>67073.0</v>
      </c>
      <c r="F33" s="63">
        <v>67073.0</v>
      </c>
      <c r="G33" s="63">
        <v>67073.0</v>
      </c>
      <c r="H33" s="63">
        <v>67073.0</v>
      </c>
      <c r="I33" s="63">
        <v>67073.0</v>
      </c>
      <c r="J33" s="63">
        <v>67073.0</v>
      </c>
      <c r="K33" s="63">
        <v>67073.0</v>
      </c>
      <c r="L33" s="63">
        <v>11.699</v>
      </c>
      <c r="M33" s="63">
        <v>11.699</v>
      </c>
      <c r="N33" s="61">
        <f t="shared" si="1"/>
        <v>0</v>
      </c>
      <c r="O33" s="61">
        <f t="shared" si="2"/>
        <v>0</v>
      </c>
      <c r="P33" s="61">
        <f t="shared" si="3"/>
        <v>0</v>
      </c>
      <c r="Q33" s="61">
        <f t="shared" si="4"/>
        <v>0</v>
      </c>
      <c r="R33" s="61">
        <f t="shared" si="5"/>
        <v>0</v>
      </c>
      <c r="S33" s="62">
        <f t="shared" si="6"/>
        <v>0</v>
      </c>
      <c r="U33" s="60">
        <f t="shared" si="7"/>
        <v>11.699</v>
      </c>
    </row>
    <row r="34">
      <c r="A34" s="63">
        <v>66024.0</v>
      </c>
      <c r="B34" s="63" t="s">
        <v>164</v>
      </c>
      <c r="C34" s="63" t="s">
        <v>14</v>
      </c>
      <c r="D34" s="63">
        <v>5.0</v>
      </c>
      <c r="E34" s="63">
        <v>66024.0</v>
      </c>
      <c r="F34" s="63">
        <v>66045.0</v>
      </c>
      <c r="G34" s="63">
        <v>66045.0</v>
      </c>
      <c r="H34" s="63">
        <v>66024.0</v>
      </c>
      <c r="I34" s="63">
        <v>66024.0</v>
      </c>
      <c r="J34" s="63">
        <v>66024.0</v>
      </c>
      <c r="K34" s="63">
        <v>66032.4</v>
      </c>
      <c r="L34" s="63">
        <v>31.684</v>
      </c>
      <c r="M34" s="63">
        <v>39.801</v>
      </c>
      <c r="N34" s="61">
        <f t="shared" si="1"/>
        <v>0</v>
      </c>
      <c r="O34" s="61">
        <f t="shared" si="2"/>
        <v>0.03180661578</v>
      </c>
      <c r="P34" s="61">
        <f t="shared" si="3"/>
        <v>0.03180661578</v>
      </c>
      <c r="Q34" s="61">
        <f t="shared" si="4"/>
        <v>0</v>
      </c>
      <c r="R34" s="61">
        <f t="shared" si="5"/>
        <v>0</v>
      </c>
      <c r="S34" s="62">
        <f t="shared" si="6"/>
        <v>0.01272264631</v>
      </c>
      <c r="U34" s="60">
        <f t="shared" si="7"/>
        <v>31.684</v>
      </c>
    </row>
    <row r="35">
      <c r="A35" s="63">
        <v>63475.0</v>
      </c>
      <c r="B35" s="63" t="s">
        <v>165</v>
      </c>
      <c r="C35" s="63" t="s">
        <v>14</v>
      </c>
      <c r="D35" s="63">
        <v>5.0</v>
      </c>
      <c r="E35" s="63">
        <v>63475.0</v>
      </c>
      <c r="F35" s="63">
        <v>63475.0</v>
      </c>
      <c r="G35" s="63">
        <v>63475.0</v>
      </c>
      <c r="H35" s="63">
        <v>63475.0</v>
      </c>
      <c r="I35" s="63">
        <v>63475.0</v>
      </c>
      <c r="J35" s="63">
        <v>63475.0</v>
      </c>
      <c r="K35" s="63">
        <v>63475.0</v>
      </c>
      <c r="L35" s="63">
        <v>20.836</v>
      </c>
      <c r="M35" s="63">
        <v>20.836</v>
      </c>
      <c r="N35" s="61">
        <f t="shared" si="1"/>
        <v>0</v>
      </c>
      <c r="O35" s="61">
        <f t="shared" si="2"/>
        <v>0</v>
      </c>
      <c r="P35" s="61">
        <f t="shared" si="3"/>
        <v>0</v>
      </c>
      <c r="Q35" s="61">
        <f t="shared" si="4"/>
        <v>0</v>
      </c>
      <c r="R35" s="61">
        <f t="shared" si="5"/>
        <v>0</v>
      </c>
      <c r="S35" s="62">
        <f t="shared" si="6"/>
        <v>0</v>
      </c>
      <c r="U35" s="60">
        <f t="shared" si="7"/>
        <v>20.836</v>
      </c>
    </row>
    <row r="36">
      <c r="A36" s="63">
        <v>62408.0</v>
      </c>
      <c r="B36" s="63" t="s">
        <v>166</v>
      </c>
      <c r="C36" s="63" t="s">
        <v>14</v>
      </c>
      <c r="D36" s="63">
        <v>5.0</v>
      </c>
      <c r="E36" s="63">
        <v>62408.0</v>
      </c>
      <c r="F36" s="63">
        <v>62408.0</v>
      </c>
      <c r="G36" s="63">
        <v>62408.0</v>
      </c>
      <c r="H36" s="63">
        <v>62408.0</v>
      </c>
      <c r="I36" s="63">
        <v>62408.0</v>
      </c>
      <c r="J36" s="63">
        <v>62408.0</v>
      </c>
      <c r="K36" s="63">
        <v>62408.0</v>
      </c>
      <c r="L36" s="63">
        <v>15.269</v>
      </c>
      <c r="M36" s="63">
        <v>15.269</v>
      </c>
      <c r="N36" s="61">
        <f t="shared" si="1"/>
        <v>0</v>
      </c>
      <c r="O36" s="61">
        <f t="shared" si="2"/>
        <v>0</v>
      </c>
      <c r="P36" s="61">
        <f t="shared" si="3"/>
        <v>0</v>
      </c>
      <c r="Q36" s="61">
        <f t="shared" si="4"/>
        <v>0</v>
      </c>
      <c r="R36" s="61">
        <f t="shared" si="5"/>
        <v>0</v>
      </c>
      <c r="S36" s="62">
        <f t="shared" si="6"/>
        <v>0</v>
      </c>
      <c r="U36" s="60">
        <f t="shared" si="7"/>
        <v>15.269</v>
      </c>
    </row>
    <row r="37">
      <c r="A37" s="63">
        <v>70805.0</v>
      </c>
      <c r="B37" s="63" t="s">
        <v>167</v>
      </c>
      <c r="C37" s="63" t="s">
        <v>14</v>
      </c>
      <c r="D37" s="63">
        <v>5.0</v>
      </c>
      <c r="E37" s="63">
        <v>70836.0</v>
      </c>
      <c r="F37" s="63">
        <v>70813.0</v>
      </c>
      <c r="G37" s="63">
        <v>70805.0</v>
      </c>
      <c r="H37" s="63">
        <v>70813.0</v>
      </c>
      <c r="I37" s="63">
        <v>70806.0</v>
      </c>
      <c r="J37" s="63">
        <v>70805.0</v>
      </c>
      <c r="K37" s="63">
        <v>70814.6</v>
      </c>
      <c r="L37" s="63">
        <v>54.925</v>
      </c>
      <c r="M37" s="63">
        <v>75.64</v>
      </c>
      <c r="N37" s="61">
        <f t="shared" si="1"/>
        <v>0.04378221877</v>
      </c>
      <c r="O37" s="61">
        <f t="shared" si="2"/>
        <v>0.0112986371</v>
      </c>
      <c r="P37" s="61">
        <f t="shared" si="3"/>
        <v>0</v>
      </c>
      <c r="Q37" s="61">
        <f t="shared" si="4"/>
        <v>0.0112986371</v>
      </c>
      <c r="R37" s="61">
        <f t="shared" si="5"/>
        <v>0.001412329638</v>
      </c>
      <c r="S37" s="62">
        <f t="shared" si="6"/>
        <v>0.01355836452</v>
      </c>
      <c r="U37" s="60">
        <f t="shared" si="7"/>
        <v>54.925</v>
      </c>
    </row>
    <row r="38">
      <c r="A38" s="63">
        <v>74125.0</v>
      </c>
      <c r="B38" s="63" t="s">
        <v>168</v>
      </c>
      <c r="C38" s="63" t="s">
        <v>14</v>
      </c>
      <c r="D38" s="63">
        <v>5.0</v>
      </c>
      <c r="E38" s="63">
        <v>74181.0</v>
      </c>
      <c r="F38" s="63">
        <v>74125.0</v>
      </c>
      <c r="G38" s="63">
        <v>74125.0</v>
      </c>
      <c r="H38" s="63">
        <v>74264.0</v>
      </c>
      <c r="I38" s="63">
        <v>74125.0</v>
      </c>
      <c r="J38" s="63">
        <v>74125.0</v>
      </c>
      <c r="K38" s="63">
        <v>74164.0</v>
      </c>
      <c r="L38" s="63">
        <v>32.084</v>
      </c>
      <c r="M38" s="63">
        <v>45.211</v>
      </c>
      <c r="N38" s="61">
        <f t="shared" si="1"/>
        <v>0.07554806071</v>
      </c>
      <c r="O38" s="61">
        <f t="shared" si="2"/>
        <v>0</v>
      </c>
      <c r="P38" s="61">
        <f t="shared" si="3"/>
        <v>0</v>
      </c>
      <c r="Q38" s="61">
        <f t="shared" si="4"/>
        <v>0.1875210793</v>
      </c>
      <c r="R38" s="61">
        <f t="shared" si="5"/>
        <v>0</v>
      </c>
      <c r="S38" s="62">
        <f t="shared" si="6"/>
        <v>0.05261382799</v>
      </c>
      <c r="U38" s="60">
        <f t="shared" si="7"/>
        <v>32.084</v>
      </c>
    </row>
    <row r="39">
      <c r="A39" s="63">
        <v>66456.0</v>
      </c>
      <c r="B39" s="63" t="s">
        <v>169</v>
      </c>
      <c r="C39" s="63" t="s">
        <v>14</v>
      </c>
      <c r="D39" s="63">
        <v>5.0</v>
      </c>
      <c r="E39" s="63">
        <v>66479.0</v>
      </c>
      <c r="F39" s="63">
        <v>66456.0</v>
      </c>
      <c r="G39" s="63">
        <v>66456.0</v>
      </c>
      <c r="H39" s="63">
        <v>66456.0</v>
      </c>
      <c r="I39" s="63">
        <v>66456.0</v>
      </c>
      <c r="J39" s="63">
        <v>66456.0</v>
      </c>
      <c r="K39" s="63">
        <v>66460.6</v>
      </c>
      <c r="L39" s="63">
        <v>51.853</v>
      </c>
      <c r="M39" s="63">
        <v>64.385</v>
      </c>
      <c r="N39" s="61">
        <f t="shared" si="1"/>
        <v>0.0346093656</v>
      </c>
      <c r="O39" s="61">
        <f t="shared" si="2"/>
        <v>0</v>
      </c>
      <c r="P39" s="61">
        <f t="shared" si="3"/>
        <v>0</v>
      </c>
      <c r="Q39" s="61">
        <f t="shared" si="4"/>
        <v>0</v>
      </c>
      <c r="R39" s="61">
        <f t="shared" si="5"/>
        <v>0</v>
      </c>
      <c r="S39" s="62">
        <f t="shared" si="6"/>
        <v>0.006921873119</v>
      </c>
      <c r="U39" s="60">
        <f t="shared" si="7"/>
        <v>51.853</v>
      </c>
    </row>
    <row r="40">
      <c r="A40" s="63">
        <v>66129.0</v>
      </c>
      <c r="B40" s="63" t="s">
        <v>170</v>
      </c>
      <c r="C40" s="63" t="s">
        <v>14</v>
      </c>
      <c r="D40" s="63">
        <v>5.0</v>
      </c>
      <c r="E40" s="63">
        <v>66129.0</v>
      </c>
      <c r="F40" s="63">
        <v>66129.0</v>
      </c>
      <c r="G40" s="63">
        <v>66129.0</v>
      </c>
      <c r="H40" s="63">
        <v>66129.0</v>
      </c>
      <c r="I40" s="63">
        <v>66163.0</v>
      </c>
      <c r="J40" s="63">
        <v>66129.0</v>
      </c>
      <c r="K40" s="63">
        <v>66135.8</v>
      </c>
      <c r="L40" s="63">
        <v>22.713</v>
      </c>
      <c r="M40" s="63">
        <v>39.194</v>
      </c>
      <c r="N40" s="61">
        <f t="shared" si="1"/>
        <v>0</v>
      </c>
      <c r="O40" s="61">
        <f t="shared" si="2"/>
        <v>0</v>
      </c>
      <c r="P40" s="61">
        <f t="shared" si="3"/>
        <v>0</v>
      </c>
      <c r="Q40" s="61">
        <f t="shared" si="4"/>
        <v>0</v>
      </c>
      <c r="R40" s="61">
        <f t="shared" si="5"/>
        <v>0.05141465923</v>
      </c>
      <c r="S40" s="62">
        <f t="shared" si="6"/>
        <v>0.01028293185</v>
      </c>
      <c r="U40" s="60">
        <f t="shared" si="7"/>
        <v>22.713</v>
      </c>
    </row>
    <row r="41">
      <c r="A41" s="63">
        <v>75386.0</v>
      </c>
      <c r="B41" s="63" t="s">
        <v>171</v>
      </c>
      <c r="C41" s="63" t="s">
        <v>14</v>
      </c>
      <c r="D41" s="63">
        <v>5.0</v>
      </c>
      <c r="E41" s="63">
        <v>75386.0</v>
      </c>
      <c r="F41" s="63">
        <v>75386.0</v>
      </c>
      <c r="G41" s="63">
        <v>75386.0</v>
      </c>
      <c r="H41" s="63">
        <v>75390.0</v>
      </c>
      <c r="I41" s="63">
        <v>75390.0</v>
      </c>
      <c r="J41" s="63">
        <v>75386.0</v>
      </c>
      <c r="K41" s="63">
        <v>75387.6</v>
      </c>
      <c r="L41" s="63">
        <v>25.068</v>
      </c>
      <c r="M41" s="63">
        <v>43.556</v>
      </c>
      <c r="N41" s="61">
        <f t="shared" si="1"/>
        <v>0</v>
      </c>
      <c r="O41" s="61">
        <f t="shared" si="2"/>
        <v>0</v>
      </c>
      <c r="P41" s="61">
        <f t="shared" si="3"/>
        <v>0</v>
      </c>
      <c r="Q41" s="61">
        <f t="shared" si="4"/>
        <v>0.005306024991</v>
      </c>
      <c r="R41" s="61">
        <f t="shared" si="5"/>
        <v>0.005306024991</v>
      </c>
      <c r="S41" s="62">
        <f t="shared" si="6"/>
        <v>0.002122409997</v>
      </c>
      <c r="U41" s="60">
        <f t="shared" si="7"/>
        <v>25.068</v>
      </c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3">
        <v>84027.0</v>
      </c>
      <c r="B44" s="63" t="s">
        <v>132</v>
      </c>
      <c r="C44" s="63" t="s">
        <v>14</v>
      </c>
      <c r="D44" s="63">
        <v>5.0</v>
      </c>
      <c r="E44" s="63">
        <v>84027.0</v>
      </c>
      <c r="F44" s="63">
        <v>84027.0</v>
      </c>
      <c r="G44" s="63">
        <v>84027.0</v>
      </c>
      <c r="H44" s="63">
        <v>84027.0</v>
      </c>
      <c r="I44" s="63">
        <v>84027.0</v>
      </c>
      <c r="J44" s="63">
        <v>84027.0</v>
      </c>
      <c r="K44" s="63">
        <v>84027.0</v>
      </c>
      <c r="L44" s="63">
        <v>11.354</v>
      </c>
      <c r="M44" s="63">
        <v>20.037</v>
      </c>
      <c r="N44" s="61">
        <f t="shared" ref="N44:N83" si="8">((E44-A44)/A44)*100</f>
        <v>0</v>
      </c>
      <c r="O44" s="61">
        <f t="shared" ref="O44:O83" si="9">((F44-A44)/A44)*100</f>
        <v>0</v>
      </c>
      <c r="P44" s="61">
        <f t="shared" ref="P44:P83" si="10">((G44-A44)/A44)*100</f>
        <v>0</v>
      </c>
      <c r="Q44" s="61">
        <f t="shared" ref="Q44:Q83" si="11">((H44-A44)/A44)*100</f>
        <v>0</v>
      </c>
      <c r="R44" s="61">
        <f t="shared" ref="R44:R83" si="12">((I44-A44)/A44)*100</f>
        <v>0</v>
      </c>
      <c r="S44" s="62">
        <f t="shared" ref="S44:S83" si="13">AVERAGE(N44:R44)</f>
        <v>0</v>
      </c>
      <c r="U44" s="60">
        <f t="shared" ref="U44:U83" si="14">(IF(((J44-A44)/A44)*100 &lt; 1,L44,"INF"))</f>
        <v>11.354</v>
      </c>
    </row>
    <row r="45">
      <c r="A45" s="63">
        <v>80660.0</v>
      </c>
      <c r="B45" s="63" t="s">
        <v>133</v>
      </c>
      <c r="C45" s="63" t="s">
        <v>14</v>
      </c>
      <c r="D45" s="63">
        <v>5.0</v>
      </c>
      <c r="E45" s="63">
        <v>80660.0</v>
      </c>
      <c r="F45" s="63">
        <v>80660.0</v>
      </c>
      <c r="G45" s="63">
        <v>80660.0</v>
      </c>
      <c r="H45" s="63">
        <v>80662.0</v>
      </c>
      <c r="I45" s="63">
        <v>80660.0</v>
      </c>
      <c r="J45" s="63">
        <v>80660.0</v>
      </c>
      <c r="K45" s="63">
        <v>80660.4</v>
      </c>
      <c r="L45" s="63">
        <v>7.607</v>
      </c>
      <c r="M45" s="63">
        <v>20.061</v>
      </c>
      <c r="N45" s="61">
        <f t="shared" si="8"/>
        <v>0</v>
      </c>
      <c r="O45" s="61">
        <f t="shared" si="9"/>
        <v>0</v>
      </c>
      <c r="P45" s="61">
        <f t="shared" si="10"/>
        <v>0</v>
      </c>
      <c r="Q45" s="61">
        <f t="shared" si="11"/>
        <v>0.002479543764</v>
      </c>
      <c r="R45" s="61">
        <f t="shared" si="12"/>
        <v>0</v>
      </c>
      <c r="S45" s="62">
        <f t="shared" si="13"/>
        <v>0.0004959087528</v>
      </c>
      <c r="U45" s="60">
        <f t="shared" si="14"/>
        <v>7.607</v>
      </c>
    </row>
    <row r="46">
      <c r="A46" s="63">
        <v>88180.0</v>
      </c>
      <c r="B46" s="63" t="s">
        <v>134</v>
      </c>
      <c r="C46" s="63" t="s">
        <v>14</v>
      </c>
      <c r="D46" s="63">
        <v>5.0</v>
      </c>
      <c r="E46" s="63">
        <v>88180.0</v>
      </c>
      <c r="F46" s="63">
        <v>88180.0</v>
      </c>
      <c r="G46" s="63">
        <v>88180.0</v>
      </c>
      <c r="H46" s="63">
        <v>88180.0</v>
      </c>
      <c r="I46" s="63">
        <v>88180.0</v>
      </c>
      <c r="J46" s="63">
        <v>88180.0</v>
      </c>
      <c r="K46" s="63">
        <v>88180.0</v>
      </c>
      <c r="L46" s="63">
        <v>3.197</v>
      </c>
      <c r="M46" s="63">
        <v>20.048</v>
      </c>
      <c r="N46" s="61">
        <f t="shared" si="8"/>
        <v>0</v>
      </c>
      <c r="O46" s="61">
        <f t="shared" si="9"/>
        <v>0</v>
      </c>
      <c r="P46" s="61">
        <f t="shared" si="10"/>
        <v>0</v>
      </c>
      <c r="Q46" s="61">
        <f t="shared" si="11"/>
        <v>0</v>
      </c>
      <c r="R46" s="61">
        <f t="shared" si="12"/>
        <v>0</v>
      </c>
      <c r="S46" s="62">
        <f t="shared" si="13"/>
        <v>0</v>
      </c>
      <c r="U46" s="60">
        <f t="shared" si="14"/>
        <v>3.197</v>
      </c>
    </row>
    <row r="47">
      <c r="A47" s="63">
        <v>95441.0</v>
      </c>
      <c r="B47" s="63" t="s">
        <v>135</v>
      </c>
      <c r="C47" s="63" t="s">
        <v>14</v>
      </c>
      <c r="D47" s="63">
        <v>5.0</v>
      </c>
      <c r="E47" s="63">
        <v>95441.0</v>
      </c>
      <c r="F47" s="63">
        <v>95441.0</v>
      </c>
      <c r="G47" s="63">
        <v>95454.0</v>
      </c>
      <c r="H47" s="63">
        <v>95441.0</v>
      </c>
      <c r="I47" s="63">
        <v>95441.0</v>
      </c>
      <c r="J47" s="63">
        <v>95441.0</v>
      </c>
      <c r="K47" s="63">
        <v>95443.6</v>
      </c>
      <c r="L47" s="63">
        <v>13.046</v>
      </c>
      <c r="M47" s="63">
        <v>20.035</v>
      </c>
      <c r="N47" s="61">
        <f t="shared" si="8"/>
        <v>0</v>
      </c>
      <c r="O47" s="61">
        <f t="shared" si="9"/>
        <v>0</v>
      </c>
      <c r="P47" s="61">
        <f t="shared" si="10"/>
        <v>0.0136209805</v>
      </c>
      <c r="Q47" s="61">
        <f t="shared" si="11"/>
        <v>0</v>
      </c>
      <c r="R47" s="61">
        <f t="shared" si="12"/>
        <v>0</v>
      </c>
      <c r="S47" s="62">
        <f t="shared" si="13"/>
        <v>0.0027241961</v>
      </c>
      <c r="U47" s="60">
        <f t="shared" si="14"/>
        <v>13.046</v>
      </c>
    </row>
    <row r="48">
      <c r="A48" s="63">
        <v>70836.0</v>
      </c>
      <c r="B48" s="63" t="s">
        <v>136</v>
      </c>
      <c r="C48" s="63" t="s">
        <v>14</v>
      </c>
      <c r="D48" s="63">
        <v>5.0</v>
      </c>
      <c r="E48" s="63">
        <v>70836.0</v>
      </c>
      <c r="F48" s="63">
        <v>70836.0</v>
      </c>
      <c r="G48" s="63">
        <v>70836.0</v>
      </c>
      <c r="H48" s="63">
        <v>70836.0</v>
      </c>
      <c r="I48" s="63">
        <v>70836.0</v>
      </c>
      <c r="J48" s="63">
        <v>70836.0</v>
      </c>
      <c r="K48" s="63">
        <v>70836.0</v>
      </c>
      <c r="L48" s="63">
        <v>10.55</v>
      </c>
      <c r="M48" s="63">
        <v>20.023</v>
      </c>
      <c r="N48" s="61">
        <f t="shared" si="8"/>
        <v>0</v>
      </c>
      <c r="O48" s="61">
        <f t="shared" si="9"/>
        <v>0</v>
      </c>
      <c r="P48" s="61">
        <f t="shared" si="10"/>
        <v>0</v>
      </c>
      <c r="Q48" s="61">
        <f t="shared" si="11"/>
        <v>0</v>
      </c>
      <c r="R48" s="61">
        <f t="shared" si="12"/>
        <v>0</v>
      </c>
      <c r="S48" s="62">
        <f t="shared" si="13"/>
        <v>0</v>
      </c>
      <c r="U48" s="60">
        <f t="shared" si="14"/>
        <v>10.55</v>
      </c>
    </row>
    <row r="49">
      <c r="A49" s="63">
        <v>102341.0</v>
      </c>
      <c r="B49" s="63" t="s">
        <v>137</v>
      </c>
      <c r="C49" s="63" t="s">
        <v>14</v>
      </c>
      <c r="D49" s="63">
        <v>5.0</v>
      </c>
      <c r="E49" s="63">
        <v>102460.0</v>
      </c>
      <c r="F49" s="63">
        <v>102514.0</v>
      </c>
      <c r="G49" s="63">
        <v>102368.0</v>
      </c>
      <c r="H49" s="63">
        <v>102347.0</v>
      </c>
      <c r="I49" s="63">
        <v>102358.0</v>
      </c>
      <c r="J49" s="63">
        <v>102347.0</v>
      </c>
      <c r="K49" s="63">
        <v>102409.4</v>
      </c>
      <c r="L49" s="63">
        <v>30.361</v>
      </c>
      <c r="M49" s="63">
        <v>40.092</v>
      </c>
      <c r="N49" s="61">
        <f t="shared" si="8"/>
        <v>0.1162779336</v>
      </c>
      <c r="O49" s="61">
        <f t="shared" si="9"/>
        <v>0.1690427102</v>
      </c>
      <c r="P49" s="61">
        <f t="shared" si="10"/>
        <v>0.02638238829</v>
      </c>
      <c r="Q49" s="61">
        <f t="shared" si="11"/>
        <v>0.005862752953</v>
      </c>
      <c r="R49" s="61">
        <f t="shared" si="12"/>
        <v>0.01661113337</v>
      </c>
      <c r="S49" s="62">
        <f t="shared" si="13"/>
        <v>0.06683538367</v>
      </c>
      <c r="U49" s="60">
        <f t="shared" si="14"/>
        <v>30.361</v>
      </c>
    </row>
    <row r="50">
      <c r="A50" s="63">
        <v>91465.0</v>
      </c>
      <c r="B50" s="63" t="s">
        <v>138</v>
      </c>
      <c r="C50" s="63" t="s">
        <v>14</v>
      </c>
      <c r="D50" s="63">
        <v>5.0</v>
      </c>
      <c r="E50" s="63">
        <v>91465.0</v>
      </c>
      <c r="F50" s="63">
        <v>91508.0</v>
      </c>
      <c r="G50" s="63">
        <v>91703.0</v>
      </c>
      <c r="H50" s="63">
        <v>91547.0</v>
      </c>
      <c r="I50" s="63">
        <v>91485.0</v>
      </c>
      <c r="J50" s="63">
        <v>91465.0</v>
      </c>
      <c r="K50" s="63">
        <v>91541.6</v>
      </c>
      <c r="L50" s="63">
        <v>32.671</v>
      </c>
      <c r="M50" s="63">
        <v>40.073</v>
      </c>
      <c r="N50" s="61">
        <f t="shared" si="8"/>
        <v>0</v>
      </c>
      <c r="O50" s="61">
        <f t="shared" si="9"/>
        <v>0.04701251845</v>
      </c>
      <c r="P50" s="61">
        <f t="shared" si="10"/>
        <v>0.260208823</v>
      </c>
      <c r="Q50" s="61">
        <f t="shared" si="11"/>
        <v>0.08965177937</v>
      </c>
      <c r="R50" s="61">
        <f t="shared" si="12"/>
        <v>0.02186628765</v>
      </c>
      <c r="S50" s="62">
        <f t="shared" si="13"/>
        <v>0.0837478817</v>
      </c>
      <c r="U50" s="60">
        <f t="shared" si="14"/>
        <v>32.671</v>
      </c>
    </row>
    <row r="51">
      <c r="A51" s="63">
        <v>101003.0</v>
      </c>
      <c r="B51" s="63" t="s">
        <v>139</v>
      </c>
      <c r="C51" s="63" t="s">
        <v>14</v>
      </c>
      <c r="D51" s="63">
        <v>5.0</v>
      </c>
      <c r="E51" s="63">
        <v>101003.0</v>
      </c>
      <c r="F51" s="63">
        <v>101027.0</v>
      </c>
      <c r="G51" s="63">
        <v>101003.0</v>
      </c>
      <c r="H51" s="63">
        <v>101003.0</v>
      </c>
      <c r="I51" s="63">
        <v>101003.0</v>
      </c>
      <c r="J51" s="63">
        <v>101003.0</v>
      </c>
      <c r="K51" s="63">
        <v>101007.8</v>
      </c>
      <c r="L51" s="63">
        <v>21.881</v>
      </c>
      <c r="M51" s="63">
        <v>40.146</v>
      </c>
      <c r="N51" s="61">
        <f t="shared" si="8"/>
        <v>0</v>
      </c>
      <c r="O51" s="61">
        <f t="shared" si="9"/>
        <v>0.02376167045</v>
      </c>
      <c r="P51" s="61">
        <f t="shared" si="10"/>
        <v>0</v>
      </c>
      <c r="Q51" s="61">
        <f t="shared" si="11"/>
        <v>0</v>
      </c>
      <c r="R51" s="61">
        <f t="shared" si="12"/>
        <v>0</v>
      </c>
      <c r="S51" s="62">
        <f t="shared" si="13"/>
        <v>0.004752334089</v>
      </c>
      <c r="U51" s="60">
        <f t="shared" si="14"/>
        <v>21.881</v>
      </c>
    </row>
    <row r="52">
      <c r="A52" s="63">
        <v>96365.0</v>
      </c>
      <c r="B52" s="63" t="s">
        <v>140</v>
      </c>
      <c r="C52" s="63" t="s">
        <v>14</v>
      </c>
      <c r="D52" s="63">
        <v>5.0</v>
      </c>
      <c r="E52" s="63">
        <v>96437.0</v>
      </c>
      <c r="F52" s="63">
        <v>96365.0</v>
      </c>
      <c r="G52" s="63">
        <v>96365.0</v>
      </c>
      <c r="H52" s="63">
        <v>96365.0</v>
      </c>
      <c r="I52" s="63">
        <v>96365.0</v>
      </c>
      <c r="J52" s="63">
        <v>96365.0</v>
      </c>
      <c r="K52" s="63">
        <v>96379.4</v>
      </c>
      <c r="L52" s="63">
        <v>25.637</v>
      </c>
      <c r="M52" s="63">
        <v>40.059</v>
      </c>
      <c r="N52" s="61">
        <f t="shared" si="8"/>
        <v>0.07471592383</v>
      </c>
      <c r="O52" s="61">
        <f t="shared" si="9"/>
        <v>0</v>
      </c>
      <c r="P52" s="61">
        <f t="shared" si="10"/>
        <v>0</v>
      </c>
      <c r="Q52" s="61">
        <f t="shared" si="11"/>
        <v>0</v>
      </c>
      <c r="R52" s="61">
        <f t="shared" si="12"/>
        <v>0</v>
      </c>
      <c r="S52" s="62">
        <f t="shared" si="13"/>
        <v>0.01494318477</v>
      </c>
      <c r="U52" s="60">
        <f t="shared" si="14"/>
        <v>25.637</v>
      </c>
    </row>
    <row r="53">
      <c r="A53" s="63">
        <v>74770.0</v>
      </c>
      <c r="B53" s="63" t="s">
        <v>141</v>
      </c>
      <c r="C53" s="63" t="s">
        <v>14</v>
      </c>
      <c r="D53" s="63">
        <v>5.0</v>
      </c>
      <c r="E53" s="63">
        <v>74770.0</v>
      </c>
      <c r="F53" s="63">
        <v>74770.0</v>
      </c>
      <c r="G53" s="63">
        <v>74770.0</v>
      </c>
      <c r="H53" s="63">
        <v>74770.0</v>
      </c>
      <c r="I53" s="63">
        <v>74813.0</v>
      </c>
      <c r="J53" s="63">
        <v>74770.0</v>
      </c>
      <c r="K53" s="63">
        <v>74778.6</v>
      </c>
      <c r="L53" s="63">
        <v>21.042</v>
      </c>
      <c r="M53" s="63">
        <v>40.091</v>
      </c>
      <c r="N53" s="61">
        <f t="shared" si="8"/>
        <v>0</v>
      </c>
      <c r="O53" s="61">
        <f t="shared" si="9"/>
        <v>0</v>
      </c>
      <c r="P53" s="61">
        <f t="shared" si="10"/>
        <v>0</v>
      </c>
      <c r="Q53" s="61">
        <f t="shared" si="11"/>
        <v>0</v>
      </c>
      <c r="R53" s="61">
        <f t="shared" si="12"/>
        <v>0.0575096964</v>
      </c>
      <c r="S53" s="62">
        <f t="shared" si="13"/>
        <v>0.01150193928</v>
      </c>
      <c r="U53" s="60">
        <f t="shared" si="14"/>
        <v>21.042</v>
      </c>
    </row>
    <row r="54">
      <c r="A54" s="63">
        <v>93903.0</v>
      </c>
      <c r="B54" s="63" t="s">
        <v>142</v>
      </c>
      <c r="C54" s="63" t="s">
        <v>14</v>
      </c>
      <c r="D54" s="63">
        <v>5.0</v>
      </c>
      <c r="E54" s="63">
        <v>93983.0</v>
      </c>
      <c r="F54" s="63">
        <v>93920.0</v>
      </c>
      <c r="G54" s="63">
        <v>94094.0</v>
      </c>
      <c r="H54" s="63">
        <v>93903.0</v>
      </c>
      <c r="I54" s="63">
        <v>93978.0</v>
      </c>
      <c r="J54" s="63">
        <v>93903.0</v>
      </c>
      <c r="K54" s="63">
        <v>93975.6</v>
      </c>
      <c r="L54" s="63">
        <v>51.273</v>
      </c>
      <c r="M54" s="63">
        <v>60.105</v>
      </c>
      <c r="N54" s="61">
        <f t="shared" si="8"/>
        <v>0.08519429624</v>
      </c>
      <c r="O54" s="61">
        <f t="shared" si="9"/>
        <v>0.01810378795</v>
      </c>
      <c r="P54" s="61">
        <f t="shared" si="10"/>
        <v>0.2034013823</v>
      </c>
      <c r="Q54" s="61">
        <f t="shared" si="11"/>
        <v>0</v>
      </c>
      <c r="R54" s="61">
        <f t="shared" si="12"/>
        <v>0.07986965273</v>
      </c>
      <c r="S54" s="62">
        <f t="shared" si="13"/>
        <v>0.07731382384</v>
      </c>
      <c r="U54" s="60">
        <f t="shared" si="14"/>
        <v>51.273</v>
      </c>
    </row>
    <row r="55">
      <c r="A55" s="63">
        <v>106863.0</v>
      </c>
      <c r="B55" s="63" t="s">
        <v>143</v>
      </c>
      <c r="C55" s="63" t="s">
        <v>14</v>
      </c>
      <c r="D55" s="63">
        <v>5.0</v>
      </c>
      <c r="E55" s="63">
        <v>106882.0</v>
      </c>
      <c r="F55" s="63">
        <v>106882.0</v>
      </c>
      <c r="G55" s="63">
        <v>107013.0</v>
      </c>
      <c r="H55" s="63">
        <v>107062.0</v>
      </c>
      <c r="I55" s="63">
        <v>106927.0</v>
      </c>
      <c r="J55" s="63">
        <v>106882.0</v>
      </c>
      <c r="K55" s="63">
        <v>106953.2</v>
      </c>
      <c r="L55" s="63">
        <v>44.758</v>
      </c>
      <c r="M55" s="63">
        <v>60.189</v>
      </c>
      <c r="N55" s="61">
        <f t="shared" si="8"/>
        <v>0.0177797741</v>
      </c>
      <c r="O55" s="61">
        <f t="shared" si="9"/>
        <v>0.0177797741</v>
      </c>
      <c r="P55" s="61">
        <f t="shared" si="10"/>
        <v>0.1403666377</v>
      </c>
      <c r="Q55" s="61">
        <f t="shared" si="11"/>
        <v>0.1862197393</v>
      </c>
      <c r="R55" s="61">
        <f t="shared" si="12"/>
        <v>0.0598897654</v>
      </c>
      <c r="S55" s="62">
        <f t="shared" si="13"/>
        <v>0.08440713811</v>
      </c>
      <c r="U55" s="60">
        <f t="shared" si="14"/>
        <v>44.758</v>
      </c>
    </row>
    <row r="56">
      <c r="A56" s="63">
        <v>97837.0</v>
      </c>
      <c r="B56" s="63" t="s">
        <v>144</v>
      </c>
      <c r="C56" s="63" t="s">
        <v>14</v>
      </c>
      <c r="D56" s="63">
        <v>5.0</v>
      </c>
      <c r="E56" s="63">
        <v>97904.0</v>
      </c>
      <c r="F56" s="63">
        <v>97904.0</v>
      </c>
      <c r="G56" s="63">
        <v>97865.0</v>
      </c>
      <c r="H56" s="63">
        <v>97904.0</v>
      </c>
      <c r="I56" s="63">
        <v>97865.0</v>
      </c>
      <c r="J56" s="63">
        <v>97865.0</v>
      </c>
      <c r="K56" s="63">
        <v>97888.4</v>
      </c>
      <c r="L56" s="63">
        <v>25.164</v>
      </c>
      <c r="M56" s="63">
        <v>60.161</v>
      </c>
      <c r="N56" s="61">
        <f t="shared" si="8"/>
        <v>0.06848124943</v>
      </c>
      <c r="O56" s="61">
        <f t="shared" si="9"/>
        <v>0.06848124943</v>
      </c>
      <c r="P56" s="61">
        <f t="shared" si="10"/>
        <v>0.02861902961</v>
      </c>
      <c r="Q56" s="61">
        <f t="shared" si="11"/>
        <v>0.06848124943</v>
      </c>
      <c r="R56" s="61">
        <f t="shared" si="12"/>
        <v>0.02861902961</v>
      </c>
      <c r="S56" s="62">
        <f t="shared" si="13"/>
        <v>0.0525363615</v>
      </c>
      <c r="U56" s="60">
        <f t="shared" si="14"/>
        <v>25.164</v>
      </c>
    </row>
    <row r="57">
      <c r="A57" s="63">
        <v>111488.0</v>
      </c>
      <c r="B57" s="63" t="s">
        <v>145</v>
      </c>
      <c r="C57" s="63" t="s">
        <v>14</v>
      </c>
      <c r="D57" s="63">
        <v>5.0</v>
      </c>
      <c r="E57" s="63">
        <v>111509.0</v>
      </c>
      <c r="F57" s="63">
        <v>111504.0</v>
      </c>
      <c r="G57" s="63">
        <v>111533.0</v>
      </c>
      <c r="H57" s="63">
        <v>111488.0</v>
      </c>
      <c r="I57" s="63">
        <v>111674.0</v>
      </c>
      <c r="J57" s="63">
        <v>111488.0</v>
      </c>
      <c r="K57" s="63">
        <v>111541.6</v>
      </c>
      <c r="L57" s="63">
        <v>48.132</v>
      </c>
      <c r="M57" s="63">
        <v>60.091</v>
      </c>
      <c r="N57" s="61">
        <f t="shared" si="8"/>
        <v>0.01883610792</v>
      </c>
      <c r="O57" s="61">
        <f t="shared" si="9"/>
        <v>0.01435132032</v>
      </c>
      <c r="P57" s="61">
        <f t="shared" si="10"/>
        <v>0.0403630884</v>
      </c>
      <c r="Q57" s="61">
        <f t="shared" si="11"/>
        <v>0</v>
      </c>
      <c r="R57" s="61">
        <f t="shared" si="12"/>
        <v>0.1668340987</v>
      </c>
      <c r="S57" s="62">
        <f t="shared" si="13"/>
        <v>0.04807692308</v>
      </c>
      <c r="U57" s="60">
        <f t="shared" si="14"/>
        <v>48.132</v>
      </c>
    </row>
    <row r="58">
      <c r="A58" s="63">
        <v>96190.0</v>
      </c>
      <c r="B58" s="63" t="s">
        <v>146</v>
      </c>
      <c r="C58" s="63" t="s">
        <v>14</v>
      </c>
      <c r="D58" s="63">
        <v>5.0</v>
      </c>
      <c r="E58" s="63">
        <v>96190.0</v>
      </c>
      <c r="F58" s="63">
        <v>96328.0</v>
      </c>
      <c r="G58" s="63">
        <v>96190.0</v>
      </c>
      <c r="H58" s="63">
        <v>96420.0</v>
      </c>
      <c r="I58" s="63">
        <v>96190.0</v>
      </c>
      <c r="J58" s="63">
        <v>96190.0</v>
      </c>
      <c r="K58" s="63">
        <v>96263.6</v>
      </c>
      <c r="L58" s="63">
        <v>43.304</v>
      </c>
      <c r="M58" s="63">
        <v>60.118</v>
      </c>
      <c r="N58" s="61">
        <f t="shared" si="8"/>
        <v>0</v>
      </c>
      <c r="O58" s="61">
        <f t="shared" si="9"/>
        <v>0.1434660568</v>
      </c>
      <c r="P58" s="61">
        <f t="shared" si="10"/>
        <v>0</v>
      </c>
      <c r="Q58" s="61">
        <f t="shared" si="11"/>
        <v>0.2391100946</v>
      </c>
      <c r="R58" s="61">
        <f t="shared" si="12"/>
        <v>0</v>
      </c>
      <c r="S58" s="62">
        <f t="shared" si="13"/>
        <v>0.07651523027</v>
      </c>
      <c r="U58" s="60">
        <f t="shared" si="14"/>
        <v>43.304</v>
      </c>
    </row>
    <row r="59">
      <c r="A59" s="63">
        <v>101027.0</v>
      </c>
      <c r="B59" s="63" t="s">
        <v>147</v>
      </c>
      <c r="C59" s="63" t="s">
        <v>14</v>
      </c>
      <c r="D59" s="63">
        <v>5.0</v>
      </c>
      <c r="E59" s="63">
        <v>101228.0</v>
      </c>
      <c r="F59" s="63">
        <v>101476.0</v>
      </c>
      <c r="G59" s="63">
        <v>101222.0</v>
      </c>
      <c r="H59" s="63">
        <v>101094.0</v>
      </c>
      <c r="I59" s="63">
        <v>101117.0</v>
      </c>
      <c r="J59" s="63">
        <v>101094.0</v>
      </c>
      <c r="K59" s="63">
        <v>101227.4</v>
      </c>
      <c r="L59" s="63">
        <v>56.718</v>
      </c>
      <c r="M59" s="63">
        <v>80.117</v>
      </c>
      <c r="N59" s="61">
        <f t="shared" si="8"/>
        <v>0.1989567145</v>
      </c>
      <c r="O59" s="61">
        <f t="shared" si="9"/>
        <v>0.4444356459</v>
      </c>
      <c r="P59" s="61">
        <f t="shared" si="10"/>
        <v>0.1930177081</v>
      </c>
      <c r="Q59" s="61">
        <f t="shared" si="11"/>
        <v>0.06631890485</v>
      </c>
      <c r="R59" s="61">
        <f t="shared" si="12"/>
        <v>0.08908509606</v>
      </c>
      <c r="S59" s="62">
        <f t="shared" si="13"/>
        <v>0.1983628139</v>
      </c>
      <c r="U59" s="60">
        <f t="shared" si="14"/>
        <v>56.718</v>
      </c>
    </row>
    <row r="60">
      <c r="A60" s="63">
        <v>107608.0</v>
      </c>
      <c r="B60" s="63" t="s">
        <v>148</v>
      </c>
      <c r="C60" s="63" t="s">
        <v>14</v>
      </c>
      <c r="D60" s="63">
        <v>5.0</v>
      </c>
      <c r="E60" s="63">
        <v>107667.0</v>
      </c>
      <c r="F60" s="63">
        <v>107781.0</v>
      </c>
      <c r="G60" s="63">
        <v>107856.0</v>
      </c>
      <c r="H60" s="63">
        <v>107679.0</v>
      </c>
      <c r="I60" s="63">
        <v>107710.0</v>
      </c>
      <c r="J60" s="63">
        <v>107667.0</v>
      </c>
      <c r="K60" s="63">
        <v>107738.6</v>
      </c>
      <c r="L60" s="63">
        <v>63.121</v>
      </c>
      <c r="M60" s="63">
        <v>80.198</v>
      </c>
      <c r="N60" s="61">
        <f t="shared" si="8"/>
        <v>0.05482863728</v>
      </c>
      <c r="O60" s="61">
        <f t="shared" si="9"/>
        <v>0.1607687161</v>
      </c>
      <c r="P60" s="61">
        <f t="shared" si="10"/>
        <v>0.2304661363</v>
      </c>
      <c r="Q60" s="61">
        <f t="shared" si="11"/>
        <v>0.06598022452</v>
      </c>
      <c r="R60" s="61">
        <f t="shared" si="12"/>
        <v>0.09478849156</v>
      </c>
      <c r="S60" s="62">
        <f t="shared" si="13"/>
        <v>0.1213664412</v>
      </c>
      <c r="U60" s="60">
        <f t="shared" si="14"/>
        <v>63.121</v>
      </c>
    </row>
    <row r="61">
      <c r="A61" s="63">
        <v>119282.0</v>
      </c>
      <c r="B61" s="63" t="s">
        <v>149</v>
      </c>
      <c r="C61" s="63" t="s">
        <v>14</v>
      </c>
      <c r="D61" s="63">
        <v>5.0</v>
      </c>
      <c r="E61" s="63">
        <v>119293.0</v>
      </c>
      <c r="F61" s="63">
        <v>119336.0</v>
      </c>
      <c r="G61" s="63">
        <v>119464.0</v>
      </c>
      <c r="H61" s="63">
        <v>119435.0</v>
      </c>
      <c r="I61" s="63">
        <v>119351.0</v>
      </c>
      <c r="J61" s="63">
        <v>119293.0</v>
      </c>
      <c r="K61" s="63">
        <v>119375.8</v>
      </c>
      <c r="L61" s="63">
        <v>40.879</v>
      </c>
      <c r="M61" s="63">
        <v>80.433</v>
      </c>
      <c r="N61" s="61">
        <f t="shared" si="8"/>
        <v>0.009221844033</v>
      </c>
      <c r="O61" s="61">
        <f t="shared" si="9"/>
        <v>0.04527087071</v>
      </c>
      <c r="P61" s="61">
        <f t="shared" si="10"/>
        <v>0.1525796013</v>
      </c>
      <c r="Q61" s="61">
        <f t="shared" si="11"/>
        <v>0.128267467</v>
      </c>
      <c r="R61" s="61">
        <f t="shared" si="12"/>
        <v>0.05784611257</v>
      </c>
      <c r="S61" s="62">
        <f t="shared" si="13"/>
        <v>0.07863717912</v>
      </c>
      <c r="U61" s="60">
        <f t="shared" si="14"/>
        <v>40.879</v>
      </c>
    </row>
    <row r="62">
      <c r="A62" s="63">
        <v>113107.0</v>
      </c>
      <c r="B62" s="63" t="s">
        <v>150</v>
      </c>
      <c r="C62" s="63" t="s">
        <v>14</v>
      </c>
      <c r="D62" s="63">
        <v>5.0</v>
      </c>
      <c r="E62" s="63">
        <v>113206.0</v>
      </c>
      <c r="F62" s="63">
        <v>113107.0</v>
      </c>
      <c r="G62" s="63">
        <v>113107.0</v>
      </c>
      <c r="H62" s="63">
        <v>113169.0</v>
      </c>
      <c r="I62" s="63">
        <v>113157.0</v>
      </c>
      <c r="J62" s="63">
        <v>113107.0</v>
      </c>
      <c r="K62" s="63">
        <v>113149.2</v>
      </c>
      <c r="L62" s="63">
        <v>56.848</v>
      </c>
      <c r="M62" s="63">
        <v>80.176</v>
      </c>
      <c r="N62" s="61">
        <f t="shared" si="8"/>
        <v>0.08752773922</v>
      </c>
      <c r="O62" s="61">
        <f t="shared" si="9"/>
        <v>0</v>
      </c>
      <c r="P62" s="61">
        <f t="shared" si="10"/>
        <v>0</v>
      </c>
      <c r="Q62" s="61">
        <f t="shared" si="11"/>
        <v>0.05481535183</v>
      </c>
      <c r="R62" s="61">
        <f t="shared" si="12"/>
        <v>0.0442059289</v>
      </c>
      <c r="S62" s="62">
        <f t="shared" si="13"/>
        <v>0.03730980399</v>
      </c>
      <c r="U62" s="60">
        <f t="shared" si="14"/>
        <v>56.848</v>
      </c>
    </row>
    <row r="63">
      <c r="A63" s="63">
        <v>118523.0</v>
      </c>
      <c r="B63" s="63" t="s">
        <v>151</v>
      </c>
      <c r="C63" s="63" t="s">
        <v>14</v>
      </c>
      <c r="D63" s="63">
        <v>5.0</v>
      </c>
      <c r="E63" s="63">
        <v>118644.0</v>
      </c>
      <c r="F63" s="63">
        <v>118546.0</v>
      </c>
      <c r="G63" s="63">
        <v>118523.0</v>
      </c>
      <c r="H63" s="63">
        <v>118599.0</v>
      </c>
      <c r="I63" s="63">
        <v>118596.0</v>
      </c>
      <c r="J63" s="63">
        <v>118523.0</v>
      </c>
      <c r="K63" s="63">
        <v>118581.6</v>
      </c>
      <c r="L63" s="63">
        <v>53.884</v>
      </c>
      <c r="M63" s="63">
        <v>80.347</v>
      </c>
      <c r="N63" s="61">
        <f t="shared" si="8"/>
        <v>0.1020898897</v>
      </c>
      <c r="O63" s="61">
        <f t="shared" si="9"/>
        <v>0.01940551623</v>
      </c>
      <c r="P63" s="61">
        <f t="shared" si="10"/>
        <v>0</v>
      </c>
      <c r="Q63" s="61">
        <f t="shared" si="11"/>
        <v>0.06412257537</v>
      </c>
      <c r="R63" s="61">
        <f t="shared" si="12"/>
        <v>0.06159142107</v>
      </c>
      <c r="S63" s="62">
        <f t="shared" si="13"/>
        <v>0.04944188048</v>
      </c>
      <c r="U63" s="60">
        <f t="shared" si="14"/>
        <v>53.884</v>
      </c>
    </row>
    <row r="64">
      <c r="A64" s="63">
        <v>114895.0</v>
      </c>
      <c r="B64" s="63" t="s">
        <v>152</v>
      </c>
      <c r="C64" s="63" t="s">
        <v>14</v>
      </c>
      <c r="D64" s="63">
        <v>5.0</v>
      </c>
      <c r="E64" s="63">
        <v>115104.0</v>
      </c>
      <c r="F64" s="63">
        <v>115008.0</v>
      </c>
      <c r="G64" s="63">
        <v>115192.0</v>
      </c>
      <c r="H64" s="63">
        <v>115226.0</v>
      </c>
      <c r="I64" s="63">
        <v>115173.0</v>
      </c>
      <c r="J64" s="63">
        <v>115008.0</v>
      </c>
      <c r="K64" s="63">
        <v>115140.6</v>
      </c>
      <c r="L64" s="63">
        <v>67.132</v>
      </c>
      <c r="M64" s="63">
        <v>100.167</v>
      </c>
      <c r="N64" s="61">
        <f t="shared" si="8"/>
        <v>0.1819052178</v>
      </c>
      <c r="O64" s="61">
        <f t="shared" si="9"/>
        <v>0.098350668</v>
      </c>
      <c r="P64" s="61">
        <f t="shared" si="10"/>
        <v>0.2584968885</v>
      </c>
      <c r="Q64" s="61">
        <f t="shared" si="11"/>
        <v>0.2880891249</v>
      </c>
      <c r="R64" s="61">
        <f t="shared" si="12"/>
        <v>0.2419600505</v>
      </c>
      <c r="S64" s="62">
        <f t="shared" si="13"/>
        <v>0.2137603899</v>
      </c>
      <c r="U64" s="60">
        <f t="shared" si="14"/>
        <v>67.132</v>
      </c>
    </row>
    <row r="65">
      <c r="A65" s="63">
        <v>125994.0</v>
      </c>
      <c r="B65" s="63" t="s">
        <v>153</v>
      </c>
      <c r="C65" s="63" t="s">
        <v>14</v>
      </c>
      <c r="D65" s="63">
        <v>5.0</v>
      </c>
      <c r="E65" s="63">
        <v>126070.0</v>
      </c>
      <c r="F65" s="63">
        <v>126035.0</v>
      </c>
      <c r="G65" s="63">
        <v>126027.0</v>
      </c>
      <c r="H65" s="63">
        <v>126073.0</v>
      </c>
      <c r="I65" s="63">
        <v>126255.0</v>
      </c>
      <c r="J65" s="63">
        <v>126027.0</v>
      </c>
      <c r="K65" s="63">
        <v>126092.0</v>
      </c>
      <c r="L65" s="63">
        <v>78.177</v>
      </c>
      <c r="M65" s="63">
        <v>100.219</v>
      </c>
      <c r="N65" s="61">
        <f t="shared" si="8"/>
        <v>0.06032033271</v>
      </c>
      <c r="O65" s="61">
        <f t="shared" si="9"/>
        <v>0.03254123212</v>
      </c>
      <c r="P65" s="61">
        <f t="shared" si="10"/>
        <v>0.02619172342</v>
      </c>
      <c r="Q65" s="61">
        <f t="shared" si="11"/>
        <v>0.06270139848</v>
      </c>
      <c r="R65" s="61">
        <f t="shared" si="12"/>
        <v>0.2071527216</v>
      </c>
      <c r="S65" s="62">
        <f t="shared" si="13"/>
        <v>0.07778148166</v>
      </c>
      <c r="U65" s="60">
        <f t="shared" si="14"/>
        <v>78.177</v>
      </c>
    </row>
    <row r="66">
      <c r="A66" s="63">
        <v>122437.0</v>
      </c>
      <c r="B66" s="63" t="s">
        <v>154</v>
      </c>
      <c r="C66" s="63" t="s">
        <v>14</v>
      </c>
      <c r="D66" s="63">
        <v>5.0</v>
      </c>
      <c r="E66" s="63">
        <v>122564.0</v>
      </c>
      <c r="F66" s="63">
        <v>122568.0</v>
      </c>
      <c r="G66" s="63">
        <v>122489.0</v>
      </c>
      <c r="H66" s="63">
        <v>122562.0</v>
      </c>
      <c r="I66" s="63">
        <v>122489.0</v>
      </c>
      <c r="J66" s="63">
        <v>122489.0</v>
      </c>
      <c r="K66" s="63">
        <v>122534.4</v>
      </c>
      <c r="L66" s="63">
        <v>68.538</v>
      </c>
      <c r="M66" s="63">
        <v>100.109</v>
      </c>
      <c r="N66" s="61">
        <f t="shared" si="8"/>
        <v>0.1037268146</v>
      </c>
      <c r="O66" s="61">
        <f t="shared" si="9"/>
        <v>0.1069938009</v>
      </c>
      <c r="P66" s="61">
        <f t="shared" si="10"/>
        <v>0.04247082173</v>
      </c>
      <c r="Q66" s="61">
        <f t="shared" si="11"/>
        <v>0.1020933215</v>
      </c>
      <c r="R66" s="61">
        <f t="shared" si="12"/>
        <v>0.04247082173</v>
      </c>
      <c r="S66" s="62">
        <f t="shared" si="13"/>
        <v>0.07955111608</v>
      </c>
      <c r="U66" s="60">
        <f t="shared" si="14"/>
        <v>68.538</v>
      </c>
    </row>
    <row r="67">
      <c r="A67" s="63">
        <v>121462.0</v>
      </c>
      <c r="B67" s="63" t="s">
        <v>155</v>
      </c>
      <c r="C67" s="63" t="s">
        <v>14</v>
      </c>
      <c r="D67" s="63">
        <v>5.0</v>
      </c>
      <c r="E67" s="63">
        <v>121615.0</v>
      </c>
      <c r="F67" s="63">
        <v>121556.0</v>
      </c>
      <c r="G67" s="63">
        <v>121495.0</v>
      </c>
      <c r="H67" s="63">
        <v>121497.0</v>
      </c>
      <c r="I67" s="63">
        <v>121568.0</v>
      </c>
      <c r="J67" s="63">
        <v>121495.0</v>
      </c>
      <c r="K67" s="63">
        <v>121546.2</v>
      </c>
      <c r="L67" s="63">
        <v>76.784</v>
      </c>
      <c r="M67" s="63">
        <v>100.226</v>
      </c>
      <c r="N67" s="61">
        <f t="shared" si="8"/>
        <v>0.1259653225</v>
      </c>
      <c r="O67" s="61">
        <f t="shared" si="9"/>
        <v>0.07739045957</v>
      </c>
      <c r="P67" s="61">
        <f t="shared" si="10"/>
        <v>0.02716899112</v>
      </c>
      <c r="Q67" s="61">
        <f t="shared" si="11"/>
        <v>0.02881559665</v>
      </c>
      <c r="R67" s="61">
        <f t="shared" si="12"/>
        <v>0.0872700927</v>
      </c>
      <c r="S67" s="62">
        <f t="shared" si="13"/>
        <v>0.06932209251</v>
      </c>
      <c r="U67" s="60">
        <f t="shared" si="14"/>
        <v>76.784</v>
      </c>
    </row>
    <row r="68">
      <c r="A68" s="63">
        <v>111435.0</v>
      </c>
      <c r="B68" s="63" t="s">
        <v>156</v>
      </c>
      <c r="C68" s="63" t="s">
        <v>14</v>
      </c>
      <c r="D68" s="63">
        <v>5.0</v>
      </c>
      <c r="E68" s="63">
        <v>111624.0</v>
      </c>
      <c r="F68" s="63">
        <v>111799.0</v>
      </c>
      <c r="G68" s="63">
        <v>111500.0</v>
      </c>
      <c r="H68" s="63">
        <v>111768.0</v>
      </c>
      <c r="I68" s="63">
        <v>111538.0</v>
      </c>
      <c r="J68" s="63">
        <v>111500.0</v>
      </c>
      <c r="K68" s="63">
        <v>111645.8</v>
      </c>
      <c r="L68" s="63">
        <v>75.333</v>
      </c>
      <c r="M68" s="63">
        <v>100.055</v>
      </c>
      <c r="N68" s="61">
        <f t="shared" si="8"/>
        <v>0.1696055997</v>
      </c>
      <c r="O68" s="61">
        <f t="shared" si="9"/>
        <v>0.3266478216</v>
      </c>
      <c r="P68" s="61">
        <f t="shared" si="10"/>
        <v>0.05832996814</v>
      </c>
      <c r="Q68" s="61">
        <f t="shared" si="11"/>
        <v>0.2988289137</v>
      </c>
      <c r="R68" s="61">
        <f t="shared" si="12"/>
        <v>0.0924305649</v>
      </c>
      <c r="S68" s="62">
        <f t="shared" si="13"/>
        <v>0.1891685736</v>
      </c>
      <c r="U68" s="60">
        <f t="shared" si="14"/>
        <v>75.333</v>
      </c>
    </row>
    <row r="69">
      <c r="A69" s="63">
        <v>119392.0</v>
      </c>
      <c r="B69" s="63" t="s">
        <v>157</v>
      </c>
      <c r="C69" s="63" t="s">
        <v>14</v>
      </c>
      <c r="D69" s="63">
        <v>5.0</v>
      </c>
      <c r="E69" s="63">
        <v>119525.0</v>
      </c>
      <c r="F69" s="63">
        <v>119627.0</v>
      </c>
      <c r="G69" s="63">
        <v>119614.0</v>
      </c>
      <c r="H69" s="63">
        <v>119448.0</v>
      </c>
      <c r="I69" s="63">
        <v>119558.0</v>
      </c>
      <c r="J69" s="63">
        <v>119448.0</v>
      </c>
      <c r="K69" s="63">
        <v>119554.4</v>
      </c>
      <c r="L69" s="63">
        <v>108.58</v>
      </c>
      <c r="M69" s="63">
        <v>120.348</v>
      </c>
      <c r="N69" s="61">
        <f t="shared" si="8"/>
        <v>0.1113977486</v>
      </c>
      <c r="O69" s="61">
        <f t="shared" si="9"/>
        <v>0.1968306084</v>
      </c>
      <c r="P69" s="61">
        <f t="shared" si="10"/>
        <v>0.1859421067</v>
      </c>
      <c r="Q69" s="61">
        <f t="shared" si="11"/>
        <v>0.0469043152</v>
      </c>
      <c r="R69" s="61">
        <f t="shared" si="12"/>
        <v>0.1390377915</v>
      </c>
      <c r="S69" s="62">
        <f t="shared" si="13"/>
        <v>0.1360225141</v>
      </c>
      <c r="U69" s="60">
        <f t="shared" si="14"/>
        <v>108.58</v>
      </c>
    </row>
    <row r="70">
      <c r="A70" s="63">
        <v>116498.0</v>
      </c>
      <c r="B70" s="63" t="s">
        <v>158</v>
      </c>
      <c r="C70" s="63" t="s">
        <v>14</v>
      </c>
      <c r="D70" s="63">
        <v>5.0</v>
      </c>
      <c r="E70" s="63">
        <v>116538.0</v>
      </c>
      <c r="F70" s="63">
        <v>116584.0</v>
      </c>
      <c r="G70" s="63">
        <v>116839.0</v>
      </c>
      <c r="H70" s="63">
        <v>116585.0</v>
      </c>
      <c r="I70" s="63">
        <v>116711.0</v>
      </c>
      <c r="J70" s="63">
        <v>116538.0</v>
      </c>
      <c r="K70" s="63">
        <v>116651.4</v>
      </c>
      <c r="L70" s="63">
        <v>91.888</v>
      </c>
      <c r="M70" s="63">
        <v>120.324</v>
      </c>
      <c r="N70" s="61">
        <f t="shared" si="8"/>
        <v>0.0343353534</v>
      </c>
      <c r="O70" s="61">
        <f t="shared" si="9"/>
        <v>0.0738210098</v>
      </c>
      <c r="P70" s="61">
        <f t="shared" si="10"/>
        <v>0.2927088877</v>
      </c>
      <c r="Q70" s="61">
        <f t="shared" si="11"/>
        <v>0.07467939364</v>
      </c>
      <c r="R70" s="61">
        <f t="shared" si="12"/>
        <v>0.1828357568</v>
      </c>
      <c r="S70" s="62">
        <f t="shared" si="13"/>
        <v>0.1316760803</v>
      </c>
      <c r="U70" s="60">
        <f t="shared" si="14"/>
        <v>91.888</v>
      </c>
    </row>
    <row r="71">
      <c r="A71" s="63">
        <v>117933.0</v>
      </c>
      <c r="B71" s="63" t="s">
        <v>159</v>
      </c>
      <c r="C71" s="63" t="s">
        <v>14</v>
      </c>
      <c r="D71" s="63">
        <v>5.0</v>
      </c>
      <c r="E71" s="63">
        <v>118238.0</v>
      </c>
      <c r="F71" s="63">
        <v>118026.0</v>
      </c>
      <c r="G71" s="63">
        <v>118076.0</v>
      </c>
      <c r="H71" s="63">
        <v>118215.0</v>
      </c>
      <c r="I71" s="63">
        <v>117966.0</v>
      </c>
      <c r="J71" s="63">
        <v>117966.0</v>
      </c>
      <c r="K71" s="63">
        <v>118104.2</v>
      </c>
      <c r="L71" s="63">
        <v>95.459</v>
      </c>
      <c r="M71" s="63">
        <v>120.39</v>
      </c>
      <c r="N71" s="61">
        <f t="shared" si="8"/>
        <v>0.2586214206</v>
      </c>
      <c r="O71" s="61">
        <f t="shared" si="9"/>
        <v>0.07885833482</v>
      </c>
      <c r="P71" s="61">
        <f t="shared" si="10"/>
        <v>0.121255289</v>
      </c>
      <c r="Q71" s="61">
        <f t="shared" si="11"/>
        <v>0.2391188217</v>
      </c>
      <c r="R71" s="61">
        <f t="shared" si="12"/>
        <v>0.02798198977</v>
      </c>
      <c r="S71" s="62">
        <f t="shared" si="13"/>
        <v>0.1451671712</v>
      </c>
      <c r="U71" s="60">
        <f t="shared" si="14"/>
        <v>95.459</v>
      </c>
    </row>
    <row r="72">
      <c r="A72" s="63">
        <v>122339.0</v>
      </c>
      <c r="B72" s="63" t="s">
        <v>160</v>
      </c>
      <c r="C72" s="63" t="s">
        <v>14</v>
      </c>
      <c r="D72" s="63">
        <v>5.0</v>
      </c>
      <c r="E72" s="63">
        <v>122409.0</v>
      </c>
      <c r="F72" s="63">
        <v>122426.0</v>
      </c>
      <c r="G72" s="63">
        <v>122339.0</v>
      </c>
      <c r="H72" s="63">
        <v>122446.0</v>
      </c>
      <c r="I72" s="63">
        <v>122339.0</v>
      </c>
      <c r="J72" s="63">
        <v>122339.0</v>
      </c>
      <c r="K72" s="63">
        <v>122391.8</v>
      </c>
      <c r="L72" s="63">
        <v>98.009</v>
      </c>
      <c r="M72" s="63">
        <v>120.312</v>
      </c>
      <c r="N72" s="61">
        <f t="shared" si="8"/>
        <v>0.05721805802</v>
      </c>
      <c r="O72" s="61">
        <f t="shared" si="9"/>
        <v>0.07111387211</v>
      </c>
      <c r="P72" s="61">
        <f t="shared" si="10"/>
        <v>0</v>
      </c>
      <c r="Q72" s="61">
        <f t="shared" si="11"/>
        <v>0.08746188869</v>
      </c>
      <c r="R72" s="61">
        <f t="shared" si="12"/>
        <v>0</v>
      </c>
      <c r="S72" s="62">
        <f t="shared" si="13"/>
        <v>0.04315876376</v>
      </c>
      <c r="U72" s="60">
        <f t="shared" si="14"/>
        <v>98.009</v>
      </c>
    </row>
    <row r="73">
      <c r="A73" s="63">
        <v>133069.0</v>
      </c>
      <c r="B73" s="63" t="s">
        <v>161</v>
      </c>
      <c r="C73" s="63" t="s">
        <v>14</v>
      </c>
      <c r="D73" s="63">
        <v>5.0</v>
      </c>
      <c r="E73" s="63">
        <v>133120.0</v>
      </c>
      <c r="F73" s="63">
        <v>133358.0</v>
      </c>
      <c r="G73" s="63">
        <v>133693.0</v>
      </c>
      <c r="H73" s="63">
        <v>133122.0</v>
      </c>
      <c r="I73" s="63">
        <v>133166.0</v>
      </c>
      <c r="J73" s="63">
        <v>133120.0</v>
      </c>
      <c r="K73" s="63">
        <v>133291.8</v>
      </c>
      <c r="L73" s="63">
        <v>79.136</v>
      </c>
      <c r="M73" s="63">
        <v>120.156</v>
      </c>
      <c r="N73" s="61">
        <f t="shared" si="8"/>
        <v>0.03832598126</v>
      </c>
      <c r="O73" s="61">
        <f t="shared" si="9"/>
        <v>0.2171805605</v>
      </c>
      <c r="P73" s="61">
        <f t="shared" si="10"/>
        <v>0.468929653</v>
      </c>
      <c r="Q73" s="61">
        <f t="shared" si="11"/>
        <v>0.03982896092</v>
      </c>
      <c r="R73" s="61">
        <f t="shared" si="12"/>
        <v>0.07289451337</v>
      </c>
      <c r="S73" s="62">
        <f t="shared" si="13"/>
        <v>0.1674319338</v>
      </c>
      <c r="U73" s="60">
        <f t="shared" si="14"/>
        <v>79.136</v>
      </c>
    </row>
    <row r="74">
      <c r="A74" s="63">
        <v>123848.0</v>
      </c>
      <c r="B74" s="63" t="s">
        <v>162</v>
      </c>
      <c r="C74" s="63" t="s">
        <v>14</v>
      </c>
      <c r="D74" s="63">
        <v>5.0</v>
      </c>
      <c r="E74" s="63">
        <v>124569.0</v>
      </c>
      <c r="F74" s="63">
        <v>124198.0</v>
      </c>
      <c r="G74" s="63">
        <v>124344.0</v>
      </c>
      <c r="H74" s="63">
        <v>124251.0</v>
      </c>
      <c r="I74" s="63">
        <v>124211.0</v>
      </c>
      <c r="J74" s="63">
        <v>124198.0</v>
      </c>
      <c r="K74" s="63">
        <v>124314.6</v>
      </c>
      <c r="L74" s="63">
        <v>119.005</v>
      </c>
      <c r="M74" s="63">
        <v>140.353</v>
      </c>
      <c r="N74" s="61">
        <f t="shared" si="8"/>
        <v>0.5821652348</v>
      </c>
      <c r="O74" s="61">
        <f t="shared" si="9"/>
        <v>0.2826044829</v>
      </c>
      <c r="P74" s="61">
        <f t="shared" si="10"/>
        <v>0.4004909244</v>
      </c>
      <c r="Q74" s="61">
        <f t="shared" si="11"/>
        <v>0.325398876</v>
      </c>
      <c r="R74" s="61">
        <f t="shared" si="12"/>
        <v>0.2931012209</v>
      </c>
      <c r="S74" s="62">
        <f t="shared" si="13"/>
        <v>0.3767521478</v>
      </c>
      <c r="U74" s="60">
        <f t="shared" si="14"/>
        <v>119.005</v>
      </c>
    </row>
    <row r="75">
      <c r="A75" s="63">
        <v>134470.0</v>
      </c>
      <c r="B75" s="63" t="s">
        <v>163</v>
      </c>
      <c r="C75" s="63" t="s">
        <v>14</v>
      </c>
      <c r="D75" s="63">
        <v>5.0</v>
      </c>
      <c r="E75" s="63">
        <v>134596.0</v>
      </c>
      <c r="F75" s="63">
        <v>134577.0</v>
      </c>
      <c r="G75" s="63">
        <v>134502.0</v>
      </c>
      <c r="H75" s="63">
        <v>134660.0</v>
      </c>
      <c r="I75" s="63">
        <v>134567.0</v>
      </c>
      <c r="J75" s="63">
        <v>134502.0</v>
      </c>
      <c r="K75" s="63">
        <v>134580.4</v>
      </c>
      <c r="L75" s="63">
        <v>122.414</v>
      </c>
      <c r="M75" s="63">
        <v>140.242</v>
      </c>
      <c r="N75" s="61">
        <f t="shared" si="8"/>
        <v>0.09370119729</v>
      </c>
      <c r="O75" s="61">
        <f t="shared" si="9"/>
        <v>0.07957165167</v>
      </c>
      <c r="P75" s="61">
        <f t="shared" si="10"/>
        <v>0.02379712947</v>
      </c>
      <c r="Q75" s="61">
        <f t="shared" si="11"/>
        <v>0.1412954562</v>
      </c>
      <c r="R75" s="61">
        <f t="shared" si="12"/>
        <v>0.07213504871</v>
      </c>
      <c r="S75" s="62">
        <f t="shared" si="13"/>
        <v>0.08210009668</v>
      </c>
      <c r="U75" s="60">
        <f t="shared" si="14"/>
        <v>122.414</v>
      </c>
    </row>
    <row r="76">
      <c r="A76" s="63">
        <v>132822.0</v>
      </c>
      <c r="B76" s="63" t="s">
        <v>164</v>
      </c>
      <c r="C76" s="63" t="s">
        <v>14</v>
      </c>
      <c r="D76" s="63">
        <v>5.0</v>
      </c>
      <c r="E76" s="63">
        <v>133167.0</v>
      </c>
      <c r="F76" s="63">
        <v>132976.0</v>
      </c>
      <c r="G76" s="63">
        <v>133042.0</v>
      </c>
      <c r="H76" s="63">
        <v>133120.0</v>
      </c>
      <c r="I76" s="63">
        <v>133246.0</v>
      </c>
      <c r="J76" s="63">
        <v>132976.0</v>
      </c>
      <c r="K76" s="63">
        <v>133110.2</v>
      </c>
      <c r="L76" s="63">
        <v>103.87</v>
      </c>
      <c r="M76" s="63">
        <v>140.178</v>
      </c>
      <c r="N76" s="61">
        <f t="shared" si="8"/>
        <v>0.2597461264</v>
      </c>
      <c r="O76" s="61">
        <f t="shared" si="9"/>
        <v>0.1159446477</v>
      </c>
      <c r="P76" s="61">
        <f t="shared" si="10"/>
        <v>0.165635211</v>
      </c>
      <c r="Q76" s="61">
        <f t="shared" si="11"/>
        <v>0.2243604222</v>
      </c>
      <c r="R76" s="61">
        <f t="shared" si="12"/>
        <v>0.3192242249</v>
      </c>
      <c r="S76" s="62">
        <f t="shared" si="13"/>
        <v>0.2169821265</v>
      </c>
      <c r="U76" s="60">
        <f t="shared" si="14"/>
        <v>103.87</v>
      </c>
    </row>
    <row r="77">
      <c r="A77" s="63">
        <v>127779.0</v>
      </c>
      <c r="B77" s="63" t="s">
        <v>165</v>
      </c>
      <c r="C77" s="63" t="s">
        <v>14</v>
      </c>
      <c r="D77" s="63">
        <v>5.0</v>
      </c>
      <c r="E77" s="63">
        <v>128037.0</v>
      </c>
      <c r="F77" s="63">
        <v>127985.0</v>
      </c>
      <c r="G77" s="63">
        <v>127890.0</v>
      </c>
      <c r="H77" s="63">
        <v>128130.0</v>
      </c>
      <c r="I77" s="63">
        <v>127939.0</v>
      </c>
      <c r="J77" s="63">
        <v>127890.0</v>
      </c>
      <c r="K77" s="63">
        <v>127996.2</v>
      </c>
      <c r="L77" s="63">
        <v>112.852</v>
      </c>
      <c r="M77" s="63">
        <v>140.404</v>
      </c>
      <c r="N77" s="61">
        <f t="shared" si="8"/>
        <v>0.2019111122</v>
      </c>
      <c r="O77" s="61">
        <f t="shared" si="9"/>
        <v>0.1612158492</v>
      </c>
      <c r="P77" s="61">
        <f t="shared" si="10"/>
        <v>0.0868687343</v>
      </c>
      <c r="Q77" s="61">
        <f t="shared" si="11"/>
        <v>0.2746930247</v>
      </c>
      <c r="R77" s="61">
        <f t="shared" si="12"/>
        <v>0.1252161936</v>
      </c>
      <c r="S77" s="62">
        <f t="shared" si="13"/>
        <v>0.1699809828</v>
      </c>
      <c r="U77" s="60">
        <f t="shared" si="14"/>
        <v>112.852</v>
      </c>
    </row>
    <row r="78">
      <c r="A78" s="63">
        <v>125727.0</v>
      </c>
      <c r="B78" s="63" t="s">
        <v>166</v>
      </c>
      <c r="C78" s="63" t="s">
        <v>14</v>
      </c>
      <c r="D78" s="63">
        <v>5.0</v>
      </c>
      <c r="E78" s="63">
        <v>125903.0</v>
      </c>
      <c r="F78" s="63">
        <v>125793.0</v>
      </c>
      <c r="G78" s="63">
        <v>125917.0</v>
      </c>
      <c r="H78" s="63">
        <v>126007.0</v>
      </c>
      <c r="I78" s="63">
        <v>125939.0</v>
      </c>
      <c r="J78" s="63">
        <v>125793.0</v>
      </c>
      <c r="K78" s="63">
        <v>125911.8</v>
      </c>
      <c r="L78" s="63">
        <v>132.832</v>
      </c>
      <c r="M78" s="63">
        <v>160.337</v>
      </c>
      <c r="N78" s="61">
        <f t="shared" si="8"/>
        <v>0.1399858423</v>
      </c>
      <c r="O78" s="61">
        <f t="shared" si="9"/>
        <v>0.05249469088</v>
      </c>
      <c r="P78" s="61">
        <f t="shared" si="10"/>
        <v>0.1511210798</v>
      </c>
      <c r="Q78" s="61">
        <f t="shared" si="11"/>
        <v>0.2227047492</v>
      </c>
      <c r="R78" s="61">
        <f t="shared" si="12"/>
        <v>0.1686193101</v>
      </c>
      <c r="S78" s="62">
        <f t="shared" si="13"/>
        <v>0.1469851345</v>
      </c>
      <c r="U78" s="60">
        <f t="shared" si="14"/>
        <v>132.832</v>
      </c>
    </row>
    <row r="79">
      <c r="A79" s="63">
        <v>142084.0</v>
      </c>
      <c r="B79" s="63" t="s">
        <v>167</v>
      </c>
      <c r="C79" s="63" t="s">
        <v>14</v>
      </c>
      <c r="D79" s="63">
        <v>5.0</v>
      </c>
      <c r="E79" s="63">
        <v>142796.0</v>
      </c>
      <c r="F79" s="63">
        <v>142465.0</v>
      </c>
      <c r="G79" s="63">
        <v>142384.0</v>
      </c>
      <c r="H79" s="63">
        <v>142236.0</v>
      </c>
      <c r="I79" s="63">
        <v>142409.0</v>
      </c>
      <c r="J79" s="63">
        <v>142236.0</v>
      </c>
      <c r="K79" s="63">
        <v>142458.0</v>
      </c>
      <c r="L79" s="63">
        <v>141.051</v>
      </c>
      <c r="M79" s="63">
        <v>160.29</v>
      </c>
      <c r="N79" s="61">
        <f t="shared" si="8"/>
        <v>0.5011120182</v>
      </c>
      <c r="O79" s="61">
        <f t="shared" si="9"/>
        <v>0.2681512345</v>
      </c>
      <c r="P79" s="61">
        <f t="shared" si="10"/>
        <v>0.2111427043</v>
      </c>
      <c r="Q79" s="61">
        <f t="shared" si="11"/>
        <v>0.1069789702</v>
      </c>
      <c r="R79" s="61">
        <f t="shared" si="12"/>
        <v>0.2287379297</v>
      </c>
      <c r="S79" s="62">
        <f t="shared" si="13"/>
        <v>0.2632245714</v>
      </c>
      <c r="U79" s="60">
        <f t="shared" si="14"/>
        <v>141.051</v>
      </c>
    </row>
    <row r="80">
      <c r="A80" s="63">
        <v>149976.0</v>
      </c>
      <c r="B80" s="63" t="s">
        <v>168</v>
      </c>
      <c r="C80" s="63" t="s">
        <v>14</v>
      </c>
      <c r="D80" s="63">
        <v>5.0</v>
      </c>
      <c r="E80" s="63">
        <v>150159.0</v>
      </c>
      <c r="F80" s="63">
        <v>150102.0</v>
      </c>
      <c r="G80" s="63">
        <v>150254.0</v>
      </c>
      <c r="H80" s="63">
        <v>150283.0</v>
      </c>
      <c r="I80" s="63">
        <v>150186.0</v>
      </c>
      <c r="J80" s="63">
        <v>150102.0</v>
      </c>
      <c r="K80" s="63">
        <v>150196.8</v>
      </c>
      <c r="L80" s="63">
        <v>134.548</v>
      </c>
      <c r="M80" s="63">
        <v>160.337</v>
      </c>
      <c r="N80" s="61">
        <f t="shared" si="8"/>
        <v>0.1220195231</v>
      </c>
      <c r="O80" s="61">
        <f t="shared" si="9"/>
        <v>0.08401344215</v>
      </c>
      <c r="P80" s="61">
        <f t="shared" si="10"/>
        <v>0.1853629914</v>
      </c>
      <c r="Q80" s="61">
        <f t="shared" si="11"/>
        <v>0.2046994186</v>
      </c>
      <c r="R80" s="61">
        <f t="shared" si="12"/>
        <v>0.1400224036</v>
      </c>
      <c r="S80" s="62">
        <f t="shared" si="13"/>
        <v>0.1472235558</v>
      </c>
      <c r="U80" s="60">
        <f t="shared" si="14"/>
        <v>134.548</v>
      </c>
    </row>
    <row r="81">
      <c r="A81" s="63">
        <v>133369.0</v>
      </c>
      <c r="B81" s="63" t="s">
        <v>169</v>
      </c>
      <c r="C81" s="63" t="s">
        <v>14</v>
      </c>
      <c r="D81" s="63">
        <v>5.0</v>
      </c>
      <c r="E81" s="63">
        <v>133620.0</v>
      </c>
      <c r="F81" s="63">
        <v>133600.0</v>
      </c>
      <c r="G81" s="63">
        <v>133533.0</v>
      </c>
      <c r="H81" s="63">
        <v>133603.0</v>
      </c>
      <c r="I81" s="63">
        <v>133673.0</v>
      </c>
      <c r="J81" s="63">
        <v>133533.0</v>
      </c>
      <c r="K81" s="63">
        <v>133605.8</v>
      </c>
      <c r="L81" s="63">
        <v>155.133</v>
      </c>
      <c r="M81" s="63">
        <v>180.252</v>
      </c>
      <c r="N81" s="61">
        <f t="shared" si="8"/>
        <v>0.1881996566</v>
      </c>
      <c r="O81" s="61">
        <f t="shared" si="9"/>
        <v>0.173203668</v>
      </c>
      <c r="P81" s="61">
        <f t="shared" si="10"/>
        <v>0.1229671063</v>
      </c>
      <c r="Q81" s="61">
        <f t="shared" si="11"/>
        <v>0.1754530663</v>
      </c>
      <c r="R81" s="61">
        <f t="shared" si="12"/>
        <v>0.2279390263</v>
      </c>
      <c r="S81" s="62">
        <f t="shared" si="13"/>
        <v>0.1775525047</v>
      </c>
      <c r="U81" s="60">
        <f t="shared" si="14"/>
        <v>155.133</v>
      </c>
    </row>
    <row r="82">
      <c r="A82" s="63">
        <v>133246.0</v>
      </c>
      <c r="B82" s="63" t="s">
        <v>170</v>
      </c>
      <c r="C82" s="63" t="s">
        <v>14</v>
      </c>
      <c r="D82" s="63">
        <v>5.0</v>
      </c>
      <c r="E82" s="63">
        <v>133284.0</v>
      </c>
      <c r="F82" s="63">
        <v>133598.0</v>
      </c>
      <c r="G82" s="63">
        <v>133560.0</v>
      </c>
      <c r="H82" s="63">
        <v>133558.0</v>
      </c>
      <c r="I82" s="63">
        <v>133627.0</v>
      </c>
      <c r="J82" s="63">
        <v>133284.0</v>
      </c>
      <c r="K82" s="63">
        <v>133525.4</v>
      </c>
      <c r="L82" s="63">
        <v>153.576</v>
      </c>
      <c r="M82" s="63">
        <v>180.41</v>
      </c>
      <c r="N82" s="61">
        <f t="shared" si="8"/>
        <v>0.02851867974</v>
      </c>
      <c r="O82" s="61">
        <f t="shared" si="9"/>
        <v>0.2641730333</v>
      </c>
      <c r="P82" s="61">
        <f t="shared" si="10"/>
        <v>0.2356543536</v>
      </c>
      <c r="Q82" s="61">
        <f t="shared" si="11"/>
        <v>0.2341533705</v>
      </c>
      <c r="R82" s="61">
        <f t="shared" si="12"/>
        <v>0.2859372889</v>
      </c>
      <c r="S82" s="62">
        <f t="shared" si="13"/>
        <v>0.2096873452</v>
      </c>
      <c r="U82" s="60">
        <f t="shared" si="14"/>
        <v>153.576</v>
      </c>
    </row>
    <row r="83">
      <c r="A83" s="63">
        <v>151713.0</v>
      </c>
      <c r="B83" s="63" t="s">
        <v>171</v>
      </c>
      <c r="C83" s="63" t="s">
        <v>14</v>
      </c>
      <c r="D83" s="63">
        <v>5.0</v>
      </c>
      <c r="E83" s="63">
        <v>151866.0</v>
      </c>
      <c r="F83" s="63">
        <v>151981.0</v>
      </c>
      <c r="G83" s="63">
        <v>151870.0</v>
      </c>
      <c r="H83" s="63">
        <v>151977.0</v>
      </c>
      <c r="I83" s="63">
        <v>151879.0</v>
      </c>
      <c r="J83" s="63">
        <v>151866.0</v>
      </c>
      <c r="K83" s="63">
        <v>151914.6</v>
      </c>
      <c r="L83" s="63">
        <v>145.493</v>
      </c>
      <c r="M83" s="63">
        <v>180.77</v>
      </c>
      <c r="N83" s="61">
        <f t="shared" si="8"/>
        <v>0.1008483123</v>
      </c>
      <c r="O83" s="61">
        <f t="shared" si="9"/>
        <v>0.1766493313</v>
      </c>
      <c r="P83" s="61">
        <f t="shared" si="10"/>
        <v>0.1034848695</v>
      </c>
      <c r="Q83" s="61">
        <f t="shared" si="11"/>
        <v>0.1740127741</v>
      </c>
      <c r="R83" s="61">
        <f t="shared" si="12"/>
        <v>0.1094171231</v>
      </c>
      <c r="S83" s="62">
        <f t="shared" si="13"/>
        <v>0.1328824821</v>
      </c>
      <c r="U83" s="60">
        <f t="shared" si="14"/>
        <v>145.493</v>
      </c>
    </row>
    <row r="84">
      <c r="U84" s="60"/>
    </row>
    <row r="85">
      <c r="U85" s="60"/>
    </row>
    <row r="86">
      <c r="U86" s="60"/>
    </row>
    <row r="87">
      <c r="U87" s="60"/>
    </row>
    <row r="88">
      <c r="U88" s="60"/>
    </row>
    <row r="89">
      <c r="U89" s="60"/>
    </row>
    <row r="90">
      <c r="U90" s="60"/>
    </row>
    <row r="91">
      <c r="U91" s="60"/>
    </row>
    <row r="92">
      <c r="U92" s="60"/>
    </row>
    <row r="93">
      <c r="U93" s="60"/>
    </row>
    <row r="94">
      <c r="U94" s="60"/>
    </row>
    <row r="95">
      <c r="U95" s="60"/>
    </row>
    <row r="96">
      <c r="U96" s="60"/>
    </row>
    <row r="97">
      <c r="U97" s="60"/>
    </row>
    <row r="98">
      <c r="U98" s="60"/>
    </row>
    <row r="99">
      <c r="U99" s="60"/>
    </row>
    <row r="100">
      <c r="U100" s="60"/>
    </row>
    <row r="101">
      <c r="U101" s="60"/>
    </row>
    <row r="102">
      <c r="U102" s="60"/>
    </row>
    <row r="103">
      <c r="U103" s="60"/>
    </row>
    <row r="104">
      <c r="U104" s="60"/>
    </row>
    <row r="105">
      <c r="U105" s="60"/>
    </row>
    <row r="106">
      <c r="U106" s="60"/>
    </row>
    <row r="107">
      <c r="U107" s="60"/>
    </row>
    <row r="108">
      <c r="U108" s="60"/>
    </row>
    <row r="109">
      <c r="U109" s="60"/>
    </row>
    <row r="110">
      <c r="U110" s="60"/>
    </row>
    <row r="111">
      <c r="U111" s="60"/>
    </row>
    <row r="112">
      <c r="U112" s="60"/>
    </row>
    <row r="113">
      <c r="U113" s="60"/>
    </row>
    <row r="114">
      <c r="U114" s="60"/>
    </row>
    <row r="115">
      <c r="U115" s="60"/>
    </row>
    <row r="116">
      <c r="U116" s="60"/>
    </row>
    <row r="117">
      <c r="U117" s="60"/>
    </row>
    <row r="118">
      <c r="U118" s="60"/>
    </row>
    <row r="119">
      <c r="U119" s="60"/>
    </row>
    <row r="120">
      <c r="U120" s="60"/>
    </row>
    <row r="121">
      <c r="U121" s="60"/>
    </row>
    <row r="122">
      <c r="U122" s="60"/>
    </row>
    <row r="123">
      <c r="U123" s="60"/>
    </row>
    <row r="124">
      <c r="U124" s="60"/>
    </row>
    <row r="125">
      <c r="U125" s="60"/>
    </row>
    <row r="126">
      <c r="U126" s="60"/>
    </row>
    <row r="127">
      <c r="U127" s="60"/>
    </row>
    <row r="128">
      <c r="U128" s="60"/>
    </row>
    <row r="129">
      <c r="U129" s="60"/>
    </row>
    <row r="130">
      <c r="U130" s="60"/>
    </row>
    <row r="131">
      <c r="U131" s="60"/>
    </row>
    <row r="132">
      <c r="U132" s="60"/>
    </row>
    <row r="133">
      <c r="U133" s="60"/>
    </row>
    <row r="134">
      <c r="U134" s="60"/>
    </row>
    <row r="135">
      <c r="U135" s="60"/>
    </row>
    <row r="136">
      <c r="U136" s="60"/>
    </row>
    <row r="137">
      <c r="U137" s="60"/>
    </row>
    <row r="138">
      <c r="U138" s="60"/>
    </row>
    <row r="139">
      <c r="U139" s="60"/>
    </row>
    <row r="140">
      <c r="U140" s="60"/>
    </row>
    <row r="141">
      <c r="U141" s="60"/>
    </row>
    <row r="142">
      <c r="U142" s="60"/>
    </row>
    <row r="143">
      <c r="U143" s="60"/>
    </row>
    <row r="144">
      <c r="U144" s="60"/>
    </row>
    <row r="145">
      <c r="U145" s="60"/>
    </row>
    <row r="146">
      <c r="U146" s="60"/>
    </row>
    <row r="147">
      <c r="U147" s="60"/>
    </row>
    <row r="148">
      <c r="U148" s="60"/>
    </row>
    <row r="149">
      <c r="U149" s="60"/>
    </row>
    <row r="150">
      <c r="U150" s="60"/>
    </row>
    <row r="151">
      <c r="U151" s="60"/>
    </row>
    <row r="152">
      <c r="U152" s="60"/>
    </row>
    <row r="153">
      <c r="U153" s="60"/>
    </row>
    <row r="154">
      <c r="U154" s="60"/>
    </row>
    <row r="155">
      <c r="U155" s="60"/>
    </row>
    <row r="156">
      <c r="U156" s="60"/>
    </row>
    <row r="157">
      <c r="U157" s="60"/>
    </row>
    <row r="158">
      <c r="U158" s="60"/>
    </row>
    <row r="159">
      <c r="U159" s="60"/>
    </row>
    <row r="160">
      <c r="U160" s="60"/>
    </row>
    <row r="161">
      <c r="U161" s="60"/>
    </row>
    <row r="162">
      <c r="U162" s="60"/>
    </row>
    <row r="163">
      <c r="U163" s="60"/>
    </row>
    <row r="164">
      <c r="U164" s="60"/>
    </row>
    <row r="165">
      <c r="U165" s="60"/>
    </row>
    <row r="166">
      <c r="U166" s="60"/>
    </row>
    <row r="167">
      <c r="U167" s="60"/>
    </row>
    <row r="168">
      <c r="U168" s="60"/>
    </row>
    <row r="169">
      <c r="U169" s="60"/>
    </row>
    <row r="170">
      <c r="U170" s="60"/>
    </row>
    <row r="171">
      <c r="U171" s="60"/>
    </row>
    <row r="172">
      <c r="U172" s="60"/>
    </row>
    <row r="173">
      <c r="U173" s="60"/>
    </row>
    <row r="174">
      <c r="U174" s="60"/>
    </row>
    <row r="175">
      <c r="U175" s="60"/>
    </row>
    <row r="176">
      <c r="U176" s="60"/>
    </row>
    <row r="177">
      <c r="U177" s="60"/>
    </row>
    <row r="178">
      <c r="U178" s="60"/>
    </row>
    <row r="179">
      <c r="U179" s="60"/>
    </row>
    <row r="180">
      <c r="U180" s="60"/>
    </row>
    <row r="181">
      <c r="U181" s="60"/>
    </row>
    <row r="182">
      <c r="U182" s="60"/>
    </row>
    <row r="183">
      <c r="U183" s="60"/>
    </row>
    <row r="184">
      <c r="U184" s="60"/>
    </row>
    <row r="185">
      <c r="U185" s="60"/>
    </row>
    <row r="186">
      <c r="U186" s="60"/>
    </row>
    <row r="187">
      <c r="U187" s="60"/>
    </row>
    <row r="188">
      <c r="U188" s="60"/>
    </row>
    <row r="189">
      <c r="U189" s="60"/>
    </row>
    <row r="190">
      <c r="U190" s="60"/>
    </row>
    <row r="191">
      <c r="U191" s="60"/>
    </row>
    <row r="192">
      <c r="U192" s="60"/>
    </row>
    <row r="193">
      <c r="U193" s="60"/>
    </row>
    <row r="194">
      <c r="U194" s="60"/>
    </row>
    <row r="195">
      <c r="U195" s="60"/>
    </row>
    <row r="196">
      <c r="U196" s="60"/>
    </row>
    <row r="197">
      <c r="U197" s="60"/>
    </row>
    <row r="198">
      <c r="U198" s="60"/>
    </row>
    <row r="199">
      <c r="U199" s="60"/>
    </row>
    <row r="200">
      <c r="U200" s="60"/>
    </row>
    <row r="201">
      <c r="U201" s="60"/>
    </row>
    <row r="202">
      <c r="U202" s="60"/>
    </row>
    <row r="203">
      <c r="U203" s="60"/>
    </row>
    <row r="204">
      <c r="U204" s="60"/>
    </row>
    <row r="205">
      <c r="U205" s="60"/>
    </row>
    <row r="206">
      <c r="U206" s="60"/>
    </row>
    <row r="207">
      <c r="U207" s="60"/>
    </row>
    <row r="208">
      <c r="U208" s="60"/>
    </row>
    <row r="209">
      <c r="U209" s="60"/>
    </row>
    <row r="210">
      <c r="U210" s="60"/>
    </row>
    <row r="211">
      <c r="U211" s="60"/>
    </row>
    <row r="212">
      <c r="U212" s="60"/>
    </row>
    <row r="213">
      <c r="U213" s="60"/>
    </row>
    <row r="214">
      <c r="U214" s="60"/>
    </row>
    <row r="215">
      <c r="U215" s="60"/>
    </row>
    <row r="216">
      <c r="U216" s="60"/>
    </row>
    <row r="217">
      <c r="U217" s="60"/>
    </row>
    <row r="218">
      <c r="U218" s="60"/>
    </row>
    <row r="219">
      <c r="U219" s="60"/>
    </row>
    <row r="220">
      <c r="U220" s="60"/>
    </row>
    <row r="221">
      <c r="U221" s="60"/>
    </row>
    <row r="222">
      <c r="U222" s="60"/>
    </row>
    <row r="223">
      <c r="U223" s="60"/>
    </row>
    <row r="224">
      <c r="U224" s="60"/>
    </row>
    <row r="225">
      <c r="U225" s="60"/>
    </row>
    <row r="226">
      <c r="U226" s="60"/>
    </row>
    <row r="227">
      <c r="U227" s="60"/>
    </row>
    <row r="228">
      <c r="U228" s="60"/>
    </row>
    <row r="229">
      <c r="U229" s="60"/>
    </row>
    <row r="230">
      <c r="U230" s="60"/>
    </row>
    <row r="231">
      <c r="U231" s="60"/>
    </row>
    <row r="232">
      <c r="U232" s="60"/>
    </row>
    <row r="233">
      <c r="U233" s="60"/>
    </row>
    <row r="234">
      <c r="U234" s="60"/>
    </row>
    <row r="235">
      <c r="U235" s="60"/>
    </row>
    <row r="236">
      <c r="U236" s="60"/>
    </row>
    <row r="237">
      <c r="U237" s="60"/>
    </row>
    <row r="238">
      <c r="U238" s="60"/>
    </row>
    <row r="239">
      <c r="U239" s="60"/>
    </row>
    <row r="240">
      <c r="U240" s="60"/>
    </row>
    <row r="241">
      <c r="U241" s="60"/>
    </row>
    <row r="242">
      <c r="U242" s="60"/>
    </row>
    <row r="243">
      <c r="U243" s="60"/>
    </row>
    <row r="244">
      <c r="U244" s="60"/>
    </row>
    <row r="245">
      <c r="U245" s="60"/>
    </row>
    <row r="246">
      <c r="U246" s="60"/>
    </row>
    <row r="247">
      <c r="U247" s="60"/>
    </row>
    <row r="248">
      <c r="U248" s="60"/>
    </row>
    <row r="249">
      <c r="U249" s="60"/>
    </row>
    <row r="250">
      <c r="U250" s="60"/>
    </row>
    <row r="251">
      <c r="U251" s="60"/>
    </row>
    <row r="252">
      <c r="U252" s="60"/>
    </row>
    <row r="253">
      <c r="U253" s="60"/>
    </row>
    <row r="254">
      <c r="U254" s="60"/>
    </row>
    <row r="255">
      <c r="U255" s="60"/>
    </row>
    <row r="256">
      <c r="U256" s="60"/>
    </row>
    <row r="257">
      <c r="U257" s="60"/>
    </row>
    <row r="258">
      <c r="U258" s="60"/>
    </row>
    <row r="259">
      <c r="U259" s="60"/>
    </row>
    <row r="260">
      <c r="U260" s="60"/>
    </row>
    <row r="261">
      <c r="U261" s="60"/>
    </row>
    <row r="262">
      <c r="U262" s="60"/>
    </row>
    <row r="263">
      <c r="U263" s="60"/>
    </row>
    <row r="264">
      <c r="U264" s="60"/>
    </row>
    <row r="265">
      <c r="U265" s="60"/>
    </row>
    <row r="266">
      <c r="U266" s="60"/>
    </row>
    <row r="267">
      <c r="U267" s="60"/>
    </row>
    <row r="268">
      <c r="U268" s="60"/>
    </row>
    <row r="269">
      <c r="U269" s="60"/>
    </row>
    <row r="270">
      <c r="U270" s="60"/>
    </row>
    <row r="271">
      <c r="U271" s="60"/>
    </row>
    <row r="272">
      <c r="U272" s="60"/>
    </row>
    <row r="273">
      <c r="U273" s="60"/>
    </row>
    <row r="274">
      <c r="U274" s="60"/>
    </row>
    <row r="275">
      <c r="U275" s="60"/>
    </row>
    <row r="276">
      <c r="U276" s="60"/>
    </row>
    <row r="277">
      <c r="U277" s="60"/>
    </row>
    <row r="278">
      <c r="U278" s="60"/>
    </row>
    <row r="279">
      <c r="U279" s="60"/>
    </row>
    <row r="280">
      <c r="U280" s="60"/>
    </row>
    <row r="281">
      <c r="U281" s="60"/>
    </row>
    <row r="282">
      <c r="U282" s="60"/>
    </row>
    <row r="283">
      <c r="U283" s="60"/>
    </row>
    <row r="284">
      <c r="U284" s="60"/>
    </row>
    <row r="285">
      <c r="U285" s="60"/>
    </row>
    <row r="286">
      <c r="U286" s="60"/>
    </row>
    <row r="287">
      <c r="U287" s="60"/>
    </row>
    <row r="288">
      <c r="U288" s="60"/>
    </row>
    <row r="289">
      <c r="U289" s="60"/>
    </row>
    <row r="290">
      <c r="U290" s="60"/>
    </row>
    <row r="291">
      <c r="U291" s="60"/>
    </row>
    <row r="292">
      <c r="U292" s="60"/>
    </row>
    <row r="293">
      <c r="U293" s="60"/>
    </row>
    <row r="294">
      <c r="U294" s="60"/>
    </row>
    <row r="295">
      <c r="U295" s="60"/>
    </row>
    <row r="296">
      <c r="U296" s="60"/>
    </row>
    <row r="297">
      <c r="U297" s="60"/>
    </row>
    <row r="298">
      <c r="U298" s="60"/>
    </row>
    <row r="299">
      <c r="U299" s="60"/>
    </row>
    <row r="300">
      <c r="U300" s="60"/>
    </row>
    <row r="301">
      <c r="U301" s="60"/>
    </row>
    <row r="302">
      <c r="U302" s="60"/>
    </row>
    <row r="303">
      <c r="U303" s="60"/>
    </row>
    <row r="304">
      <c r="U304" s="60"/>
    </row>
    <row r="305">
      <c r="U305" s="60"/>
    </row>
    <row r="306">
      <c r="U306" s="60"/>
    </row>
    <row r="307">
      <c r="U307" s="60"/>
    </row>
    <row r="308">
      <c r="U308" s="60"/>
    </row>
    <row r="309">
      <c r="U309" s="60"/>
    </row>
    <row r="310">
      <c r="U310" s="60"/>
    </row>
    <row r="311">
      <c r="U311" s="60"/>
    </row>
    <row r="312">
      <c r="U312" s="60"/>
    </row>
    <row r="313">
      <c r="U313" s="60"/>
    </row>
    <row r="314">
      <c r="U314" s="60"/>
    </row>
    <row r="315">
      <c r="U315" s="60"/>
    </row>
    <row r="316">
      <c r="U316" s="60"/>
    </row>
    <row r="317">
      <c r="U317" s="60"/>
    </row>
    <row r="318">
      <c r="U318" s="60"/>
    </row>
    <row r="319">
      <c r="U319" s="60"/>
    </row>
    <row r="320">
      <c r="U320" s="60"/>
    </row>
    <row r="321">
      <c r="U321" s="60"/>
    </row>
    <row r="322">
      <c r="U322" s="60"/>
    </row>
    <row r="323">
      <c r="U323" s="60"/>
    </row>
    <row r="324">
      <c r="U324" s="60"/>
    </row>
    <row r="325">
      <c r="U325" s="60"/>
    </row>
    <row r="326">
      <c r="U326" s="60"/>
    </row>
    <row r="327">
      <c r="U327" s="60"/>
    </row>
    <row r="328">
      <c r="U328" s="60"/>
    </row>
    <row r="329">
      <c r="U329" s="60"/>
    </row>
    <row r="330">
      <c r="U330" s="60"/>
    </row>
    <row r="331">
      <c r="U331" s="60"/>
    </row>
    <row r="332">
      <c r="U332" s="60"/>
    </row>
    <row r="333">
      <c r="U333" s="60"/>
    </row>
    <row r="334">
      <c r="U334" s="60"/>
    </row>
    <row r="335">
      <c r="U335" s="60"/>
    </row>
    <row r="336">
      <c r="U336" s="60"/>
    </row>
    <row r="337">
      <c r="U337" s="60"/>
    </row>
    <row r="338">
      <c r="U338" s="60"/>
    </row>
    <row r="339">
      <c r="U339" s="60"/>
    </row>
    <row r="340">
      <c r="U340" s="60"/>
    </row>
    <row r="341">
      <c r="U341" s="60"/>
    </row>
    <row r="342">
      <c r="U342" s="60"/>
    </row>
    <row r="343">
      <c r="U343" s="60"/>
    </row>
    <row r="344">
      <c r="U344" s="60"/>
    </row>
    <row r="345">
      <c r="U345" s="60"/>
    </row>
    <row r="346">
      <c r="U346" s="60"/>
    </row>
    <row r="347">
      <c r="U347" s="60"/>
    </row>
    <row r="348">
      <c r="U348" s="60"/>
    </row>
    <row r="349">
      <c r="U349" s="60"/>
    </row>
    <row r="350">
      <c r="U350" s="60"/>
    </row>
    <row r="351">
      <c r="U351" s="60"/>
    </row>
    <row r="352">
      <c r="U352" s="60"/>
    </row>
    <row r="353">
      <c r="U353" s="60"/>
    </row>
    <row r="354">
      <c r="U354" s="60"/>
    </row>
    <row r="355">
      <c r="U355" s="60"/>
    </row>
    <row r="356">
      <c r="U356" s="60"/>
    </row>
    <row r="357">
      <c r="U357" s="60"/>
    </row>
    <row r="358">
      <c r="U358" s="60"/>
    </row>
    <row r="359">
      <c r="U359" s="60"/>
    </row>
    <row r="360">
      <c r="U360" s="60"/>
    </row>
    <row r="361">
      <c r="U361" s="60"/>
    </row>
    <row r="362">
      <c r="U362" s="60"/>
    </row>
    <row r="363">
      <c r="U363" s="60"/>
    </row>
    <row r="364">
      <c r="U364" s="60"/>
    </row>
    <row r="365">
      <c r="U365" s="60"/>
    </row>
    <row r="366">
      <c r="U366" s="60"/>
    </row>
    <row r="367">
      <c r="U367" s="60"/>
    </row>
    <row r="368">
      <c r="U368" s="60"/>
    </row>
    <row r="369">
      <c r="U369" s="60"/>
    </row>
    <row r="370">
      <c r="U370" s="60"/>
    </row>
    <row r="371">
      <c r="U371" s="60"/>
    </row>
    <row r="372">
      <c r="U372" s="60"/>
    </row>
    <row r="373">
      <c r="U373" s="60"/>
    </row>
    <row r="374">
      <c r="U374" s="60"/>
    </row>
    <row r="375">
      <c r="U375" s="60"/>
    </row>
    <row r="376">
      <c r="U376" s="60"/>
    </row>
    <row r="377">
      <c r="U377" s="60"/>
    </row>
    <row r="378">
      <c r="U378" s="60"/>
    </row>
    <row r="379">
      <c r="U379" s="60"/>
    </row>
    <row r="380">
      <c r="U380" s="60"/>
    </row>
    <row r="381">
      <c r="U381" s="60"/>
    </row>
    <row r="382">
      <c r="U382" s="60"/>
    </row>
    <row r="383">
      <c r="U383" s="60"/>
    </row>
    <row r="384">
      <c r="U384" s="60"/>
    </row>
    <row r="385">
      <c r="U385" s="60"/>
    </row>
    <row r="386">
      <c r="U386" s="60"/>
    </row>
    <row r="387">
      <c r="U387" s="60"/>
    </row>
    <row r="388">
      <c r="U388" s="60"/>
    </row>
    <row r="389">
      <c r="U389" s="60"/>
    </row>
    <row r="390">
      <c r="U390" s="60"/>
    </row>
    <row r="391">
      <c r="U391" s="60"/>
    </row>
    <row r="392">
      <c r="U392" s="60"/>
    </row>
    <row r="393">
      <c r="U393" s="60"/>
    </row>
    <row r="394">
      <c r="U394" s="60"/>
    </row>
    <row r="395">
      <c r="U395" s="60"/>
    </row>
    <row r="396">
      <c r="U396" s="60"/>
    </row>
    <row r="397">
      <c r="U397" s="60"/>
    </row>
    <row r="398">
      <c r="U398" s="60"/>
    </row>
    <row r="399">
      <c r="U399" s="60"/>
    </row>
    <row r="400">
      <c r="U400" s="60"/>
    </row>
    <row r="401">
      <c r="U401" s="60"/>
    </row>
    <row r="402">
      <c r="U402" s="60"/>
    </row>
    <row r="403">
      <c r="U403" s="60"/>
    </row>
    <row r="404">
      <c r="U404" s="60"/>
    </row>
    <row r="405">
      <c r="U405" s="60"/>
    </row>
    <row r="406">
      <c r="U406" s="60"/>
    </row>
    <row r="407">
      <c r="U407" s="60"/>
    </row>
    <row r="408">
      <c r="U408" s="60"/>
    </row>
    <row r="409">
      <c r="U409" s="60"/>
    </row>
    <row r="410">
      <c r="U410" s="60"/>
    </row>
    <row r="411">
      <c r="U411" s="60"/>
    </row>
    <row r="412">
      <c r="U412" s="60"/>
    </row>
    <row r="413">
      <c r="U413" s="60"/>
    </row>
    <row r="414">
      <c r="U414" s="60"/>
    </row>
    <row r="415">
      <c r="U415" s="60"/>
    </row>
    <row r="416">
      <c r="U416" s="60"/>
    </row>
    <row r="417">
      <c r="U417" s="60"/>
    </row>
    <row r="418">
      <c r="U418" s="60"/>
    </row>
    <row r="419">
      <c r="U419" s="60"/>
    </row>
    <row r="420">
      <c r="U420" s="60"/>
    </row>
    <row r="421">
      <c r="U421" s="60"/>
    </row>
    <row r="422">
      <c r="U422" s="60"/>
    </row>
    <row r="423">
      <c r="U423" s="60"/>
    </row>
    <row r="424">
      <c r="U424" s="60"/>
    </row>
    <row r="425">
      <c r="U425" s="60"/>
    </row>
    <row r="426">
      <c r="U426" s="60"/>
    </row>
    <row r="427">
      <c r="U427" s="60"/>
    </row>
    <row r="428">
      <c r="U428" s="60"/>
    </row>
    <row r="429">
      <c r="U429" s="60"/>
    </row>
    <row r="430">
      <c r="U430" s="60"/>
    </row>
    <row r="431">
      <c r="U431" s="60"/>
    </row>
    <row r="432">
      <c r="U432" s="60"/>
    </row>
    <row r="433">
      <c r="U433" s="60"/>
    </row>
    <row r="434">
      <c r="U434" s="60"/>
    </row>
    <row r="435">
      <c r="U435" s="60"/>
    </row>
    <row r="436">
      <c r="U436" s="60"/>
    </row>
    <row r="437">
      <c r="U437" s="60"/>
    </row>
    <row r="438">
      <c r="U438" s="60"/>
    </row>
    <row r="439">
      <c r="U439" s="60"/>
    </row>
    <row r="440">
      <c r="U440" s="60"/>
    </row>
    <row r="441">
      <c r="U441" s="60"/>
    </row>
    <row r="442">
      <c r="U442" s="60"/>
    </row>
    <row r="443">
      <c r="U443" s="60"/>
    </row>
    <row r="444">
      <c r="U444" s="60"/>
    </row>
    <row r="445">
      <c r="U445" s="60"/>
    </row>
    <row r="446">
      <c r="U446" s="60"/>
    </row>
    <row r="447">
      <c r="U447" s="60"/>
    </row>
    <row r="448">
      <c r="U448" s="60"/>
    </row>
    <row r="449">
      <c r="U449" s="60"/>
    </row>
    <row r="450">
      <c r="U450" s="60"/>
    </row>
    <row r="451">
      <c r="U451" s="60"/>
    </row>
    <row r="452">
      <c r="U452" s="60"/>
    </row>
    <row r="453">
      <c r="U453" s="60"/>
    </row>
    <row r="454">
      <c r="U454" s="60"/>
    </row>
    <row r="455">
      <c r="U455" s="60"/>
    </row>
    <row r="456">
      <c r="U456" s="60"/>
    </row>
    <row r="457">
      <c r="U457" s="60"/>
    </row>
    <row r="458">
      <c r="U458" s="60"/>
    </row>
    <row r="459">
      <c r="U459" s="60"/>
    </row>
    <row r="460">
      <c r="U460" s="60"/>
    </row>
    <row r="461">
      <c r="U461" s="60"/>
    </row>
    <row r="462">
      <c r="U462" s="60"/>
    </row>
    <row r="463">
      <c r="U463" s="60"/>
    </row>
    <row r="464">
      <c r="U464" s="60"/>
    </row>
    <row r="465">
      <c r="U465" s="60"/>
    </row>
    <row r="466">
      <c r="U466" s="60"/>
    </row>
    <row r="467">
      <c r="U467" s="60"/>
    </row>
    <row r="468">
      <c r="U468" s="60"/>
    </row>
    <row r="469">
      <c r="U469" s="60"/>
    </row>
    <row r="470">
      <c r="U470" s="60"/>
    </row>
    <row r="471">
      <c r="U471" s="60"/>
    </row>
    <row r="472">
      <c r="U472" s="60"/>
    </row>
    <row r="473">
      <c r="U473" s="60"/>
    </row>
    <row r="474">
      <c r="U474" s="60"/>
    </row>
    <row r="475">
      <c r="U475" s="60"/>
    </row>
    <row r="476">
      <c r="U476" s="60"/>
    </row>
    <row r="477">
      <c r="U477" s="60"/>
    </row>
    <row r="478">
      <c r="U478" s="60"/>
    </row>
    <row r="479">
      <c r="U479" s="60"/>
    </row>
    <row r="480">
      <c r="U480" s="60"/>
    </row>
    <row r="481">
      <c r="U481" s="60"/>
    </row>
    <row r="482">
      <c r="U482" s="60"/>
    </row>
    <row r="483">
      <c r="U483" s="60"/>
    </row>
    <row r="484">
      <c r="U484" s="60"/>
    </row>
    <row r="485">
      <c r="U485" s="60"/>
    </row>
    <row r="486">
      <c r="U486" s="60"/>
    </row>
    <row r="487">
      <c r="U487" s="60"/>
    </row>
    <row r="488">
      <c r="U488" s="60"/>
    </row>
    <row r="489">
      <c r="U489" s="60"/>
    </row>
    <row r="490">
      <c r="U490" s="60"/>
    </row>
    <row r="491">
      <c r="U491" s="60"/>
    </row>
    <row r="492">
      <c r="U492" s="60"/>
    </row>
    <row r="493">
      <c r="U493" s="60"/>
    </row>
    <row r="494">
      <c r="U494" s="60"/>
    </row>
    <row r="495">
      <c r="U495" s="60"/>
    </row>
    <row r="496">
      <c r="U496" s="60"/>
    </row>
    <row r="497">
      <c r="U497" s="60"/>
    </row>
    <row r="498">
      <c r="U498" s="60"/>
    </row>
    <row r="499">
      <c r="U499" s="60"/>
    </row>
    <row r="500">
      <c r="U500" s="60"/>
    </row>
    <row r="501">
      <c r="U501" s="60"/>
    </row>
    <row r="502">
      <c r="U502" s="60"/>
    </row>
    <row r="503">
      <c r="U503" s="60"/>
    </row>
    <row r="504">
      <c r="U504" s="60"/>
    </row>
    <row r="505">
      <c r="U505" s="60"/>
    </row>
    <row r="506">
      <c r="U506" s="60"/>
    </row>
    <row r="507">
      <c r="U507" s="60"/>
    </row>
    <row r="508">
      <c r="U508" s="60"/>
    </row>
    <row r="509">
      <c r="U509" s="60"/>
    </row>
    <row r="510">
      <c r="U510" s="60"/>
    </row>
    <row r="511">
      <c r="U511" s="60"/>
    </row>
    <row r="512">
      <c r="U512" s="60"/>
    </row>
    <row r="513">
      <c r="U513" s="60"/>
    </row>
    <row r="514">
      <c r="U514" s="60"/>
    </row>
    <row r="515">
      <c r="U515" s="60"/>
    </row>
    <row r="516">
      <c r="U516" s="60"/>
    </row>
    <row r="517">
      <c r="U517" s="60"/>
    </row>
    <row r="518">
      <c r="U518" s="60"/>
    </row>
    <row r="519">
      <c r="U519" s="60"/>
    </row>
    <row r="520">
      <c r="U520" s="60"/>
    </row>
    <row r="521">
      <c r="U521" s="60"/>
    </row>
    <row r="522">
      <c r="U522" s="60"/>
    </row>
    <row r="523">
      <c r="U523" s="60"/>
    </row>
    <row r="524">
      <c r="U524" s="60"/>
    </row>
    <row r="525">
      <c r="U525" s="60"/>
    </row>
    <row r="526">
      <c r="U526" s="60"/>
    </row>
    <row r="527">
      <c r="U527" s="60"/>
    </row>
    <row r="528">
      <c r="U528" s="60"/>
    </row>
    <row r="529">
      <c r="U529" s="60"/>
    </row>
    <row r="530">
      <c r="U530" s="60"/>
    </row>
    <row r="531">
      <c r="U531" s="60"/>
    </row>
    <row r="532">
      <c r="U532" s="60"/>
    </row>
    <row r="533">
      <c r="U533" s="60"/>
    </row>
    <row r="534">
      <c r="U534" s="60"/>
    </row>
    <row r="535">
      <c r="U535" s="60"/>
    </row>
    <row r="536">
      <c r="U536" s="60"/>
    </row>
    <row r="537">
      <c r="U537" s="60"/>
    </row>
    <row r="538">
      <c r="U538" s="60"/>
    </row>
    <row r="539">
      <c r="U539" s="60"/>
    </row>
    <row r="540">
      <c r="U540" s="60"/>
    </row>
    <row r="541">
      <c r="U541" s="60"/>
    </row>
    <row r="542">
      <c r="U542" s="60"/>
    </row>
    <row r="543">
      <c r="U543" s="60"/>
    </row>
    <row r="544">
      <c r="U544" s="60"/>
    </row>
    <row r="545">
      <c r="U545" s="60"/>
    </row>
    <row r="546">
      <c r="U546" s="60"/>
    </row>
    <row r="547">
      <c r="U547" s="60"/>
    </row>
    <row r="548">
      <c r="U548" s="60"/>
    </row>
    <row r="549">
      <c r="U549" s="60"/>
    </row>
    <row r="550">
      <c r="U550" s="60"/>
    </row>
    <row r="551">
      <c r="U551" s="60"/>
    </row>
    <row r="552">
      <c r="U552" s="60"/>
    </row>
    <row r="553">
      <c r="U553" s="60"/>
    </row>
    <row r="554">
      <c r="U554" s="60"/>
    </row>
    <row r="555">
      <c r="U555" s="60"/>
    </row>
    <row r="556">
      <c r="U556" s="60"/>
    </row>
    <row r="557">
      <c r="U557" s="60"/>
    </row>
    <row r="558">
      <c r="U558" s="60"/>
    </row>
    <row r="559">
      <c r="U559" s="60"/>
    </row>
    <row r="560">
      <c r="U560" s="60"/>
    </row>
    <row r="561">
      <c r="U561" s="60"/>
    </row>
    <row r="562">
      <c r="U562" s="60"/>
    </row>
    <row r="563">
      <c r="U563" s="60"/>
    </row>
    <row r="564">
      <c r="U564" s="60"/>
    </row>
    <row r="565">
      <c r="U565" s="60"/>
    </row>
    <row r="566">
      <c r="U566" s="60"/>
    </row>
    <row r="567">
      <c r="U567" s="60"/>
    </row>
    <row r="568">
      <c r="U568" s="60"/>
    </row>
    <row r="569">
      <c r="U569" s="60"/>
    </row>
    <row r="570">
      <c r="U570" s="60"/>
    </row>
    <row r="571">
      <c r="U571" s="60"/>
    </row>
    <row r="572">
      <c r="U572" s="60"/>
    </row>
    <row r="573">
      <c r="U573" s="60"/>
    </row>
    <row r="574">
      <c r="U574" s="60"/>
    </row>
    <row r="575">
      <c r="U575" s="60"/>
    </row>
    <row r="576">
      <c r="U576" s="60"/>
    </row>
    <row r="577">
      <c r="U577" s="60"/>
    </row>
    <row r="578">
      <c r="U578" s="60"/>
    </row>
    <row r="579">
      <c r="U579" s="60"/>
    </row>
    <row r="580">
      <c r="U580" s="60"/>
    </row>
    <row r="581">
      <c r="U581" s="60"/>
    </row>
    <row r="582">
      <c r="U582" s="60"/>
    </row>
    <row r="583">
      <c r="U583" s="60"/>
    </row>
    <row r="584">
      <c r="U584" s="60"/>
    </row>
    <row r="585">
      <c r="U585" s="60"/>
    </row>
    <row r="586">
      <c r="U586" s="60"/>
    </row>
    <row r="587">
      <c r="U587" s="60"/>
    </row>
    <row r="588">
      <c r="U588" s="60"/>
    </row>
    <row r="589">
      <c r="U589" s="60"/>
    </row>
    <row r="590">
      <c r="U590" s="60"/>
    </row>
    <row r="591">
      <c r="U591" s="60"/>
    </row>
    <row r="592">
      <c r="U592" s="60"/>
    </row>
    <row r="593">
      <c r="U593" s="60"/>
    </row>
    <row r="594">
      <c r="U594" s="60"/>
    </row>
    <row r="595">
      <c r="U595" s="60"/>
    </row>
    <row r="596">
      <c r="U596" s="60"/>
    </row>
    <row r="597">
      <c r="U597" s="60"/>
    </row>
    <row r="598">
      <c r="U598" s="60"/>
    </row>
    <row r="599">
      <c r="U599" s="60"/>
    </row>
    <row r="600">
      <c r="U600" s="60"/>
    </row>
    <row r="601">
      <c r="U601" s="60"/>
    </row>
    <row r="602">
      <c r="U602" s="60"/>
    </row>
    <row r="603">
      <c r="U603" s="60"/>
    </row>
    <row r="604">
      <c r="U604" s="60"/>
    </row>
    <row r="605">
      <c r="U605" s="60"/>
    </row>
    <row r="606">
      <c r="U606" s="60"/>
    </row>
    <row r="607">
      <c r="U607" s="60"/>
    </row>
    <row r="608">
      <c r="U608" s="60"/>
    </row>
    <row r="609">
      <c r="U609" s="60"/>
    </row>
    <row r="610">
      <c r="U610" s="60"/>
    </row>
    <row r="611">
      <c r="U611" s="60"/>
    </row>
    <row r="612">
      <c r="U612" s="60"/>
    </row>
    <row r="613">
      <c r="U613" s="60"/>
    </row>
    <row r="614">
      <c r="U614" s="60"/>
    </row>
    <row r="615">
      <c r="U615" s="60"/>
    </row>
    <row r="616">
      <c r="U616" s="60"/>
    </row>
    <row r="617">
      <c r="U617" s="60"/>
    </row>
    <row r="618">
      <c r="U618" s="60"/>
    </row>
    <row r="619">
      <c r="U619" s="60"/>
    </row>
    <row r="620">
      <c r="U620" s="60"/>
    </row>
    <row r="621">
      <c r="U621" s="60"/>
    </row>
    <row r="622">
      <c r="U622" s="60"/>
    </row>
    <row r="623">
      <c r="U623" s="60"/>
    </row>
    <row r="624">
      <c r="U624" s="60"/>
    </row>
    <row r="625">
      <c r="U625" s="60"/>
    </row>
    <row r="626">
      <c r="U626" s="60"/>
    </row>
    <row r="627">
      <c r="U627" s="60"/>
    </row>
    <row r="628">
      <c r="U628" s="60"/>
    </row>
    <row r="629">
      <c r="U629" s="60"/>
    </row>
    <row r="630">
      <c r="U630" s="60"/>
    </row>
    <row r="631">
      <c r="U631" s="60"/>
    </row>
    <row r="632">
      <c r="U632" s="60"/>
    </row>
    <row r="633">
      <c r="U633" s="60"/>
    </row>
    <row r="634">
      <c r="U634" s="60"/>
    </row>
    <row r="635">
      <c r="U635" s="60"/>
    </row>
    <row r="636">
      <c r="U636" s="60"/>
    </row>
    <row r="637">
      <c r="U637" s="60"/>
    </row>
    <row r="638">
      <c r="U638" s="60"/>
    </row>
    <row r="639">
      <c r="U639" s="60"/>
    </row>
    <row r="640">
      <c r="U640" s="60"/>
    </row>
    <row r="641">
      <c r="U641" s="60"/>
    </row>
    <row r="642">
      <c r="U642" s="60"/>
    </row>
    <row r="643">
      <c r="U643" s="60"/>
    </row>
    <row r="644">
      <c r="U644" s="60"/>
    </row>
    <row r="645">
      <c r="U645" s="60"/>
    </row>
    <row r="646">
      <c r="U646" s="60"/>
    </row>
    <row r="647">
      <c r="U647" s="60"/>
    </row>
    <row r="648">
      <c r="U648" s="60"/>
    </row>
    <row r="649">
      <c r="U649" s="60"/>
    </row>
    <row r="650">
      <c r="U650" s="60"/>
    </row>
    <row r="651">
      <c r="U651" s="60"/>
    </row>
    <row r="652">
      <c r="U652" s="60"/>
    </row>
    <row r="653">
      <c r="U653" s="60"/>
    </row>
    <row r="654">
      <c r="U654" s="60"/>
    </row>
    <row r="655">
      <c r="U655" s="60"/>
    </row>
    <row r="656">
      <c r="U656" s="60"/>
    </row>
    <row r="657">
      <c r="U657" s="60"/>
    </row>
    <row r="658">
      <c r="U658" s="60"/>
    </row>
    <row r="659">
      <c r="U659" s="60"/>
    </row>
    <row r="660">
      <c r="U660" s="60"/>
    </row>
    <row r="661">
      <c r="U661" s="60"/>
    </row>
    <row r="662">
      <c r="U662" s="60"/>
    </row>
    <row r="663">
      <c r="U663" s="60"/>
    </row>
    <row r="664">
      <c r="U664" s="60"/>
    </row>
    <row r="665">
      <c r="U665" s="60"/>
    </row>
    <row r="666">
      <c r="U666" s="60"/>
    </row>
    <row r="667">
      <c r="U667" s="60"/>
    </row>
    <row r="668">
      <c r="U668" s="60"/>
    </row>
    <row r="669">
      <c r="U669" s="60"/>
    </row>
    <row r="670">
      <c r="U670" s="60"/>
    </row>
    <row r="671">
      <c r="U671" s="60"/>
    </row>
    <row r="672">
      <c r="U672" s="60"/>
    </row>
    <row r="673">
      <c r="U673" s="60"/>
    </row>
    <row r="674">
      <c r="U674" s="60"/>
    </row>
    <row r="675">
      <c r="U675" s="60"/>
    </row>
    <row r="676">
      <c r="U676" s="60"/>
    </row>
    <row r="677">
      <c r="U677" s="60"/>
    </row>
    <row r="678">
      <c r="U678" s="60"/>
    </row>
    <row r="679">
      <c r="U679" s="60"/>
    </row>
    <row r="680">
      <c r="U680" s="60"/>
    </row>
    <row r="681">
      <c r="U681" s="60"/>
    </row>
    <row r="682">
      <c r="U682" s="60"/>
    </row>
    <row r="683">
      <c r="U683" s="60"/>
    </row>
    <row r="684">
      <c r="U684" s="60"/>
    </row>
    <row r="685">
      <c r="U685" s="60"/>
    </row>
    <row r="686">
      <c r="U686" s="60"/>
    </row>
    <row r="687">
      <c r="U687" s="60"/>
    </row>
    <row r="688">
      <c r="U688" s="60"/>
    </row>
    <row r="689">
      <c r="U689" s="60"/>
    </row>
    <row r="690">
      <c r="U690" s="60"/>
    </row>
    <row r="691">
      <c r="U691" s="60"/>
    </row>
    <row r="692">
      <c r="U692" s="60"/>
    </row>
    <row r="693">
      <c r="U693" s="60"/>
    </row>
    <row r="694">
      <c r="U694" s="60"/>
    </row>
    <row r="695">
      <c r="U695" s="60"/>
    </row>
    <row r="696">
      <c r="U696" s="60"/>
    </row>
    <row r="697">
      <c r="U697" s="60"/>
    </row>
    <row r="698">
      <c r="U698" s="60"/>
    </row>
    <row r="699">
      <c r="U699" s="60"/>
    </row>
    <row r="700">
      <c r="U700" s="60"/>
    </row>
    <row r="701">
      <c r="U701" s="60"/>
    </row>
    <row r="702">
      <c r="U702" s="60"/>
    </row>
    <row r="703">
      <c r="U703" s="60"/>
    </row>
    <row r="704">
      <c r="U704" s="60"/>
    </row>
    <row r="705">
      <c r="U705" s="60"/>
    </row>
    <row r="706">
      <c r="U706" s="60"/>
    </row>
    <row r="707">
      <c r="U707" s="60"/>
    </row>
    <row r="708">
      <c r="U708" s="60"/>
    </row>
    <row r="709">
      <c r="U709" s="60"/>
    </row>
    <row r="710">
      <c r="U710" s="60"/>
    </row>
    <row r="711">
      <c r="U711" s="60"/>
    </row>
    <row r="712">
      <c r="U712" s="60"/>
    </row>
    <row r="713">
      <c r="U713" s="60"/>
    </row>
    <row r="714">
      <c r="U714" s="60"/>
    </row>
    <row r="715">
      <c r="U715" s="60"/>
    </row>
    <row r="716">
      <c r="U716" s="60"/>
    </row>
    <row r="717">
      <c r="U717" s="60"/>
    </row>
    <row r="718">
      <c r="U718" s="60"/>
    </row>
    <row r="719">
      <c r="U719" s="60"/>
    </row>
    <row r="720">
      <c r="U720" s="60"/>
    </row>
    <row r="721">
      <c r="U721" s="60"/>
    </row>
    <row r="722">
      <c r="U722" s="60"/>
    </row>
    <row r="723">
      <c r="U723" s="60"/>
    </row>
    <row r="724">
      <c r="U724" s="60"/>
    </row>
    <row r="725">
      <c r="U725" s="60"/>
    </row>
    <row r="726">
      <c r="U726" s="60"/>
    </row>
    <row r="727">
      <c r="U727" s="60"/>
    </row>
    <row r="728">
      <c r="U728" s="60"/>
    </row>
    <row r="729">
      <c r="U729" s="60"/>
    </row>
    <row r="730">
      <c r="U730" s="60"/>
    </row>
    <row r="731">
      <c r="U731" s="60"/>
    </row>
    <row r="732">
      <c r="U732" s="60"/>
    </row>
    <row r="733">
      <c r="U733" s="60"/>
    </row>
    <row r="734">
      <c r="U734" s="60"/>
    </row>
    <row r="735">
      <c r="U735" s="60"/>
    </row>
    <row r="736">
      <c r="U736" s="60"/>
    </row>
    <row r="737">
      <c r="U737" s="60"/>
    </row>
    <row r="738">
      <c r="U738" s="60"/>
    </row>
    <row r="739">
      <c r="U739" s="60"/>
    </row>
    <row r="740">
      <c r="U740" s="60"/>
    </row>
    <row r="741">
      <c r="U741" s="60"/>
    </row>
    <row r="742">
      <c r="U742" s="60"/>
    </row>
    <row r="743">
      <c r="U743" s="60"/>
    </row>
    <row r="744">
      <c r="U744" s="60"/>
    </row>
    <row r="745">
      <c r="U745" s="60"/>
    </row>
    <row r="746">
      <c r="U746" s="60"/>
    </row>
    <row r="747">
      <c r="U747" s="60"/>
    </row>
    <row r="748">
      <c r="U748" s="60"/>
    </row>
    <row r="749">
      <c r="U749" s="60"/>
    </row>
    <row r="750">
      <c r="U750" s="60"/>
    </row>
    <row r="751">
      <c r="U751" s="60"/>
    </row>
    <row r="752">
      <c r="U752" s="60"/>
    </row>
    <row r="753">
      <c r="U753" s="60"/>
    </row>
    <row r="754">
      <c r="U754" s="60"/>
    </row>
    <row r="755">
      <c r="U755" s="60"/>
    </row>
    <row r="756">
      <c r="U756" s="60"/>
    </row>
    <row r="757">
      <c r="U757" s="60"/>
    </row>
    <row r="758">
      <c r="U758" s="60"/>
    </row>
    <row r="759">
      <c r="U759" s="60"/>
    </row>
    <row r="760">
      <c r="U760" s="60"/>
    </row>
    <row r="761">
      <c r="U761" s="60"/>
    </row>
    <row r="762">
      <c r="U762" s="60"/>
    </row>
    <row r="763">
      <c r="U763" s="60"/>
    </row>
    <row r="764">
      <c r="U764" s="60"/>
    </row>
    <row r="765">
      <c r="U765" s="60"/>
    </row>
    <row r="766">
      <c r="U766" s="60"/>
    </row>
    <row r="767">
      <c r="U767" s="60"/>
    </row>
    <row r="768">
      <c r="U768" s="60"/>
    </row>
    <row r="769">
      <c r="U769" s="60"/>
    </row>
    <row r="770">
      <c r="U770" s="60"/>
    </row>
    <row r="771">
      <c r="U771" s="60"/>
    </row>
    <row r="772">
      <c r="U772" s="60"/>
    </row>
    <row r="773">
      <c r="U773" s="60"/>
    </row>
    <row r="774">
      <c r="U774" s="60"/>
    </row>
    <row r="775">
      <c r="U775" s="60"/>
    </row>
    <row r="776">
      <c r="U776" s="60"/>
    </row>
    <row r="777">
      <c r="U777" s="60"/>
    </row>
    <row r="778">
      <c r="U778" s="60"/>
    </row>
    <row r="779">
      <c r="U779" s="60"/>
    </row>
    <row r="780">
      <c r="U780" s="60"/>
    </row>
    <row r="781">
      <c r="U781" s="60"/>
    </row>
    <row r="782">
      <c r="U782" s="60"/>
    </row>
    <row r="783">
      <c r="U783" s="60"/>
    </row>
    <row r="784">
      <c r="U784" s="60"/>
    </row>
    <row r="785">
      <c r="U785" s="60"/>
    </row>
    <row r="786">
      <c r="U786" s="60"/>
    </row>
    <row r="787">
      <c r="U787" s="60"/>
    </row>
    <row r="788">
      <c r="U788" s="60"/>
    </row>
    <row r="789">
      <c r="U789" s="60"/>
    </row>
    <row r="790">
      <c r="U790" s="60"/>
    </row>
    <row r="791">
      <c r="U791" s="60"/>
    </row>
    <row r="792">
      <c r="U792" s="60"/>
    </row>
    <row r="793">
      <c r="U793" s="60"/>
    </row>
    <row r="794">
      <c r="U794" s="60"/>
    </row>
    <row r="795">
      <c r="U795" s="60"/>
    </row>
    <row r="796">
      <c r="U796" s="60"/>
    </row>
    <row r="797">
      <c r="U797" s="60"/>
    </row>
    <row r="798">
      <c r="U798" s="60"/>
    </row>
    <row r="799">
      <c r="U799" s="60"/>
    </row>
    <row r="800">
      <c r="U800" s="60"/>
    </row>
    <row r="801">
      <c r="U801" s="60"/>
    </row>
    <row r="802">
      <c r="U802" s="60"/>
    </row>
    <row r="803">
      <c r="U803" s="60"/>
    </row>
    <row r="804">
      <c r="U804" s="60"/>
    </row>
    <row r="805">
      <c r="U805" s="60"/>
    </row>
    <row r="806">
      <c r="U806" s="60"/>
    </row>
    <row r="807">
      <c r="U807" s="60"/>
    </row>
    <row r="808">
      <c r="U808" s="60"/>
    </row>
    <row r="809">
      <c r="U809" s="60"/>
    </row>
    <row r="810">
      <c r="U810" s="60"/>
    </row>
    <row r="811">
      <c r="U811" s="60"/>
    </row>
    <row r="812">
      <c r="U812" s="60"/>
    </row>
    <row r="813">
      <c r="U813" s="60"/>
    </row>
    <row r="814">
      <c r="U814" s="60"/>
    </row>
    <row r="815">
      <c r="U815" s="60"/>
    </row>
    <row r="816">
      <c r="U816" s="60"/>
    </row>
    <row r="817">
      <c r="U817" s="60"/>
    </row>
    <row r="818">
      <c r="U818" s="60"/>
    </row>
    <row r="819">
      <c r="U819" s="60"/>
    </row>
    <row r="820">
      <c r="U820" s="60"/>
    </row>
    <row r="821">
      <c r="U821" s="60"/>
    </row>
    <row r="822">
      <c r="U822" s="60"/>
    </row>
    <row r="823">
      <c r="U823" s="60"/>
    </row>
    <row r="824">
      <c r="U824" s="60"/>
    </row>
    <row r="825">
      <c r="U825" s="60"/>
    </row>
    <row r="826">
      <c r="U826" s="60"/>
    </row>
    <row r="827">
      <c r="U827" s="60"/>
    </row>
    <row r="828">
      <c r="U828" s="60"/>
    </row>
    <row r="829">
      <c r="U829" s="60"/>
    </row>
    <row r="830">
      <c r="U830" s="60"/>
    </row>
    <row r="831">
      <c r="U831" s="60"/>
    </row>
    <row r="832">
      <c r="U832" s="60"/>
    </row>
    <row r="833">
      <c r="U833" s="60"/>
    </row>
    <row r="834">
      <c r="U834" s="60"/>
    </row>
    <row r="835">
      <c r="U835" s="60"/>
    </row>
    <row r="836">
      <c r="U836" s="60"/>
    </row>
    <row r="837">
      <c r="U837" s="60"/>
    </row>
    <row r="838">
      <c r="U838" s="60"/>
    </row>
    <row r="839">
      <c r="U839" s="60"/>
    </row>
    <row r="840">
      <c r="U840" s="60"/>
    </row>
    <row r="841">
      <c r="U841" s="60"/>
    </row>
    <row r="842">
      <c r="U842" s="60"/>
    </row>
    <row r="843">
      <c r="U843" s="60"/>
    </row>
    <row r="844">
      <c r="U844" s="60"/>
    </row>
    <row r="845">
      <c r="U845" s="60"/>
    </row>
    <row r="846">
      <c r="U846" s="60"/>
    </row>
    <row r="847">
      <c r="U847" s="60"/>
    </row>
    <row r="848">
      <c r="U848" s="60"/>
    </row>
    <row r="849">
      <c r="U849" s="60"/>
    </row>
    <row r="850">
      <c r="U850" s="60"/>
    </row>
    <row r="851">
      <c r="U851" s="60"/>
    </row>
    <row r="852">
      <c r="U852" s="60"/>
    </row>
    <row r="853">
      <c r="U853" s="60"/>
    </row>
    <row r="854">
      <c r="U854" s="60"/>
    </row>
    <row r="855">
      <c r="U855" s="60"/>
    </row>
    <row r="856">
      <c r="U856" s="60"/>
    </row>
    <row r="857">
      <c r="U857" s="60"/>
    </row>
    <row r="858">
      <c r="U858" s="60"/>
    </row>
    <row r="859">
      <c r="U859" s="60"/>
    </row>
    <row r="860">
      <c r="U860" s="60"/>
    </row>
    <row r="861">
      <c r="U861" s="60"/>
    </row>
    <row r="862">
      <c r="U862" s="60"/>
    </row>
    <row r="863">
      <c r="U863" s="60"/>
    </row>
    <row r="864">
      <c r="U864" s="60"/>
    </row>
    <row r="865">
      <c r="U865" s="60"/>
    </row>
    <row r="866">
      <c r="U866" s="60"/>
    </row>
    <row r="867">
      <c r="U867" s="60"/>
    </row>
    <row r="868">
      <c r="U868" s="60"/>
    </row>
    <row r="869">
      <c r="U869" s="60"/>
    </row>
    <row r="870">
      <c r="U870" s="60"/>
    </row>
    <row r="871">
      <c r="U871" s="60"/>
    </row>
    <row r="872">
      <c r="U872" s="60"/>
    </row>
    <row r="873">
      <c r="U873" s="60"/>
    </row>
    <row r="874">
      <c r="U874" s="60"/>
    </row>
    <row r="875">
      <c r="U875" s="60"/>
    </row>
    <row r="876">
      <c r="U876" s="60"/>
    </row>
    <row r="877">
      <c r="U877" s="60"/>
    </row>
    <row r="878">
      <c r="U878" s="60"/>
    </row>
    <row r="879">
      <c r="U879" s="60"/>
    </row>
    <row r="880">
      <c r="U880" s="60"/>
    </row>
    <row r="881">
      <c r="U881" s="60"/>
    </row>
    <row r="882">
      <c r="U882" s="60"/>
    </row>
    <row r="883">
      <c r="U883" s="60"/>
    </row>
    <row r="884">
      <c r="U884" s="60"/>
    </row>
    <row r="885">
      <c r="U885" s="60"/>
    </row>
    <row r="886">
      <c r="U886" s="60"/>
    </row>
    <row r="887">
      <c r="U887" s="60"/>
    </row>
    <row r="888">
      <c r="U888" s="60"/>
    </row>
    <row r="889">
      <c r="U889" s="60"/>
    </row>
    <row r="890">
      <c r="U890" s="60"/>
    </row>
    <row r="891">
      <c r="U891" s="60"/>
    </row>
    <row r="892">
      <c r="U892" s="60"/>
    </row>
    <row r="893">
      <c r="U893" s="60"/>
    </row>
    <row r="894">
      <c r="U894" s="60"/>
    </row>
    <row r="895">
      <c r="U895" s="60"/>
    </row>
    <row r="896">
      <c r="U896" s="60"/>
    </row>
    <row r="897">
      <c r="U897" s="60"/>
    </row>
    <row r="898">
      <c r="U898" s="60"/>
    </row>
    <row r="899">
      <c r="U899" s="60"/>
    </row>
    <row r="900">
      <c r="U900" s="60"/>
    </row>
    <row r="901">
      <c r="U901" s="60"/>
    </row>
    <row r="902">
      <c r="U902" s="60"/>
    </row>
    <row r="903">
      <c r="U903" s="60"/>
    </row>
    <row r="904">
      <c r="U904" s="60"/>
    </row>
    <row r="905">
      <c r="U905" s="60"/>
    </row>
    <row r="906">
      <c r="U906" s="60"/>
    </row>
    <row r="907">
      <c r="U907" s="60"/>
    </row>
    <row r="908">
      <c r="U908" s="60"/>
    </row>
    <row r="909">
      <c r="U909" s="60"/>
    </row>
    <row r="910">
      <c r="U910" s="60"/>
    </row>
    <row r="911">
      <c r="U911" s="60"/>
    </row>
    <row r="912">
      <c r="U912" s="60"/>
    </row>
    <row r="913">
      <c r="U913" s="60"/>
    </row>
    <row r="914">
      <c r="U914" s="60"/>
    </row>
    <row r="915">
      <c r="U915" s="60"/>
    </row>
    <row r="916">
      <c r="U916" s="60"/>
    </row>
    <row r="917">
      <c r="U917" s="60"/>
    </row>
    <row r="918">
      <c r="U918" s="60"/>
    </row>
    <row r="919">
      <c r="U919" s="60"/>
    </row>
    <row r="920">
      <c r="U920" s="60"/>
    </row>
    <row r="921">
      <c r="U921" s="60"/>
    </row>
    <row r="922">
      <c r="U922" s="60"/>
    </row>
    <row r="923">
      <c r="U923" s="60"/>
    </row>
    <row r="924">
      <c r="U924" s="60"/>
    </row>
    <row r="925">
      <c r="U925" s="60"/>
    </row>
    <row r="926">
      <c r="U926" s="60"/>
    </row>
    <row r="927">
      <c r="U927" s="60"/>
    </row>
    <row r="928">
      <c r="U928" s="60"/>
    </row>
    <row r="929">
      <c r="U929" s="60"/>
    </row>
    <row r="930">
      <c r="U930" s="60"/>
    </row>
    <row r="931">
      <c r="U931" s="60"/>
    </row>
    <row r="932">
      <c r="U932" s="60"/>
    </row>
    <row r="933">
      <c r="U933" s="60"/>
    </row>
    <row r="934">
      <c r="U934" s="60"/>
    </row>
    <row r="935">
      <c r="U935" s="60"/>
    </row>
    <row r="936">
      <c r="U936" s="60"/>
    </row>
    <row r="937">
      <c r="U937" s="60"/>
    </row>
    <row r="938">
      <c r="U938" s="60"/>
    </row>
    <row r="939">
      <c r="U939" s="60"/>
    </row>
    <row r="940">
      <c r="U940" s="60"/>
    </row>
    <row r="941">
      <c r="U941" s="60"/>
    </row>
    <row r="942">
      <c r="U942" s="60"/>
    </row>
    <row r="943">
      <c r="U943" s="60"/>
    </row>
    <row r="944">
      <c r="U944" s="60"/>
    </row>
    <row r="945">
      <c r="U945" s="60"/>
    </row>
    <row r="946">
      <c r="U946" s="60"/>
    </row>
    <row r="947">
      <c r="U947" s="60"/>
    </row>
    <row r="948">
      <c r="U948" s="60"/>
    </row>
    <row r="949">
      <c r="U949" s="60"/>
    </row>
    <row r="950">
      <c r="U950" s="60"/>
    </row>
    <row r="951">
      <c r="U951" s="60"/>
    </row>
    <row r="952">
      <c r="U952" s="60"/>
    </row>
    <row r="953">
      <c r="U953" s="60"/>
    </row>
    <row r="954">
      <c r="U954" s="60"/>
    </row>
    <row r="955">
      <c r="U955" s="60"/>
    </row>
    <row r="956">
      <c r="U956" s="60"/>
    </row>
    <row r="957">
      <c r="U957" s="60"/>
    </row>
    <row r="958">
      <c r="U958" s="60"/>
    </row>
    <row r="959">
      <c r="U959" s="60"/>
    </row>
    <row r="960">
      <c r="U960" s="60"/>
    </row>
    <row r="961">
      <c r="U961" s="60"/>
    </row>
    <row r="962">
      <c r="U962" s="60"/>
    </row>
    <row r="963">
      <c r="U963" s="60"/>
    </row>
    <row r="964">
      <c r="U964" s="60"/>
    </row>
    <row r="965">
      <c r="U965" s="60"/>
    </row>
    <row r="966">
      <c r="U966" s="60"/>
    </row>
    <row r="967">
      <c r="U967" s="60"/>
    </row>
    <row r="968">
      <c r="U968" s="60"/>
    </row>
    <row r="969">
      <c r="U969" s="60"/>
    </row>
    <row r="970">
      <c r="U970" s="60"/>
    </row>
    <row r="971">
      <c r="U971" s="60"/>
    </row>
    <row r="972">
      <c r="U972" s="60"/>
    </row>
    <row r="973">
      <c r="U973" s="60"/>
    </row>
    <row r="974">
      <c r="U974" s="60"/>
    </row>
    <row r="975">
      <c r="U975" s="60"/>
    </row>
    <row r="976">
      <c r="U976" s="60"/>
    </row>
    <row r="977">
      <c r="U977" s="60"/>
    </row>
    <row r="978">
      <c r="U978" s="60"/>
    </row>
    <row r="979">
      <c r="U979" s="60"/>
    </row>
    <row r="980">
      <c r="U980" s="60"/>
    </row>
    <row r="981">
      <c r="U981" s="60"/>
    </row>
    <row r="982">
      <c r="U982" s="60"/>
    </row>
    <row r="983">
      <c r="U983" s="60"/>
    </row>
    <row r="984">
      <c r="U984" s="60"/>
    </row>
    <row r="985">
      <c r="U985" s="60"/>
    </row>
    <row r="986">
      <c r="U986" s="60"/>
    </row>
    <row r="987">
      <c r="U987" s="60"/>
    </row>
    <row r="988">
      <c r="U988" s="60"/>
    </row>
    <row r="989">
      <c r="U989" s="60"/>
    </row>
    <row r="990">
      <c r="U990" s="60"/>
    </row>
    <row r="991">
      <c r="U991" s="60"/>
    </row>
    <row r="992">
      <c r="U992" s="60"/>
    </row>
    <row r="993">
      <c r="U993" s="60"/>
    </row>
    <row r="994">
      <c r="U994" s="60"/>
    </row>
    <row r="995">
      <c r="U995" s="60"/>
    </row>
    <row r="996">
      <c r="U996" s="60"/>
    </row>
    <row r="997">
      <c r="U997" s="60"/>
    </row>
    <row r="998">
      <c r="U998" s="60"/>
    </row>
    <row r="999">
      <c r="U999" s="60"/>
    </row>
    <row r="1000">
      <c r="U1000" s="6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