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.garciac\Documents\000 DCS 2018-10\ODSs\"/>
    </mc:Choice>
  </mc:AlternateContent>
  <bookViews>
    <workbookView xWindow="0" yWindow="0" windowWidth="28800" windowHeight="12330" activeTab="1"/>
  </bookViews>
  <sheets>
    <sheet name="Hoja1" sheetId="1" r:id="rId1"/>
    <sheet name="Hoja2" sheetId="2" r:id="rId2"/>
  </sheets>
  <definedNames>
    <definedName name="_xlnm._FilterDatabase" localSheetId="0" hidden="1">Hoja1!$A$11:$D$135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G18" i="2"/>
  <c r="G11" i="2"/>
  <c r="G23" i="2"/>
  <c r="G10" i="2"/>
  <c r="E31" i="2"/>
  <c r="G6" i="2" l="1"/>
  <c r="G7" i="2"/>
  <c r="G8" i="2"/>
  <c r="G9" i="2"/>
  <c r="G12" i="2"/>
  <c r="G13" i="2"/>
  <c r="G14" i="2"/>
  <c r="G15" i="2"/>
  <c r="G16" i="2"/>
  <c r="G17" i="2"/>
  <c r="G19" i="2"/>
  <c r="G20" i="2"/>
  <c r="G21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6" i="2"/>
</calcChain>
</file>

<file path=xl/sharedStrings.xml><?xml version="1.0" encoding="utf-8"?>
<sst xmlns="http://schemas.openxmlformats.org/spreadsheetml/2006/main" count="245" uniqueCount="139">
  <si>
    <t>Escuela</t>
  </si>
  <si>
    <t>Proyecto</t>
  </si>
  <si>
    <t>Ods</t>
  </si>
  <si>
    <t>Meta</t>
  </si>
  <si>
    <t>DEE</t>
  </si>
  <si>
    <t>Peregrinación</t>
  </si>
  <si>
    <t>Pintar Casas</t>
  </si>
  <si>
    <t>No Juzgues un libro</t>
  </si>
  <si>
    <t>Ingenieria</t>
  </si>
  <si>
    <t>Visita bimbo</t>
  </si>
  <si>
    <t>Conferencia Brigth</t>
  </si>
  <si>
    <t>Beca ASUA Construye</t>
  </si>
  <si>
    <t>Recopila</t>
  </si>
  <si>
    <t>Vista Hospital Federico Gomez</t>
  </si>
  <si>
    <t>Colecta alimentos</t>
  </si>
  <si>
    <t>Lenguas</t>
  </si>
  <si>
    <t>Tutorias</t>
  </si>
  <si>
    <t>Tapitas quimioterapia</t>
  </si>
  <si>
    <t>Brigadas Medicas</t>
  </si>
  <si>
    <t>Brigada Medica</t>
  </si>
  <si>
    <t>Ispa</t>
  </si>
  <si>
    <t>Semana de vacunacion</t>
  </si>
  <si>
    <t>Campaña de vacunacion</t>
  </si>
  <si>
    <t>Pruebas de capacidad funcional</t>
  </si>
  <si>
    <t>Megabrigadas</t>
  </si>
  <si>
    <t>Donacion de ropa</t>
  </si>
  <si>
    <t>Toma de signos vitales y glucometria</t>
  </si>
  <si>
    <t>Medicina</t>
  </si>
  <si>
    <t>Bailar fundacion mark</t>
  </si>
  <si>
    <t>Entrega de lunches</t>
  </si>
  <si>
    <t>Fundacion Vuela</t>
  </si>
  <si>
    <t>Reclección de tapitas</t>
  </si>
  <si>
    <t>Recolección de libros</t>
  </si>
  <si>
    <t>Recolección de ropa</t>
  </si>
  <si>
    <t>Platica de sencibilizacion para niños con cancer</t>
  </si>
  <si>
    <t>Actividad en ARCA #1</t>
  </si>
  <si>
    <t>Actividad en ARCA #2</t>
  </si>
  <si>
    <t>Actividad en ARCA #3</t>
  </si>
  <si>
    <t>Actividad en ARCA #4</t>
  </si>
  <si>
    <t>Campaña de donación de sangre</t>
  </si>
  <si>
    <t>Actuaria</t>
  </si>
  <si>
    <t>Esferas</t>
  </si>
  <si>
    <t>Regalos</t>
  </si>
  <si>
    <t>Brigada Apaxco</t>
  </si>
  <si>
    <t>Nutrición</t>
  </si>
  <si>
    <t>Brigadas Apaxco</t>
  </si>
  <si>
    <t>Arquitectura</t>
  </si>
  <si>
    <t>Posada Fundación DB</t>
  </si>
  <si>
    <t>Ejercicio de proyectos basicos 2</t>
  </si>
  <si>
    <t>Fab Lab Kids</t>
  </si>
  <si>
    <t>Voluntaria repentina arquitectura</t>
  </si>
  <si>
    <t>DAIS</t>
  </si>
  <si>
    <t>Evento teleton</t>
  </si>
  <si>
    <t>Concierto el arpa para niños</t>
  </si>
  <si>
    <t>Simposio</t>
  </si>
  <si>
    <t>Brigadas por la salud</t>
  </si>
  <si>
    <t>Diseño</t>
  </si>
  <si>
    <t>Teozintle Limbo</t>
  </si>
  <si>
    <t>Dale Dale Dale</t>
  </si>
  <si>
    <t>DonarAremos</t>
  </si>
  <si>
    <t>BecarAremos</t>
  </si>
  <si>
    <t>Colecta de sencibilización</t>
  </si>
  <si>
    <t>SaborearAremos</t>
  </si>
  <si>
    <t>Angeles de la salud</t>
  </si>
  <si>
    <t>ReciclarAremos</t>
  </si>
  <si>
    <t>EducarAremos</t>
  </si>
  <si>
    <t>Derecho</t>
  </si>
  <si>
    <t>Talleres Deportivos</t>
  </si>
  <si>
    <t>Visita Cana</t>
  </si>
  <si>
    <t>Psicologia</t>
  </si>
  <si>
    <t>Brigadas ASUA construye</t>
  </si>
  <si>
    <t>Brigada de salud mental</t>
  </si>
  <si>
    <t>PASI</t>
  </si>
  <si>
    <t>ABC para papas</t>
  </si>
  <si>
    <t>Por una causa mayor</t>
  </si>
  <si>
    <t>Un paso mas</t>
  </si>
  <si>
    <t>Somos Peregrinos</t>
  </si>
  <si>
    <t>Abriendo Puertas</t>
  </si>
  <si>
    <t>Consejeria Emocional</t>
  </si>
  <si>
    <t>Rescatando sin fronteras</t>
  </si>
  <si>
    <t>Materias ligadas al curriculum</t>
  </si>
  <si>
    <t>Conoce tus emociones</t>
  </si>
  <si>
    <t>Azulado</t>
  </si>
  <si>
    <t>Rehabilitación</t>
  </si>
  <si>
    <t>Ride With larry</t>
  </si>
  <si>
    <t>Colecta Tapitas</t>
  </si>
  <si>
    <t>Negocios</t>
  </si>
  <si>
    <t>Tortaton</t>
  </si>
  <si>
    <t>Donacion de leche</t>
  </si>
  <si>
    <t>Donacion de juguetes</t>
  </si>
  <si>
    <t>RSDS</t>
  </si>
  <si>
    <t>Recolección de cobijas</t>
  </si>
  <si>
    <t>Cine con causa</t>
  </si>
  <si>
    <t>Campaña de recolecta para migrantes</t>
  </si>
  <si>
    <t>Comunicación</t>
  </si>
  <si>
    <t>Video de recaudación</t>
  </si>
  <si>
    <t>16,1 - 16,3 - 16,6 - 16,7 - 16,9</t>
  </si>
  <si>
    <t xml:space="preserve">16,1 - 16,2 - 16,3 </t>
  </si>
  <si>
    <t>Restauración de huerto organico</t>
  </si>
  <si>
    <t>15,1 - 15,3 - 15,5</t>
  </si>
  <si>
    <t>13,2 - 13,3 - 13,5</t>
  </si>
  <si>
    <t>12,6 - 16,8</t>
  </si>
  <si>
    <t xml:space="preserve">12,1 - 12,2 - 12,3 </t>
  </si>
  <si>
    <t>12,1 - 12,2</t>
  </si>
  <si>
    <t>11,1 - 11,4</t>
  </si>
  <si>
    <t>11,4 - 11,6</t>
  </si>
  <si>
    <t>7,2 - 7,3 - 7,5</t>
  </si>
  <si>
    <t>3,3 - 3,4 - 3,13</t>
  </si>
  <si>
    <t xml:space="preserve">3,3 - 3,4 - 3,8 - 3,13 </t>
  </si>
  <si>
    <t>3,2 - 3,13</t>
  </si>
  <si>
    <t>3,2 - 3,4</t>
  </si>
  <si>
    <t xml:space="preserve">10,2 - 10,3 - 10,8 </t>
  </si>
  <si>
    <t>1,1 - 1,4</t>
  </si>
  <si>
    <t xml:space="preserve">1,1 - 1,6 </t>
  </si>
  <si>
    <t xml:space="preserve">1,1 - 1,5 </t>
  </si>
  <si>
    <t>4,3 - 4,4 - 4,6</t>
  </si>
  <si>
    <t>4,3 - 4,4 - 4,6 - 4,7</t>
  </si>
  <si>
    <t>4,3 - 4,4 - 4,5 - 4,6 - 4,7</t>
  </si>
  <si>
    <t>4,3 - 4,4 - 4,6 - 4,10</t>
  </si>
  <si>
    <t>4,1 - 4,5</t>
  </si>
  <si>
    <t>Mapeo ODS</t>
  </si>
  <si>
    <t>2017-10</t>
  </si>
  <si>
    <t>Proyectos ASUA por escuelas</t>
  </si>
  <si>
    <t>Participación en eventos</t>
  </si>
  <si>
    <t>Eventos particulares</t>
  </si>
  <si>
    <t xml:space="preserve">Total de eventos </t>
  </si>
  <si>
    <t>Participacion total</t>
  </si>
  <si>
    <t>Municipales</t>
  </si>
  <si>
    <t>Estatales</t>
  </si>
  <si>
    <t>Nacionales</t>
  </si>
  <si>
    <t>Internacionales</t>
  </si>
  <si>
    <t>Eventos ASUA</t>
  </si>
  <si>
    <t>ASUA por los niños</t>
  </si>
  <si>
    <t>Voluntarios</t>
  </si>
  <si>
    <t xml:space="preserve">Servicio Social </t>
  </si>
  <si>
    <t>Por los grandes</t>
  </si>
  <si>
    <t>Por una sonrisa</t>
  </si>
  <si>
    <t>Por los nuestros</t>
  </si>
  <si>
    <t>Total voluntarios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</si>
</sst>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12" borderId="0" xfId="0" applyFont="1" applyFill="1"/>
    <xf numFmtId="0" fontId="1" fillId="12" borderId="21" xfId="0" applyFont="1" applyFill="1" applyBorder="1"/>
    <xf numFmtId="0" fontId="1" fillId="12" borderId="22" xfId="0" applyFont="1" applyFill="1" applyBorder="1"/>
    <xf numFmtId="0" fontId="0" fillId="0" borderId="23" xfId="0" applyBorder="1" applyAlignment="1">
      <alignment vertical="center"/>
    </xf>
    <xf numFmtId="0" fontId="0" fillId="0" borderId="1" xfId="0" applyBorder="1"/>
    <xf numFmtId="0" fontId="1" fillId="12" borderId="1" xfId="0" applyFont="1" applyFill="1" applyBorder="1" applyAlignment="1">
      <alignment horizontal="center"/>
    </xf>
    <xf numFmtId="0" fontId="1" fillId="12" borderId="20" xfId="0" applyFont="1" applyFill="1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1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0093"/>
      <color rgb="FFCC9900"/>
      <color rgb="FF990033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1200149</xdr:colOff>
      <xdr:row>0</xdr:row>
      <xdr:rowOff>0</xdr:rowOff>
    </xdr:from>
    <xdr:to>
      <xdr:col>1</xdr:col>
      <xdr:colOff>2667001</xdr:colOff>
      <xdr:row>7</xdr:row>
      <xdr:rowOff>133352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9" y="0"/>
          <a:ext cx="1466852" cy="1466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5"/>
  <sheetViews>
    <sheetView workbookViewId="0">
      <selection activeCell="B83" sqref="B83"/>
    </sheetView>
  </sheetViews>
  <sheetFormatPr baseColWidth="10" defaultRowHeight="15" x14ac:dyDescent="0.25"/>
  <cols>
    <col min="1" max="1" width="16.28515625" bestFit="1" customWidth="1"/>
    <col min="2" max="2" width="43.140625" style="1" bestFit="1" customWidth="1"/>
    <col min="3" max="3" width="6.42578125" style="3" customWidth="1"/>
    <col min="4" max="4" width="25.42578125" bestFit="1" customWidth="1"/>
  </cols>
  <sheetData>
    <row r="1" spans="1:4" x14ac:dyDescent="0.25">
      <c r="A1" s="37"/>
      <c r="B1" s="37"/>
      <c r="C1" s="37"/>
      <c r="D1" s="37"/>
    </row>
    <row r="2" spans="1:4" x14ac:dyDescent="0.25">
      <c r="A2" s="37"/>
      <c r="B2" s="37"/>
      <c r="C2" s="37"/>
      <c r="D2" s="37"/>
    </row>
    <row r="3" spans="1:4" x14ac:dyDescent="0.25">
      <c r="A3" s="37"/>
      <c r="B3" s="37"/>
      <c r="C3" s="37"/>
      <c r="D3" s="37"/>
    </row>
    <row r="4" spans="1:4" x14ac:dyDescent="0.25">
      <c r="A4" s="37"/>
      <c r="B4" s="37"/>
      <c r="C4" s="37"/>
      <c r="D4" s="37"/>
    </row>
    <row r="5" spans="1:4" x14ac:dyDescent="0.25">
      <c r="A5" s="37"/>
      <c r="B5" s="37"/>
      <c r="C5" s="37"/>
      <c r="D5" s="37"/>
    </row>
    <row r="6" spans="1:4" x14ac:dyDescent="0.25">
      <c r="A6" s="37"/>
      <c r="B6" s="37"/>
      <c r="C6" s="37"/>
      <c r="D6" s="37"/>
    </row>
    <row r="7" spans="1:4" x14ac:dyDescent="0.25">
      <c r="A7" s="37"/>
      <c r="B7" s="37"/>
      <c r="C7" s="37"/>
      <c r="D7" s="37"/>
    </row>
    <row r="8" spans="1:4" x14ac:dyDescent="0.25">
      <c r="A8" s="62" t="s">
        <v>122</v>
      </c>
      <c r="B8" s="62"/>
      <c r="C8" s="62"/>
      <c r="D8" s="62"/>
    </row>
    <row r="9" spans="1:4" ht="15.75" thickBot="1" x14ac:dyDescent="0.3">
      <c r="A9" s="61" t="s">
        <v>121</v>
      </c>
      <c r="B9" s="61"/>
      <c r="C9" s="61"/>
      <c r="D9" s="61"/>
    </row>
    <row r="10" spans="1:4" ht="15.75" thickBot="1" x14ac:dyDescent="0.3">
      <c r="A10" s="59" t="s">
        <v>120</v>
      </c>
      <c r="B10" s="60"/>
      <c r="C10" s="60"/>
      <c r="D10" s="60"/>
    </row>
    <row r="11" spans="1:4" x14ac:dyDescent="0.25">
      <c r="A11" s="35" t="s">
        <v>0</v>
      </c>
      <c r="B11" s="36" t="s">
        <v>1</v>
      </c>
      <c r="C11" s="35" t="s">
        <v>2</v>
      </c>
      <c r="D11" s="35" t="s">
        <v>3</v>
      </c>
    </row>
    <row r="12" spans="1:4" hidden="1" x14ac:dyDescent="0.25">
      <c r="A12" s="47" t="s">
        <v>4</v>
      </c>
      <c r="B12" s="33" t="s">
        <v>5</v>
      </c>
      <c r="C12" s="4"/>
      <c r="D12" s="30"/>
    </row>
    <row r="13" spans="1:4" hidden="1" x14ac:dyDescent="0.25">
      <c r="A13" s="48"/>
      <c r="B13" s="2" t="s">
        <v>6</v>
      </c>
      <c r="C13" s="5">
        <v>10</v>
      </c>
      <c r="D13" s="31" t="s">
        <v>111</v>
      </c>
    </row>
    <row r="14" spans="1:4" hidden="1" x14ac:dyDescent="0.25">
      <c r="A14" s="48"/>
      <c r="B14" s="50" t="s">
        <v>7</v>
      </c>
      <c r="C14" s="6">
        <v>1</v>
      </c>
      <c r="D14" s="31" t="s">
        <v>113</v>
      </c>
    </row>
    <row r="15" spans="1:4" ht="15.75" hidden="1" thickBot="1" x14ac:dyDescent="0.3">
      <c r="A15" s="49"/>
      <c r="B15" s="51"/>
      <c r="C15" s="7">
        <v>4</v>
      </c>
      <c r="D15" s="32">
        <v>4.0999999999999996</v>
      </c>
    </row>
    <row r="16" spans="1:4" hidden="1" x14ac:dyDescent="0.25">
      <c r="A16" s="47" t="s">
        <v>8</v>
      </c>
      <c r="B16" s="52" t="s">
        <v>9</v>
      </c>
      <c r="C16" s="8">
        <v>4</v>
      </c>
      <c r="D16" s="30">
        <v>4.5</v>
      </c>
    </row>
    <row r="17" spans="1:4" hidden="1" x14ac:dyDescent="0.25">
      <c r="A17" s="48"/>
      <c r="B17" s="50"/>
      <c r="C17" s="9">
        <v>12</v>
      </c>
      <c r="D17" s="31" t="s">
        <v>102</v>
      </c>
    </row>
    <row r="18" spans="1:4" hidden="1" x14ac:dyDescent="0.25">
      <c r="A18" s="48"/>
      <c r="B18" s="50" t="s">
        <v>10</v>
      </c>
      <c r="C18" s="10">
        <v>7</v>
      </c>
      <c r="D18" s="31" t="s">
        <v>106</v>
      </c>
    </row>
    <row r="19" spans="1:4" hidden="1" x14ac:dyDescent="0.25">
      <c r="A19" s="48"/>
      <c r="B19" s="50"/>
      <c r="C19" s="11">
        <v>11</v>
      </c>
      <c r="D19" s="31">
        <v>11.4</v>
      </c>
    </row>
    <row r="20" spans="1:4" hidden="1" x14ac:dyDescent="0.25">
      <c r="A20" s="48"/>
      <c r="B20" s="50"/>
      <c r="C20" s="12">
        <v>13</v>
      </c>
      <c r="D20" s="31" t="s">
        <v>100</v>
      </c>
    </row>
    <row r="21" spans="1:4" hidden="1" x14ac:dyDescent="0.25">
      <c r="A21" s="48"/>
      <c r="B21" s="50" t="s">
        <v>11</v>
      </c>
      <c r="C21" s="6">
        <v>1</v>
      </c>
      <c r="D21" s="31" t="s">
        <v>112</v>
      </c>
    </row>
    <row r="22" spans="1:4" hidden="1" x14ac:dyDescent="0.25">
      <c r="A22" s="48"/>
      <c r="B22" s="50"/>
      <c r="C22" s="5">
        <v>10</v>
      </c>
      <c r="D22" s="31" t="s">
        <v>111</v>
      </c>
    </row>
    <row r="23" spans="1:4" hidden="1" x14ac:dyDescent="0.25">
      <c r="A23" s="48"/>
      <c r="B23" s="50" t="s">
        <v>12</v>
      </c>
      <c r="C23" s="11">
        <v>11</v>
      </c>
      <c r="D23" s="31" t="s">
        <v>105</v>
      </c>
    </row>
    <row r="24" spans="1:4" hidden="1" x14ac:dyDescent="0.25">
      <c r="A24" s="48"/>
      <c r="B24" s="50"/>
      <c r="C24" s="12">
        <v>13</v>
      </c>
      <c r="D24" s="31" t="s">
        <v>100</v>
      </c>
    </row>
    <row r="25" spans="1:4" hidden="1" x14ac:dyDescent="0.25">
      <c r="A25" s="48"/>
      <c r="B25" s="2" t="s">
        <v>13</v>
      </c>
      <c r="C25" s="13">
        <v>3</v>
      </c>
      <c r="D25" s="31" t="s">
        <v>109</v>
      </c>
    </row>
    <row r="26" spans="1:4" ht="15.75" hidden="1" thickBot="1" x14ac:dyDescent="0.3">
      <c r="A26" s="49"/>
      <c r="B26" s="34" t="s">
        <v>14</v>
      </c>
      <c r="C26" s="14">
        <v>2</v>
      </c>
      <c r="D26" s="32">
        <v>2.1</v>
      </c>
    </row>
    <row r="27" spans="1:4" hidden="1" x14ac:dyDescent="0.25">
      <c r="A27" s="53" t="s">
        <v>15</v>
      </c>
      <c r="B27" s="63" t="s">
        <v>7</v>
      </c>
      <c r="C27" s="15">
        <v>1</v>
      </c>
      <c r="D27" s="31" t="s">
        <v>113</v>
      </c>
    </row>
    <row r="28" spans="1:4" hidden="1" x14ac:dyDescent="0.25">
      <c r="A28" s="54"/>
      <c r="B28" s="57"/>
      <c r="C28" s="16">
        <v>4</v>
      </c>
      <c r="D28" s="31">
        <v>4.0999999999999996</v>
      </c>
    </row>
    <row r="29" spans="1:4" hidden="1" x14ac:dyDescent="0.25">
      <c r="A29" s="54"/>
      <c r="B29" s="2" t="s">
        <v>16</v>
      </c>
      <c r="C29" s="16">
        <v>4</v>
      </c>
      <c r="D29" s="31" t="s">
        <v>118</v>
      </c>
    </row>
    <row r="30" spans="1:4" ht="15.75" hidden="1" thickBot="1" x14ac:dyDescent="0.3">
      <c r="A30" s="55"/>
      <c r="B30" s="34" t="s">
        <v>17</v>
      </c>
      <c r="C30" s="17">
        <v>3</v>
      </c>
      <c r="D30" s="31" t="s">
        <v>110</v>
      </c>
    </row>
    <row r="31" spans="1:4" hidden="1" x14ac:dyDescent="0.25">
      <c r="A31" s="47" t="s">
        <v>18</v>
      </c>
      <c r="B31" s="33" t="s">
        <v>19</v>
      </c>
      <c r="C31" s="18">
        <v>3</v>
      </c>
      <c r="D31" s="31" t="s">
        <v>108</v>
      </c>
    </row>
    <row r="32" spans="1:4" ht="15.75" hidden="1" thickBot="1" x14ac:dyDescent="0.3">
      <c r="A32" s="49"/>
      <c r="B32" s="34" t="s">
        <v>19</v>
      </c>
      <c r="C32" s="17">
        <v>3</v>
      </c>
      <c r="D32" s="31" t="s">
        <v>108</v>
      </c>
    </row>
    <row r="33" spans="1:4" hidden="1" x14ac:dyDescent="0.25">
      <c r="A33" s="47" t="s">
        <v>20</v>
      </c>
      <c r="B33" s="33" t="s">
        <v>21</v>
      </c>
      <c r="C33" s="18">
        <v>3</v>
      </c>
      <c r="D33" s="30" t="s">
        <v>107</v>
      </c>
    </row>
    <row r="34" spans="1:4" hidden="1" x14ac:dyDescent="0.25">
      <c r="A34" s="48"/>
      <c r="B34" s="2" t="s">
        <v>22</v>
      </c>
      <c r="C34" s="13">
        <v>3</v>
      </c>
      <c r="D34" s="30" t="s">
        <v>107</v>
      </c>
    </row>
    <row r="35" spans="1:4" hidden="1" x14ac:dyDescent="0.25">
      <c r="A35" s="48"/>
      <c r="B35" s="2" t="s">
        <v>22</v>
      </c>
      <c r="C35" s="13">
        <v>3</v>
      </c>
      <c r="D35" s="30" t="s">
        <v>107</v>
      </c>
    </row>
    <row r="36" spans="1:4" hidden="1" x14ac:dyDescent="0.25">
      <c r="A36" s="48"/>
      <c r="B36" s="2" t="s">
        <v>22</v>
      </c>
      <c r="C36" s="13">
        <v>3</v>
      </c>
      <c r="D36" s="30" t="s">
        <v>107</v>
      </c>
    </row>
    <row r="37" spans="1:4" hidden="1" x14ac:dyDescent="0.25">
      <c r="A37" s="48"/>
      <c r="B37" s="2" t="s">
        <v>22</v>
      </c>
      <c r="C37" s="13">
        <v>3</v>
      </c>
      <c r="D37" s="30" t="s">
        <v>107</v>
      </c>
    </row>
    <row r="38" spans="1:4" hidden="1" x14ac:dyDescent="0.25">
      <c r="A38" s="48"/>
      <c r="B38" s="2" t="s">
        <v>22</v>
      </c>
      <c r="C38" s="13">
        <v>3</v>
      </c>
      <c r="D38" s="30" t="s">
        <v>107</v>
      </c>
    </row>
    <row r="39" spans="1:4" hidden="1" x14ac:dyDescent="0.25">
      <c r="A39" s="48"/>
      <c r="B39" s="2" t="s">
        <v>23</v>
      </c>
      <c r="C39" s="13">
        <v>3</v>
      </c>
      <c r="D39" s="31">
        <v>3.4</v>
      </c>
    </row>
    <row r="40" spans="1:4" hidden="1" x14ac:dyDescent="0.25">
      <c r="A40" s="48"/>
      <c r="B40" s="2" t="s">
        <v>23</v>
      </c>
      <c r="C40" s="13">
        <v>3</v>
      </c>
      <c r="D40" s="31">
        <v>3.4</v>
      </c>
    </row>
    <row r="41" spans="1:4" hidden="1" x14ac:dyDescent="0.25">
      <c r="A41" s="48"/>
      <c r="B41" s="2" t="s">
        <v>23</v>
      </c>
      <c r="C41" s="13">
        <v>3</v>
      </c>
      <c r="D41" s="31">
        <v>3.4</v>
      </c>
    </row>
    <row r="42" spans="1:4" hidden="1" x14ac:dyDescent="0.25">
      <c r="A42" s="48"/>
      <c r="B42" s="2" t="s">
        <v>23</v>
      </c>
      <c r="C42" s="13">
        <v>3</v>
      </c>
      <c r="D42" s="31">
        <v>3.4</v>
      </c>
    </row>
    <row r="43" spans="1:4" hidden="1" x14ac:dyDescent="0.25">
      <c r="A43" s="48"/>
      <c r="B43" s="2" t="s">
        <v>23</v>
      </c>
      <c r="C43" s="13">
        <v>3</v>
      </c>
      <c r="D43" s="31">
        <v>3.4</v>
      </c>
    </row>
    <row r="44" spans="1:4" hidden="1" x14ac:dyDescent="0.25">
      <c r="A44" s="48"/>
      <c r="B44" s="2" t="s">
        <v>23</v>
      </c>
      <c r="C44" s="13">
        <v>3</v>
      </c>
      <c r="D44" s="31">
        <v>3.4</v>
      </c>
    </row>
    <row r="45" spans="1:4" hidden="1" x14ac:dyDescent="0.25">
      <c r="A45" s="48"/>
      <c r="B45" s="2" t="s">
        <v>24</v>
      </c>
      <c r="C45" s="13">
        <v>3</v>
      </c>
      <c r="D45" s="31" t="s">
        <v>108</v>
      </c>
    </row>
    <row r="46" spans="1:4" hidden="1" x14ac:dyDescent="0.25">
      <c r="A46" s="48"/>
      <c r="B46" s="2" t="s">
        <v>25</v>
      </c>
      <c r="C46" s="6">
        <v>1</v>
      </c>
      <c r="D46" s="31" t="s">
        <v>114</v>
      </c>
    </row>
    <row r="47" spans="1:4" hidden="1" x14ac:dyDescent="0.25">
      <c r="A47" s="48"/>
      <c r="B47" s="2" t="s">
        <v>25</v>
      </c>
      <c r="C47" s="6">
        <v>1</v>
      </c>
      <c r="D47" s="31" t="s">
        <v>114</v>
      </c>
    </row>
    <row r="48" spans="1:4" hidden="1" x14ac:dyDescent="0.25">
      <c r="A48" s="48"/>
      <c r="B48" s="2" t="s">
        <v>25</v>
      </c>
      <c r="C48" s="6">
        <v>1</v>
      </c>
      <c r="D48" s="31" t="s">
        <v>114</v>
      </c>
    </row>
    <row r="49" spans="1:4" hidden="1" x14ac:dyDescent="0.25">
      <c r="A49" s="48"/>
      <c r="B49" s="2" t="s">
        <v>25</v>
      </c>
      <c r="C49" s="6">
        <v>1</v>
      </c>
      <c r="D49" s="31" t="s">
        <v>114</v>
      </c>
    </row>
    <row r="50" spans="1:4" hidden="1" x14ac:dyDescent="0.25">
      <c r="A50" s="48"/>
      <c r="B50" s="2" t="s">
        <v>25</v>
      </c>
      <c r="C50" s="6">
        <v>1</v>
      </c>
      <c r="D50" s="31" t="s">
        <v>114</v>
      </c>
    </row>
    <row r="51" spans="1:4" hidden="1" x14ac:dyDescent="0.25">
      <c r="A51" s="48"/>
      <c r="B51" s="2" t="s">
        <v>25</v>
      </c>
      <c r="C51" s="6">
        <v>1</v>
      </c>
      <c r="D51" s="31" t="s">
        <v>114</v>
      </c>
    </row>
    <row r="52" spans="1:4" hidden="1" x14ac:dyDescent="0.25">
      <c r="A52" s="48"/>
      <c r="B52" s="2" t="s">
        <v>25</v>
      </c>
      <c r="C52" s="6">
        <v>1</v>
      </c>
      <c r="D52" s="31" t="s">
        <v>114</v>
      </c>
    </row>
    <row r="53" spans="1:4" ht="15.75" hidden="1" thickBot="1" x14ac:dyDescent="0.3">
      <c r="A53" s="49"/>
      <c r="B53" s="34" t="s">
        <v>26</v>
      </c>
      <c r="C53" s="17">
        <v>3</v>
      </c>
      <c r="D53" s="31" t="s">
        <v>109</v>
      </c>
    </row>
    <row r="54" spans="1:4" hidden="1" x14ac:dyDescent="0.25">
      <c r="A54" s="53" t="s">
        <v>27</v>
      </c>
      <c r="B54" s="33" t="s">
        <v>28</v>
      </c>
      <c r="C54" s="4"/>
      <c r="D54" s="30"/>
    </row>
    <row r="55" spans="1:4" ht="15.75" hidden="1" thickBot="1" x14ac:dyDescent="0.3">
      <c r="A55" s="54"/>
      <c r="B55" s="2" t="s">
        <v>29</v>
      </c>
      <c r="C55" s="19">
        <v>2</v>
      </c>
      <c r="D55" s="32">
        <v>2.1</v>
      </c>
    </row>
    <row r="56" spans="1:4" ht="15.75" hidden="1" thickBot="1" x14ac:dyDescent="0.3">
      <c r="A56" s="54"/>
      <c r="B56" s="2" t="s">
        <v>29</v>
      </c>
      <c r="C56" s="19">
        <v>2</v>
      </c>
      <c r="D56" s="32">
        <v>2.1</v>
      </c>
    </row>
    <row r="57" spans="1:4" ht="15.75" hidden="1" thickBot="1" x14ac:dyDescent="0.3">
      <c r="A57" s="54"/>
      <c r="B57" s="2" t="s">
        <v>29</v>
      </c>
      <c r="C57" s="19">
        <v>2</v>
      </c>
      <c r="D57" s="32">
        <v>2.1</v>
      </c>
    </row>
    <row r="58" spans="1:4" ht="15.75" hidden="1" thickBot="1" x14ac:dyDescent="0.3">
      <c r="A58" s="54"/>
      <c r="B58" s="2" t="s">
        <v>29</v>
      </c>
      <c r="C58" s="19">
        <v>2</v>
      </c>
      <c r="D58" s="32">
        <v>2.1</v>
      </c>
    </row>
    <row r="59" spans="1:4" ht="15.75" hidden="1" thickBot="1" x14ac:dyDescent="0.3">
      <c r="A59" s="54"/>
      <c r="B59" s="2" t="s">
        <v>29</v>
      </c>
      <c r="C59" s="19">
        <v>2</v>
      </c>
      <c r="D59" s="32">
        <v>2.1</v>
      </c>
    </row>
    <row r="60" spans="1:4" hidden="1" x14ac:dyDescent="0.25">
      <c r="A60" s="54"/>
      <c r="B60" s="2" t="s">
        <v>30</v>
      </c>
      <c r="C60" s="13">
        <v>3</v>
      </c>
      <c r="D60" s="31" t="s">
        <v>109</v>
      </c>
    </row>
    <row r="61" spans="1:4" hidden="1" x14ac:dyDescent="0.25">
      <c r="A61" s="54"/>
      <c r="B61" s="2" t="s">
        <v>30</v>
      </c>
      <c r="C61" s="13">
        <v>3</v>
      </c>
      <c r="D61" s="31" t="s">
        <v>109</v>
      </c>
    </row>
    <row r="62" spans="1:4" hidden="1" x14ac:dyDescent="0.25">
      <c r="A62" s="54"/>
      <c r="B62" s="2" t="s">
        <v>30</v>
      </c>
      <c r="C62" s="13">
        <v>3</v>
      </c>
      <c r="D62" s="31" t="s">
        <v>109</v>
      </c>
    </row>
    <row r="63" spans="1:4" hidden="1" x14ac:dyDescent="0.25">
      <c r="A63" s="54"/>
      <c r="B63" s="2" t="s">
        <v>30</v>
      </c>
      <c r="C63" s="13">
        <v>3</v>
      </c>
      <c r="D63" s="31" t="s">
        <v>109</v>
      </c>
    </row>
    <row r="64" spans="1:4" hidden="1" x14ac:dyDescent="0.25">
      <c r="A64" s="54"/>
      <c r="B64" s="2" t="s">
        <v>30</v>
      </c>
      <c r="C64" s="13">
        <v>3</v>
      </c>
      <c r="D64" s="31" t="s">
        <v>109</v>
      </c>
    </row>
    <row r="65" spans="1:4" hidden="1" x14ac:dyDescent="0.25">
      <c r="A65" s="54"/>
      <c r="B65" s="2" t="s">
        <v>30</v>
      </c>
      <c r="C65" s="13">
        <v>3</v>
      </c>
      <c r="D65" s="31" t="s">
        <v>109</v>
      </c>
    </row>
    <row r="66" spans="1:4" hidden="1" x14ac:dyDescent="0.25">
      <c r="A66" s="54"/>
      <c r="B66" s="2" t="s">
        <v>30</v>
      </c>
      <c r="C66" s="13">
        <v>3</v>
      </c>
      <c r="D66" s="31" t="s">
        <v>109</v>
      </c>
    </row>
    <row r="67" spans="1:4" hidden="1" x14ac:dyDescent="0.25">
      <c r="A67" s="54"/>
      <c r="B67" s="2" t="s">
        <v>30</v>
      </c>
      <c r="C67" s="13">
        <v>3</v>
      </c>
      <c r="D67" s="31" t="s">
        <v>109</v>
      </c>
    </row>
    <row r="68" spans="1:4" hidden="1" x14ac:dyDescent="0.25">
      <c r="A68" s="54"/>
      <c r="B68" s="2" t="s">
        <v>31</v>
      </c>
      <c r="C68" s="13">
        <v>3</v>
      </c>
      <c r="D68" s="31" t="s">
        <v>110</v>
      </c>
    </row>
    <row r="69" spans="1:4" hidden="1" x14ac:dyDescent="0.25">
      <c r="A69" s="54"/>
      <c r="B69" s="2" t="s">
        <v>32</v>
      </c>
      <c r="C69" s="16">
        <v>4</v>
      </c>
      <c r="D69" s="31">
        <v>4.0999999999999996</v>
      </c>
    </row>
    <row r="70" spans="1:4" hidden="1" x14ac:dyDescent="0.25">
      <c r="A70" s="54"/>
      <c r="B70" s="2" t="s">
        <v>33</v>
      </c>
      <c r="C70" s="6">
        <v>1</v>
      </c>
      <c r="D70" s="31" t="s">
        <v>114</v>
      </c>
    </row>
    <row r="71" spans="1:4" hidden="1" x14ac:dyDescent="0.25">
      <c r="A71" s="54"/>
      <c r="B71" s="2" t="s">
        <v>34</v>
      </c>
      <c r="C71" s="16">
        <v>4</v>
      </c>
      <c r="D71" s="31">
        <v>4.5</v>
      </c>
    </row>
    <row r="72" spans="1:4" hidden="1" x14ac:dyDescent="0.25">
      <c r="A72" s="54"/>
      <c r="B72" s="2" t="s">
        <v>35</v>
      </c>
      <c r="C72" s="20"/>
      <c r="D72" s="31"/>
    </row>
    <row r="73" spans="1:4" hidden="1" x14ac:dyDescent="0.25">
      <c r="A73" s="54"/>
      <c r="B73" s="2" t="s">
        <v>36</v>
      </c>
      <c r="C73" s="20"/>
      <c r="D73" s="31"/>
    </row>
    <row r="74" spans="1:4" hidden="1" x14ac:dyDescent="0.25">
      <c r="A74" s="54"/>
      <c r="B74" s="2" t="s">
        <v>37</v>
      </c>
      <c r="C74" s="20"/>
      <c r="D74" s="31"/>
    </row>
    <row r="75" spans="1:4" hidden="1" x14ac:dyDescent="0.25">
      <c r="A75" s="54"/>
      <c r="B75" s="2" t="s">
        <v>38</v>
      </c>
      <c r="C75" s="20"/>
      <c r="D75" s="31"/>
    </row>
    <row r="76" spans="1:4" ht="15.75" hidden="1" thickBot="1" x14ac:dyDescent="0.3">
      <c r="A76" s="55"/>
      <c r="B76" s="34" t="s">
        <v>39</v>
      </c>
      <c r="C76" s="17">
        <v>3</v>
      </c>
      <c r="D76" s="31" t="s">
        <v>110</v>
      </c>
    </row>
    <row r="77" spans="1:4" hidden="1" x14ac:dyDescent="0.25">
      <c r="A77" s="47" t="s">
        <v>40</v>
      </c>
      <c r="B77" s="33" t="s">
        <v>41</v>
      </c>
      <c r="C77" s="21">
        <v>10</v>
      </c>
      <c r="D77" s="31" t="s">
        <v>111</v>
      </c>
    </row>
    <row r="78" spans="1:4" hidden="1" x14ac:dyDescent="0.25">
      <c r="A78" s="48"/>
      <c r="B78" s="2" t="s">
        <v>42</v>
      </c>
      <c r="C78" s="5">
        <v>10</v>
      </c>
      <c r="D78" s="31" t="s">
        <v>111</v>
      </c>
    </row>
    <row r="79" spans="1:4" ht="15.75" hidden="1" thickBot="1" x14ac:dyDescent="0.3">
      <c r="A79" s="49"/>
      <c r="B79" s="34" t="s">
        <v>43</v>
      </c>
      <c r="C79" s="7">
        <v>4</v>
      </c>
      <c r="D79" s="32" t="s">
        <v>115</v>
      </c>
    </row>
    <row r="80" spans="1:4" hidden="1" x14ac:dyDescent="0.25">
      <c r="A80" s="53" t="s">
        <v>44</v>
      </c>
      <c r="B80" s="33" t="s">
        <v>17</v>
      </c>
      <c r="C80" s="18">
        <v>3</v>
      </c>
      <c r="D80" s="31" t="s">
        <v>110</v>
      </c>
    </row>
    <row r="81" spans="1:4" ht="15.75" hidden="1" thickBot="1" x14ac:dyDescent="0.3">
      <c r="A81" s="55"/>
      <c r="B81" s="34" t="s">
        <v>45</v>
      </c>
      <c r="C81" s="17">
        <v>3</v>
      </c>
      <c r="D81" s="31" t="s">
        <v>108</v>
      </c>
    </row>
    <row r="82" spans="1:4" hidden="1" x14ac:dyDescent="0.25">
      <c r="A82" s="53" t="s">
        <v>46</v>
      </c>
      <c r="B82" s="33" t="s">
        <v>47</v>
      </c>
      <c r="C82" s="21">
        <v>10</v>
      </c>
      <c r="D82" s="31" t="s">
        <v>111</v>
      </c>
    </row>
    <row r="83" spans="1:4" hidden="1" x14ac:dyDescent="0.25">
      <c r="A83" s="54"/>
      <c r="B83" s="2" t="s">
        <v>98</v>
      </c>
      <c r="C83" s="22">
        <v>15</v>
      </c>
      <c r="D83" s="31" t="s">
        <v>99</v>
      </c>
    </row>
    <row r="84" spans="1:4" ht="15" hidden="1" customHeight="1" x14ac:dyDescent="0.25">
      <c r="A84" s="54"/>
      <c r="B84" s="56" t="s">
        <v>48</v>
      </c>
      <c r="C84" s="6">
        <v>1</v>
      </c>
      <c r="D84" s="31" t="s">
        <v>112</v>
      </c>
    </row>
    <row r="85" spans="1:4" hidden="1" x14ac:dyDescent="0.25">
      <c r="A85" s="54"/>
      <c r="B85" s="57"/>
      <c r="C85" s="11">
        <v>11</v>
      </c>
      <c r="D85" s="31" t="s">
        <v>104</v>
      </c>
    </row>
    <row r="86" spans="1:4" hidden="1" x14ac:dyDescent="0.25">
      <c r="A86" s="54"/>
      <c r="B86" s="2" t="s">
        <v>49</v>
      </c>
      <c r="C86" s="16">
        <v>4</v>
      </c>
      <c r="D86" s="31" t="s">
        <v>119</v>
      </c>
    </row>
    <row r="87" spans="1:4" ht="15.75" hidden="1" thickBot="1" x14ac:dyDescent="0.3">
      <c r="A87" s="55"/>
      <c r="B87" s="34" t="s">
        <v>50</v>
      </c>
      <c r="C87" s="23">
        <v>12</v>
      </c>
      <c r="D87" s="32" t="s">
        <v>101</v>
      </c>
    </row>
    <row r="88" spans="1:4" hidden="1" x14ac:dyDescent="0.25">
      <c r="A88" s="53" t="s">
        <v>51</v>
      </c>
      <c r="B88" s="33" t="s">
        <v>52</v>
      </c>
      <c r="C88" s="24">
        <v>17</v>
      </c>
      <c r="D88" s="30"/>
    </row>
    <row r="89" spans="1:4" hidden="1" x14ac:dyDescent="0.25">
      <c r="A89" s="54"/>
      <c r="B89" s="2" t="s">
        <v>53</v>
      </c>
      <c r="C89" s="5">
        <v>10</v>
      </c>
      <c r="D89" s="31" t="s">
        <v>111</v>
      </c>
    </row>
    <row r="90" spans="1:4" hidden="1" x14ac:dyDescent="0.25">
      <c r="A90" s="54"/>
      <c r="B90" s="2" t="s">
        <v>54</v>
      </c>
      <c r="C90" s="16">
        <v>4</v>
      </c>
      <c r="D90" s="31">
        <v>4.4000000000000004</v>
      </c>
    </row>
    <row r="91" spans="1:4" ht="15.75" hidden="1" thickBot="1" x14ac:dyDescent="0.3">
      <c r="A91" s="55"/>
      <c r="B91" s="34" t="s">
        <v>55</v>
      </c>
      <c r="C91" s="17">
        <v>3</v>
      </c>
      <c r="D91" s="31" t="s">
        <v>108</v>
      </c>
    </row>
    <row r="92" spans="1:4" hidden="1" x14ac:dyDescent="0.25">
      <c r="A92" s="53" t="s">
        <v>56</v>
      </c>
      <c r="B92" s="33" t="s">
        <v>57</v>
      </c>
      <c r="C92" s="4"/>
      <c r="D92" s="30"/>
    </row>
    <row r="93" spans="1:4" hidden="1" x14ac:dyDescent="0.25">
      <c r="A93" s="54"/>
      <c r="B93" s="2" t="s">
        <v>58</v>
      </c>
      <c r="C93" s="5">
        <v>10</v>
      </c>
      <c r="D93" s="31" t="s">
        <v>111</v>
      </c>
    </row>
    <row r="94" spans="1:4" hidden="1" x14ac:dyDescent="0.25">
      <c r="A94" s="54"/>
      <c r="B94" s="2" t="s">
        <v>59</v>
      </c>
      <c r="C94" s="6">
        <v>1</v>
      </c>
      <c r="D94" s="31" t="s">
        <v>113</v>
      </c>
    </row>
    <row r="95" spans="1:4" hidden="1" x14ac:dyDescent="0.25">
      <c r="A95" s="54"/>
      <c r="B95" s="50" t="s">
        <v>60</v>
      </c>
      <c r="C95" s="6">
        <v>1</v>
      </c>
      <c r="D95" s="31" t="s">
        <v>112</v>
      </c>
    </row>
    <row r="96" spans="1:4" hidden="1" x14ac:dyDescent="0.25">
      <c r="A96" s="54"/>
      <c r="B96" s="50"/>
      <c r="C96" s="5">
        <v>10</v>
      </c>
      <c r="D96" s="31" t="s">
        <v>111</v>
      </c>
    </row>
    <row r="97" spans="1:4" hidden="1" x14ac:dyDescent="0.25">
      <c r="A97" s="54"/>
      <c r="B97" s="2" t="s">
        <v>61</v>
      </c>
      <c r="C97" s="5">
        <v>10</v>
      </c>
      <c r="D97" s="31" t="s">
        <v>111</v>
      </c>
    </row>
    <row r="98" spans="1:4" hidden="1" x14ac:dyDescent="0.25">
      <c r="A98" s="54"/>
      <c r="B98" s="2" t="s">
        <v>62</v>
      </c>
      <c r="C98" s="20"/>
      <c r="D98" s="31"/>
    </row>
    <row r="99" spans="1:4" hidden="1" x14ac:dyDescent="0.25">
      <c r="A99" s="54"/>
      <c r="B99" s="2" t="s">
        <v>63</v>
      </c>
      <c r="C99" s="13">
        <v>3</v>
      </c>
      <c r="D99" s="31" t="s">
        <v>110</v>
      </c>
    </row>
    <row r="100" spans="1:4" hidden="1" x14ac:dyDescent="0.25">
      <c r="A100" s="54"/>
      <c r="B100" s="2" t="s">
        <v>64</v>
      </c>
      <c r="C100" s="9">
        <v>12</v>
      </c>
      <c r="D100" s="31" t="s">
        <v>103</v>
      </c>
    </row>
    <row r="101" spans="1:4" ht="15.75" hidden="1" thickBot="1" x14ac:dyDescent="0.3">
      <c r="A101" s="55"/>
      <c r="B101" s="34" t="s">
        <v>65</v>
      </c>
      <c r="C101" s="7">
        <v>4</v>
      </c>
      <c r="D101" s="32" t="s">
        <v>119</v>
      </c>
    </row>
    <row r="102" spans="1:4" hidden="1" x14ac:dyDescent="0.25">
      <c r="A102" s="53" t="s">
        <v>66</v>
      </c>
      <c r="B102" s="33" t="s">
        <v>67</v>
      </c>
      <c r="C102" s="18">
        <v>3</v>
      </c>
      <c r="D102" s="30">
        <v>3.5</v>
      </c>
    </row>
    <row r="103" spans="1:4" x14ac:dyDescent="0.25">
      <c r="A103" s="54"/>
      <c r="B103" s="2" t="s">
        <v>68</v>
      </c>
      <c r="C103" s="25">
        <v>16</v>
      </c>
      <c r="D103" s="31" t="s">
        <v>96</v>
      </c>
    </row>
    <row r="104" spans="1:4" ht="15.75" thickBot="1" x14ac:dyDescent="0.3">
      <c r="A104" s="55"/>
      <c r="B104" s="34" t="s">
        <v>68</v>
      </c>
      <c r="C104" s="26">
        <v>16</v>
      </c>
      <c r="D104" s="31" t="s">
        <v>96</v>
      </c>
    </row>
    <row r="105" spans="1:4" hidden="1" x14ac:dyDescent="0.25">
      <c r="A105" s="47" t="s">
        <v>69</v>
      </c>
      <c r="B105" s="33" t="s">
        <v>70</v>
      </c>
      <c r="C105" s="18">
        <v>3</v>
      </c>
      <c r="D105" s="30"/>
    </row>
    <row r="106" spans="1:4" hidden="1" x14ac:dyDescent="0.25">
      <c r="A106" s="48"/>
      <c r="B106" s="2" t="s">
        <v>71</v>
      </c>
      <c r="C106" s="13">
        <v>3</v>
      </c>
      <c r="D106" s="31"/>
    </row>
    <row r="107" spans="1:4" hidden="1" x14ac:dyDescent="0.25">
      <c r="A107" s="48"/>
      <c r="B107" s="50" t="s">
        <v>72</v>
      </c>
      <c r="C107" s="16">
        <v>4</v>
      </c>
      <c r="D107" s="31">
        <v>4.0999999999999996</v>
      </c>
    </row>
    <row r="108" spans="1:4" x14ac:dyDescent="0.25">
      <c r="A108" s="48"/>
      <c r="B108" s="50"/>
      <c r="C108" s="25">
        <v>16</v>
      </c>
      <c r="D108" s="31">
        <v>16.2</v>
      </c>
    </row>
    <row r="109" spans="1:4" hidden="1" x14ac:dyDescent="0.25">
      <c r="A109" s="48"/>
      <c r="B109" s="50" t="s">
        <v>73</v>
      </c>
      <c r="C109" s="16">
        <v>4</v>
      </c>
      <c r="D109" s="31" t="s">
        <v>116</v>
      </c>
    </row>
    <row r="110" spans="1:4" x14ac:dyDescent="0.25">
      <c r="A110" s="48"/>
      <c r="B110" s="50"/>
      <c r="C110" s="25">
        <v>16</v>
      </c>
      <c r="D110" s="31">
        <v>16.2</v>
      </c>
    </row>
    <row r="111" spans="1:4" hidden="1" x14ac:dyDescent="0.25">
      <c r="A111" s="48"/>
      <c r="B111" s="2" t="s">
        <v>74</v>
      </c>
      <c r="C111" s="20"/>
      <c r="D111" s="31"/>
    </row>
    <row r="112" spans="1:4" hidden="1" x14ac:dyDescent="0.25">
      <c r="A112" s="48"/>
      <c r="B112" s="2" t="s">
        <v>75</v>
      </c>
      <c r="C112" s="20"/>
      <c r="D112" s="31"/>
    </row>
    <row r="113" spans="1:4" hidden="1" x14ac:dyDescent="0.25">
      <c r="A113" s="48"/>
      <c r="B113" s="2" t="s">
        <v>76</v>
      </c>
      <c r="C113" s="20"/>
      <c r="D113" s="31"/>
    </row>
    <row r="114" spans="1:4" hidden="1" x14ac:dyDescent="0.25">
      <c r="A114" s="48"/>
      <c r="B114" s="56" t="s">
        <v>77</v>
      </c>
      <c r="C114" s="16">
        <v>4</v>
      </c>
      <c r="D114" s="31" t="s">
        <v>116</v>
      </c>
    </row>
    <row r="115" spans="1:4" x14ac:dyDescent="0.25">
      <c r="A115" s="48"/>
      <c r="B115" s="57"/>
      <c r="C115" s="25">
        <v>16</v>
      </c>
      <c r="D115" s="31" t="s">
        <v>96</v>
      </c>
    </row>
    <row r="116" spans="1:4" hidden="1" x14ac:dyDescent="0.25">
      <c r="A116" s="48"/>
      <c r="B116" s="2" t="s">
        <v>78</v>
      </c>
      <c r="C116" s="13">
        <v>3</v>
      </c>
      <c r="D116" s="31"/>
    </row>
    <row r="117" spans="1:4" hidden="1" x14ac:dyDescent="0.25">
      <c r="A117" s="48"/>
      <c r="B117" s="2" t="s">
        <v>79</v>
      </c>
      <c r="C117" s="27">
        <v>17</v>
      </c>
      <c r="D117" s="31"/>
    </row>
    <row r="118" spans="1:4" hidden="1" x14ac:dyDescent="0.25">
      <c r="A118" s="48"/>
      <c r="B118" s="2" t="s">
        <v>80</v>
      </c>
      <c r="C118" s="20"/>
      <c r="D118" s="31"/>
    </row>
    <row r="119" spans="1:4" hidden="1" x14ac:dyDescent="0.25">
      <c r="A119" s="48"/>
      <c r="B119" s="2" t="s">
        <v>81</v>
      </c>
      <c r="C119" s="13">
        <v>3</v>
      </c>
      <c r="D119" s="31"/>
    </row>
    <row r="120" spans="1:4" hidden="1" x14ac:dyDescent="0.25">
      <c r="A120" s="48"/>
      <c r="B120" s="56" t="s">
        <v>82</v>
      </c>
      <c r="C120" s="13">
        <v>3</v>
      </c>
      <c r="D120" s="31"/>
    </row>
    <row r="121" spans="1:4" ht="15.75" hidden="1" thickBot="1" x14ac:dyDescent="0.3">
      <c r="A121" s="49"/>
      <c r="B121" s="58"/>
      <c r="C121" s="7">
        <v>4</v>
      </c>
      <c r="D121" s="32">
        <v>4.5</v>
      </c>
    </row>
    <row r="122" spans="1:4" hidden="1" x14ac:dyDescent="0.25">
      <c r="A122" s="47" t="s">
        <v>83</v>
      </c>
      <c r="B122" s="33" t="s">
        <v>84</v>
      </c>
      <c r="C122" s="8">
        <v>4</v>
      </c>
      <c r="D122" s="30">
        <v>4.5</v>
      </c>
    </row>
    <row r="123" spans="1:4" hidden="1" x14ac:dyDescent="0.25">
      <c r="A123" s="48"/>
      <c r="B123" s="2" t="s">
        <v>43</v>
      </c>
      <c r="C123" s="13">
        <v>3</v>
      </c>
      <c r="D123" s="31" t="s">
        <v>108</v>
      </c>
    </row>
    <row r="124" spans="1:4" ht="15.75" hidden="1" thickBot="1" x14ac:dyDescent="0.3">
      <c r="A124" s="49"/>
      <c r="B124" s="34" t="s">
        <v>85</v>
      </c>
      <c r="C124" s="17">
        <v>3</v>
      </c>
      <c r="D124" s="31" t="s">
        <v>110</v>
      </c>
    </row>
    <row r="125" spans="1:4" ht="15.75" hidden="1" thickBot="1" x14ac:dyDescent="0.3">
      <c r="A125" s="53" t="s">
        <v>86</v>
      </c>
      <c r="B125" s="33" t="s">
        <v>87</v>
      </c>
      <c r="C125" s="28">
        <v>2</v>
      </c>
      <c r="D125" s="32">
        <v>2.1</v>
      </c>
    </row>
    <row r="126" spans="1:4" ht="15.75" hidden="1" thickBot="1" x14ac:dyDescent="0.3">
      <c r="A126" s="54"/>
      <c r="B126" s="2" t="s">
        <v>88</v>
      </c>
      <c r="C126" s="19">
        <v>2</v>
      </c>
      <c r="D126" s="32">
        <v>2.1</v>
      </c>
    </row>
    <row r="127" spans="1:4" hidden="1" x14ac:dyDescent="0.25">
      <c r="A127" s="54"/>
      <c r="B127" s="2" t="s">
        <v>89</v>
      </c>
      <c r="C127" s="5">
        <v>10</v>
      </c>
      <c r="D127" s="31" t="s">
        <v>111</v>
      </c>
    </row>
    <row r="128" spans="1:4" ht="15.75" hidden="1" thickBot="1" x14ac:dyDescent="0.3">
      <c r="A128" s="55"/>
      <c r="B128" s="34" t="s">
        <v>45</v>
      </c>
      <c r="C128" s="7">
        <v>4</v>
      </c>
      <c r="D128" s="32" t="s">
        <v>117</v>
      </c>
    </row>
    <row r="129" spans="1:4" hidden="1" x14ac:dyDescent="0.25">
      <c r="A129" s="53" t="s">
        <v>90</v>
      </c>
      <c r="B129" s="33" t="s">
        <v>91</v>
      </c>
      <c r="C129" s="21">
        <v>10</v>
      </c>
      <c r="D129" s="31" t="s">
        <v>111</v>
      </c>
    </row>
    <row r="130" spans="1:4" hidden="1" x14ac:dyDescent="0.25">
      <c r="A130" s="54"/>
      <c r="B130" s="2" t="s">
        <v>92</v>
      </c>
      <c r="C130" s="5">
        <v>10</v>
      </c>
      <c r="D130" s="31" t="s">
        <v>111</v>
      </c>
    </row>
    <row r="131" spans="1:4" x14ac:dyDescent="0.25">
      <c r="A131" s="54"/>
      <c r="B131" s="2" t="s">
        <v>93</v>
      </c>
      <c r="C131" s="25">
        <v>16</v>
      </c>
      <c r="D131" s="31" t="s">
        <v>97</v>
      </c>
    </row>
    <row r="132" spans="1:4" hidden="1" x14ac:dyDescent="0.25">
      <c r="A132" s="54"/>
      <c r="B132" s="50" t="s">
        <v>11</v>
      </c>
      <c r="C132" s="6">
        <v>1</v>
      </c>
      <c r="D132" s="31" t="s">
        <v>112</v>
      </c>
    </row>
    <row r="133" spans="1:4" ht="15.75" hidden="1" thickBot="1" x14ac:dyDescent="0.3">
      <c r="A133" s="55"/>
      <c r="B133" s="51"/>
      <c r="C133" s="29">
        <v>10</v>
      </c>
      <c r="D133" s="31" t="s">
        <v>111</v>
      </c>
    </row>
    <row r="134" spans="1:4" hidden="1" x14ac:dyDescent="0.25">
      <c r="A134" s="47" t="s">
        <v>94</v>
      </c>
      <c r="B134" s="52" t="s">
        <v>95</v>
      </c>
      <c r="C134" s="21">
        <v>10</v>
      </c>
      <c r="D134" s="31" t="s">
        <v>111</v>
      </c>
    </row>
    <row r="135" spans="1:4" ht="15.75" hidden="1" thickBot="1" x14ac:dyDescent="0.3">
      <c r="A135" s="49"/>
      <c r="B135" s="51"/>
      <c r="C135" s="29">
        <v>10</v>
      </c>
      <c r="D135" s="31" t="s">
        <v>111</v>
      </c>
    </row>
  </sheetData>
  <autoFilter ref="A11:D135">
    <filterColumn colId="2">
      <filters>
        <filter val="16"/>
      </filters>
    </filterColumn>
  </autoFilter>
  <mergeCells count="34">
    <mergeCell ref="A10:D10"/>
    <mergeCell ref="A9:D9"/>
    <mergeCell ref="A8:D8"/>
    <mergeCell ref="A122:A124"/>
    <mergeCell ref="A125:A128"/>
    <mergeCell ref="A80:A81"/>
    <mergeCell ref="B84:B85"/>
    <mergeCell ref="A82:A87"/>
    <mergeCell ref="A88:A91"/>
    <mergeCell ref="B95:B96"/>
    <mergeCell ref="A92:A101"/>
    <mergeCell ref="B27:B28"/>
    <mergeCell ref="A27:A30"/>
    <mergeCell ref="A31:A32"/>
    <mergeCell ref="A33:A53"/>
    <mergeCell ref="A54:A76"/>
    <mergeCell ref="B132:B133"/>
    <mergeCell ref="A129:A133"/>
    <mergeCell ref="B134:B135"/>
    <mergeCell ref="A134:A135"/>
    <mergeCell ref="A102:A104"/>
    <mergeCell ref="B107:B108"/>
    <mergeCell ref="B109:B110"/>
    <mergeCell ref="A105:A121"/>
    <mergeCell ref="B114:B115"/>
    <mergeCell ref="B120:B121"/>
    <mergeCell ref="A77:A79"/>
    <mergeCell ref="B14:B15"/>
    <mergeCell ref="B16:B17"/>
    <mergeCell ref="B18:B20"/>
    <mergeCell ref="B21:B22"/>
    <mergeCell ref="B23:B24"/>
    <mergeCell ref="A12:A15"/>
    <mergeCell ref="A16:A26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1"/>
  <sheetViews>
    <sheetView tabSelected="1" workbookViewId="0">
      <selection activeCell="G35" sqref="G35"/>
    </sheetView>
  </sheetViews>
  <sheetFormatPr baseColWidth="10" defaultRowHeight="15" x14ac:dyDescent="0.25"/>
  <cols>
    <col min="3" max="3" width="16.28515625" bestFit="1" customWidth="1"/>
    <col min="4" max="4" width="23" bestFit="1" customWidth="1"/>
    <col min="5" max="5" width="19" bestFit="1" customWidth="1"/>
    <col min="6" max="6" width="16.28515625" bestFit="1" customWidth="1"/>
    <col min="7" max="7" width="17.140625" bestFit="1" customWidth="1"/>
    <col min="8" max="8" width="11.7109375" bestFit="1" customWidth="1"/>
    <col min="9" max="9" width="8.85546875" bestFit="1" customWidth="1"/>
    <col min="10" max="10" width="10.7109375" bestFit="1" customWidth="1"/>
    <col min="11" max="11" width="14.7109375" bestFit="1" customWidth="1"/>
  </cols>
  <sheetData>
    <row r="4" spans="3:11" ht="15.75" thickBot="1" x14ac:dyDescent="0.3"/>
    <row r="5" spans="3:11" ht="15.75" thickBot="1" x14ac:dyDescent="0.3">
      <c r="C5" s="46" t="s">
        <v>0</v>
      </c>
      <c r="D5" s="41" t="s">
        <v>123</v>
      </c>
      <c r="E5" s="41" t="s">
        <v>124</v>
      </c>
      <c r="F5" s="41" t="s">
        <v>125</v>
      </c>
      <c r="G5" s="41" t="s">
        <v>126</v>
      </c>
      <c r="H5" s="41" t="s">
        <v>127</v>
      </c>
      <c r="I5" s="41" t="s">
        <v>128</v>
      </c>
      <c r="J5" s="41" t="s">
        <v>129</v>
      </c>
      <c r="K5" s="42" t="s">
        <v>130</v>
      </c>
    </row>
    <row r="6" spans="3:11" ht="15.75" thickBot="1" x14ac:dyDescent="0.3">
      <c r="C6" s="38" t="s">
        <v>4</v>
      </c>
      <c r="D6" s="44">
        <v>5</v>
      </c>
      <c r="E6" s="44">
        <v>3</v>
      </c>
      <c r="F6" s="44">
        <f>E6+D6</f>
        <v>8</v>
      </c>
      <c r="G6" s="44">
        <f>7+3+6+5+3+2+2+4</f>
        <v>32</v>
      </c>
      <c r="H6" s="44">
        <v>5</v>
      </c>
      <c r="I6" s="44">
        <v>2</v>
      </c>
      <c r="J6" s="44">
        <v>1</v>
      </c>
      <c r="K6" s="44">
        <v>0</v>
      </c>
    </row>
    <row r="7" spans="3:11" ht="15.75" thickBot="1" x14ac:dyDescent="0.3">
      <c r="C7" s="38" t="s">
        <v>8</v>
      </c>
      <c r="D7" s="44">
        <v>4</v>
      </c>
      <c r="E7" s="44">
        <v>6</v>
      </c>
      <c r="F7" s="44">
        <f t="shared" ref="F7:F22" si="0">E7+D7</f>
        <v>10</v>
      </c>
      <c r="G7" s="44">
        <f>15+24+8</f>
        <v>47</v>
      </c>
      <c r="H7" s="44">
        <v>8</v>
      </c>
      <c r="I7" s="44">
        <v>2</v>
      </c>
      <c r="J7" s="44"/>
      <c r="K7" s="44"/>
    </row>
    <row r="8" spans="3:11" ht="15.75" thickBot="1" x14ac:dyDescent="0.3">
      <c r="C8" s="39" t="s">
        <v>15</v>
      </c>
      <c r="D8" s="44">
        <v>4</v>
      </c>
      <c r="E8" s="44">
        <v>3</v>
      </c>
      <c r="F8" s="44">
        <f t="shared" si="0"/>
        <v>7</v>
      </c>
      <c r="G8" s="44">
        <f>6+4+4+3+1+3+8</f>
        <v>29</v>
      </c>
      <c r="H8" s="44">
        <v>6</v>
      </c>
      <c r="I8" s="44"/>
      <c r="J8" s="44">
        <v>1</v>
      </c>
      <c r="K8" s="44">
        <v>0</v>
      </c>
    </row>
    <row r="9" spans="3:11" ht="15.75" thickBot="1" x14ac:dyDescent="0.3">
      <c r="C9" s="38" t="s">
        <v>18</v>
      </c>
      <c r="D9" s="44">
        <v>0</v>
      </c>
      <c r="E9" s="44">
        <v>2</v>
      </c>
      <c r="F9" s="44">
        <f t="shared" si="0"/>
        <v>2</v>
      </c>
      <c r="G9" s="44">
        <f>15+26</f>
        <v>41</v>
      </c>
      <c r="H9" s="44">
        <v>2</v>
      </c>
      <c r="I9" s="44">
        <v>0</v>
      </c>
      <c r="J9" s="44">
        <v>0</v>
      </c>
      <c r="K9" s="44">
        <v>0</v>
      </c>
    </row>
    <row r="10" spans="3:11" ht="15.75" thickBot="1" x14ac:dyDescent="0.3">
      <c r="C10" s="38" t="s">
        <v>20</v>
      </c>
      <c r="D10" s="44">
        <v>0</v>
      </c>
      <c r="E10" s="44">
        <v>21</v>
      </c>
      <c r="F10" s="44">
        <f t="shared" si="0"/>
        <v>21</v>
      </c>
      <c r="G10" s="44">
        <f>9+9+9+20+20+176+63+70+67+68+72+59+67+63+68+59+226+90+93+98</f>
        <v>1406</v>
      </c>
      <c r="H10" s="44">
        <v>20</v>
      </c>
      <c r="I10" s="44">
        <v>1</v>
      </c>
      <c r="J10" s="44">
        <v>0</v>
      </c>
      <c r="K10" s="44">
        <v>0</v>
      </c>
    </row>
    <row r="11" spans="3:11" ht="15.75" thickBot="1" x14ac:dyDescent="0.3">
      <c r="C11" s="39" t="s">
        <v>27</v>
      </c>
      <c r="D11" s="44">
        <v>3</v>
      </c>
      <c r="E11" s="44">
        <v>23</v>
      </c>
      <c r="F11" s="44">
        <f t="shared" si="0"/>
        <v>26</v>
      </c>
      <c r="G11" s="44">
        <f>7+6+4+4+3+3+4+14+7+20+9+5+5+35+9+3+10+8+10+3+4+10+27</f>
        <v>210</v>
      </c>
      <c r="H11" s="44">
        <v>26</v>
      </c>
      <c r="I11" s="44">
        <v>0</v>
      </c>
      <c r="J11" s="44">
        <v>0</v>
      </c>
      <c r="K11" s="44">
        <v>0</v>
      </c>
    </row>
    <row r="12" spans="3:11" ht="15.75" thickBot="1" x14ac:dyDescent="0.3">
      <c r="C12" s="38" t="s">
        <v>40</v>
      </c>
      <c r="D12" s="44">
        <v>5</v>
      </c>
      <c r="E12" s="44">
        <v>3</v>
      </c>
      <c r="F12" s="44">
        <f t="shared" si="0"/>
        <v>8</v>
      </c>
      <c r="G12" s="44">
        <f>18+19+15+10+1+40+20+50</f>
        <v>173</v>
      </c>
      <c r="H12" s="44">
        <v>3</v>
      </c>
      <c r="I12" s="44">
        <v>5</v>
      </c>
      <c r="J12" s="44">
        <v>0</v>
      </c>
      <c r="K12" s="44">
        <v>0</v>
      </c>
    </row>
    <row r="13" spans="3:11" ht="15.75" thickBot="1" x14ac:dyDescent="0.3">
      <c r="C13" s="39" t="s">
        <v>44</v>
      </c>
      <c r="D13" s="44">
        <v>4</v>
      </c>
      <c r="E13" s="44">
        <v>2</v>
      </c>
      <c r="F13" s="44">
        <f t="shared" si="0"/>
        <v>6</v>
      </c>
      <c r="G13" s="44">
        <f>2+1+1+1+10</f>
        <v>15</v>
      </c>
      <c r="H13" s="44">
        <v>4</v>
      </c>
      <c r="I13" s="44">
        <v>2</v>
      </c>
      <c r="J13" s="44">
        <v>0</v>
      </c>
      <c r="K13" s="44">
        <v>0</v>
      </c>
    </row>
    <row r="14" spans="3:11" ht="15.75" thickBot="1" x14ac:dyDescent="0.3">
      <c r="C14" s="39" t="s">
        <v>46</v>
      </c>
      <c r="D14" s="44">
        <v>4</v>
      </c>
      <c r="E14" s="44">
        <v>5</v>
      </c>
      <c r="F14" s="44">
        <f t="shared" si="0"/>
        <v>9</v>
      </c>
      <c r="G14" s="44">
        <f>9+17+4+8+5+5+14+3+16</f>
        <v>81</v>
      </c>
      <c r="H14" s="44">
        <v>7</v>
      </c>
      <c r="I14" s="44">
        <v>2</v>
      </c>
      <c r="J14" s="44">
        <v>0</v>
      </c>
      <c r="K14" s="44">
        <v>0</v>
      </c>
    </row>
    <row r="15" spans="3:11" ht="15.75" thickBot="1" x14ac:dyDescent="0.3">
      <c r="C15" s="39" t="s">
        <v>51</v>
      </c>
      <c r="D15" s="44">
        <v>4</v>
      </c>
      <c r="E15" s="44">
        <v>4</v>
      </c>
      <c r="F15" s="44">
        <f t="shared" si="0"/>
        <v>8</v>
      </c>
      <c r="G15" s="44">
        <f>12+2+1+1+21+4+29+6</f>
        <v>76</v>
      </c>
      <c r="H15" s="44">
        <v>6</v>
      </c>
      <c r="I15" s="44">
        <v>2</v>
      </c>
      <c r="J15" s="44">
        <v>0</v>
      </c>
      <c r="K15" s="44">
        <v>0</v>
      </c>
    </row>
    <row r="16" spans="3:11" ht="15.75" thickBot="1" x14ac:dyDescent="0.3">
      <c r="C16" s="39" t="s">
        <v>56</v>
      </c>
      <c r="D16" s="44">
        <v>0</v>
      </c>
      <c r="E16" s="44">
        <v>9</v>
      </c>
      <c r="F16" s="44">
        <f t="shared" si="0"/>
        <v>9</v>
      </c>
      <c r="G16" s="44">
        <f>30+22+11+17+5+7+6+5</f>
        <v>103</v>
      </c>
      <c r="H16" s="44">
        <v>5</v>
      </c>
      <c r="I16" s="44">
        <v>4</v>
      </c>
      <c r="J16" s="44">
        <v>0</v>
      </c>
      <c r="K16" s="44">
        <v>0</v>
      </c>
    </row>
    <row r="17" spans="3:11" ht="15.75" thickBot="1" x14ac:dyDescent="0.3">
      <c r="C17" s="39" t="s">
        <v>66</v>
      </c>
      <c r="D17" s="44">
        <v>3</v>
      </c>
      <c r="E17" s="44">
        <v>4</v>
      </c>
      <c r="F17" s="44">
        <f t="shared" si="0"/>
        <v>7</v>
      </c>
      <c r="G17" s="44">
        <f>6+8+4+3+8+4+26</f>
        <v>59</v>
      </c>
      <c r="H17" s="44">
        <v>5</v>
      </c>
      <c r="I17" s="44">
        <v>2</v>
      </c>
      <c r="J17" s="44">
        <v>0</v>
      </c>
      <c r="K17" s="44">
        <v>0</v>
      </c>
    </row>
    <row r="18" spans="3:11" ht="15.75" thickBot="1" x14ac:dyDescent="0.3">
      <c r="C18" s="38" t="s">
        <v>69</v>
      </c>
      <c r="D18" s="44">
        <v>0</v>
      </c>
      <c r="E18" s="44">
        <v>13</v>
      </c>
      <c r="F18" s="44">
        <f t="shared" si="0"/>
        <v>13</v>
      </c>
      <c r="G18" s="44">
        <f>12+35+10+4+35+5+13+18+6+22+3+4</f>
        <v>167</v>
      </c>
      <c r="H18" s="44">
        <v>6</v>
      </c>
      <c r="I18" s="44">
        <v>3</v>
      </c>
      <c r="J18" s="44"/>
      <c r="K18" s="44">
        <v>1</v>
      </c>
    </row>
    <row r="19" spans="3:11" ht="15.75" thickBot="1" x14ac:dyDescent="0.3">
      <c r="C19" s="38" t="s">
        <v>83</v>
      </c>
      <c r="D19" s="44">
        <v>1</v>
      </c>
      <c r="E19" s="44">
        <v>3</v>
      </c>
      <c r="F19" s="44">
        <f t="shared" si="0"/>
        <v>4</v>
      </c>
      <c r="G19" s="44">
        <f>27+8+6</f>
        <v>41</v>
      </c>
      <c r="H19" s="44">
        <v>2</v>
      </c>
      <c r="I19" s="44">
        <v>1</v>
      </c>
      <c r="J19" s="44">
        <v>0</v>
      </c>
      <c r="K19" s="44">
        <v>0</v>
      </c>
    </row>
    <row r="20" spans="3:11" ht="15.75" thickBot="1" x14ac:dyDescent="0.3">
      <c r="C20" s="39" t="s">
        <v>86</v>
      </c>
      <c r="D20" s="44">
        <v>4</v>
      </c>
      <c r="E20" s="44">
        <v>4</v>
      </c>
      <c r="F20" s="44">
        <f t="shared" si="0"/>
        <v>8</v>
      </c>
      <c r="G20" s="44">
        <f>5+9+2+1+1+10+20+15</f>
        <v>63</v>
      </c>
      <c r="H20" s="44">
        <v>3</v>
      </c>
      <c r="I20" s="44">
        <v>4</v>
      </c>
      <c r="J20" s="44">
        <v>0</v>
      </c>
      <c r="K20" s="44">
        <v>0</v>
      </c>
    </row>
    <row r="21" spans="3:11" ht="15.75" thickBot="1" x14ac:dyDescent="0.3">
      <c r="C21" s="39" t="s">
        <v>90</v>
      </c>
      <c r="D21" s="44">
        <v>1</v>
      </c>
      <c r="E21" s="44">
        <v>4</v>
      </c>
      <c r="F21" s="44">
        <f t="shared" si="0"/>
        <v>5</v>
      </c>
      <c r="G21" s="44">
        <f>10+15+20+14+7</f>
        <v>66</v>
      </c>
      <c r="H21" s="44">
        <v>4</v>
      </c>
      <c r="I21" s="44">
        <v>0</v>
      </c>
      <c r="J21" s="44">
        <v>1</v>
      </c>
      <c r="K21" s="44">
        <v>0</v>
      </c>
    </row>
    <row r="22" spans="3:11" ht="15.75" thickBot="1" x14ac:dyDescent="0.3">
      <c r="C22" s="43" t="s">
        <v>94</v>
      </c>
      <c r="D22" s="44">
        <v>0</v>
      </c>
      <c r="E22" s="44">
        <v>1</v>
      </c>
      <c r="F22" s="44">
        <f t="shared" si="0"/>
        <v>1</v>
      </c>
      <c r="G22" s="44">
        <v>3</v>
      </c>
      <c r="H22" s="44">
        <v>0</v>
      </c>
      <c r="I22" s="44">
        <v>0</v>
      </c>
      <c r="J22" s="44">
        <v>0</v>
      </c>
      <c r="K22" s="44">
        <v>0</v>
      </c>
    </row>
    <row r="23" spans="3:11" x14ac:dyDescent="0.25">
      <c r="G23">
        <f>SUM(G6:G22)</f>
        <v>2612</v>
      </c>
    </row>
    <row r="26" spans="3:11" x14ac:dyDescent="0.25">
      <c r="C26" s="45" t="s">
        <v>131</v>
      </c>
      <c r="D26" s="45" t="s">
        <v>133</v>
      </c>
      <c r="E26" s="45" t="s">
        <v>134</v>
      </c>
      <c r="G26" s="40" t="s">
        <v>138</v>
      </c>
      <c r="H26" s="40">
        <f>G23+E31</f>
        <v>2741</v>
      </c>
    </row>
    <row r="27" spans="3:11" x14ac:dyDescent="0.25">
      <c r="C27" s="44" t="s">
        <v>132</v>
      </c>
      <c r="D27" s="44">
        <v>150</v>
      </c>
      <c r="E27" s="44">
        <v>100</v>
      </c>
    </row>
    <row r="28" spans="3:11" x14ac:dyDescent="0.25">
      <c r="C28" s="44" t="s">
        <v>135</v>
      </c>
      <c r="D28" s="44">
        <v>20</v>
      </c>
      <c r="E28" s="44">
        <v>10</v>
      </c>
    </row>
    <row r="29" spans="3:11" x14ac:dyDescent="0.25">
      <c r="C29" s="44" t="s">
        <v>136</v>
      </c>
      <c r="D29" s="44">
        <v>46</v>
      </c>
      <c r="E29" s="44">
        <v>14</v>
      </c>
    </row>
    <row r="30" spans="3:11" x14ac:dyDescent="0.25">
      <c r="C30" s="44" t="s">
        <v>137</v>
      </c>
      <c r="D30" s="44">
        <v>55</v>
      </c>
      <c r="E30" s="44">
        <v>5</v>
      </c>
    </row>
    <row r="31" spans="3:11" x14ac:dyDescent="0.25">
      <c r="E31">
        <f>SUM(E27:E30)</f>
        <v>129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Puerto Reyes Rafael Jesús</dc:creator>
  <cp:lastModifiedBy>García Cancino Antonio</cp:lastModifiedBy>
  <dcterms:created xsi:type="dcterms:W3CDTF">2017-06-12T16:40:04Z</dcterms:created>
  <dcterms:modified xsi:type="dcterms:W3CDTF">2018-01-10T20:02:07Z</dcterms:modified>
</cp:coreProperties>
</file>