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.olvera\Documents\5. GENERAL\Planeación\"/>
    </mc:Choice>
  </mc:AlternateContent>
  <bookViews>
    <workbookView xWindow="0" yWindow="0" windowWidth="20490" windowHeight="7530" activeTab="2" xr2:uid="{A9182A10-9183-43B8-B331-0B906DF8D479}"/>
  </bookViews>
  <sheets>
    <sheet name="Alpha" sheetId="1" r:id="rId1"/>
    <sheet name="Crea" sheetId="2" r:id="rId2"/>
    <sheet name="Genera" sheetId="3" r:id="rId3"/>
  </sheets>
  <definedNames>
    <definedName name="_xlnm._FilterDatabase" localSheetId="0" hidden="1">Alpha!$A$1:$E$1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2" l="1"/>
  <c r="H19" i="2"/>
  <c r="I19" i="2"/>
  <c r="J19" i="2"/>
  <c r="F19" i="2"/>
  <c r="G16" i="2"/>
  <c r="H16" i="2"/>
  <c r="I16" i="2"/>
  <c r="J16" i="2"/>
  <c r="F16" i="2"/>
  <c r="K16" i="2" s="1"/>
  <c r="J18" i="2"/>
  <c r="I18" i="2"/>
  <c r="H18" i="2"/>
  <c r="G18" i="2"/>
  <c r="K18" i="2" s="1"/>
  <c r="F18" i="2"/>
  <c r="G14" i="2"/>
  <c r="H14" i="2"/>
  <c r="I14" i="2"/>
  <c r="J14" i="2"/>
  <c r="F14" i="2"/>
  <c r="G12" i="2"/>
  <c r="H12" i="2"/>
  <c r="I12" i="2"/>
  <c r="J12" i="2"/>
  <c r="F12" i="2"/>
  <c r="G9" i="2"/>
  <c r="H9" i="2"/>
  <c r="I9" i="2"/>
  <c r="J9" i="2"/>
  <c r="F9" i="2"/>
  <c r="K9" i="2" s="1"/>
  <c r="G8" i="2"/>
  <c r="H8" i="2"/>
  <c r="I8" i="2"/>
  <c r="K8" i="2" s="1"/>
  <c r="J8" i="2"/>
  <c r="F8" i="2"/>
  <c r="J20" i="2"/>
  <c r="I20" i="2"/>
  <c r="K20" i="2" s="1"/>
  <c r="H20" i="2"/>
  <c r="G20" i="2"/>
  <c r="F20" i="2"/>
  <c r="J15" i="2"/>
  <c r="I15" i="2"/>
  <c r="H15" i="2"/>
  <c r="G15" i="2"/>
  <c r="F15" i="2"/>
  <c r="K15" i="2" s="1"/>
  <c r="G4" i="2"/>
  <c r="H4" i="2"/>
  <c r="I4" i="2"/>
  <c r="J4" i="2"/>
  <c r="F4" i="2"/>
  <c r="F11" i="2"/>
  <c r="K11" i="2" s="1"/>
  <c r="K3" i="2"/>
  <c r="K5" i="2"/>
  <c r="K6" i="2"/>
  <c r="K7" i="2"/>
  <c r="K10" i="2"/>
  <c r="K13" i="2"/>
  <c r="K17" i="2"/>
  <c r="K2" i="2"/>
  <c r="G31" i="1"/>
  <c r="H31" i="1"/>
  <c r="I31" i="1"/>
  <c r="J31" i="1"/>
  <c r="F31" i="1"/>
  <c r="G23" i="1"/>
  <c r="H23" i="1"/>
  <c r="I23" i="1"/>
  <c r="J23" i="1"/>
  <c r="F23" i="1"/>
  <c r="K19" i="2" l="1"/>
  <c r="K4" i="2"/>
  <c r="K21" i="2" s="1"/>
  <c r="K12" i="2"/>
  <c r="K14" i="2"/>
  <c r="G33" i="1"/>
  <c r="H33" i="1"/>
  <c r="I33" i="1"/>
  <c r="J33" i="1"/>
  <c r="F33" i="1"/>
  <c r="G19" i="1"/>
  <c r="H19" i="1"/>
  <c r="I19" i="1"/>
  <c r="J19" i="1"/>
  <c r="F19" i="1"/>
  <c r="G26" i="1"/>
  <c r="H26" i="1"/>
  <c r="I26" i="1"/>
  <c r="J26" i="1"/>
  <c r="G21" i="1"/>
  <c r="H21" i="1"/>
  <c r="I21" i="1"/>
  <c r="J21" i="1"/>
  <c r="F26" i="1"/>
  <c r="F21" i="1"/>
  <c r="G15" i="1"/>
  <c r="H15" i="1"/>
  <c r="I15" i="1"/>
  <c r="J15" i="1"/>
  <c r="F15" i="1"/>
  <c r="G14" i="1"/>
  <c r="H14" i="1"/>
  <c r="I14" i="1"/>
  <c r="J14" i="1"/>
  <c r="G13" i="1"/>
  <c r="H13" i="1"/>
  <c r="I13" i="1"/>
  <c r="J13" i="1"/>
  <c r="F14" i="1"/>
  <c r="F13" i="1"/>
  <c r="G12" i="1"/>
  <c r="H12" i="1"/>
  <c r="I12" i="1"/>
  <c r="J12" i="1"/>
  <c r="G36" i="1"/>
  <c r="H36" i="1"/>
  <c r="I36" i="1"/>
  <c r="J36" i="1"/>
  <c r="F36" i="1"/>
  <c r="G22" i="1"/>
  <c r="H22" i="1"/>
  <c r="I22" i="1"/>
  <c r="J22" i="1"/>
  <c r="F22" i="1"/>
  <c r="F12" i="1"/>
  <c r="G9" i="1"/>
  <c r="H9" i="1"/>
  <c r="I9" i="1"/>
  <c r="J9" i="1"/>
  <c r="G10" i="1"/>
  <c r="H10" i="1"/>
  <c r="I10" i="1"/>
  <c r="J10" i="1"/>
  <c r="F10" i="1"/>
  <c r="F9" i="1"/>
  <c r="G5" i="1"/>
  <c r="H5" i="1"/>
  <c r="I5" i="1"/>
  <c r="J5" i="1"/>
  <c r="G4" i="1"/>
  <c r="H4" i="1"/>
  <c r="I4" i="1"/>
  <c r="J4" i="1"/>
  <c r="F5" i="1"/>
  <c r="F4" i="1"/>
  <c r="G3" i="1"/>
  <c r="H3" i="1"/>
  <c r="I3" i="1"/>
  <c r="J3" i="1"/>
  <c r="F3" i="1"/>
  <c r="K6" i="1"/>
  <c r="K7" i="1"/>
  <c r="K8" i="1"/>
  <c r="K11" i="1"/>
  <c r="K16" i="1"/>
  <c r="K17" i="1"/>
  <c r="K18" i="1"/>
  <c r="K20" i="1"/>
  <c r="K23" i="1"/>
  <c r="K24" i="1"/>
  <c r="K25" i="1"/>
  <c r="K27" i="1"/>
  <c r="K28" i="1"/>
  <c r="K29" i="1"/>
  <c r="K30" i="1"/>
  <c r="K31" i="1"/>
  <c r="K32" i="1"/>
  <c r="K34" i="1"/>
  <c r="K35" i="1"/>
  <c r="K37" i="1"/>
  <c r="K38" i="1"/>
  <c r="K39" i="1"/>
  <c r="K2" i="1"/>
  <c r="G17" i="3"/>
  <c r="H17" i="3"/>
  <c r="I17" i="3"/>
  <c r="J17" i="3"/>
  <c r="F17" i="3"/>
  <c r="G25" i="3"/>
  <c r="H25" i="3"/>
  <c r="I25" i="3"/>
  <c r="J25" i="3"/>
  <c r="F25" i="3"/>
  <c r="K25" i="3" s="1"/>
  <c r="G21" i="3"/>
  <c r="H21" i="3"/>
  <c r="I21" i="3"/>
  <c r="J21" i="3"/>
  <c r="F21" i="3"/>
  <c r="J20" i="3"/>
  <c r="I20" i="3"/>
  <c r="H20" i="3"/>
  <c r="G20" i="3"/>
  <c r="F20" i="3"/>
  <c r="K20" i="3" s="1"/>
  <c r="G19" i="3"/>
  <c r="H19" i="3"/>
  <c r="I19" i="3"/>
  <c r="J19" i="3"/>
  <c r="F19" i="3"/>
  <c r="F14" i="3"/>
  <c r="G14" i="3"/>
  <c r="G11" i="3"/>
  <c r="H11" i="3"/>
  <c r="I11" i="3"/>
  <c r="K11" i="3" s="1"/>
  <c r="J11" i="3"/>
  <c r="F11" i="3"/>
  <c r="G10" i="3"/>
  <c r="H10" i="3"/>
  <c r="I10" i="3"/>
  <c r="J10" i="3"/>
  <c r="F10" i="3"/>
  <c r="H9" i="3"/>
  <c r="I9" i="3"/>
  <c r="J9" i="3"/>
  <c r="G9" i="3"/>
  <c r="K9" i="3" s="1"/>
  <c r="K3" i="3"/>
  <c r="K4" i="3"/>
  <c r="K6" i="3"/>
  <c r="K7" i="3"/>
  <c r="K8" i="3"/>
  <c r="K12" i="3"/>
  <c r="K13" i="3"/>
  <c r="K15" i="3"/>
  <c r="K16" i="3"/>
  <c r="K18" i="3"/>
  <c r="K24" i="3"/>
  <c r="K2" i="3"/>
  <c r="J23" i="3"/>
  <c r="I23" i="3"/>
  <c r="H23" i="3"/>
  <c r="K23" i="3" s="1"/>
  <c r="G23" i="3"/>
  <c r="F23" i="3"/>
  <c r="J22" i="3"/>
  <c r="I22" i="3"/>
  <c r="H22" i="3"/>
  <c r="G22" i="3"/>
  <c r="F22" i="3"/>
  <c r="K22" i="3" s="1"/>
  <c r="J14" i="3"/>
  <c r="I14" i="3"/>
  <c r="H14" i="3"/>
  <c r="J5" i="3"/>
  <c r="G5" i="3"/>
  <c r="H5" i="3"/>
  <c r="I5" i="3"/>
  <c r="F5" i="3"/>
  <c r="K5" i="3" s="1"/>
  <c r="K21" i="1" l="1"/>
  <c r="K36" i="1"/>
  <c r="K4" i="1"/>
  <c r="K10" i="1"/>
  <c r="K14" i="1"/>
  <c r="K19" i="1"/>
  <c r="K5" i="1"/>
  <c r="K15" i="1"/>
  <c r="K14" i="3"/>
  <c r="K26" i="3" s="1"/>
  <c r="K10" i="3"/>
  <c r="K19" i="3"/>
  <c r="K17" i="3"/>
  <c r="K21" i="3"/>
  <c r="K33" i="1"/>
  <c r="K26" i="1"/>
  <c r="K13" i="1"/>
  <c r="K12" i="1"/>
  <c r="K22" i="1"/>
  <c r="K9" i="1"/>
  <c r="K3" i="1"/>
  <c r="K40" i="1" l="1"/>
</calcChain>
</file>

<file path=xl/sharedStrings.xml><?xml version="1.0" encoding="utf-8"?>
<sst xmlns="http://schemas.openxmlformats.org/spreadsheetml/2006/main" count="318" uniqueCount="176">
  <si>
    <t>Nombre(s)</t>
  </si>
  <si>
    <t>Apellido (s)</t>
  </si>
  <si>
    <t>Matrícula</t>
  </si>
  <si>
    <t>Sabrina</t>
  </si>
  <si>
    <t>Barboza Fernández</t>
  </si>
  <si>
    <t>Jessica Victoria</t>
  </si>
  <si>
    <t>Arriechi Da Silva</t>
  </si>
  <si>
    <t>Mikel</t>
  </si>
  <si>
    <t>Forfori Palomo</t>
  </si>
  <si>
    <t>Dorian Patricia</t>
  </si>
  <si>
    <t>Ríos Bosch</t>
  </si>
  <si>
    <t>Arturo Rodolfo</t>
  </si>
  <si>
    <t>Álvarez Velasco</t>
  </si>
  <si>
    <t>Stefano</t>
  </si>
  <si>
    <t>Righetto Figueroa</t>
  </si>
  <si>
    <t>Diego</t>
  </si>
  <si>
    <t>Somoza Sabates</t>
  </si>
  <si>
    <t>Belén</t>
  </si>
  <si>
    <t>Silva Carrillo</t>
  </si>
  <si>
    <t>Frida Fernanda</t>
  </si>
  <si>
    <t>Madera Martín</t>
  </si>
  <si>
    <t>Mariana</t>
  </si>
  <si>
    <t>Fernández Pérez</t>
  </si>
  <si>
    <t>Carlos Enrique</t>
  </si>
  <si>
    <t>Reyes Aguilar</t>
  </si>
  <si>
    <t>Emilio</t>
  </si>
  <si>
    <t>Teyssier Rivera</t>
  </si>
  <si>
    <t>Mónica</t>
  </si>
  <si>
    <t>Ramírez Cristerna</t>
  </si>
  <si>
    <t>Roberto</t>
  </si>
  <si>
    <t>Ramírez Castro</t>
  </si>
  <si>
    <t>Maximiliano</t>
  </si>
  <si>
    <t>Nicolás Bustamante</t>
  </si>
  <si>
    <t>Greyci Eunice</t>
  </si>
  <si>
    <t>Gamoneda Escobar</t>
  </si>
  <si>
    <t>Octavio Andrés</t>
  </si>
  <si>
    <t>Santana Cepeda</t>
  </si>
  <si>
    <t>Gloria Alexandra</t>
  </si>
  <si>
    <t>Schürman Beléndez</t>
  </si>
  <si>
    <t>Esteban</t>
  </si>
  <si>
    <t>Gutiérrez Fernández</t>
  </si>
  <si>
    <t>Laura Daniela</t>
  </si>
  <si>
    <t>Valencia Rodríguez</t>
  </si>
  <si>
    <t>Nicole Dominique</t>
  </si>
  <si>
    <t>Patatuchi Coutiño</t>
  </si>
  <si>
    <t>Romina Pamela</t>
  </si>
  <si>
    <t>Romero Aguilar</t>
  </si>
  <si>
    <t>Karla María</t>
  </si>
  <si>
    <t>Váldez Ayala</t>
  </si>
  <si>
    <t>Laura Vanessa</t>
  </si>
  <si>
    <t>Fields Aké</t>
  </si>
  <si>
    <t>Brenda</t>
  </si>
  <si>
    <t>Ramírez Veloz</t>
  </si>
  <si>
    <t>Paola Lisette</t>
  </si>
  <si>
    <t>Fernández Guzmán</t>
  </si>
  <si>
    <t>Estefania</t>
  </si>
  <si>
    <t>Ulloa González</t>
  </si>
  <si>
    <t>Eira Anahí</t>
  </si>
  <si>
    <t>Couoh Ramírez</t>
  </si>
  <si>
    <t>Jennifer Talmahí</t>
  </si>
  <si>
    <t>Cen del Río</t>
  </si>
  <si>
    <t>Jhonatan Azael</t>
  </si>
  <si>
    <t>Rodríguez Alcocer</t>
  </si>
  <si>
    <t>José Luis</t>
  </si>
  <si>
    <t>Villarreal Ramos</t>
  </si>
  <si>
    <t>Christopher Adrián</t>
  </si>
  <si>
    <t>Lizama Castro</t>
  </si>
  <si>
    <t>Montserrat del Carmen</t>
  </si>
  <si>
    <t>May Araujo</t>
  </si>
  <si>
    <t>Elizondo González</t>
  </si>
  <si>
    <t>Kenneth</t>
  </si>
  <si>
    <t>Degazón</t>
  </si>
  <si>
    <t>María Paula</t>
  </si>
  <si>
    <t>Gómez Pineda</t>
  </si>
  <si>
    <t>María Isabel</t>
  </si>
  <si>
    <t>Nevado González</t>
  </si>
  <si>
    <t>Alejandra</t>
  </si>
  <si>
    <t>Epigmenio Llanes</t>
  </si>
  <si>
    <t>Esteban Sebastián</t>
  </si>
  <si>
    <t>Aguilar</t>
  </si>
  <si>
    <t>Perla Zazil</t>
  </si>
  <si>
    <t>Ake</t>
  </si>
  <si>
    <t>María Yenisei</t>
  </si>
  <si>
    <t>Cortéz</t>
  </si>
  <si>
    <t>Carlos Iván</t>
  </si>
  <si>
    <t>De la Rosa</t>
  </si>
  <si>
    <t>Gabriela</t>
  </si>
  <si>
    <t>Delgadillo</t>
  </si>
  <si>
    <t>Espinosa</t>
  </si>
  <si>
    <t>Hugo Rafael</t>
  </si>
  <si>
    <t>Estrella</t>
  </si>
  <si>
    <t>Kelly Melissa</t>
  </si>
  <si>
    <t>Flores</t>
  </si>
  <si>
    <t>María</t>
  </si>
  <si>
    <t>García</t>
  </si>
  <si>
    <t>Alicia</t>
  </si>
  <si>
    <t>Guzzy</t>
  </si>
  <si>
    <t>Eric Brandon</t>
  </si>
  <si>
    <t>Jaimes</t>
  </si>
  <si>
    <t>González</t>
  </si>
  <si>
    <t>Laura Jimena</t>
  </si>
  <si>
    <t>Latapie</t>
  </si>
  <si>
    <t>Sánchez</t>
  </si>
  <si>
    <t>Heyder Adamir</t>
  </si>
  <si>
    <t>Manrique</t>
  </si>
  <si>
    <t>María Margarita</t>
  </si>
  <si>
    <t>Martínez</t>
  </si>
  <si>
    <t>Pamela</t>
  </si>
  <si>
    <t>Mena</t>
  </si>
  <si>
    <t>Miguel</t>
  </si>
  <si>
    <t>Páramo</t>
  </si>
  <si>
    <t>Rudy Emmanuel</t>
  </si>
  <si>
    <t>Polanco</t>
  </si>
  <si>
    <t>Jessica Alejandra</t>
  </si>
  <si>
    <t>Rivera</t>
  </si>
  <si>
    <t>Cristina Sarahí</t>
  </si>
  <si>
    <t>Trujillo</t>
  </si>
  <si>
    <t>José Antonio</t>
  </si>
  <si>
    <t xml:space="preserve">Alonso </t>
  </si>
  <si>
    <t xml:space="preserve">Valentina </t>
  </si>
  <si>
    <t xml:space="preserve">Aranda </t>
  </si>
  <si>
    <t>Ariadna Itzel</t>
  </si>
  <si>
    <t xml:space="preserve">Arevalo </t>
  </si>
  <si>
    <t xml:space="preserve">Vicente Arturo </t>
  </si>
  <si>
    <t xml:space="preserve">Arias </t>
  </si>
  <si>
    <t>Cesar Nicolás</t>
  </si>
  <si>
    <t xml:space="preserve">Ariza </t>
  </si>
  <si>
    <t xml:space="preserve">Rosalinda </t>
  </si>
  <si>
    <t xml:space="preserve">Bárcena </t>
  </si>
  <si>
    <t>Enoc</t>
  </si>
  <si>
    <t xml:space="preserve">Bareño </t>
  </si>
  <si>
    <t xml:space="preserve">Ximena </t>
  </si>
  <si>
    <t xml:space="preserve">Casiano </t>
  </si>
  <si>
    <t xml:space="preserve">Johan Darien </t>
  </si>
  <si>
    <t>Desachy</t>
  </si>
  <si>
    <t xml:space="preserve">Ingrid Guadalupe </t>
  </si>
  <si>
    <t xml:space="preserve">Gama </t>
  </si>
  <si>
    <t xml:space="preserve">Rita Samantha </t>
  </si>
  <si>
    <t>Gamboa</t>
  </si>
  <si>
    <t>Danna Sofía</t>
  </si>
  <si>
    <t>Jessica Paulina</t>
  </si>
  <si>
    <t>Jerry</t>
  </si>
  <si>
    <t>Jackson</t>
  </si>
  <si>
    <t xml:space="preserve">Irma Sofía </t>
  </si>
  <si>
    <t>López</t>
  </si>
  <si>
    <t>Fernanda</t>
  </si>
  <si>
    <t xml:space="preserve">Shamadi María </t>
  </si>
  <si>
    <t>Navarrete</t>
  </si>
  <si>
    <t>Aranza</t>
  </si>
  <si>
    <t>Navarro</t>
  </si>
  <si>
    <t xml:space="preserve">Laura Patricia </t>
  </si>
  <si>
    <t>Novo</t>
  </si>
  <si>
    <t xml:space="preserve">José María </t>
  </si>
  <si>
    <t>Pérez</t>
  </si>
  <si>
    <t xml:space="preserve">Luis Javier </t>
  </si>
  <si>
    <t>Ramírez</t>
  </si>
  <si>
    <t>Gabriela Beatríz</t>
  </si>
  <si>
    <t>Rosales y Rosales</t>
  </si>
  <si>
    <t xml:space="preserve">José Gerardo </t>
  </si>
  <si>
    <t xml:space="preserve">Jorge Ignacio </t>
  </si>
  <si>
    <t>Beca Tipo</t>
  </si>
  <si>
    <t>Beca 201810</t>
  </si>
  <si>
    <t>N/A</t>
  </si>
  <si>
    <t>A</t>
  </si>
  <si>
    <t>D</t>
  </si>
  <si>
    <t>AC</t>
  </si>
  <si>
    <t>DC</t>
  </si>
  <si>
    <t>1ra</t>
  </si>
  <si>
    <t>2da</t>
  </si>
  <si>
    <t>3ra</t>
  </si>
  <si>
    <t>4ta</t>
  </si>
  <si>
    <t>5ta</t>
  </si>
  <si>
    <t>Total</t>
  </si>
  <si>
    <t>Total Genera</t>
  </si>
  <si>
    <t>Total Alpha</t>
  </si>
  <si>
    <t>Total Crea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</si>
</sst>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4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44" fontId="0" fillId="0" borderId="1" xfId="1" applyFont="1" applyBorder="1"/>
    <xf numFmtId="44" fontId="0" fillId="0" borderId="0" xfId="0" applyNumberFormat="1"/>
    <xf numFmtId="44" fontId="0" fillId="0" borderId="0" xfId="1" applyFont="1"/>
    <xf numFmtId="44" fontId="0" fillId="0" borderId="1" xfId="0" applyNumberFormat="1" applyBorder="1"/>
    <xf numFmtId="44" fontId="0" fillId="0" borderId="2" xfId="1" applyFont="1" applyBorder="1"/>
    <xf numFmtId="44" fontId="0" fillId="0" borderId="2" xfId="0" applyNumberFormat="1" applyBorder="1"/>
    <xf numFmtId="0" fontId="6" fillId="0" borderId="3" xfId="0" applyFont="1" applyBorder="1"/>
    <xf numFmtId="44" fontId="0" fillId="0" borderId="4" xfId="1" applyFont="1" applyBorder="1"/>
    <xf numFmtId="0" fontId="3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44" fontId="0" fillId="0" borderId="5" xfId="1" applyFont="1" applyBorder="1"/>
    <xf numFmtId="44" fontId="0" fillId="0" borderId="5" xfId="0" applyNumberFormat="1" applyBorder="1"/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44" fontId="0" fillId="0" borderId="4" xfId="0" applyNumberFormat="1" applyBorder="1"/>
    <xf numFmtId="0" fontId="0" fillId="2" borderId="5" xfId="0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44" fontId="6" fillId="0" borderId="1" xfId="1" applyFont="1" applyBorder="1"/>
    <xf numFmtId="44" fontId="6" fillId="0" borderId="1" xfId="0" applyNumberFormat="1" applyFont="1" applyBorder="1"/>
    <xf numFmtId="0" fontId="0" fillId="0" borderId="1" xfId="0" applyFont="1" applyBorder="1" applyAlignment="1">
      <alignment horizontal="center"/>
    </xf>
    <xf numFmtId="44" fontId="5" fillId="0" borderId="1" xfId="1" applyFont="1" applyBorder="1"/>
    <xf numFmtId="44" fontId="0" fillId="0" borderId="1" xfId="0" applyNumberFormat="1" applyFont="1" applyBorder="1"/>
    <xf numFmtId="0" fontId="0" fillId="0" borderId="5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22C13-9DEA-413C-A0F7-3E322C1A5F8A}">
  <dimension ref="A1:K43"/>
  <sheetViews>
    <sheetView workbookViewId="0">
      <selection activeCell="F1" sqref="F1:K1048576"/>
    </sheetView>
  </sheetViews>
  <sheetFormatPr baseColWidth="10" defaultRowHeight="15" x14ac:dyDescent="0.25"/>
  <cols>
    <col min="1" max="1" width="9.42578125" style="4" bestFit="1" customWidth="1"/>
    <col min="2" max="2" width="25.5703125" style="4" customWidth="1"/>
    <col min="3" max="3" width="23.140625" style="4" customWidth="1"/>
    <col min="5" max="5" width="13.7109375" customWidth="1"/>
    <col min="6" max="10" width="0" hidden="1" customWidth="1"/>
    <col min="11" max="11" width="15.140625" hidden="1" customWidth="1"/>
  </cols>
  <sheetData>
    <row r="1" spans="1:11" x14ac:dyDescent="0.25">
      <c r="A1" s="1" t="s">
        <v>2</v>
      </c>
      <c r="B1" s="1" t="s">
        <v>0</v>
      </c>
      <c r="C1" s="1" t="s">
        <v>1</v>
      </c>
      <c r="D1" s="8" t="s">
        <v>160</v>
      </c>
      <c r="E1" s="8" t="s">
        <v>161</v>
      </c>
      <c r="F1" s="8" t="s">
        <v>167</v>
      </c>
      <c r="G1" s="8" t="s">
        <v>168</v>
      </c>
      <c r="H1" s="8" t="s">
        <v>169</v>
      </c>
      <c r="I1" s="8" t="s">
        <v>170</v>
      </c>
      <c r="J1" s="8" t="s">
        <v>171</v>
      </c>
      <c r="K1" s="8" t="s">
        <v>172</v>
      </c>
    </row>
    <row r="2" spans="1:11" x14ac:dyDescent="0.25">
      <c r="A2" s="6">
        <v>281890</v>
      </c>
      <c r="B2" s="6" t="s">
        <v>11</v>
      </c>
      <c r="C2" s="6" t="s">
        <v>12</v>
      </c>
      <c r="D2" s="9" t="s">
        <v>162</v>
      </c>
      <c r="E2" s="9" t="s">
        <v>162</v>
      </c>
      <c r="F2" s="23">
        <v>500</v>
      </c>
      <c r="G2" s="23">
        <v>500</v>
      </c>
      <c r="H2" s="23">
        <v>500</v>
      </c>
      <c r="I2" s="23">
        <v>500</v>
      </c>
      <c r="J2" s="23">
        <v>500</v>
      </c>
      <c r="K2" s="24">
        <f>SUM(F2:J2)</f>
        <v>2500</v>
      </c>
    </row>
    <row r="3" spans="1:11" x14ac:dyDescent="0.25">
      <c r="A3" s="10">
        <v>283443</v>
      </c>
      <c r="B3" s="10" t="s">
        <v>5</v>
      </c>
      <c r="C3" s="10" t="s">
        <v>6</v>
      </c>
      <c r="D3" s="11" t="s">
        <v>165</v>
      </c>
      <c r="E3" s="11">
        <v>65</v>
      </c>
      <c r="F3" s="13">
        <f>500-(500*65%)</f>
        <v>175</v>
      </c>
      <c r="G3" s="13">
        <f t="shared" ref="G3:J3" si="0">500-(500*65%)</f>
        <v>175</v>
      </c>
      <c r="H3" s="13">
        <f t="shared" si="0"/>
        <v>175</v>
      </c>
      <c r="I3" s="13">
        <f t="shared" si="0"/>
        <v>175</v>
      </c>
      <c r="J3" s="13">
        <f t="shared" si="0"/>
        <v>175</v>
      </c>
      <c r="K3" s="16">
        <f t="shared" ref="K3:K39" si="1">SUM(F3:J3)</f>
        <v>875</v>
      </c>
    </row>
    <row r="4" spans="1:11" x14ac:dyDescent="0.25">
      <c r="A4" s="10">
        <v>255423</v>
      </c>
      <c r="B4" s="10" t="s">
        <v>3</v>
      </c>
      <c r="C4" s="10" t="s">
        <v>4</v>
      </c>
      <c r="D4" s="11" t="s">
        <v>163</v>
      </c>
      <c r="E4" s="11">
        <v>70</v>
      </c>
      <c r="F4" s="13">
        <f>500-(500*70%)</f>
        <v>150</v>
      </c>
      <c r="G4" s="13">
        <f t="shared" ref="G4:J4" si="2">500-(500*70%)</f>
        <v>150</v>
      </c>
      <c r="H4" s="13">
        <f t="shared" si="2"/>
        <v>150</v>
      </c>
      <c r="I4" s="13">
        <f t="shared" si="2"/>
        <v>150</v>
      </c>
      <c r="J4" s="13">
        <f t="shared" si="2"/>
        <v>150</v>
      </c>
      <c r="K4" s="16">
        <f t="shared" si="1"/>
        <v>750</v>
      </c>
    </row>
    <row r="5" spans="1:11" x14ac:dyDescent="0.25">
      <c r="A5" s="10">
        <v>319100</v>
      </c>
      <c r="B5" s="10" t="s">
        <v>59</v>
      </c>
      <c r="C5" s="10" t="s">
        <v>60</v>
      </c>
      <c r="D5" s="11" t="s">
        <v>165</v>
      </c>
      <c r="E5" s="11">
        <v>45</v>
      </c>
      <c r="F5" s="13">
        <f>500-(500*45%)</f>
        <v>275</v>
      </c>
      <c r="G5" s="13">
        <f t="shared" ref="G5:J5" si="3">500-(500*45%)</f>
        <v>275</v>
      </c>
      <c r="H5" s="13">
        <f t="shared" si="3"/>
        <v>275</v>
      </c>
      <c r="I5" s="13">
        <f t="shared" si="3"/>
        <v>275</v>
      </c>
      <c r="J5" s="13">
        <f t="shared" si="3"/>
        <v>275</v>
      </c>
      <c r="K5" s="16">
        <f t="shared" si="1"/>
        <v>1375</v>
      </c>
    </row>
    <row r="6" spans="1:11" x14ac:dyDescent="0.25">
      <c r="A6" s="2">
        <v>295950</v>
      </c>
      <c r="B6" s="2" t="s">
        <v>57</v>
      </c>
      <c r="C6" s="2" t="s">
        <v>58</v>
      </c>
      <c r="D6" s="9" t="s">
        <v>162</v>
      </c>
      <c r="E6" s="9" t="s">
        <v>162</v>
      </c>
      <c r="F6" s="23">
        <v>500</v>
      </c>
      <c r="G6" s="23">
        <v>500</v>
      </c>
      <c r="H6" s="23">
        <v>500</v>
      </c>
      <c r="I6" s="23">
        <v>500</v>
      </c>
      <c r="J6" s="23">
        <v>500</v>
      </c>
      <c r="K6" s="24">
        <f t="shared" si="1"/>
        <v>2500</v>
      </c>
    </row>
    <row r="7" spans="1:11" x14ac:dyDescent="0.25">
      <c r="A7" s="3">
        <v>297031</v>
      </c>
      <c r="B7" s="3" t="s">
        <v>70</v>
      </c>
      <c r="C7" s="3" t="s">
        <v>71</v>
      </c>
      <c r="D7" s="32" t="s">
        <v>162</v>
      </c>
      <c r="E7" s="32" t="s">
        <v>162</v>
      </c>
      <c r="F7" s="34">
        <v>500</v>
      </c>
      <c r="G7" s="34">
        <v>500</v>
      </c>
      <c r="H7" s="34">
        <v>500</v>
      </c>
      <c r="I7" s="34">
        <v>500</v>
      </c>
      <c r="J7" s="34">
        <v>500</v>
      </c>
      <c r="K7" s="35">
        <f t="shared" si="1"/>
        <v>2500</v>
      </c>
    </row>
    <row r="8" spans="1:11" x14ac:dyDescent="0.25">
      <c r="A8" s="2">
        <v>323639</v>
      </c>
      <c r="B8" s="2" t="s">
        <v>25</v>
      </c>
      <c r="C8" s="2" t="s">
        <v>69</v>
      </c>
      <c r="D8" s="9" t="s">
        <v>162</v>
      </c>
      <c r="E8" s="9" t="s">
        <v>162</v>
      </c>
      <c r="F8" s="23">
        <v>500</v>
      </c>
      <c r="G8" s="23">
        <v>500</v>
      </c>
      <c r="H8" s="23">
        <v>500</v>
      </c>
      <c r="I8" s="23">
        <v>500</v>
      </c>
      <c r="J8" s="23">
        <v>500</v>
      </c>
      <c r="K8" s="24">
        <f t="shared" si="1"/>
        <v>2500</v>
      </c>
    </row>
    <row r="9" spans="1:11" x14ac:dyDescent="0.25">
      <c r="A9" s="12">
        <v>312495</v>
      </c>
      <c r="B9" s="12" t="s">
        <v>76</v>
      </c>
      <c r="C9" s="12" t="s">
        <v>77</v>
      </c>
      <c r="D9" s="33" t="s">
        <v>163</v>
      </c>
      <c r="E9" s="33">
        <v>40</v>
      </c>
      <c r="F9" s="34">
        <f>500-(500*40%)</f>
        <v>300</v>
      </c>
      <c r="G9" s="34">
        <f t="shared" ref="G9:J9" si="4">500-(500*40%)</f>
        <v>300</v>
      </c>
      <c r="H9" s="34">
        <f t="shared" si="4"/>
        <v>300</v>
      </c>
      <c r="I9" s="34">
        <f t="shared" si="4"/>
        <v>300</v>
      </c>
      <c r="J9" s="34">
        <f t="shared" si="4"/>
        <v>300</v>
      </c>
      <c r="K9" s="35">
        <f t="shared" si="1"/>
        <v>1500</v>
      </c>
    </row>
    <row r="10" spans="1:11" x14ac:dyDescent="0.25">
      <c r="A10" s="10">
        <v>303965</v>
      </c>
      <c r="B10" s="10" t="s">
        <v>53</v>
      </c>
      <c r="C10" s="10" t="s">
        <v>54</v>
      </c>
      <c r="D10" s="11" t="s">
        <v>163</v>
      </c>
      <c r="E10" s="11">
        <v>80</v>
      </c>
      <c r="F10" s="13">
        <f>500-(500*80%)</f>
        <v>100</v>
      </c>
      <c r="G10" s="13">
        <f t="shared" ref="G10:J10" si="5">500-(500*80%)</f>
        <v>100</v>
      </c>
      <c r="H10" s="13">
        <f t="shared" si="5"/>
        <v>100</v>
      </c>
      <c r="I10" s="13">
        <f t="shared" si="5"/>
        <v>100</v>
      </c>
      <c r="J10" s="13">
        <f t="shared" si="5"/>
        <v>100</v>
      </c>
      <c r="K10" s="16">
        <f t="shared" si="1"/>
        <v>500</v>
      </c>
    </row>
    <row r="11" spans="1:11" x14ac:dyDescent="0.25">
      <c r="A11" s="6">
        <v>321999</v>
      </c>
      <c r="B11" s="6" t="s">
        <v>21</v>
      </c>
      <c r="C11" s="6" t="s">
        <v>22</v>
      </c>
      <c r="D11" s="9" t="s">
        <v>162</v>
      </c>
      <c r="E11" s="9" t="s">
        <v>162</v>
      </c>
      <c r="F11" s="13">
        <v>500</v>
      </c>
      <c r="G11" s="13">
        <v>500</v>
      </c>
      <c r="H11" s="13">
        <v>500</v>
      </c>
      <c r="I11" s="13">
        <v>500</v>
      </c>
      <c r="J11" s="13">
        <v>500</v>
      </c>
      <c r="K11" s="16">
        <f t="shared" si="1"/>
        <v>2500</v>
      </c>
    </row>
    <row r="12" spans="1:11" x14ac:dyDescent="0.25">
      <c r="A12" s="10">
        <v>318965</v>
      </c>
      <c r="B12" s="10" t="s">
        <v>49</v>
      </c>
      <c r="C12" s="10" t="s">
        <v>50</v>
      </c>
      <c r="D12" s="11" t="s">
        <v>163</v>
      </c>
      <c r="E12" s="11">
        <v>70</v>
      </c>
      <c r="F12" s="23">
        <f>500-(500*70%)</f>
        <v>150</v>
      </c>
      <c r="G12" s="23">
        <f t="shared" ref="G12:J12" si="6">500-(500*70%)</f>
        <v>150</v>
      </c>
      <c r="H12" s="23">
        <f t="shared" si="6"/>
        <v>150</v>
      </c>
      <c r="I12" s="23">
        <f t="shared" si="6"/>
        <v>150</v>
      </c>
      <c r="J12" s="23">
        <f t="shared" si="6"/>
        <v>150</v>
      </c>
      <c r="K12" s="24">
        <f t="shared" si="1"/>
        <v>750</v>
      </c>
    </row>
    <row r="13" spans="1:11" x14ac:dyDescent="0.25">
      <c r="A13" s="10">
        <v>268627</v>
      </c>
      <c r="B13" s="10" t="s">
        <v>7</v>
      </c>
      <c r="C13" s="10" t="s">
        <v>8</v>
      </c>
      <c r="D13" s="11" t="s">
        <v>163</v>
      </c>
      <c r="E13" s="11">
        <v>30</v>
      </c>
      <c r="F13" s="13">
        <f>500-(500*30%)</f>
        <v>350</v>
      </c>
      <c r="G13" s="13">
        <f t="shared" ref="G13:J13" si="7">500-(500*30%)</f>
        <v>350</v>
      </c>
      <c r="H13" s="13">
        <f t="shared" si="7"/>
        <v>350</v>
      </c>
      <c r="I13" s="13">
        <f t="shared" si="7"/>
        <v>350</v>
      </c>
      <c r="J13" s="13">
        <f t="shared" si="7"/>
        <v>350</v>
      </c>
      <c r="K13" s="16">
        <f t="shared" si="1"/>
        <v>1750</v>
      </c>
    </row>
    <row r="14" spans="1:11" x14ac:dyDescent="0.25">
      <c r="A14" s="10">
        <v>327609</v>
      </c>
      <c r="B14" s="10" t="s">
        <v>33</v>
      </c>
      <c r="C14" s="10" t="s">
        <v>34</v>
      </c>
      <c r="D14" s="11" t="s">
        <v>165</v>
      </c>
      <c r="E14" s="11">
        <v>60</v>
      </c>
      <c r="F14" s="23">
        <f>500-(500*60%)</f>
        <v>200</v>
      </c>
      <c r="G14" s="23">
        <f t="shared" ref="G14:J14" si="8">500-(500*60%)</f>
        <v>200</v>
      </c>
      <c r="H14" s="23">
        <f t="shared" si="8"/>
        <v>200</v>
      </c>
      <c r="I14" s="23">
        <f t="shared" si="8"/>
        <v>200</v>
      </c>
      <c r="J14" s="23">
        <f t="shared" si="8"/>
        <v>200</v>
      </c>
      <c r="K14" s="24">
        <f t="shared" si="1"/>
        <v>1000</v>
      </c>
    </row>
    <row r="15" spans="1:11" x14ac:dyDescent="0.25">
      <c r="A15" s="10">
        <v>301607</v>
      </c>
      <c r="B15" s="10" t="s">
        <v>72</v>
      </c>
      <c r="C15" s="10" t="s">
        <v>73</v>
      </c>
      <c r="D15" s="11" t="s">
        <v>165</v>
      </c>
      <c r="E15" s="11">
        <v>10</v>
      </c>
      <c r="F15" s="13">
        <f>500-(500*10%)</f>
        <v>450</v>
      </c>
      <c r="G15" s="13">
        <f t="shared" ref="G15:J15" si="9">500-(500*10%)</f>
        <v>450</v>
      </c>
      <c r="H15" s="13">
        <f t="shared" si="9"/>
        <v>450</v>
      </c>
      <c r="I15" s="13">
        <f t="shared" si="9"/>
        <v>450</v>
      </c>
      <c r="J15" s="13">
        <f t="shared" si="9"/>
        <v>450</v>
      </c>
      <c r="K15" s="16">
        <f t="shared" si="1"/>
        <v>2250</v>
      </c>
    </row>
    <row r="16" spans="1:11" x14ac:dyDescent="0.25">
      <c r="A16" s="6">
        <v>236469</v>
      </c>
      <c r="B16" s="6" t="s">
        <v>39</v>
      </c>
      <c r="C16" s="6" t="s">
        <v>40</v>
      </c>
      <c r="D16" s="9" t="s">
        <v>162</v>
      </c>
      <c r="E16" s="9" t="s">
        <v>162</v>
      </c>
      <c r="F16" s="13">
        <v>500</v>
      </c>
      <c r="G16" s="13">
        <v>500</v>
      </c>
      <c r="H16" s="13">
        <v>500</v>
      </c>
      <c r="I16" s="13">
        <v>500</v>
      </c>
      <c r="J16" s="13">
        <v>500</v>
      </c>
      <c r="K16" s="16">
        <f t="shared" si="1"/>
        <v>2500</v>
      </c>
    </row>
    <row r="17" spans="1:11" x14ac:dyDescent="0.25">
      <c r="A17" s="2">
        <v>301608</v>
      </c>
      <c r="B17" s="2" t="s">
        <v>65</v>
      </c>
      <c r="C17" s="2" t="s">
        <v>66</v>
      </c>
      <c r="D17" s="9" t="s">
        <v>162</v>
      </c>
      <c r="E17" s="9" t="s">
        <v>162</v>
      </c>
      <c r="F17" s="23">
        <v>500</v>
      </c>
      <c r="G17" s="23">
        <v>500</v>
      </c>
      <c r="H17" s="23">
        <v>500</v>
      </c>
      <c r="I17" s="23">
        <v>500</v>
      </c>
      <c r="J17" s="23">
        <v>500</v>
      </c>
      <c r="K17" s="24">
        <f t="shared" si="1"/>
        <v>2500</v>
      </c>
    </row>
    <row r="18" spans="1:11" x14ac:dyDescent="0.25">
      <c r="A18" s="7">
        <v>317359</v>
      </c>
      <c r="B18" s="7" t="s">
        <v>19</v>
      </c>
      <c r="C18" s="7" t="s">
        <v>20</v>
      </c>
      <c r="D18" s="32" t="s">
        <v>162</v>
      </c>
      <c r="E18" s="32" t="s">
        <v>162</v>
      </c>
      <c r="F18" s="34">
        <v>500</v>
      </c>
      <c r="G18" s="34">
        <v>500</v>
      </c>
      <c r="H18" s="34">
        <v>500</v>
      </c>
      <c r="I18" s="34">
        <v>500</v>
      </c>
      <c r="J18" s="34">
        <v>500</v>
      </c>
      <c r="K18" s="35">
        <f t="shared" si="1"/>
        <v>2500</v>
      </c>
    </row>
    <row r="19" spans="1:11" x14ac:dyDescent="0.25">
      <c r="A19" s="10">
        <v>283545</v>
      </c>
      <c r="B19" s="10" t="s">
        <v>67</v>
      </c>
      <c r="C19" s="10" t="s">
        <v>68</v>
      </c>
      <c r="D19" s="11" t="s">
        <v>163</v>
      </c>
      <c r="E19" s="11">
        <v>25</v>
      </c>
      <c r="F19" s="23">
        <f>500-(500*25%)</f>
        <v>375</v>
      </c>
      <c r="G19" s="23">
        <f t="shared" ref="G19:J19" si="10">500-(500*25%)</f>
        <v>375</v>
      </c>
      <c r="H19" s="23">
        <f t="shared" si="10"/>
        <v>375</v>
      </c>
      <c r="I19" s="23">
        <f t="shared" si="10"/>
        <v>375</v>
      </c>
      <c r="J19" s="23">
        <f t="shared" si="10"/>
        <v>375</v>
      </c>
      <c r="K19" s="24">
        <f t="shared" si="1"/>
        <v>1875</v>
      </c>
    </row>
    <row r="20" spans="1:11" x14ac:dyDescent="0.25">
      <c r="A20" s="2">
        <v>263180</v>
      </c>
      <c r="B20" s="2" t="s">
        <v>74</v>
      </c>
      <c r="C20" s="2" t="s">
        <v>75</v>
      </c>
      <c r="D20" s="9" t="s">
        <v>162</v>
      </c>
      <c r="E20" s="9" t="s">
        <v>162</v>
      </c>
      <c r="F20" s="13">
        <v>500</v>
      </c>
      <c r="G20" s="13">
        <v>500</v>
      </c>
      <c r="H20" s="13">
        <v>500</v>
      </c>
      <c r="I20" s="13">
        <v>500</v>
      </c>
      <c r="J20" s="13">
        <v>500</v>
      </c>
      <c r="K20" s="16">
        <f t="shared" si="1"/>
        <v>2500</v>
      </c>
    </row>
    <row r="21" spans="1:11" x14ac:dyDescent="0.25">
      <c r="A21" s="10">
        <v>312488</v>
      </c>
      <c r="B21" s="10" t="s">
        <v>31</v>
      </c>
      <c r="C21" s="10" t="s">
        <v>32</v>
      </c>
      <c r="D21" s="11" t="s">
        <v>165</v>
      </c>
      <c r="E21" s="11">
        <v>30</v>
      </c>
      <c r="F21" s="13">
        <f>500-(500*30%)</f>
        <v>350</v>
      </c>
      <c r="G21" s="13">
        <f t="shared" ref="G21:J21" si="11">500-(500*30%)</f>
        <v>350</v>
      </c>
      <c r="H21" s="13">
        <f t="shared" si="11"/>
        <v>350</v>
      </c>
      <c r="I21" s="13">
        <f t="shared" si="11"/>
        <v>350</v>
      </c>
      <c r="J21" s="13">
        <f t="shared" si="11"/>
        <v>350</v>
      </c>
      <c r="K21" s="16">
        <f t="shared" si="1"/>
        <v>1750</v>
      </c>
    </row>
    <row r="22" spans="1:11" x14ac:dyDescent="0.25">
      <c r="A22" s="10">
        <v>257837</v>
      </c>
      <c r="B22" s="10" t="s">
        <v>43</v>
      </c>
      <c r="C22" s="10" t="s">
        <v>44</v>
      </c>
      <c r="D22" s="11" t="s">
        <v>163</v>
      </c>
      <c r="E22" s="11">
        <v>70</v>
      </c>
      <c r="F22" s="23">
        <f>500-(500*70%)</f>
        <v>150</v>
      </c>
      <c r="G22" s="23">
        <f t="shared" ref="G22:J22" si="12">500-(500*70%)</f>
        <v>150</v>
      </c>
      <c r="H22" s="23">
        <f t="shared" si="12"/>
        <v>150</v>
      </c>
      <c r="I22" s="23">
        <f t="shared" si="12"/>
        <v>150</v>
      </c>
      <c r="J22" s="23">
        <f t="shared" si="12"/>
        <v>150</v>
      </c>
      <c r="K22" s="24">
        <f t="shared" si="1"/>
        <v>750</v>
      </c>
    </row>
    <row r="23" spans="1:11" x14ac:dyDescent="0.25">
      <c r="A23" s="10">
        <v>334029</v>
      </c>
      <c r="B23" s="10" t="s">
        <v>29</v>
      </c>
      <c r="C23" s="10" t="s">
        <v>30</v>
      </c>
      <c r="D23" s="11" t="s">
        <v>165</v>
      </c>
      <c r="E23" s="11">
        <v>40</v>
      </c>
      <c r="F23" s="13">
        <f>500-(500*40%)</f>
        <v>300</v>
      </c>
      <c r="G23" s="13">
        <f t="shared" ref="G23:J23" si="13">500-(500*40%)</f>
        <v>300</v>
      </c>
      <c r="H23" s="13">
        <f t="shared" si="13"/>
        <v>300</v>
      </c>
      <c r="I23" s="13">
        <f t="shared" si="13"/>
        <v>300</v>
      </c>
      <c r="J23" s="13">
        <f t="shared" si="13"/>
        <v>300</v>
      </c>
      <c r="K23" s="16">
        <f t="shared" si="1"/>
        <v>1500</v>
      </c>
    </row>
    <row r="24" spans="1:11" x14ac:dyDescent="0.25">
      <c r="A24" s="6">
        <v>268886</v>
      </c>
      <c r="B24" s="6" t="s">
        <v>27</v>
      </c>
      <c r="C24" s="6" t="s">
        <v>28</v>
      </c>
      <c r="D24" s="9" t="s">
        <v>162</v>
      </c>
      <c r="E24" s="9" t="s">
        <v>162</v>
      </c>
      <c r="F24" s="23">
        <v>500</v>
      </c>
      <c r="G24" s="23">
        <v>500</v>
      </c>
      <c r="H24" s="23">
        <v>500</v>
      </c>
      <c r="I24" s="23">
        <v>500</v>
      </c>
      <c r="J24" s="23">
        <v>500</v>
      </c>
      <c r="K24" s="24">
        <f t="shared" si="1"/>
        <v>2500</v>
      </c>
    </row>
    <row r="25" spans="1:11" x14ac:dyDescent="0.25">
      <c r="A25" s="2">
        <v>314090</v>
      </c>
      <c r="B25" s="2" t="s">
        <v>51</v>
      </c>
      <c r="C25" s="2" t="s">
        <v>52</v>
      </c>
      <c r="D25" s="9" t="s">
        <v>162</v>
      </c>
      <c r="E25" s="9" t="s">
        <v>162</v>
      </c>
      <c r="F25" s="13">
        <v>500</v>
      </c>
      <c r="G25" s="13">
        <v>500</v>
      </c>
      <c r="H25" s="13">
        <v>500</v>
      </c>
      <c r="I25" s="13">
        <v>500</v>
      </c>
      <c r="J25" s="13">
        <v>500</v>
      </c>
      <c r="K25" s="16">
        <f t="shared" si="1"/>
        <v>2500</v>
      </c>
    </row>
    <row r="26" spans="1:11" x14ac:dyDescent="0.25">
      <c r="A26" s="10">
        <v>276925</v>
      </c>
      <c r="B26" s="10" t="s">
        <v>23</v>
      </c>
      <c r="C26" s="10" t="s">
        <v>24</v>
      </c>
      <c r="D26" s="11" t="s">
        <v>165</v>
      </c>
      <c r="E26" s="11">
        <v>30</v>
      </c>
      <c r="F26" s="13">
        <f>500-(500*30%)</f>
        <v>350</v>
      </c>
      <c r="G26" s="13">
        <f t="shared" ref="G26:J26" si="14">500-(500*30%)</f>
        <v>350</v>
      </c>
      <c r="H26" s="13">
        <f t="shared" si="14"/>
        <v>350</v>
      </c>
      <c r="I26" s="13">
        <f t="shared" si="14"/>
        <v>350</v>
      </c>
      <c r="J26" s="13">
        <f t="shared" si="14"/>
        <v>350</v>
      </c>
      <c r="K26" s="16">
        <f t="shared" si="1"/>
        <v>1750</v>
      </c>
    </row>
    <row r="27" spans="1:11" x14ac:dyDescent="0.25">
      <c r="A27" s="6">
        <v>318825</v>
      </c>
      <c r="B27" s="6" t="s">
        <v>13</v>
      </c>
      <c r="C27" s="6" t="s">
        <v>14</v>
      </c>
      <c r="D27" s="9" t="s">
        <v>162</v>
      </c>
      <c r="E27" s="9" t="s">
        <v>162</v>
      </c>
      <c r="F27" s="13">
        <v>500</v>
      </c>
      <c r="G27" s="13">
        <v>500</v>
      </c>
      <c r="H27" s="13">
        <v>500</v>
      </c>
      <c r="I27" s="13">
        <v>500</v>
      </c>
      <c r="J27" s="13">
        <v>500</v>
      </c>
      <c r="K27" s="16">
        <f t="shared" si="1"/>
        <v>2500</v>
      </c>
    </row>
    <row r="28" spans="1:11" x14ac:dyDescent="0.25">
      <c r="A28" s="6">
        <v>264847</v>
      </c>
      <c r="B28" s="6" t="s">
        <v>9</v>
      </c>
      <c r="C28" s="6" t="s">
        <v>10</v>
      </c>
      <c r="D28" s="9" t="s">
        <v>162</v>
      </c>
      <c r="E28" s="9" t="s">
        <v>162</v>
      </c>
      <c r="F28" s="23">
        <v>500</v>
      </c>
      <c r="G28" s="23">
        <v>500</v>
      </c>
      <c r="H28" s="23">
        <v>500</v>
      </c>
      <c r="I28" s="23">
        <v>500</v>
      </c>
      <c r="J28" s="23">
        <v>500</v>
      </c>
      <c r="K28" s="24">
        <f t="shared" si="1"/>
        <v>2500</v>
      </c>
    </row>
    <row r="29" spans="1:11" x14ac:dyDescent="0.25">
      <c r="A29" s="2">
        <v>294339</v>
      </c>
      <c r="B29" s="2" t="s">
        <v>61</v>
      </c>
      <c r="C29" s="2" t="s">
        <v>62</v>
      </c>
      <c r="D29" s="9" t="s">
        <v>162</v>
      </c>
      <c r="E29" s="9" t="s">
        <v>162</v>
      </c>
      <c r="F29" s="13">
        <v>500</v>
      </c>
      <c r="G29" s="13">
        <v>500</v>
      </c>
      <c r="H29" s="13">
        <v>500</v>
      </c>
      <c r="I29" s="13">
        <v>500</v>
      </c>
      <c r="J29" s="13">
        <v>500</v>
      </c>
      <c r="K29" s="16">
        <f t="shared" si="1"/>
        <v>2500</v>
      </c>
    </row>
    <row r="30" spans="1:11" x14ac:dyDescent="0.25">
      <c r="A30" s="2">
        <v>283881</v>
      </c>
      <c r="B30" s="2" t="s">
        <v>45</v>
      </c>
      <c r="C30" s="2" t="s">
        <v>46</v>
      </c>
      <c r="D30" s="9" t="s">
        <v>162</v>
      </c>
      <c r="E30" s="9" t="s">
        <v>162</v>
      </c>
      <c r="F30" s="23">
        <v>500</v>
      </c>
      <c r="G30" s="23">
        <v>500</v>
      </c>
      <c r="H30" s="23">
        <v>500</v>
      </c>
      <c r="I30" s="23">
        <v>500</v>
      </c>
      <c r="J30" s="23">
        <v>500</v>
      </c>
      <c r="K30" s="24">
        <f t="shared" si="1"/>
        <v>2500</v>
      </c>
    </row>
    <row r="31" spans="1:11" x14ac:dyDescent="0.25">
      <c r="A31" s="10">
        <v>249420</v>
      </c>
      <c r="B31" s="10" t="s">
        <v>35</v>
      </c>
      <c r="C31" s="10" t="s">
        <v>36</v>
      </c>
      <c r="D31" s="11" t="s">
        <v>163</v>
      </c>
      <c r="E31" s="11">
        <v>80</v>
      </c>
      <c r="F31" s="13">
        <f>500-(500*80%)</f>
        <v>100</v>
      </c>
      <c r="G31" s="13">
        <f t="shared" ref="G31:J31" si="15">500-(500*80%)</f>
        <v>100</v>
      </c>
      <c r="H31" s="13">
        <f t="shared" si="15"/>
        <v>100</v>
      </c>
      <c r="I31" s="13">
        <f t="shared" si="15"/>
        <v>100</v>
      </c>
      <c r="J31" s="13">
        <f t="shared" si="15"/>
        <v>100</v>
      </c>
      <c r="K31" s="16">
        <f t="shared" si="1"/>
        <v>500</v>
      </c>
    </row>
    <row r="32" spans="1:11" x14ac:dyDescent="0.25">
      <c r="A32" s="6">
        <v>274092</v>
      </c>
      <c r="B32" s="6" t="s">
        <v>37</v>
      </c>
      <c r="C32" s="6" t="s">
        <v>38</v>
      </c>
      <c r="D32" s="9" t="s">
        <v>162</v>
      </c>
      <c r="E32" s="9" t="s">
        <v>162</v>
      </c>
      <c r="F32" s="13">
        <v>500</v>
      </c>
      <c r="G32" s="13">
        <v>500</v>
      </c>
      <c r="H32" s="13">
        <v>500</v>
      </c>
      <c r="I32" s="13">
        <v>500</v>
      </c>
      <c r="J32" s="13">
        <v>500</v>
      </c>
      <c r="K32" s="16">
        <f t="shared" si="1"/>
        <v>2500</v>
      </c>
    </row>
    <row r="33" spans="1:11" x14ac:dyDescent="0.25">
      <c r="A33" s="10">
        <v>314969</v>
      </c>
      <c r="B33" s="10" t="s">
        <v>17</v>
      </c>
      <c r="C33" s="10" t="s">
        <v>18</v>
      </c>
      <c r="D33" s="11" t="s">
        <v>165</v>
      </c>
      <c r="E33" s="11">
        <v>25</v>
      </c>
      <c r="F33" s="13">
        <f>500-(500*25%)</f>
        <v>375</v>
      </c>
      <c r="G33" s="13">
        <f t="shared" ref="G33:J33" si="16">500-(500*25%)</f>
        <v>375</v>
      </c>
      <c r="H33" s="13">
        <f t="shared" si="16"/>
        <v>375</v>
      </c>
      <c r="I33" s="13">
        <f t="shared" si="16"/>
        <v>375</v>
      </c>
      <c r="J33" s="13">
        <f t="shared" si="16"/>
        <v>375</v>
      </c>
      <c r="K33" s="16">
        <f t="shared" si="1"/>
        <v>1875</v>
      </c>
    </row>
    <row r="34" spans="1:11" x14ac:dyDescent="0.25">
      <c r="A34" s="6">
        <v>273743</v>
      </c>
      <c r="B34" s="6" t="s">
        <v>15</v>
      </c>
      <c r="C34" s="6" t="s">
        <v>16</v>
      </c>
      <c r="D34" s="9" t="s">
        <v>162</v>
      </c>
      <c r="E34" s="9" t="s">
        <v>162</v>
      </c>
      <c r="F34" s="23">
        <v>500</v>
      </c>
      <c r="G34" s="23">
        <v>500</v>
      </c>
      <c r="H34" s="23">
        <v>500</v>
      </c>
      <c r="I34" s="23">
        <v>500</v>
      </c>
      <c r="J34" s="23">
        <v>500</v>
      </c>
      <c r="K34" s="24">
        <f t="shared" si="1"/>
        <v>2500</v>
      </c>
    </row>
    <row r="35" spans="1:11" x14ac:dyDescent="0.25">
      <c r="A35" s="6">
        <v>272557</v>
      </c>
      <c r="B35" s="6" t="s">
        <v>25</v>
      </c>
      <c r="C35" s="6" t="s">
        <v>26</v>
      </c>
      <c r="D35" s="9" t="s">
        <v>162</v>
      </c>
      <c r="E35" s="9" t="s">
        <v>162</v>
      </c>
      <c r="F35" s="13">
        <v>500</v>
      </c>
      <c r="G35" s="13">
        <v>500</v>
      </c>
      <c r="H35" s="13">
        <v>500</v>
      </c>
      <c r="I35" s="13">
        <v>500</v>
      </c>
      <c r="J35" s="13">
        <v>500</v>
      </c>
      <c r="K35" s="16">
        <f t="shared" si="1"/>
        <v>2500</v>
      </c>
    </row>
    <row r="36" spans="1:11" x14ac:dyDescent="0.25">
      <c r="A36" s="10">
        <v>314963</v>
      </c>
      <c r="B36" s="10" t="s">
        <v>55</v>
      </c>
      <c r="C36" s="10" t="s">
        <v>56</v>
      </c>
      <c r="D36" s="11" t="s">
        <v>163</v>
      </c>
      <c r="E36" s="11">
        <v>70</v>
      </c>
      <c r="F36" s="23">
        <f>500-(500*70%)</f>
        <v>150</v>
      </c>
      <c r="G36" s="23">
        <f t="shared" ref="G36:J36" si="17">500-(500*70%)</f>
        <v>150</v>
      </c>
      <c r="H36" s="23">
        <f t="shared" si="17"/>
        <v>150</v>
      </c>
      <c r="I36" s="23">
        <f t="shared" si="17"/>
        <v>150</v>
      </c>
      <c r="J36" s="23">
        <f t="shared" si="17"/>
        <v>150</v>
      </c>
      <c r="K36" s="24">
        <f t="shared" si="1"/>
        <v>750</v>
      </c>
    </row>
    <row r="37" spans="1:11" x14ac:dyDescent="0.25">
      <c r="A37" s="2">
        <v>317181</v>
      </c>
      <c r="B37" s="2" t="s">
        <v>47</v>
      </c>
      <c r="C37" s="2" t="s">
        <v>48</v>
      </c>
      <c r="D37" s="9" t="s">
        <v>162</v>
      </c>
      <c r="E37" s="9" t="s">
        <v>162</v>
      </c>
      <c r="F37" s="13">
        <v>500</v>
      </c>
      <c r="G37" s="13">
        <v>500</v>
      </c>
      <c r="H37" s="13">
        <v>500</v>
      </c>
      <c r="I37" s="13">
        <v>500</v>
      </c>
      <c r="J37" s="13">
        <v>500</v>
      </c>
      <c r="K37" s="16">
        <f t="shared" si="1"/>
        <v>2500</v>
      </c>
    </row>
    <row r="38" spans="1:11" x14ac:dyDescent="0.25">
      <c r="A38" s="6">
        <v>312801</v>
      </c>
      <c r="B38" s="6" t="s">
        <v>41</v>
      </c>
      <c r="C38" s="6" t="s">
        <v>42</v>
      </c>
      <c r="D38" s="9" t="s">
        <v>162</v>
      </c>
      <c r="E38" s="9" t="s">
        <v>162</v>
      </c>
      <c r="F38" s="13">
        <v>500</v>
      </c>
      <c r="G38" s="13">
        <v>500</v>
      </c>
      <c r="H38" s="13">
        <v>500</v>
      </c>
      <c r="I38" s="13">
        <v>500</v>
      </c>
      <c r="J38" s="13">
        <v>500</v>
      </c>
      <c r="K38" s="16">
        <f t="shared" si="1"/>
        <v>2500</v>
      </c>
    </row>
    <row r="39" spans="1:11" ht="15.75" thickBot="1" x14ac:dyDescent="0.3">
      <c r="A39" s="2">
        <v>319002</v>
      </c>
      <c r="B39" s="2" t="s">
        <v>63</v>
      </c>
      <c r="C39" s="2" t="s">
        <v>64</v>
      </c>
      <c r="D39" s="9" t="s">
        <v>162</v>
      </c>
      <c r="E39" s="9" t="s">
        <v>162</v>
      </c>
      <c r="F39" s="13">
        <v>500</v>
      </c>
      <c r="G39" s="13">
        <v>500</v>
      </c>
      <c r="H39" s="13">
        <v>500</v>
      </c>
      <c r="I39" s="13">
        <v>500</v>
      </c>
      <c r="J39" s="13">
        <v>500</v>
      </c>
      <c r="K39" s="16">
        <f t="shared" si="1"/>
        <v>2500</v>
      </c>
    </row>
    <row r="40" spans="1:11" ht="15.75" thickBot="1" x14ac:dyDescent="0.3">
      <c r="J40" s="19" t="s">
        <v>174</v>
      </c>
      <c r="K40" s="29">
        <f>SUM(K2:K39)</f>
        <v>74000</v>
      </c>
    </row>
    <row r="41" spans="1:11" x14ac:dyDescent="0.25">
      <c r="K41" s="15"/>
    </row>
    <row r="42" spans="1:11" x14ac:dyDescent="0.25">
      <c r="K42" s="15"/>
    </row>
    <row r="43" spans="1:11" x14ac:dyDescent="0.25">
      <c r="K43" s="14"/>
    </row>
  </sheetData>
  <sortState ref="A2:K40">
    <sortCondition ref="C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D7E7E-0849-4C7F-8A54-53536BDAE7A4}">
  <dimension ref="A1:K21"/>
  <sheetViews>
    <sheetView workbookViewId="0">
      <selection activeCell="F1" sqref="F1:K1048576"/>
    </sheetView>
  </sheetViews>
  <sheetFormatPr baseColWidth="10" defaultRowHeight="15" x14ac:dyDescent="0.25"/>
  <cols>
    <col min="1" max="1" width="9.42578125" bestFit="1" customWidth="1"/>
    <col min="2" max="2" width="17.85546875" customWidth="1"/>
    <col min="3" max="3" width="21.5703125" customWidth="1"/>
    <col min="5" max="5" width="15.140625" customWidth="1"/>
    <col min="6" max="11" width="0" hidden="1" customWidth="1"/>
  </cols>
  <sheetData>
    <row r="1" spans="1:11" ht="15.75" thickBot="1" x14ac:dyDescent="0.3">
      <c r="A1" s="25" t="s">
        <v>2</v>
      </c>
      <c r="B1" s="26" t="s">
        <v>0</v>
      </c>
      <c r="C1" s="26" t="s">
        <v>1</v>
      </c>
      <c r="D1" s="27" t="s">
        <v>160</v>
      </c>
      <c r="E1" s="27" t="s">
        <v>161</v>
      </c>
      <c r="F1" s="27" t="s">
        <v>167</v>
      </c>
      <c r="G1" s="27" t="s">
        <v>168</v>
      </c>
      <c r="H1" s="27" t="s">
        <v>169</v>
      </c>
      <c r="I1" s="27" t="s">
        <v>170</v>
      </c>
      <c r="J1" s="27" t="s">
        <v>171</v>
      </c>
      <c r="K1" s="28" t="s">
        <v>172</v>
      </c>
    </row>
    <row r="2" spans="1:11" x14ac:dyDescent="0.25">
      <c r="A2" s="2">
        <v>316634</v>
      </c>
      <c r="B2" s="2" t="s">
        <v>78</v>
      </c>
      <c r="C2" s="2" t="s">
        <v>79</v>
      </c>
      <c r="D2" s="22" t="s">
        <v>162</v>
      </c>
      <c r="E2" s="22" t="s">
        <v>162</v>
      </c>
      <c r="F2" s="23">
        <v>500</v>
      </c>
      <c r="G2" s="23">
        <v>500</v>
      </c>
      <c r="H2" s="23">
        <v>500</v>
      </c>
      <c r="I2" s="23">
        <v>500</v>
      </c>
      <c r="J2" s="23">
        <v>500</v>
      </c>
      <c r="K2" s="24">
        <f>SUM(F2:J2)</f>
        <v>2500</v>
      </c>
    </row>
    <row r="3" spans="1:11" x14ac:dyDescent="0.25">
      <c r="A3" s="10">
        <v>286680</v>
      </c>
      <c r="B3" s="10" t="s">
        <v>80</v>
      </c>
      <c r="C3" s="10" t="s">
        <v>81</v>
      </c>
      <c r="D3" s="11" t="s">
        <v>163</v>
      </c>
      <c r="E3" s="11">
        <v>100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6">
        <f t="shared" ref="K3:K20" si="0">SUM(F3:J3)</f>
        <v>0</v>
      </c>
    </row>
    <row r="4" spans="1:11" x14ac:dyDescent="0.25">
      <c r="A4" s="10">
        <v>296018</v>
      </c>
      <c r="B4" s="10" t="s">
        <v>82</v>
      </c>
      <c r="C4" s="10" t="s">
        <v>83</v>
      </c>
      <c r="D4" s="11" t="s">
        <v>163</v>
      </c>
      <c r="E4" s="30">
        <v>30</v>
      </c>
      <c r="F4" s="13">
        <f>500-(500*30%)</f>
        <v>350</v>
      </c>
      <c r="G4" s="13">
        <f t="shared" ref="G4:J4" si="1">500-(500*30%)</f>
        <v>350</v>
      </c>
      <c r="H4" s="13">
        <f t="shared" si="1"/>
        <v>350</v>
      </c>
      <c r="I4" s="13">
        <f t="shared" si="1"/>
        <v>350</v>
      </c>
      <c r="J4" s="13">
        <f t="shared" si="1"/>
        <v>350</v>
      </c>
      <c r="K4" s="16">
        <f t="shared" si="0"/>
        <v>1750</v>
      </c>
    </row>
    <row r="5" spans="1:11" x14ac:dyDescent="0.25">
      <c r="A5" s="2">
        <v>276328</v>
      </c>
      <c r="B5" s="2" t="s">
        <v>84</v>
      </c>
      <c r="C5" s="2" t="s">
        <v>85</v>
      </c>
      <c r="D5" s="22" t="s">
        <v>162</v>
      </c>
      <c r="E5" s="22" t="s">
        <v>162</v>
      </c>
      <c r="F5" s="13">
        <v>500</v>
      </c>
      <c r="G5" s="13">
        <v>500</v>
      </c>
      <c r="H5" s="13">
        <v>500</v>
      </c>
      <c r="I5" s="13">
        <v>500</v>
      </c>
      <c r="J5" s="13">
        <v>500</v>
      </c>
      <c r="K5" s="16">
        <f t="shared" si="0"/>
        <v>2500</v>
      </c>
    </row>
    <row r="6" spans="1:11" x14ac:dyDescent="0.25">
      <c r="A6" s="5">
        <v>290300</v>
      </c>
      <c r="B6" s="5" t="s">
        <v>86</v>
      </c>
      <c r="C6" s="5" t="s">
        <v>87</v>
      </c>
      <c r="D6" s="22" t="s">
        <v>162</v>
      </c>
      <c r="E6" s="22" t="s">
        <v>162</v>
      </c>
      <c r="F6" s="23">
        <v>500</v>
      </c>
      <c r="G6" s="23">
        <v>500</v>
      </c>
      <c r="H6" s="23">
        <v>500</v>
      </c>
      <c r="I6" s="23">
        <v>500</v>
      </c>
      <c r="J6" s="23">
        <v>500</v>
      </c>
      <c r="K6" s="24">
        <f t="shared" si="0"/>
        <v>2500</v>
      </c>
    </row>
    <row r="7" spans="1:11" x14ac:dyDescent="0.25">
      <c r="A7" s="2">
        <v>279176</v>
      </c>
      <c r="B7" s="2" t="s">
        <v>76</v>
      </c>
      <c r="C7" s="2" t="s">
        <v>88</v>
      </c>
      <c r="D7" s="22" t="s">
        <v>162</v>
      </c>
      <c r="E7" s="22" t="s">
        <v>162</v>
      </c>
      <c r="F7" s="13">
        <v>500</v>
      </c>
      <c r="G7" s="13">
        <v>500</v>
      </c>
      <c r="H7" s="13">
        <v>500</v>
      </c>
      <c r="I7" s="13">
        <v>500</v>
      </c>
      <c r="J7" s="13">
        <v>500</v>
      </c>
      <c r="K7" s="16">
        <f t="shared" si="0"/>
        <v>2500</v>
      </c>
    </row>
    <row r="8" spans="1:11" x14ac:dyDescent="0.25">
      <c r="A8" s="10">
        <v>292004</v>
      </c>
      <c r="B8" s="10" t="s">
        <v>89</v>
      </c>
      <c r="C8" s="10" t="s">
        <v>90</v>
      </c>
      <c r="D8" s="11" t="s">
        <v>165</v>
      </c>
      <c r="E8" s="11">
        <v>55</v>
      </c>
      <c r="F8" s="13">
        <f>500-(500*55%)</f>
        <v>225</v>
      </c>
      <c r="G8" s="13">
        <f t="shared" ref="G8:J8" si="2">500-(500*55%)</f>
        <v>225</v>
      </c>
      <c r="H8" s="13">
        <f t="shared" si="2"/>
        <v>225</v>
      </c>
      <c r="I8" s="13">
        <f t="shared" si="2"/>
        <v>225</v>
      </c>
      <c r="J8" s="13">
        <f t="shared" si="2"/>
        <v>225</v>
      </c>
      <c r="K8" s="16">
        <f t="shared" si="0"/>
        <v>1125</v>
      </c>
    </row>
    <row r="9" spans="1:11" x14ac:dyDescent="0.25">
      <c r="A9" s="10">
        <v>313222</v>
      </c>
      <c r="B9" s="10" t="s">
        <v>91</v>
      </c>
      <c r="C9" s="10" t="s">
        <v>92</v>
      </c>
      <c r="D9" s="30" t="s">
        <v>163</v>
      </c>
      <c r="E9" s="30">
        <v>70</v>
      </c>
      <c r="F9" s="23">
        <f>500-(500*70%)</f>
        <v>150</v>
      </c>
      <c r="G9" s="23">
        <f t="shared" ref="G9:J9" si="3">500-(500*70%)</f>
        <v>150</v>
      </c>
      <c r="H9" s="23">
        <f t="shared" si="3"/>
        <v>150</v>
      </c>
      <c r="I9" s="23">
        <f t="shared" si="3"/>
        <v>150</v>
      </c>
      <c r="J9" s="23">
        <f t="shared" si="3"/>
        <v>150</v>
      </c>
      <c r="K9" s="24">
        <f t="shared" si="0"/>
        <v>750</v>
      </c>
    </row>
    <row r="10" spans="1:11" x14ac:dyDescent="0.25">
      <c r="A10" s="5">
        <v>278635</v>
      </c>
      <c r="B10" s="5" t="s">
        <v>93</v>
      </c>
      <c r="C10" s="5" t="s">
        <v>94</v>
      </c>
      <c r="D10" s="39" t="s">
        <v>162</v>
      </c>
      <c r="E10" s="39" t="s">
        <v>162</v>
      </c>
      <c r="F10" s="37">
        <v>500</v>
      </c>
      <c r="G10" s="37">
        <v>500</v>
      </c>
      <c r="H10" s="37">
        <v>500</v>
      </c>
      <c r="I10" s="37">
        <v>500</v>
      </c>
      <c r="J10" s="37">
        <v>500</v>
      </c>
      <c r="K10" s="38">
        <f t="shared" si="0"/>
        <v>2500</v>
      </c>
    </row>
    <row r="11" spans="1:11" x14ac:dyDescent="0.25">
      <c r="A11" s="10">
        <v>296127</v>
      </c>
      <c r="B11" s="10" t="s">
        <v>95</v>
      </c>
      <c r="C11" s="10" t="s">
        <v>96</v>
      </c>
      <c r="D11" s="30" t="s">
        <v>163</v>
      </c>
      <c r="E11" s="30">
        <v>50</v>
      </c>
      <c r="F11" s="13">
        <f>500-(500*50%)</f>
        <v>250</v>
      </c>
      <c r="G11" s="13">
        <v>250</v>
      </c>
      <c r="H11" s="13">
        <v>250</v>
      </c>
      <c r="I11" s="13">
        <v>250</v>
      </c>
      <c r="J11" s="13">
        <v>250</v>
      </c>
      <c r="K11" s="16">
        <f t="shared" si="0"/>
        <v>1250</v>
      </c>
    </row>
    <row r="12" spans="1:11" x14ac:dyDescent="0.25">
      <c r="A12" s="10">
        <v>305557</v>
      </c>
      <c r="B12" s="10" t="s">
        <v>97</v>
      </c>
      <c r="C12" s="10" t="s">
        <v>98</v>
      </c>
      <c r="D12" s="11" t="s">
        <v>165</v>
      </c>
      <c r="E12" s="11">
        <v>60</v>
      </c>
      <c r="F12" s="13">
        <f>500-(500*60%)</f>
        <v>200</v>
      </c>
      <c r="G12" s="13">
        <f t="shared" ref="G12:J12" si="4">500-(500*60%)</f>
        <v>200</v>
      </c>
      <c r="H12" s="13">
        <f t="shared" si="4"/>
        <v>200</v>
      </c>
      <c r="I12" s="13">
        <f t="shared" si="4"/>
        <v>200</v>
      </c>
      <c r="J12" s="13">
        <f t="shared" si="4"/>
        <v>200</v>
      </c>
      <c r="K12" s="16">
        <f t="shared" si="0"/>
        <v>1000</v>
      </c>
    </row>
    <row r="13" spans="1:11" x14ac:dyDescent="0.25">
      <c r="A13" s="2">
        <v>312245</v>
      </c>
      <c r="B13" s="2" t="s">
        <v>100</v>
      </c>
      <c r="C13" s="2" t="s">
        <v>101</v>
      </c>
      <c r="D13" s="22" t="s">
        <v>162</v>
      </c>
      <c r="E13" s="22" t="s">
        <v>162</v>
      </c>
      <c r="F13" s="23">
        <v>500</v>
      </c>
      <c r="G13" s="23">
        <v>500</v>
      </c>
      <c r="H13" s="23">
        <v>500</v>
      </c>
      <c r="I13" s="23">
        <v>500</v>
      </c>
      <c r="J13" s="23">
        <v>500</v>
      </c>
      <c r="K13" s="24">
        <f t="shared" si="0"/>
        <v>2500</v>
      </c>
    </row>
    <row r="14" spans="1:11" x14ac:dyDescent="0.25">
      <c r="A14" s="10">
        <v>287189</v>
      </c>
      <c r="B14" s="10" t="s">
        <v>103</v>
      </c>
      <c r="C14" s="10" t="s">
        <v>104</v>
      </c>
      <c r="D14" s="11" t="s">
        <v>165</v>
      </c>
      <c r="E14" s="11">
        <v>40</v>
      </c>
      <c r="F14" s="13">
        <f>500-(500*40%)</f>
        <v>300</v>
      </c>
      <c r="G14" s="13">
        <f t="shared" ref="G14:J14" si="5">500-(500*40%)</f>
        <v>300</v>
      </c>
      <c r="H14" s="13">
        <f t="shared" si="5"/>
        <v>300</v>
      </c>
      <c r="I14" s="13">
        <f t="shared" si="5"/>
        <v>300</v>
      </c>
      <c r="J14" s="13">
        <f t="shared" si="5"/>
        <v>300</v>
      </c>
      <c r="K14" s="16">
        <f t="shared" si="0"/>
        <v>1500</v>
      </c>
    </row>
    <row r="15" spans="1:11" x14ac:dyDescent="0.25">
      <c r="A15" s="31">
        <v>253182</v>
      </c>
      <c r="B15" s="31" t="s">
        <v>105</v>
      </c>
      <c r="C15" s="31" t="s">
        <v>106</v>
      </c>
      <c r="D15" s="30" t="s">
        <v>163</v>
      </c>
      <c r="E15" s="30">
        <v>30</v>
      </c>
      <c r="F15" s="13">
        <f>500-(500*30%)</f>
        <v>350</v>
      </c>
      <c r="G15" s="13">
        <f t="shared" ref="G15:J15" si="6">500-(500*30%)</f>
        <v>350</v>
      </c>
      <c r="H15" s="13">
        <f t="shared" si="6"/>
        <v>350</v>
      </c>
      <c r="I15" s="13">
        <f t="shared" si="6"/>
        <v>350</v>
      </c>
      <c r="J15" s="13">
        <f t="shared" si="6"/>
        <v>350</v>
      </c>
      <c r="K15" s="16">
        <f t="shared" si="0"/>
        <v>1750</v>
      </c>
    </row>
    <row r="16" spans="1:11" x14ac:dyDescent="0.25">
      <c r="A16" s="10">
        <v>303629</v>
      </c>
      <c r="B16" s="10" t="s">
        <v>107</v>
      </c>
      <c r="C16" s="10" t="s">
        <v>108</v>
      </c>
      <c r="D16" s="11" t="s">
        <v>163</v>
      </c>
      <c r="E16" s="11">
        <v>50</v>
      </c>
      <c r="F16" s="13">
        <f>500-(500*50%)</f>
        <v>250</v>
      </c>
      <c r="G16" s="13">
        <f t="shared" ref="G16:J16" si="7">500-(500*50%)</f>
        <v>250</v>
      </c>
      <c r="H16" s="13">
        <f t="shared" si="7"/>
        <v>250</v>
      </c>
      <c r="I16" s="13">
        <f t="shared" si="7"/>
        <v>250</v>
      </c>
      <c r="J16" s="13">
        <f t="shared" si="7"/>
        <v>250</v>
      </c>
      <c r="K16" s="16">
        <f t="shared" si="0"/>
        <v>1250</v>
      </c>
    </row>
    <row r="17" spans="1:11" x14ac:dyDescent="0.25">
      <c r="A17" s="2">
        <v>266077</v>
      </c>
      <c r="B17" s="2" t="s">
        <v>109</v>
      </c>
      <c r="C17" s="2" t="s">
        <v>110</v>
      </c>
      <c r="D17" s="22" t="s">
        <v>162</v>
      </c>
      <c r="E17" s="22" t="s">
        <v>162</v>
      </c>
      <c r="F17" s="23">
        <v>500</v>
      </c>
      <c r="G17" s="23">
        <v>500</v>
      </c>
      <c r="H17" s="23">
        <v>500</v>
      </c>
      <c r="I17" s="23">
        <v>500</v>
      </c>
      <c r="J17" s="23">
        <v>500</v>
      </c>
      <c r="K17" s="24">
        <f t="shared" si="0"/>
        <v>2500</v>
      </c>
    </row>
    <row r="18" spans="1:11" x14ac:dyDescent="0.25">
      <c r="A18" s="10">
        <v>287192</v>
      </c>
      <c r="B18" s="10" t="s">
        <v>111</v>
      </c>
      <c r="C18" s="10" t="s">
        <v>112</v>
      </c>
      <c r="D18" s="11" t="s">
        <v>165</v>
      </c>
      <c r="E18" s="11">
        <v>40</v>
      </c>
      <c r="F18" s="13">
        <f>500-(500*40%)</f>
        <v>300</v>
      </c>
      <c r="G18" s="13">
        <f t="shared" ref="G18:J18" si="8">500-(500*40%)</f>
        <v>300</v>
      </c>
      <c r="H18" s="13">
        <f t="shared" si="8"/>
        <v>300</v>
      </c>
      <c r="I18" s="13">
        <f t="shared" si="8"/>
        <v>300</v>
      </c>
      <c r="J18" s="13">
        <f t="shared" si="8"/>
        <v>300</v>
      </c>
      <c r="K18" s="16">
        <f t="shared" si="0"/>
        <v>1500</v>
      </c>
    </row>
    <row r="19" spans="1:11" x14ac:dyDescent="0.25">
      <c r="A19" s="10">
        <v>284575</v>
      </c>
      <c r="B19" s="10" t="s">
        <v>113</v>
      </c>
      <c r="C19" s="10" t="s">
        <v>114</v>
      </c>
      <c r="D19" s="30" t="s">
        <v>163</v>
      </c>
      <c r="E19" s="30">
        <v>20</v>
      </c>
      <c r="F19" s="13">
        <f>500-(500*20%)</f>
        <v>400</v>
      </c>
      <c r="G19" s="13">
        <f t="shared" ref="G19:J19" si="9">500-(500*20%)</f>
        <v>400</v>
      </c>
      <c r="H19" s="13">
        <f t="shared" si="9"/>
        <v>400</v>
      </c>
      <c r="I19" s="13">
        <f t="shared" si="9"/>
        <v>400</v>
      </c>
      <c r="J19" s="13">
        <f t="shared" si="9"/>
        <v>400</v>
      </c>
      <c r="K19" s="16">
        <f t="shared" si="0"/>
        <v>2000</v>
      </c>
    </row>
    <row r="20" spans="1:11" ht="15.75" thickBot="1" x14ac:dyDescent="0.3">
      <c r="A20" s="31">
        <v>316146</v>
      </c>
      <c r="B20" s="31" t="s">
        <v>115</v>
      </c>
      <c r="C20" s="31" t="s">
        <v>116</v>
      </c>
      <c r="D20" s="11" t="s">
        <v>163</v>
      </c>
      <c r="E20" s="11">
        <v>30</v>
      </c>
      <c r="F20" s="13">
        <f>500-(500*30%)</f>
        <v>350</v>
      </c>
      <c r="G20" s="13">
        <f t="shared" ref="G20:J20" si="10">500-(500*30%)</f>
        <v>350</v>
      </c>
      <c r="H20" s="13">
        <f t="shared" si="10"/>
        <v>350</v>
      </c>
      <c r="I20" s="13">
        <f t="shared" si="10"/>
        <v>350</v>
      </c>
      <c r="J20" s="17">
        <f t="shared" si="10"/>
        <v>350</v>
      </c>
      <c r="K20" s="18">
        <f t="shared" si="0"/>
        <v>1750</v>
      </c>
    </row>
    <row r="21" spans="1:11" ht="15.75" thickBot="1" x14ac:dyDescent="0.3">
      <c r="J21" s="19" t="s">
        <v>175</v>
      </c>
      <c r="K21" s="29">
        <f>SUM(K2:K20)</f>
        <v>33125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F0EAD-3E29-4141-AA54-FCEB44C23149}">
  <dimension ref="A1:K26"/>
  <sheetViews>
    <sheetView tabSelected="1" workbookViewId="0">
      <selection activeCell="F1" sqref="F1:K1048576"/>
    </sheetView>
  </sheetViews>
  <sheetFormatPr baseColWidth="10" defaultRowHeight="15" x14ac:dyDescent="0.25"/>
  <cols>
    <col min="1" max="1" width="9.42578125" bestFit="1" customWidth="1"/>
    <col min="2" max="2" width="16.28515625" bestFit="1" customWidth="1"/>
    <col min="3" max="3" width="16.42578125" bestFit="1" customWidth="1"/>
    <col min="5" max="5" width="14.5703125" customWidth="1"/>
    <col min="6" max="9" width="0" hidden="1" customWidth="1"/>
    <col min="10" max="10" width="12.5703125" hidden="1" customWidth="1"/>
    <col min="11" max="11" width="12.42578125" hidden="1" customWidth="1"/>
  </cols>
  <sheetData>
    <row r="1" spans="1:11" ht="15.75" thickBot="1" x14ac:dyDescent="0.3">
      <c r="A1" s="25" t="s">
        <v>2</v>
      </c>
      <c r="B1" s="26" t="s">
        <v>0</v>
      </c>
      <c r="C1" s="26" t="s">
        <v>1</v>
      </c>
      <c r="D1" s="27" t="s">
        <v>160</v>
      </c>
      <c r="E1" s="27" t="s">
        <v>161</v>
      </c>
      <c r="F1" s="27" t="s">
        <v>167</v>
      </c>
      <c r="G1" s="27" t="s">
        <v>168</v>
      </c>
      <c r="H1" s="27" t="s">
        <v>169</v>
      </c>
      <c r="I1" s="27" t="s">
        <v>170</v>
      </c>
      <c r="J1" s="27" t="s">
        <v>171</v>
      </c>
      <c r="K1" s="28" t="s">
        <v>172</v>
      </c>
    </row>
    <row r="2" spans="1:11" x14ac:dyDescent="0.25">
      <c r="A2" s="21">
        <v>286625</v>
      </c>
      <c r="B2" s="21" t="s">
        <v>117</v>
      </c>
      <c r="C2" s="21" t="s">
        <v>118</v>
      </c>
      <c r="D2" s="22" t="s">
        <v>162</v>
      </c>
      <c r="E2" s="22" t="s">
        <v>162</v>
      </c>
      <c r="F2" s="23">
        <v>500</v>
      </c>
      <c r="G2" s="23">
        <v>500</v>
      </c>
      <c r="H2" s="23">
        <v>500</v>
      </c>
      <c r="I2" s="23">
        <v>500</v>
      </c>
      <c r="J2" s="23">
        <v>500</v>
      </c>
      <c r="K2" s="24">
        <f>SUM(F2:J2)</f>
        <v>2500</v>
      </c>
    </row>
    <row r="3" spans="1:11" x14ac:dyDescent="0.25">
      <c r="A3" s="2">
        <v>298592</v>
      </c>
      <c r="B3" s="2" t="s">
        <v>119</v>
      </c>
      <c r="C3" s="2" t="s">
        <v>120</v>
      </c>
      <c r="D3" s="9" t="s">
        <v>162</v>
      </c>
      <c r="E3" s="9" t="s">
        <v>162</v>
      </c>
      <c r="F3" s="13">
        <v>500</v>
      </c>
      <c r="G3" s="13">
        <v>500</v>
      </c>
      <c r="H3" s="13">
        <v>500</v>
      </c>
      <c r="I3" s="13">
        <v>500</v>
      </c>
      <c r="J3" s="13">
        <v>500</v>
      </c>
      <c r="K3" s="16">
        <f t="shared" ref="K3:K25" si="0">SUM(F3:J3)</f>
        <v>2500</v>
      </c>
    </row>
    <row r="4" spans="1:11" x14ac:dyDescent="0.25">
      <c r="A4" s="2">
        <v>315269</v>
      </c>
      <c r="B4" s="2" t="s">
        <v>121</v>
      </c>
      <c r="C4" s="2" t="s">
        <v>122</v>
      </c>
      <c r="D4" s="9" t="s">
        <v>162</v>
      </c>
      <c r="E4" s="9" t="s">
        <v>162</v>
      </c>
      <c r="F4" s="13">
        <v>500</v>
      </c>
      <c r="G4" s="13">
        <v>500</v>
      </c>
      <c r="H4" s="13">
        <v>500</v>
      </c>
      <c r="I4" s="13">
        <v>500</v>
      </c>
      <c r="J4" s="13">
        <v>500</v>
      </c>
      <c r="K4" s="16">
        <f t="shared" si="0"/>
        <v>2500</v>
      </c>
    </row>
    <row r="5" spans="1:11" x14ac:dyDescent="0.25">
      <c r="A5" s="10">
        <v>323591</v>
      </c>
      <c r="B5" s="10" t="s">
        <v>123</v>
      </c>
      <c r="C5" s="10" t="s">
        <v>124</v>
      </c>
      <c r="D5" s="11" t="s">
        <v>163</v>
      </c>
      <c r="E5" s="11">
        <v>80</v>
      </c>
      <c r="F5" s="13">
        <f>500-(500*80%)</f>
        <v>100</v>
      </c>
      <c r="G5" s="13">
        <f t="shared" ref="G5:I5" si="1">500-(500*80%)</f>
        <v>100</v>
      </c>
      <c r="H5" s="13">
        <f t="shared" si="1"/>
        <v>100</v>
      </c>
      <c r="I5" s="13">
        <f t="shared" si="1"/>
        <v>100</v>
      </c>
      <c r="J5" s="13">
        <f>500-(500*80%)</f>
        <v>100</v>
      </c>
      <c r="K5" s="16">
        <f t="shared" si="0"/>
        <v>500</v>
      </c>
    </row>
    <row r="6" spans="1:11" x14ac:dyDescent="0.25">
      <c r="A6" s="2">
        <v>328920</v>
      </c>
      <c r="B6" s="2" t="s">
        <v>125</v>
      </c>
      <c r="C6" s="2" t="s">
        <v>126</v>
      </c>
      <c r="D6" s="9" t="s">
        <v>162</v>
      </c>
      <c r="E6" s="9" t="s">
        <v>162</v>
      </c>
      <c r="F6" s="13">
        <v>500</v>
      </c>
      <c r="G6" s="13">
        <v>500</v>
      </c>
      <c r="H6" s="13">
        <v>500</v>
      </c>
      <c r="I6" s="13">
        <v>500</v>
      </c>
      <c r="J6" s="13">
        <v>500</v>
      </c>
      <c r="K6" s="16">
        <f t="shared" si="0"/>
        <v>2500</v>
      </c>
    </row>
    <row r="7" spans="1:11" x14ac:dyDescent="0.25">
      <c r="A7" s="2">
        <v>321835</v>
      </c>
      <c r="B7" s="2" t="s">
        <v>127</v>
      </c>
      <c r="C7" s="2" t="s">
        <v>128</v>
      </c>
      <c r="D7" s="9" t="s">
        <v>162</v>
      </c>
      <c r="E7" s="9" t="s">
        <v>162</v>
      </c>
      <c r="F7" s="13">
        <v>500</v>
      </c>
      <c r="G7" s="13">
        <v>500</v>
      </c>
      <c r="H7" s="13">
        <v>500</v>
      </c>
      <c r="I7" s="13">
        <v>500</v>
      </c>
      <c r="J7" s="13">
        <v>500</v>
      </c>
      <c r="K7" s="16">
        <f t="shared" si="0"/>
        <v>2500</v>
      </c>
    </row>
    <row r="8" spans="1:11" x14ac:dyDescent="0.25">
      <c r="A8" s="2">
        <v>319060</v>
      </c>
      <c r="B8" s="2" t="s">
        <v>129</v>
      </c>
      <c r="C8" s="2" t="s">
        <v>130</v>
      </c>
      <c r="D8" s="9" t="s">
        <v>162</v>
      </c>
      <c r="E8" s="9" t="s">
        <v>162</v>
      </c>
      <c r="F8" s="13">
        <v>500</v>
      </c>
      <c r="G8" s="13">
        <v>500</v>
      </c>
      <c r="H8" s="13">
        <v>500</v>
      </c>
      <c r="I8" s="13">
        <v>500</v>
      </c>
      <c r="J8" s="13">
        <v>500</v>
      </c>
      <c r="K8" s="16">
        <f t="shared" si="0"/>
        <v>2500</v>
      </c>
    </row>
    <row r="9" spans="1:11" x14ac:dyDescent="0.25">
      <c r="A9" s="10">
        <v>321764</v>
      </c>
      <c r="B9" s="10" t="s">
        <v>131</v>
      </c>
      <c r="C9" s="10" t="s">
        <v>132</v>
      </c>
      <c r="D9" s="11" t="s">
        <v>165</v>
      </c>
      <c r="E9" s="11">
        <v>50</v>
      </c>
      <c r="F9" s="13">
        <v>250</v>
      </c>
      <c r="G9" s="13">
        <f>500-(500*50%)</f>
        <v>250</v>
      </c>
      <c r="H9" s="13">
        <f t="shared" ref="H9:J9" si="2">500-(500*50%)</f>
        <v>250</v>
      </c>
      <c r="I9" s="13">
        <f t="shared" si="2"/>
        <v>250</v>
      </c>
      <c r="J9" s="13">
        <f t="shared" si="2"/>
        <v>250</v>
      </c>
      <c r="K9" s="16">
        <f t="shared" si="0"/>
        <v>1250</v>
      </c>
    </row>
    <row r="10" spans="1:11" x14ac:dyDescent="0.25">
      <c r="A10" s="10">
        <v>328882</v>
      </c>
      <c r="B10" s="10" t="s">
        <v>133</v>
      </c>
      <c r="C10" s="10" t="s">
        <v>134</v>
      </c>
      <c r="D10" s="11" t="s">
        <v>165</v>
      </c>
      <c r="E10" s="11">
        <v>40</v>
      </c>
      <c r="F10" s="13">
        <f>500-(500*40%)</f>
        <v>300</v>
      </c>
      <c r="G10" s="13">
        <f t="shared" ref="G10:J10" si="3">500-(500*40%)</f>
        <v>300</v>
      </c>
      <c r="H10" s="13">
        <f t="shared" si="3"/>
        <v>300</v>
      </c>
      <c r="I10" s="13">
        <f t="shared" si="3"/>
        <v>300</v>
      </c>
      <c r="J10" s="13">
        <f t="shared" si="3"/>
        <v>300</v>
      </c>
      <c r="K10" s="16">
        <f t="shared" si="0"/>
        <v>1500</v>
      </c>
    </row>
    <row r="11" spans="1:11" x14ac:dyDescent="0.25">
      <c r="A11" s="10">
        <v>284155</v>
      </c>
      <c r="B11" s="10" t="s">
        <v>135</v>
      </c>
      <c r="C11" s="10" t="s">
        <v>136</v>
      </c>
      <c r="D11" s="11" t="s">
        <v>166</v>
      </c>
      <c r="E11" s="11">
        <v>60</v>
      </c>
      <c r="F11" s="13">
        <f>500-(500*60%)</f>
        <v>200</v>
      </c>
      <c r="G11" s="13">
        <f t="shared" ref="G11:J11" si="4">500-(500*60%)</f>
        <v>200</v>
      </c>
      <c r="H11" s="13">
        <f t="shared" si="4"/>
        <v>200</v>
      </c>
      <c r="I11" s="13">
        <f t="shared" si="4"/>
        <v>200</v>
      </c>
      <c r="J11" s="13">
        <f t="shared" si="4"/>
        <v>200</v>
      </c>
      <c r="K11" s="16">
        <f t="shared" si="0"/>
        <v>1000</v>
      </c>
    </row>
    <row r="12" spans="1:11" x14ac:dyDescent="0.25">
      <c r="A12" s="10">
        <v>323882</v>
      </c>
      <c r="B12" s="10" t="s">
        <v>137</v>
      </c>
      <c r="C12" s="10" t="s">
        <v>138</v>
      </c>
      <c r="D12" s="11" t="s">
        <v>163</v>
      </c>
      <c r="E12" s="11">
        <v>100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6">
        <f t="shared" si="0"/>
        <v>0</v>
      </c>
    </row>
    <row r="13" spans="1:11" x14ac:dyDescent="0.25">
      <c r="A13" s="2">
        <v>282345</v>
      </c>
      <c r="B13" s="2" t="s">
        <v>139</v>
      </c>
      <c r="C13" s="2" t="s">
        <v>99</v>
      </c>
      <c r="D13" s="9" t="s">
        <v>162</v>
      </c>
      <c r="E13" s="9" t="s">
        <v>162</v>
      </c>
      <c r="F13" s="13">
        <v>500</v>
      </c>
      <c r="G13" s="13">
        <v>500</v>
      </c>
      <c r="H13" s="13">
        <v>500</v>
      </c>
      <c r="I13" s="13">
        <v>500</v>
      </c>
      <c r="J13" s="13">
        <v>500</v>
      </c>
      <c r="K13" s="16">
        <f t="shared" si="0"/>
        <v>2500</v>
      </c>
    </row>
    <row r="14" spans="1:11" x14ac:dyDescent="0.25">
      <c r="A14" s="10">
        <v>317930</v>
      </c>
      <c r="B14" s="10" t="s">
        <v>140</v>
      </c>
      <c r="C14" s="10" t="s">
        <v>99</v>
      </c>
      <c r="D14" s="11" t="s">
        <v>164</v>
      </c>
      <c r="E14" s="11">
        <v>80</v>
      </c>
      <c r="F14" s="13">
        <f>500-(500*80%)</f>
        <v>100</v>
      </c>
      <c r="G14" s="13">
        <f>500-(500*80%)</f>
        <v>100</v>
      </c>
      <c r="H14" s="13">
        <f t="shared" ref="H14:I14" si="5">500-(500*80%)</f>
        <v>100</v>
      </c>
      <c r="I14" s="13">
        <f t="shared" si="5"/>
        <v>100</v>
      </c>
      <c r="J14" s="13">
        <f>500-(500*80%)</f>
        <v>100</v>
      </c>
      <c r="K14" s="16">
        <f t="shared" si="0"/>
        <v>500</v>
      </c>
    </row>
    <row r="15" spans="1:11" x14ac:dyDescent="0.25">
      <c r="A15" s="2">
        <v>329997</v>
      </c>
      <c r="B15" s="2" t="s">
        <v>141</v>
      </c>
      <c r="C15" s="2" t="s">
        <v>142</v>
      </c>
      <c r="D15" s="36" t="s">
        <v>162</v>
      </c>
      <c r="E15" s="36" t="s">
        <v>162</v>
      </c>
      <c r="F15" s="37">
        <v>500</v>
      </c>
      <c r="G15" s="37">
        <v>500</v>
      </c>
      <c r="H15" s="37">
        <v>500</v>
      </c>
      <c r="I15" s="37">
        <v>500</v>
      </c>
      <c r="J15" s="37">
        <v>500</v>
      </c>
      <c r="K15" s="38">
        <f t="shared" si="0"/>
        <v>2500</v>
      </c>
    </row>
    <row r="16" spans="1:11" x14ac:dyDescent="0.25">
      <c r="A16" s="2">
        <v>317850</v>
      </c>
      <c r="B16" s="2" t="s">
        <v>143</v>
      </c>
      <c r="C16" s="2" t="s">
        <v>144</v>
      </c>
      <c r="D16" s="9" t="s">
        <v>162</v>
      </c>
      <c r="E16" s="9" t="s">
        <v>162</v>
      </c>
      <c r="F16" s="13">
        <v>500</v>
      </c>
      <c r="G16" s="13">
        <v>500</v>
      </c>
      <c r="H16" s="13">
        <v>500</v>
      </c>
      <c r="I16" s="13">
        <v>500</v>
      </c>
      <c r="J16" s="13">
        <v>500</v>
      </c>
      <c r="K16" s="16">
        <f t="shared" si="0"/>
        <v>2500</v>
      </c>
    </row>
    <row r="17" spans="1:11" x14ac:dyDescent="0.25">
      <c r="A17" s="10">
        <v>314326</v>
      </c>
      <c r="B17" s="10" t="s">
        <v>145</v>
      </c>
      <c r="C17" s="10" t="s">
        <v>106</v>
      </c>
      <c r="D17" s="11" t="s">
        <v>163</v>
      </c>
      <c r="E17" s="11">
        <v>30</v>
      </c>
      <c r="F17" s="13">
        <f>500-(500*30%)</f>
        <v>350</v>
      </c>
      <c r="G17" s="13">
        <f t="shared" ref="G17:J17" si="6">500-(500*30%)</f>
        <v>350</v>
      </c>
      <c r="H17" s="13">
        <f t="shared" si="6"/>
        <v>350</v>
      </c>
      <c r="I17" s="13">
        <f t="shared" si="6"/>
        <v>350</v>
      </c>
      <c r="J17" s="13">
        <f t="shared" si="6"/>
        <v>350</v>
      </c>
      <c r="K17" s="16">
        <f t="shared" si="0"/>
        <v>1750</v>
      </c>
    </row>
    <row r="18" spans="1:11" x14ac:dyDescent="0.25">
      <c r="A18" s="2">
        <v>321345</v>
      </c>
      <c r="B18" s="2" t="s">
        <v>146</v>
      </c>
      <c r="C18" s="2" t="s">
        <v>147</v>
      </c>
      <c r="D18" s="9" t="s">
        <v>162</v>
      </c>
      <c r="E18" s="9" t="s">
        <v>162</v>
      </c>
      <c r="F18" s="13">
        <v>500</v>
      </c>
      <c r="G18" s="13">
        <v>500</v>
      </c>
      <c r="H18" s="13">
        <v>500</v>
      </c>
      <c r="I18" s="13">
        <v>500</v>
      </c>
      <c r="J18" s="13">
        <v>500</v>
      </c>
      <c r="K18" s="16">
        <f t="shared" si="0"/>
        <v>2500</v>
      </c>
    </row>
    <row r="19" spans="1:11" x14ac:dyDescent="0.25">
      <c r="A19" s="10">
        <v>317918</v>
      </c>
      <c r="B19" s="10" t="s">
        <v>148</v>
      </c>
      <c r="C19" s="10" t="s">
        <v>149</v>
      </c>
      <c r="D19" s="11" t="s">
        <v>165</v>
      </c>
      <c r="E19" s="11">
        <v>20</v>
      </c>
      <c r="F19" s="13">
        <f>500-(500*20%)</f>
        <v>400</v>
      </c>
      <c r="G19" s="13">
        <f t="shared" ref="G19:J19" si="7">500-(500*20%)</f>
        <v>400</v>
      </c>
      <c r="H19" s="13">
        <f t="shared" si="7"/>
        <v>400</v>
      </c>
      <c r="I19" s="13">
        <f t="shared" si="7"/>
        <v>400</v>
      </c>
      <c r="J19" s="13">
        <f t="shared" si="7"/>
        <v>400</v>
      </c>
      <c r="K19" s="16">
        <f t="shared" si="0"/>
        <v>2000</v>
      </c>
    </row>
    <row r="20" spans="1:11" x14ac:dyDescent="0.25">
      <c r="A20" s="10">
        <v>323593</v>
      </c>
      <c r="B20" s="10" t="s">
        <v>150</v>
      </c>
      <c r="C20" s="10" t="s">
        <v>151</v>
      </c>
      <c r="D20" s="11" t="s">
        <v>165</v>
      </c>
      <c r="E20" s="11">
        <v>40</v>
      </c>
      <c r="F20" s="13">
        <f>500-(500*40%)</f>
        <v>300</v>
      </c>
      <c r="G20" s="13">
        <f t="shared" ref="G20:J20" si="8">500-(500*40%)</f>
        <v>300</v>
      </c>
      <c r="H20" s="13">
        <f t="shared" si="8"/>
        <v>300</v>
      </c>
      <c r="I20" s="13">
        <f t="shared" si="8"/>
        <v>300</v>
      </c>
      <c r="J20" s="13">
        <f t="shared" si="8"/>
        <v>300</v>
      </c>
      <c r="K20" s="16">
        <f t="shared" si="0"/>
        <v>1500</v>
      </c>
    </row>
    <row r="21" spans="1:11" x14ac:dyDescent="0.25">
      <c r="A21" s="10">
        <v>328015</v>
      </c>
      <c r="B21" s="10" t="s">
        <v>152</v>
      </c>
      <c r="C21" s="10" t="s">
        <v>153</v>
      </c>
      <c r="D21" s="11" t="s">
        <v>163</v>
      </c>
      <c r="E21" s="11">
        <v>25</v>
      </c>
      <c r="F21" s="13">
        <f>500-(500*25%)</f>
        <v>375</v>
      </c>
      <c r="G21" s="13">
        <f t="shared" ref="G21:J21" si="9">500-(500*25%)</f>
        <v>375</v>
      </c>
      <c r="H21" s="13">
        <f t="shared" si="9"/>
        <v>375</v>
      </c>
      <c r="I21" s="13">
        <f t="shared" si="9"/>
        <v>375</v>
      </c>
      <c r="J21" s="13">
        <f t="shared" si="9"/>
        <v>375</v>
      </c>
      <c r="K21" s="16">
        <f t="shared" si="0"/>
        <v>1875</v>
      </c>
    </row>
    <row r="22" spans="1:11" x14ac:dyDescent="0.25">
      <c r="A22" s="10">
        <v>303735</v>
      </c>
      <c r="B22" s="10" t="s">
        <v>154</v>
      </c>
      <c r="C22" s="10" t="s">
        <v>155</v>
      </c>
      <c r="D22" s="11" t="s">
        <v>163</v>
      </c>
      <c r="E22" s="11">
        <v>80</v>
      </c>
      <c r="F22" s="13">
        <f t="shared" ref="F22:J23" si="10">500-(500*80%)</f>
        <v>100</v>
      </c>
      <c r="G22" s="13">
        <f t="shared" si="10"/>
        <v>100</v>
      </c>
      <c r="H22" s="13">
        <f t="shared" si="10"/>
        <v>100</v>
      </c>
      <c r="I22" s="13">
        <f t="shared" si="10"/>
        <v>100</v>
      </c>
      <c r="J22" s="13">
        <f t="shared" si="10"/>
        <v>100</v>
      </c>
      <c r="K22" s="16">
        <f t="shared" si="0"/>
        <v>500</v>
      </c>
    </row>
    <row r="23" spans="1:11" x14ac:dyDescent="0.25">
      <c r="A23" s="10">
        <v>283314</v>
      </c>
      <c r="B23" s="10" t="s">
        <v>156</v>
      </c>
      <c r="C23" s="10" t="s">
        <v>157</v>
      </c>
      <c r="D23" s="11" t="s">
        <v>163</v>
      </c>
      <c r="E23" s="11">
        <v>80</v>
      </c>
      <c r="F23" s="13">
        <f t="shared" si="10"/>
        <v>100</v>
      </c>
      <c r="G23" s="13">
        <f t="shared" si="10"/>
        <v>100</v>
      </c>
      <c r="H23" s="13">
        <f t="shared" si="10"/>
        <v>100</v>
      </c>
      <c r="I23" s="13">
        <f t="shared" si="10"/>
        <v>100</v>
      </c>
      <c r="J23" s="13">
        <f t="shared" si="10"/>
        <v>100</v>
      </c>
      <c r="K23" s="16">
        <f t="shared" si="0"/>
        <v>500</v>
      </c>
    </row>
    <row r="24" spans="1:11" x14ac:dyDescent="0.25">
      <c r="A24" s="2">
        <v>291578</v>
      </c>
      <c r="B24" s="2" t="s">
        <v>158</v>
      </c>
      <c r="C24" s="2" t="s">
        <v>102</v>
      </c>
      <c r="D24" s="9" t="s">
        <v>162</v>
      </c>
      <c r="E24" s="9" t="s">
        <v>162</v>
      </c>
      <c r="F24" s="13">
        <v>500</v>
      </c>
      <c r="G24" s="13">
        <v>500</v>
      </c>
      <c r="H24" s="13">
        <v>500</v>
      </c>
      <c r="I24" s="13">
        <v>500</v>
      </c>
      <c r="J24" s="13">
        <v>500</v>
      </c>
      <c r="K24" s="16">
        <f t="shared" si="0"/>
        <v>2500</v>
      </c>
    </row>
    <row r="25" spans="1:11" ht="15.75" thickBot="1" x14ac:dyDescent="0.3">
      <c r="A25" s="10">
        <v>321820</v>
      </c>
      <c r="B25" s="10" t="s">
        <v>159</v>
      </c>
      <c r="C25" s="10" t="s">
        <v>116</v>
      </c>
      <c r="D25" s="11" t="s">
        <v>166</v>
      </c>
      <c r="E25" s="11">
        <v>55</v>
      </c>
      <c r="F25" s="13">
        <f>500-(500*55%)</f>
        <v>225</v>
      </c>
      <c r="G25" s="13">
        <f t="shared" ref="G25:J25" si="11">500-(500*55%)</f>
        <v>225</v>
      </c>
      <c r="H25" s="13">
        <f t="shared" si="11"/>
        <v>225</v>
      </c>
      <c r="I25" s="13">
        <f t="shared" si="11"/>
        <v>225</v>
      </c>
      <c r="J25" s="13">
        <f t="shared" si="11"/>
        <v>225</v>
      </c>
      <c r="K25" s="16">
        <f t="shared" si="0"/>
        <v>1125</v>
      </c>
    </row>
    <row r="26" spans="1:11" ht="15.75" thickBot="1" x14ac:dyDescent="0.3">
      <c r="J26" s="19" t="s">
        <v>173</v>
      </c>
      <c r="K26" s="20">
        <f>SUM(K2:K25)</f>
        <v>41500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Alpha</vt:lpstr>
      <vt:lpstr>Crea</vt:lpstr>
      <vt:lpstr>Genera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Figueroa</dc:creator>
  <cp:lastModifiedBy>Andrea Olvera</cp:lastModifiedBy>
  <dcterms:created xsi:type="dcterms:W3CDTF">2018-01-17T23:35:10Z</dcterms:created>
  <dcterms:modified xsi:type="dcterms:W3CDTF">2018-01-19T17:23:03Z</dcterms:modified>
</cp:coreProperties>
</file>