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.ramos\OneDrive - Red de Universidades Anáhuac\POA2017\Evidencias\Capital Humano\"/>
    </mc:Choice>
  </mc:AlternateContent>
  <bookViews>
    <workbookView xWindow="1875" yWindow="0" windowWidth="8340" windowHeight="6390" firstSheet="1" activeTab="1"/>
  </bookViews>
  <sheets>
    <sheet name="Instrucciones" sheetId="3" state="hidden" r:id="rId1"/>
    <sheet name="Enero 2017" sheetId="1" r:id="rId2"/>
    <sheet name="Indicadores" sheetId="2" r:id="rId3"/>
    <sheet name="Ser Anáhuac" sheetId="4" state="hidden" r:id="rId4"/>
    <sheet name="Enero 2017 (2)" sheetId="6" state="hidden" r:id="rId5"/>
    <sheet name="ListadoMaestroReporte__32162888" sheetId="5" state="hidden" r:id="rId6"/>
  </sheets>
  <definedNames>
    <definedName name="_xlnm._FilterDatabase" localSheetId="1" hidden="1">'Enero 2017'!$A$1:$AL$398</definedName>
    <definedName name="_xlnm._FilterDatabase" localSheetId="4" hidden="1">'Enero 2017 (2)'!$A$1:$AM$402</definedName>
    <definedName name="_xlnm._FilterDatabase" localSheetId="5" hidden="1">ListadoMaestroReporte__32162888!$A$7:$H$400</definedName>
    <definedName name="_xlnm.Print_Titles" localSheetId="1">'Enero 2017'!$1:$1</definedName>
    <definedName name="_xlnm.Print_Titles" localSheetId="4">'Enero 2017 (2)'!$1:$1</definedName>
    <definedName name="Z_058544F2_C9CE_4885_ABDF_05C1177D96C8_.wvu.FilterData" localSheetId="1" hidden="1">'Enero 2017'!$B$1:$E$1</definedName>
    <definedName name="Z_058544F2_C9CE_4885_ABDF_05C1177D96C8_.wvu.FilterData" localSheetId="4" hidden="1">'Enero 2017 (2)'!$A$1:$D$1</definedName>
    <definedName name="Z_058544F2_C9CE_4885_ABDF_05C1177D96C8_.wvu.PrintTitles" localSheetId="1" hidden="1">'Enero 2017'!$1:$1</definedName>
    <definedName name="Z_058544F2_C9CE_4885_ABDF_05C1177D96C8_.wvu.PrintTitles" localSheetId="4" hidden="1">'Enero 2017 (2)'!$1:$1</definedName>
    <definedName name="Z_5736C1AD_D881_4BEE_84EE_29AE7919EFF4_.wvu.Cols" localSheetId="1" hidden="1">'Enero 2017'!#REF!</definedName>
    <definedName name="Z_5736C1AD_D881_4BEE_84EE_29AE7919EFF4_.wvu.Cols" localSheetId="4" hidden="1">'Enero 2017 (2)'!#REF!</definedName>
    <definedName name="Z_5736C1AD_D881_4BEE_84EE_29AE7919EFF4_.wvu.FilterData" localSheetId="1" hidden="1">'Enero 2017'!$B$1:$AI$398</definedName>
    <definedName name="Z_5736C1AD_D881_4BEE_84EE_29AE7919EFF4_.wvu.FilterData" localSheetId="4" hidden="1">'Enero 2017 (2)'!$A$1:$AB$402</definedName>
    <definedName name="Z_5736C1AD_D881_4BEE_84EE_29AE7919EFF4_.wvu.PrintTitles" localSheetId="1" hidden="1">'Enero 2017'!$1:$1</definedName>
    <definedName name="Z_5736C1AD_D881_4BEE_84EE_29AE7919EFF4_.wvu.PrintTitles" localSheetId="4" hidden="1">'Enero 2017 (2)'!$1:$1</definedName>
    <definedName name="Z_66AE0268_FDDD_466F_AB5F_06FD191AE6DB_.wvu.Cols" localSheetId="1" hidden="1">'Enero 2017'!#REF!</definedName>
    <definedName name="Z_66AE0268_FDDD_466F_AB5F_06FD191AE6DB_.wvu.Cols" localSheetId="4" hidden="1">'Enero 2017 (2)'!#REF!</definedName>
    <definedName name="Z_66AE0268_FDDD_466F_AB5F_06FD191AE6DB_.wvu.FilterData" localSheetId="1" hidden="1">'Enero 2017'!$B$1:$AI$398</definedName>
    <definedName name="Z_66AE0268_FDDD_466F_AB5F_06FD191AE6DB_.wvu.FilterData" localSheetId="4" hidden="1">'Enero 2017 (2)'!$A$1:$AB$402</definedName>
    <definedName name="Z_66AE0268_FDDD_466F_AB5F_06FD191AE6DB_.wvu.PrintTitles" localSheetId="1" hidden="1">'Enero 2017'!$1:$1</definedName>
    <definedName name="Z_66AE0268_FDDD_466F_AB5F_06FD191AE6DB_.wvu.PrintTitles" localSheetId="4" hidden="1">'Enero 2017 (2)'!$1:$1</definedName>
    <definedName name="Z_68D70FD6_1CF7_4B6B_A12E_70C9B926FADB_.wvu.Cols" localSheetId="1" hidden="1">'Enero 2017'!#REF!,'Enero 2017'!$E:$E</definedName>
    <definedName name="Z_68D70FD6_1CF7_4B6B_A12E_70C9B926FADB_.wvu.Cols" localSheetId="4" hidden="1">'Enero 2017 (2)'!#REF!,'Enero 2017 (2)'!$D:$D</definedName>
    <definedName name="Z_68D70FD6_1CF7_4B6B_A12E_70C9B926FADB_.wvu.FilterData" localSheetId="1" hidden="1">'Enero 2017'!$B$1:$AD$398</definedName>
    <definedName name="Z_68D70FD6_1CF7_4B6B_A12E_70C9B926FADB_.wvu.FilterData" localSheetId="4" hidden="1">'Enero 2017 (2)'!$A$1:$X$402</definedName>
    <definedName name="Z_68D70FD6_1CF7_4B6B_A12E_70C9B926FADB_.wvu.PrintTitles" localSheetId="1" hidden="1">'Enero 2017'!$1:$1</definedName>
    <definedName name="Z_68D70FD6_1CF7_4B6B_A12E_70C9B926FADB_.wvu.PrintTitles" localSheetId="4" hidden="1">'Enero 2017 (2)'!$1:$1</definedName>
    <definedName name="Z_7519A1BD_56C8_427B_B376_7D35644A23D7_.wvu.Cols" localSheetId="1" hidden="1">'Enero 2017'!#REF!,'Enero 2017'!$E:$H,'Enero 2017'!$AI:$AI</definedName>
    <definedName name="Z_7519A1BD_56C8_427B_B376_7D35644A23D7_.wvu.Cols" localSheetId="4" hidden="1">'Enero 2017 (2)'!#REF!,'Enero 2017 (2)'!$D:$F,'Enero 2017 (2)'!$AB:$AB</definedName>
    <definedName name="Z_7519A1BD_56C8_427B_B376_7D35644A23D7_.wvu.FilterData" localSheetId="1" hidden="1">'Enero 2017'!$B$1:$AD$398</definedName>
    <definedName name="Z_7519A1BD_56C8_427B_B376_7D35644A23D7_.wvu.FilterData" localSheetId="4" hidden="1">'Enero 2017 (2)'!$A$1:$X$402</definedName>
    <definedName name="Z_7519A1BD_56C8_427B_B376_7D35644A23D7_.wvu.PrintTitles" localSheetId="1" hidden="1">'Enero 2017'!$1:$1</definedName>
    <definedName name="Z_7519A1BD_56C8_427B_B376_7D35644A23D7_.wvu.PrintTitles" localSheetId="4" hidden="1">'Enero 2017 (2)'!$1:$1</definedName>
    <definedName name="Z_8EB64B3C_D3CC_435D_B516_11DD36254317_.wvu.Cols" localSheetId="1" hidden="1">'Enero 2017'!$E:$E</definedName>
    <definedName name="Z_8EB64B3C_D3CC_435D_B516_11DD36254317_.wvu.Cols" localSheetId="4" hidden="1">'Enero 2017 (2)'!$D:$D</definedName>
    <definedName name="Z_8EB64B3C_D3CC_435D_B516_11DD36254317_.wvu.FilterData" localSheetId="1" hidden="1">'Enero 2017'!$B$1:$E$1</definedName>
    <definedName name="Z_8EB64B3C_D3CC_435D_B516_11DD36254317_.wvu.FilterData" localSheetId="4" hidden="1">'Enero 2017 (2)'!$A$1:$D$1</definedName>
    <definedName name="Z_8EB64B3C_D3CC_435D_B516_11DD36254317_.wvu.PrintTitles" localSheetId="1" hidden="1">'Enero 2017'!$1:$1</definedName>
    <definedName name="Z_8EB64B3C_D3CC_435D_B516_11DD36254317_.wvu.PrintTitles" localSheetId="4" hidden="1">'Enero 2017 (2)'!$1:$1</definedName>
    <definedName name="Z_8EF647A6_1F19_4195_931E_D381C36A3DAA_.wvu.Cols" localSheetId="1" hidden="1">'Enero 2017'!#REF!,'Enero 2017'!$E:$E</definedName>
    <definedName name="Z_8EF647A6_1F19_4195_931E_D381C36A3DAA_.wvu.Cols" localSheetId="4" hidden="1">'Enero 2017 (2)'!#REF!,'Enero 2017 (2)'!$D:$D</definedName>
    <definedName name="Z_8EF647A6_1F19_4195_931E_D381C36A3DAA_.wvu.FilterData" localSheetId="1" hidden="1">'Enero 2017'!$B$1:$E$1</definedName>
    <definedName name="Z_8EF647A6_1F19_4195_931E_D381C36A3DAA_.wvu.FilterData" localSheetId="4" hidden="1">'Enero 2017 (2)'!$A$1:$D$1</definedName>
    <definedName name="Z_8EF647A6_1F19_4195_931E_D381C36A3DAA_.wvu.PrintTitles" localSheetId="1" hidden="1">'Enero 2017'!$1:$1</definedName>
    <definedName name="Z_8EF647A6_1F19_4195_931E_D381C36A3DAA_.wvu.PrintTitles" localSheetId="4" hidden="1">'Enero 2017 (2)'!$1:$1</definedName>
    <definedName name="Z_9BC58D7C_6B23_4542_99C8_C305F865DD1D_.wvu.Cols" localSheetId="1" hidden="1">'Enero 2017'!#REF!,'Enero 2017'!$E:$E</definedName>
    <definedName name="Z_9BC58D7C_6B23_4542_99C8_C305F865DD1D_.wvu.Cols" localSheetId="4" hidden="1">'Enero 2017 (2)'!#REF!,'Enero 2017 (2)'!$D:$D</definedName>
    <definedName name="Z_9BC58D7C_6B23_4542_99C8_C305F865DD1D_.wvu.FilterData" localSheetId="1" hidden="1">'Enero 2017'!$B$1:$AI$398</definedName>
    <definedName name="Z_9BC58D7C_6B23_4542_99C8_C305F865DD1D_.wvu.FilterData" localSheetId="4" hidden="1">'Enero 2017 (2)'!$A$1:$AB$402</definedName>
    <definedName name="Z_9BC58D7C_6B23_4542_99C8_C305F865DD1D_.wvu.PrintTitles" localSheetId="1" hidden="1">'Enero 2017'!$1:$1</definedName>
    <definedName name="Z_9BC58D7C_6B23_4542_99C8_C305F865DD1D_.wvu.PrintTitles" localSheetId="4" hidden="1">'Enero 2017 (2)'!$1:$1</definedName>
  </definedNames>
  <calcPr calcId="162913" concurrentCalc="0"/>
  <customWorkbookViews>
    <customWorkbookView name="Santos Villafaña Jorge Eduardo - Vista personalizada" guid="{8EB64B3C-D3CC-435D-B516-11DD36254317}" mergeInterval="0" personalView="1" maximized="1" xWindow="-8" yWindow="-8" windowWidth="1382" windowHeight="754" activeSheetId="1"/>
    <customWorkbookView name="Vallejo Álvarez Ayerim del Rosario - Vista personalizada" guid="{058544F2-C9CE-4885-ABDF-05C1177D96C8}" mergeInterval="0" personalView="1" xWindow="5" yWindow="4" windowWidth="1365" windowHeight="723" activeSheetId="1"/>
    <customWorkbookView name="Usuario - Vista personalizada" guid="{8EF647A6-1F19-4195-931E-D381C36A3DAA}" mergeInterval="0" personalView="1" maximized="1" xWindow="-8" yWindow="-8" windowWidth="1382" windowHeight="754" activeSheetId="1"/>
    <customWorkbookView name="Franco Calvillo José Rodrigo - Vista personalizada" guid="{9BC58D7C-6B23-4542-99C8-C305F865DD1D}" mergeInterval="0" personalView="1" maximized="1" xWindow="-11" yWindow="-11" windowWidth="1942" windowHeight="1046" activeSheetId="1"/>
    <customWorkbookView name="Saldaña Aportela Ernesto - Vista personalizada" guid="{5736C1AD-D881-4BEE-84EE-29AE7919EFF4}" mergeInterval="0" personalView="1" maximized="1" xWindow="-8" yWindow="-8" windowWidth="1382" windowHeight="744" activeSheetId="1"/>
    <customWorkbookView name="Muñoz Bello Aida Rosa - Vista personalizada" guid="{66AE0268-FDDD-466F-AB5F-06FD191AE6DB}" mergeInterval="0" personalView="1" maximized="1" xWindow="-8" yWindow="-8" windowWidth="1382" windowHeight="744" activeSheetId="1"/>
    <customWorkbookView name="Lizama Dorantes Natalia Paulina - Vista personalizada" guid="{7519A1BD-56C8-427B-B376-7D35644A23D7}" mergeInterval="0" personalView="1" maximized="1" xWindow="54" yWindow="-8" windowWidth="1394" windowHeight="916" activeSheetId="1"/>
    <customWorkbookView name="Escalante Alpuche Ileana Cristina - Vista personalizada" guid="{68D70FD6-1CF7-4B6B-A12E-70C9B926FAD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5" i="2" l="1"/>
  <c r="C4" i="2"/>
  <c r="C3" i="2"/>
  <c r="C2" i="2"/>
  <c r="AT2" i="1"/>
  <c r="AS2" i="1"/>
  <c r="AR2" i="1"/>
  <c r="AQ3" i="1"/>
  <c r="AQ4" i="1"/>
  <c r="X5" i="1"/>
  <c r="AQ5" i="1"/>
  <c r="X6" i="1"/>
  <c r="AQ6" i="1"/>
  <c r="X7" i="1"/>
  <c r="Y7" i="1"/>
  <c r="Z7" i="1"/>
  <c r="AA7" i="1"/>
  <c r="AQ7" i="1"/>
  <c r="X8" i="1"/>
  <c r="Z8" i="1"/>
  <c r="AQ8" i="1"/>
  <c r="AQ9" i="1"/>
  <c r="AQ10" i="1"/>
  <c r="X11" i="1"/>
  <c r="AA11" i="1"/>
  <c r="AQ11" i="1"/>
  <c r="AQ12" i="1"/>
  <c r="AQ13" i="1"/>
  <c r="X14" i="1"/>
  <c r="AQ14" i="1"/>
  <c r="AQ15" i="1"/>
  <c r="Y16" i="1"/>
  <c r="AQ16" i="1"/>
  <c r="AQ17" i="1"/>
  <c r="AQ18" i="1"/>
  <c r="AQ19" i="1"/>
  <c r="AQ20" i="1"/>
  <c r="AQ21" i="1"/>
  <c r="Y22" i="1"/>
  <c r="Z22" i="1"/>
  <c r="AQ22" i="1"/>
  <c r="AQ23" i="1"/>
  <c r="AQ24" i="1"/>
  <c r="AQ25" i="1"/>
  <c r="AQ26" i="1"/>
  <c r="AQ27" i="1"/>
  <c r="AQ28" i="1"/>
  <c r="AQ29" i="1"/>
  <c r="AQ30" i="1"/>
  <c r="AQ31" i="1"/>
  <c r="Y32" i="1"/>
  <c r="AQ32" i="1"/>
  <c r="X33" i="1"/>
  <c r="Y33" i="1"/>
  <c r="AA33" i="1"/>
  <c r="AQ33" i="1"/>
  <c r="X34" i="1"/>
  <c r="AQ34" i="1"/>
  <c r="AQ35" i="1"/>
  <c r="AQ36" i="1"/>
  <c r="X37" i="1"/>
  <c r="AA37" i="1"/>
  <c r="AQ37" i="1"/>
  <c r="X38" i="1"/>
  <c r="Z38" i="1"/>
  <c r="AQ38" i="1"/>
  <c r="X39" i="1"/>
  <c r="AQ39" i="1"/>
  <c r="X40" i="1"/>
  <c r="AQ40" i="1"/>
  <c r="AQ41" i="1"/>
  <c r="AQ42" i="1"/>
  <c r="AQ43" i="1"/>
  <c r="X44" i="1"/>
  <c r="Y44" i="1"/>
  <c r="AQ44" i="1"/>
  <c r="AQ45" i="1"/>
  <c r="AQ46" i="1"/>
  <c r="AQ47" i="1"/>
  <c r="AQ48" i="1"/>
  <c r="AQ49" i="1"/>
  <c r="AQ50" i="1"/>
  <c r="AQ51" i="1"/>
  <c r="AQ52" i="1"/>
  <c r="AQ53" i="1"/>
  <c r="AQ54" i="1"/>
  <c r="Y55" i="1"/>
  <c r="AQ55" i="1"/>
  <c r="AQ56" i="1"/>
  <c r="X57" i="1"/>
  <c r="AQ57" i="1"/>
  <c r="AQ58" i="1"/>
  <c r="AQ59" i="1"/>
  <c r="AQ60" i="1"/>
  <c r="AQ61" i="1"/>
  <c r="AQ62" i="1"/>
  <c r="AQ63" i="1"/>
  <c r="AQ64" i="1"/>
  <c r="X65" i="1"/>
  <c r="AQ65" i="1"/>
  <c r="AQ66" i="1"/>
  <c r="AQ67" i="1"/>
  <c r="X68" i="1"/>
  <c r="Z68" i="1"/>
  <c r="AA68" i="1"/>
  <c r="AB68" i="1"/>
  <c r="AQ68" i="1"/>
  <c r="Z69" i="1"/>
  <c r="AQ69" i="1"/>
  <c r="AQ70" i="1"/>
  <c r="AQ71" i="1"/>
  <c r="AQ72" i="1"/>
  <c r="AQ73" i="1"/>
  <c r="AQ74" i="1"/>
  <c r="AQ75" i="1"/>
  <c r="AQ76" i="1"/>
  <c r="AQ77" i="1"/>
  <c r="X78" i="1"/>
  <c r="Z78" i="1"/>
  <c r="AQ78" i="1"/>
  <c r="AQ79" i="1"/>
  <c r="AQ80" i="1"/>
  <c r="AQ81" i="1"/>
  <c r="AQ82" i="1"/>
  <c r="AQ83" i="1"/>
  <c r="AQ84" i="1"/>
  <c r="AQ85" i="1"/>
  <c r="AQ86" i="1"/>
  <c r="X87" i="1"/>
  <c r="Z87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X101" i="1"/>
  <c r="AQ101" i="1"/>
  <c r="AQ102" i="1"/>
  <c r="AQ103" i="1"/>
  <c r="AQ104" i="1"/>
  <c r="AQ105" i="1"/>
  <c r="AQ106" i="1"/>
  <c r="X107" i="1"/>
  <c r="Y107" i="1"/>
  <c r="Z107" i="1"/>
  <c r="AQ107" i="1"/>
  <c r="AQ108" i="1"/>
  <c r="Z109" i="1"/>
  <c r="AQ109" i="1"/>
  <c r="X110" i="1"/>
  <c r="Z110" i="1"/>
  <c r="AQ110" i="1"/>
  <c r="X111" i="1"/>
  <c r="Z111" i="1"/>
  <c r="AQ111" i="1"/>
  <c r="AQ112" i="1"/>
  <c r="AQ113" i="1"/>
  <c r="AQ114" i="1"/>
  <c r="AQ115" i="1"/>
  <c r="X116" i="1"/>
  <c r="Y116" i="1"/>
  <c r="AQ116" i="1"/>
  <c r="AQ117" i="1"/>
  <c r="AQ118" i="1"/>
  <c r="Z119" i="1"/>
  <c r="AB119" i="1"/>
  <c r="AQ119" i="1"/>
  <c r="AQ120" i="1"/>
  <c r="Z121" i="1"/>
  <c r="AQ121" i="1"/>
  <c r="AQ122" i="1"/>
  <c r="Z123" i="1"/>
  <c r="AQ123" i="1"/>
  <c r="Z124" i="1"/>
  <c r="AQ124" i="1"/>
  <c r="AQ125" i="1"/>
  <c r="AQ126" i="1"/>
  <c r="Z127" i="1"/>
  <c r="AQ127" i="1"/>
  <c r="AQ128" i="1"/>
  <c r="Z129" i="1"/>
  <c r="AQ129" i="1"/>
  <c r="X130" i="1"/>
  <c r="AQ130" i="1"/>
  <c r="AQ131" i="1"/>
  <c r="AQ132" i="1"/>
  <c r="AQ133" i="1"/>
  <c r="AQ134" i="1"/>
  <c r="AQ135" i="1"/>
  <c r="X136" i="1"/>
  <c r="AQ136" i="1"/>
  <c r="X137" i="1"/>
  <c r="AQ137" i="1"/>
  <c r="AQ138" i="1"/>
  <c r="AQ139" i="1"/>
  <c r="Z140" i="1"/>
  <c r="AQ140" i="1"/>
  <c r="X141" i="1"/>
  <c r="Z141" i="1"/>
  <c r="AB141" i="1"/>
  <c r="AQ141" i="1"/>
  <c r="AQ142" i="1"/>
  <c r="AQ143" i="1"/>
  <c r="AQ144" i="1"/>
  <c r="AQ145" i="1"/>
  <c r="AQ146" i="1"/>
  <c r="AQ147" i="1"/>
  <c r="Z148" i="1"/>
  <c r="AQ148" i="1"/>
  <c r="Y149" i="1"/>
  <c r="Z149" i="1"/>
  <c r="AQ149" i="1"/>
  <c r="AQ150" i="1"/>
  <c r="X151" i="1"/>
  <c r="Z151" i="1"/>
  <c r="AQ151" i="1"/>
  <c r="AA152" i="1"/>
  <c r="AQ152" i="1"/>
  <c r="AQ153" i="1"/>
  <c r="AQ154" i="1"/>
  <c r="AQ155" i="1"/>
  <c r="AQ156" i="1"/>
  <c r="AQ157" i="1"/>
  <c r="AQ158" i="1"/>
  <c r="X159" i="1"/>
  <c r="Y159" i="1"/>
  <c r="AQ159" i="1"/>
  <c r="AQ160" i="1"/>
  <c r="AQ161" i="1"/>
  <c r="AQ162" i="1"/>
  <c r="AQ163" i="1"/>
  <c r="AQ164" i="1"/>
  <c r="AQ165" i="1"/>
  <c r="AQ166" i="1"/>
  <c r="AQ167" i="1"/>
  <c r="X168" i="1"/>
  <c r="AQ168" i="1"/>
  <c r="AQ169" i="1"/>
  <c r="AQ170" i="1"/>
  <c r="X171" i="1"/>
  <c r="AQ171" i="1"/>
  <c r="AQ172" i="1"/>
  <c r="X173" i="1"/>
  <c r="AQ173" i="1"/>
  <c r="AQ174" i="1"/>
  <c r="AQ175" i="1"/>
  <c r="AQ176" i="1"/>
  <c r="AQ177" i="1"/>
  <c r="X178" i="1"/>
  <c r="Z178" i="1"/>
  <c r="AQ178" i="1"/>
  <c r="AQ179" i="1"/>
  <c r="X180" i="1"/>
  <c r="AQ180" i="1"/>
  <c r="AQ181" i="1"/>
  <c r="Z182" i="1"/>
  <c r="AQ182" i="1"/>
  <c r="AQ183" i="1"/>
  <c r="X184" i="1"/>
  <c r="AQ184" i="1"/>
  <c r="X185" i="1"/>
  <c r="AQ185" i="1"/>
  <c r="AQ186" i="1"/>
  <c r="X187" i="1"/>
  <c r="AQ187" i="1"/>
  <c r="AQ188" i="1"/>
  <c r="AQ189" i="1"/>
  <c r="AQ190" i="1"/>
  <c r="AQ191" i="1"/>
  <c r="AQ192" i="1"/>
  <c r="AQ193" i="1"/>
  <c r="AQ194" i="1"/>
  <c r="AQ195" i="1"/>
  <c r="X196" i="1"/>
  <c r="AQ196" i="1"/>
  <c r="AQ197" i="1"/>
  <c r="AQ198" i="1"/>
  <c r="AQ199" i="1"/>
  <c r="AQ200" i="1"/>
  <c r="AQ201" i="1"/>
  <c r="AQ202" i="1"/>
  <c r="AQ203" i="1"/>
  <c r="AQ204" i="1"/>
  <c r="AQ205" i="1"/>
  <c r="AA206" i="1"/>
  <c r="AB206" i="1"/>
  <c r="AQ206" i="1"/>
  <c r="AQ207" i="1"/>
  <c r="AQ208" i="1"/>
  <c r="X209" i="1"/>
  <c r="AQ209" i="1"/>
  <c r="AQ210" i="1"/>
  <c r="AQ211" i="1"/>
  <c r="AQ212" i="1"/>
  <c r="AQ213" i="1"/>
  <c r="AQ214" i="1"/>
  <c r="AQ215" i="1"/>
  <c r="AQ216" i="1"/>
  <c r="AQ217" i="1"/>
  <c r="X218" i="1"/>
  <c r="Z218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X232" i="1"/>
  <c r="AQ232" i="1"/>
  <c r="AQ233" i="1"/>
  <c r="AQ234" i="1"/>
  <c r="X235" i="1"/>
  <c r="Z235" i="1"/>
  <c r="AB235" i="1"/>
  <c r="AQ235" i="1"/>
  <c r="Z236" i="1"/>
  <c r="AQ236" i="1"/>
  <c r="AQ237" i="1"/>
  <c r="Y238" i="1"/>
  <c r="AQ238" i="1"/>
  <c r="AQ239" i="1"/>
  <c r="X240" i="1"/>
  <c r="Y240" i="1"/>
  <c r="Z240" i="1"/>
  <c r="AA240" i="1"/>
  <c r="AB240" i="1"/>
  <c r="AQ240" i="1"/>
  <c r="AQ241" i="1"/>
  <c r="AQ242" i="1"/>
  <c r="AQ243" i="1"/>
  <c r="AQ244" i="1"/>
  <c r="AQ245" i="1"/>
  <c r="AQ246" i="1"/>
  <c r="AQ247" i="1"/>
  <c r="X248" i="1"/>
  <c r="Z248" i="1"/>
  <c r="AQ248" i="1"/>
  <c r="AQ249" i="1"/>
  <c r="AQ250" i="1"/>
  <c r="X251" i="1"/>
  <c r="Z251" i="1"/>
  <c r="AQ251" i="1"/>
  <c r="AQ252" i="1"/>
  <c r="AQ253" i="1"/>
  <c r="AQ254" i="1"/>
  <c r="AQ255" i="1"/>
  <c r="AQ256" i="1"/>
  <c r="X257" i="1"/>
  <c r="Z257" i="1"/>
  <c r="AQ257" i="1"/>
  <c r="AQ258" i="1"/>
  <c r="AQ259" i="1"/>
  <c r="AQ260" i="1"/>
  <c r="Z261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Z277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Z292" i="1"/>
  <c r="AA292" i="1"/>
  <c r="AB292" i="1"/>
  <c r="AQ292" i="1"/>
  <c r="AQ293" i="1"/>
  <c r="AQ294" i="1"/>
  <c r="AQ295" i="1"/>
  <c r="AQ296" i="1"/>
  <c r="AQ297" i="1"/>
  <c r="AQ298" i="1"/>
  <c r="AQ299" i="1"/>
  <c r="X300" i="1"/>
  <c r="AQ300" i="1"/>
  <c r="AQ301" i="1"/>
  <c r="AQ302" i="1"/>
  <c r="AQ303" i="1"/>
  <c r="AQ304" i="1"/>
  <c r="X305" i="1"/>
  <c r="Y305" i="1"/>
  <c r="Z305" i="1"/>
  <c r="AA305" i="1"/>
  <c r="AQ305" i="1"/>
  <c r="AQ306" i="1"/>
  <c r="AQ307" i="1"/>
  <c r="AQ308" i="1"/>
  <c r="AQ309" i="1"/>
  <c r="AQ310" i="1"/>
  <c r="Z311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X326" i="1"/>
  <c r="AQ326" i="1"/>
  <c r="AQ327" i="1"/>
  <c r="AQ328" i="1"/>
  <c r="AQ329" i="1"/>
  <c r="AQ330" i="1"/>
  <c r="X331" i="1"/>
  <c r="AQ331" i="1"/>
  <c r="X332" i="1"/>
  <c r="Z332" i="1"/>
  <c r="AA332" i="1"/>
  <c r="AQ332" i="1"/>
  <c r="AQ333" i="1"/>
  <c r="AQ334" i="1"/>
  <c r="AQ335" i="1"/>
  <c r="AQ336" i="1"/>
  <c r="AQ337" i="1"/>
  <c r="AQ338" i="1"/>
  <c r="X339" i="1"/>
  <c r="AQ339" i="1"/>
  <c r="X340" i="1"/>
  <c r="Z340" i="1"/>
  <c r="AQ340" i="1"/>
  <c r="AQ341" i="1"/>
  <c r="AQ342" i="1"/>
  <c r="AQ343" i="1"/>
  <c r="AQ344" i="1"/>
  <c r="AQ345" i="1"/>
  <c r="AQ346" i="1"/>
  <c r="AQ347" i="1"/>
  <c r="AQ348" i="1"/>
  <c r="AQ349" i="1"/>
  <c r="AQ350" i="1"/>
  <c r="X351" i="1"/>
  <c r="AQ351" i="1"/>
  <c r="AQ352" i="1"/>
  <c r="AQ353" i="1"/>
  <c r="Z354" i="1"/>
  <c r="AQ354" i="1"/>
  <c r="X355" i="1"/>
  <c r="AQ355" i="1"/>
  <c r="AQ356" i="1"/>
  <c r="AQ357" i="1"/>
  <c r="X358" i="1"/>
  <c r="AQ358" i="1"/>
  <c r="AQ359" i="1"/>
  <c r="AQ360" i="1"/>
  <c r="AQ361" i="1"/>
  <c r="AQ362" i="1"/>
  <c r="AQ363" i="1"/>
  <c r="AQ364" i="1"/>
  <c r="AQ365" i="1"/>
  <c r="AQ366" i="1"/>
  <c r="AQ367" i="1"/>
  <c r="X368" i="1"/>
  <c r="AQ368" i="1"/>
  <c r="AQ369" i="1"/>
  <c r="AQ370" i="1"/>
  <c r="AQ371" i="1"/>
  <c r="X372" i="1"/>
  <c r="AQ372" i="1"/>
  <c r="AQ373" i="1"/>
  <c r="AQ374" i="1"/>
  <c r="AQ375" i="1"/>
  <c r="AQ376" i="1"/>
  <c r="X377" i="1"/>
  <c r="Z377" i="1"/>
  <c r="AA377" i="1"/>
  <c r="AQ377" i="1"/>
  <c r="AQ378" i="1"/>
  <c r="AQ379" i="1"/>
  <c r="AQ380" i="1"/>
  <c r="AQ381" i="1"/>
  <c r="AQ382" i="1"/>
  <c r="X383" i="1"/>
  <c r="AQ383" i="1"/>
  <c r="Z384" i="1"/>
  <c r="AA384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4" i="1"/>
  <c r="AO164" i="1"/>
  <c r="AN165" i="1"/>
  <c r="AO165" i="1"/>
  <c r="AN166" i="1"/>
  <c r="AO166" i="1"/>
  <c r="AN167" i="1"/>
  <c r="AO167" i="1"/>
  <c r="AN168" i="1"/>
  <c r="AO168" i="1"/>
  <c r="AN169" i="1"/>
  <c r="AO169" i="1"/>
  <c r="AN170" i="1"/>
  <c r="AO170" i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N181" i="1"/>
  <c r="AO181" i="1"/>
  <c r="AN182" i="1"/>
  <c r="AO182" i="1"/>
  <c r="AN183" i="1"/>
  <c r="AO183" i="1"/>
  <c r="AN184" i="1"/>
  <c r="AO184" i="1"/>
  <c r="AN185" i="1"/>
  <c r="AO185" i="1"/>
  <c r="AN186" i="1"/>
  <c r="AO186" i="1"/>
  <c r="AN187" i="1"/>
  <c r="AO187" i="1"/>
  <c r="AN188" i="1"/>
  <c r="AO188" i="1"/>
  <c r="AN189" i="1"/>
  <c r="AO189" i="1"/>
  <c r="AN190" i="1"/>
  <c r="AO190" i="1"/>
  <c r="AN191" i="1"/>
  <c r="AO191" i="1"/>
  <c r="AN192" i="1"/>
  <c r="AO192" i="1"/>
  <c r="AN193" i="1"/>
  <c r="AO193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AN200" i="1"/>
  <c r="AO200" i="1"/>
  <c r="AN201" i="1"/>
  <c r="AO201" i="1"/>
  <c r="AN202" i="1"/>
  <c r="AO202" i="1"/>
  <c r="AN203" i="1"/>
  <c r="AO203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210" i="1"/>
  <c r="AO210" i="1"/>
  <c r="AN211" i="1"/>
  <c r="AO211" i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O282" i="1"/>
  <c r="AN283" i="1"/>
  <c r="AO283" i="1"/>
  <c r="AN284" i="1"/>
  <c r="AO284" i="1"/>
  <c r="AN285" i="1"/>
  <c r="AO285" i="1"/>
  <c r="AN286" i="1"/>
  <c r="AO286" i="1"/>
  <c r="AN287" i="1"/>
  <c r="AO287" i="1"/>
  <c r="AN288" i="1"/>
  <c r="AO288" i="1"/>
  <c r="AN289" i="1"/>
  <c r="AO289" i="1"/>
  <c r="AN290" i="1"/>
  <c r="AO290" i="1"/>
  <c r="AN291" i="1"/>
  <c r="AO291" i="1"/>
  <c r="AN292" i="1"/>
  <c r="AO292" i="1"/>
  <c r="AN293" i="1"/>
  <c r="AO293" i="1"/>
  <c r="AN294" i="1"/>
  <c r="AO294" i="1"/>
  <c r="AN295" i="1"/>
  <c r="AO295" i="1"/>
  <c r="AN296" i="1"/>
  <c r="AO296" i="1"/>
  <c r="AN297" i="1"/>
  <c r="AO297" i="1"/>
  <c r="AN298" i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O306" i="1"/>
  <c r="AN307" i="1"/>
  <c r="AO307" i="1"/>
  <c r="AN308" i="1"/>
  <c r="AO308" i="1"/>
  <c r="AN309" i="1"/>
  <c r="AO309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317" i="1"/>
  <c r="AO317" i="1"/>
  <c r="AN318" i="1"/>
  <c r="AO318" i="1"/>
  <c r="AN319" i="1"/>
  <c r="AO319" i="1"/>
  <c r="AN320" i="1"/>
  <c r="AO320" i="1"/>
  <c r="AN321" i="1"/>
  <c r="AO321" i="1"/>
  <c r="AN322" i="1"/>
  <c r="AO322" i="1"/>
  <c r="AN323" i="1"/>
  <c r="AO323" i="1"/>
  <c r="AN324" i="1"/>
  <c r="AO324" i="1"/>
  <c r="AN325" i="1"/>
  <c r="AO325" i="1"/>
  <c r="AN326" i="1"/>
  <c r="AO326" i="1"/>
  <c r="AN327" i="1"/>
  <c r="AO327" i="1"/>
  <c r="AN328" i="1"/>
  <c r="AO328" i="1"/>
  <c r="AN329" i="1"/>
  <c r="AO329" i="1"/>
  <c r="AN330" i="1"/>
  <c r="AO330" i="1"/>
  <c r="AN331" i="1"/>
  <c r="AO331" i="1"/>
  <c r="AN332" i="1"/>
  <c r="AO332" i="1"/>
  <c r="AN333" i="1"/>
  <c r="AO333" i="1"/>
  <c r="AN334" i="1"/>
  <c r="AO334" i="1"/>
  <c r="AN335" i="1"/>
  <c r="AO335" i="1"/>
  <c r="AN336" i="1"/>
  <c r="AO336" i="1"/>
  <c r="AN337" i="1"/>
  <c r="AO337" i="1"/>
  <c r="AN338" i="1"/>
  <c r="AO338" i="1"/>
  <c r="AN339" i="1"/>
  <c r="AO339" i="1"/>
  <c r="AN340" i="1"/>
  <c r="AO340" i="1"/>
  <c r="AN341" i="1"/>
  <c r="AO341" i="1"/>
  <c r="AN342" i="1"/>
  <c r="AO342" i="1"/>
  <c r="AN343" i="1"/>
  <c r="AO343" i="1"/>
  <c r="AN344" i="1"/>
  <c r="AO344" i="1"/>
  <c r="AN345" i="1"/>
  <c r="AO345" i="1"/>
  <c r="AN346" i="1"/>
  <c r="AO346" i="1"/>
  <c r="AN347" i="1"/>
  <c r="AO347" i="1"/>
  <c r="AN348" i="1"/>
  <c r="AO348" i="1"/>
  <c r="AN349" i="1"/>
  <c r="AO349" i="1"/>
  <c r="AN350" i="1"/>
  <c r="AO350" i="1"/>
  <c r="AN351" i="1"/>
  <c r="AO351" i="1"/>
  <c r="AN352" i="1"/>
  <c r="AO352" i="1"/>
  <c r="AN353" i="1"/>
  <c r="AO353" i="1"/>
  <c r="AN354" i="1"/>
  <c r="AO354" i="1"/>
  <c r="AN355" i="1"/>
  <c r="AO355" i="1"/>
  <c r="AN356" i="1"/>
  <c r="AO356" i="1"/>
  <c r="AN357" i="1"/>
  <c r="AO357" i="1"/>
  <c r="AN358" i="1"/>
  <c r="AO358" i="1"/>
  <c r="AN359" i="1"/>
  <c r="AO359" i="1"/>
  <c r="AN360" i="1"/>
  <c r="AO360" i="1"/>
  <c r="AN361" i="1"/>
  <c r="AO361" i="1"/>
  <c r="AN362" i="1"/>
  <c r="AO362" i="1"/>
  <c r="AN363" i="1"/>
  <c r="AO363" i="1"/>
  <c r="AN364" i="1"/>
  <c r="AO364" i="1"/>
  <c r="AN365" i="1"/>
  <c r="AO365" i="1"/>
  <c r="AN366" i="1"/>
  <c r="AO366" i="1"/>
  <c r="AN367" i="1"/>
  <c r="AO367" i="1"/>
  <c r="AN368" i="1"/>
  <c r="AO368" i="1"/>
  <c r="AN369" i="1"/>
  <c r="AO369" i="1"/>
  <c r="AN370" i="1"/>
  <c r="AO370" i="1"/>
  <c r="AN371" i="1"/>
  <c r="AO371" i="1"/>
  <c r="AN372" i="1"/>
  <c r="AO372" i="1"/>
  <c r="AN373" i="1"/>
  <c r="AO373" i="1"/>
  <c r="AN374" i="1"/>
  <c r="AO374" i="1"/>
  <c r="AN375" i="1"/>
  <c r="AO375" i="1"/>
  <c r="AN376" i="1"/>
  <c r="AO376" i="1"/>
  <c r="AN377" i="1"/>
  <c r="AO377" i="1"/>
  <c r="AN378" i="1"/>
  <c r="AO378" i="1"/>
  <c r="AN379" i="1"/>
  <c r="AO379" i="1"/>
  <c r="AN380" i="1"/>
  <c r="AO380" i="1"/>
  <c r="AN381" i="1"/>
  <c r="AO381" i="1"/>
  <c r="AN382" i="1"/>
  <c r="AO382" i="1"/>
  <c r="AN383" i="1"/>
  <c r="AO383" i="1"/>
  <c r="AN384" i="1"/>
  <c r="AO384" i="1"/>
  <c r="AN385" i="1"/>
  <c r="AO385" i="1"/>
  <c r="AN386" i="1"/>
  <c r="AO386" i="1"/>
  <c r="AN387" i="1"/>
  <c r="AO387" i="1"/>
  <c r="AN388" i="1"/>
  <c r="AO388" i="1"/>
  <c r="AN389" i="1"/>
  <c r="AO389" i="1"/>
  <c r="AN390" i="1"/>
  <c r="AO390" i="1"/>
  <c r="AN391" i="1"/>
  <c r="AO391" i="1"/>
  <c r="AN392" i="1"/>
  <c r="AO392" i="1"/>
  <c r="AN393" i="1"/>
  <c r="AO393" i="1"/>
  <c r="AN394" i="1"/>
  <c r="AO394" i="1"/>
  <c r="AN395" i="1"/>
  <c r="AO395" i="1"/>
  <c r="AN396" i="1"/>
  <c r="AO396" i="1"/>
  <c r="AN397" i="1"/>
  <c r="AO397" i="1"/>
  <c r="AN398" i="1"/>
  <c r="AO398" i="1"/>
  <c r="AN2" i="1"/>
  <c r="AO2" i="1"/>
  <c r="M400" i="1"/>
  <c r="AI400" i="1"/>
  <c r="AH400" i="1"/>
  <c r="AC400" i="1"/>
  <c r="AC404" i="6"/>
  <c r="A405" i="6"/>
  <c r="AC405" i="6"/>
  <c r="Y404" i="6"/>
  <c r="Y405" i="6"/>
  <c r="U404" i="6"/>
  <c r="U405" i="6"/>
  <c r="Q404" i="6"/>
  <c r="Q405" i="6"/>
  <c r="M404" i="6"/>
  <c r="M405" i="6"/>
  <c r="I404" i="6"/>
  <c r="I405" i="6"/>
  <c r="E404" i="6"/>
  <c r="E405" i="6"/>
  <c r="AE404" i="6"/>
  <c r="AE405" i="6"/>
  <c r="AD404" i="6"/>
  <c r="AD405" i="6"/>
  <c r="AB404" i="6"/>
  <c r="AB405" i="6"/>
  <c r="AA404" i="6"/>
  <c r="AA405" i="6"/>
  <c r="Z404" i="6"/>
  <c r="Z405" i="6"/>
  <c r="X404" i="6"/>
  <c r="X405" i="6"/>
  <c r="W404" i="6"/>
  <c r="W405" i="6"/>
  <c r="V404" i="6"/>
  <c r="V405" i="6"/>
  <c r="T404" i="6"/>
  <c r="T405" i="6"/>
  <c r="S404" i="6"/>
  <c r="S405" i="6"/>
  <c r="R404" i="6"/>
  <c r="R405" i="6"/>
  <c r="P404" i="6"/>
  <c r="P405" i="6"/>
  <c r="O404" i="6"/>
  <c r="O405" i="6"/>
  <c r="N404" i="6"/>
  <c r="N405" i="6"/>
  <c r="L404" i="6"/>
  <c r="L405" i="6"/>
  <c r="K404" i="6"/>
  <c r="K405" i="6"/>
  <c r="J404" i="6"/>
  <c r="J405" i="6"/>
  <c r="H404" i="6"/>
  <c r="H405" i="6"/>
  <c r="G404" i="6"/>
  <c r="G405" i="6"/>
  <c r="F404" i="6"/>
  <c r="F405" i="6"/>
  <c r="AM402" i="6"/>
  <c r="AL402" i="6"/>
  <c r="AK402" i="6"/>
  <c r="AJ402" i="6"/>
  <c r="AG402" i="6"/>
  <c r="AH402" i="6"/>
  <c r="AM401" i="6"/>
  <c r="AL401" i="6"/>
  <c r="AK401" i="6"/>
  <c r="AJ401" i="6"/>
  <c r="AG401" i="6"/>
  <c r="AH401" i="6"/>
  <c r="AM400" i="6"/>
  <c r="AL400" i="6"/>
  <c r="AK400" i="6"/>
  <c r="AJ400" i="6"/>
  <c r="AG400" i="6"/>
  <c r="AH400" i="6"/>
  <c r="AM399" i="6"/>
  <c r="AL399" i="6"/>
  <c r="AK399" i="6"/>
  <c r="AJ399" i="6"/>
  <c r="AG399" i="6"/>
  <c r="AH399" i="6"/>
  <c r="AM398" i="6"/>
  <c r="AL398" i="6"/>
  <c r="AK398" i="6"/>
  <c r="AJ398" i="6"/>
  <c r="AG398" i="6"/>
  <c r="AH398" i="6"/>
  <c r="AM397" i="6"/>
  <c r="AL397" i="6"/>
  <c r="AK397" i="6"/>
  <c r="AJ397" i="6"/>
  <c r="AG397" i="6"/>
  <c r="AH397" i="6"/>
  <c r="AM396" i="6"/>
  <c r="AL396" i="6"/>
  <c r="AK396" i="6"/>
  <c r="AJ396" i="6"/>
  <c r="AG396" i="6"/>
  <c r="AH396" i="6"/>
  <c r="AM395" i="6"/>
  <c r="AL395" i="6"/>
  <c r="AK395" i="6"/>
  <c r="AJ395" i="6"/>
  <c r="AG395" i="6"/>
  <c r="AH395" i="6"/>
  <c r="AM394" i="6"/>
  <c r="AL394" i="6"/>
  <c r="AK394" i="6"/>
  <c r="AJ394" i="6"/>
  <c r="AG394" i="6"/>
  <c r="AH394" i="6"/>
  <c r="AM393" i="6"/>
  <c r="AL393" i="6"/>
  <c r="AK393" i="6"/>
  <c r="AJ393" i="6"/>
  <c r="AG393" i="6"/>
  <c r="AH393" i="6"/>
  <c r="AM392" i="6"/>
  <c r="AL392" i="6"/>
  <c r="AK392" i="6"/>
  <c r="AJ392" i="6"/>
  <c r="AG392" i="6"/>
  <c r="AH392" i="6"/>
  <c r="AM391" i="6"/>
  <c r="AL391" i="6"/>
  <c r="AK391" i="6"/>
  <c r="AJ391" i="6"/>
  <c r="AG391" i="6"/>
  <c r="AH391" i="6"/>
  <c r="AM390" i="6"/>
  <c r="AL390" i="6"/>
  <c r="AK390" i="6"/>
  <c r="AJ390" i="6"/>
  <c r="AG390" i="6"/>
  <c r="AH390" i="6"/>
  <c r="AM389" i="6"/>
  <c r="AL389" i="6"/>
  <c r="AK389" i="6"/>
  <c r="AJ389" i="6"/>
  <c r="AG389" i="6"/>
  <c r="AH389" i="6"/>
  <c r="AM388" i="6"/>
  <c r="AL388" i="6"/>
  <c r="AK388" i="6"/>
  <c r="AJ388" i="6"/>
  <c r="AG388" i="6"/>
  <c r="AH388" i="6"/>
  <c r="AM387" i="6"/>
  <c r="AL387" i="6"/>
  <c r="AK387" i="6"/>
  <c r="AJ387" i="6"/>
  <c r="AG387" i="6"/>
  <c r="AH387" i="6"/>
  <c r="AM386" i="6"/>
  <c r="AL386" i="6"/>
  <c r="AK386" i="6"/>
  <c r="AJ386" i="6"/>
  <c r="AG386" i="6"/>
  <c r="AH386" i="6"/>
  <c r="AM385" i="6"/>
  <c r="AL385" i="6"/>
  <c r="AK385" i="6"/>
  <c r="AJ385" i="6"/>
  <c r="AG385" i="6"/>
  <c r="AH385" i="6"/>
  <c r="AM384" i="6"/>
  <c r="AL384" i="6"/>
  <c r="AK384" i="6"/>
  <c r="AJ384" i="6"/>
  <c r="AG384" i="6"/>
  <c r="AH384" i="6"/>
  <c r="AM383" i="6"/>
  <c r="AL383" i="6"/>
  <c r="AK383" i="6"/>
  <c r="AJ383" i="6"/>
  <c r="AG383" i="6"/>
  <c r="AH383" i="6"/>
  <c r="AM382" i="6"/>
  <c r="AL382" i="6"/>
  <c r="AK382" i="6"/>
  <c r="AJ382" i="6"/>
  <c r="AG382" i="6"/>
  <c r="AH382" i="6"/>
  <c r="AM381" i="6"/>
  <c r="AL381" i="6"/>
  <c r="AK381" i="6"/>
  <c r="AJ381" i="6"/>
  <c r="AG381" i="6"/>
  <c r="AH381" i="6"/>
  <c r="AM380" i="6"/>
  <c r="AL380" i="6"/>
  <c r="AK380" i="6"/>
  <c r="AJ380" i="6"/>
  <c r="AG380" i="6"/>
  <c r="AH380" i="6"/>
  <c r="AM379" i="6"/>
  <c r="AL379" i="6"/>
  <c r="AK379" i="6"/>
  <c r="AJ379" i="6"/>
  <c r="AG379" i="6"/>
  <c r="AH379" i="6"/>
  <c r="AM378" i="6"/>
  <c r="AL378" i="6"/>
  <c r="AK378" i="6"/>
  <c r="AJ378" i="6"/>
  <c r="AG378" i="6"/>
  <c r="AH378" i="6"/>
  <c r="AM377" i="6"/>
  <c r="AL377" i="6"/>
  <c r="AK377" i="6"/>
  <c r="AJ377" i="6"/>
  <c r="AG377" i="6"/>
  <c r="AH377" i="6"/>
  <c r="AM376" i="6"/>
  <c r="AL376" i="6"/>
  <c r="AK376" i="6"/>
  <c r="AJ376" i="6"/>
  <c r="AG376" i="6"/>
  <c r="AH376" i="6"/>
  <c r="AM375" i="6"/>
  <c r="AL375" i="6"/>
  <c r="AK375" i="6"/>
  <c r="AJ375" i="6"/>
  <c r="AG375" i="6"/>
  <c r="AH375" i="6"/>
  <c r="AM374" i="6"/>
  <c r="AL374" i="6"/>
  <c r="AK374" i="6"/>
  <c r="AJ374" i="6"/>
  <c r="AG374" i="6"/>
  <c r="AH374" i="6"/>
  <c r="AM373" i="6"/>
  <c r="AL373" i="6"/>
  <c r="AK373" i="6"/>
  <c r="AJ373" i="6"/>
  <c r="AG373" i="6"/>
  <c r="AH373" i="6"/>
  <c r="AM372" i="6"/>
  <c r="AL372" i="6"/>
  <c r="AK372" i="6"/>
  <c r="AJ372" i="6"/>
  <c r="AG372" i="6"/>
  <c r="AH372" i="6"/>
  <c r="AM371" i="6"/>
  <c r="AL371" i="6"/>
  <c r="AK371" i="6"/>
  <c r="AJ371" i="6"/>
  <c r="AG371" i="6"/>
  <c r="AH371" i="6"/>
  <c r="AM370" i="6"/>
  <c r="AL370" i="6"/>
  <c r="AK370" i="6"/>
  <c r="AJ370" i="6"/>
  <c r="AG370" i="6"/>
  <c r="AH370" i="6"/>
  <c r="AM369" i="6"/>
  <c r="AL369" i="6"/>
  <c r="AK369" i="6"/>
  <c r="AJ369" i="6"/>
  <c r="AG369" i="6"/>
  <c r="AH369" i="6"/>
  <c r="AM368" i="6"/>
  <c r="AL368" i="6"/>
  <c r="AK368" i="6"/>
  <c r="AJ368" i="6"/>
  <c r="AG368" i="6"/>
  <c r="AH368" i="6"/>
  <c r="AM367" i="6"/>
  <c r="AL367" i="6"/>
  <c r="AK367" i="6"/>
  <c r="AJ367" i="6"/>
  <c r="AG367" i="6"/>
  <c r="AH367" i="6"/>
  <c r="AM366" i="6"/>
  <c r="AL366" i="6"/>
  <c r="AK366" i="6"/>
  <c r="AJ366" i="6"/>
  <c r="AG366" i="6"/>
  <c r="AH366" i="6"/>
  <c r="AM365" i="6"/>
  <c r="AL365" i="6"/>
  <c r="AK365" i="6"/>
  <c r="AJ365" i="6"/>
  <c r="AG365" i="6"/>
  <c r="AH365" i="6"/>
  <c r="AM364" i="6"/>
  <c r="AL364" i="6"/>
  <c r="AK364" i="6"/>
  <c r="AJ364" i="6"/>
  <c r="AG364" i="6"/>
  <c r="AH364" i="6"/>
  <c r="AM363" i="6"/>
  <c r="AL363" i="6"/>
  <c r="AK363" i="6"/>
  <c r="AJ363" i="6"/>
  <c r="AG363" i="6"/>
  <c r="AH363" i="6"/>
  <c r="AM362" i="6"/>
  <c r="AL362" i="6"/>
  <c r="AK362" i="6"/>
  <c r="AJ362" i="6"/>
  <c r="AG362" i="6"/>
  <c r="AH362" i="6"/>
  <c r="AM361" i="6"/>
  <c r="AL361" i="6"/>
  <c r="AK361" i="6"/>
  <c r="AJ361" i="6"/>
  <c r="AG361" i="6"/>
  <c r="AH361" i="6"/>
  <c r="AM360" i="6"/>
  <c r="AL360" i="6"/>
  <c r="AK360" i="6"/>
  <c r="AJ360" i="6"/>
  <c r="AG360" i="6"/>
  <c r="AH360" i="6"/>
  <c r="AM359" i="6"/>
  <c r="AL359" i="6"/>
  <c r="AK359" i="6"/>
  <c r="AJ359" i="6"/>
  <c r="AG359" i="6"/>
  <c r="AH359" i="6"/>
  <c r="AM358" i="6"/>
  <c r="AL358" i="6"/>
  <c r="AK358" i="6"/>
  <c r="AJ358" i="6"/>
  <c r="AG358" i="6"/>
  <c r="AH358" i="6"/>
  <c r="AM356" i="6"/>
  <c r="AG356" i="6"/>
  <c r="AM355" i="6"/>
  <c r="AL355" i="6"/>
  <c r="AK355" i="6"/>
  <c r="AJ355" i="6"/>
  <c r="AG355" i="6"/>
  <c r="AH355" i="6"/>
  <c r="AM354" i="6"/>
  <c r="AL354" i="6"/>
  <c r="AK354" i="6"/>
  <c r="AJ354" i="6"/>
  <c r="AG354" i="6"/>
  <c r="AH354" i="6"/>
  <c r="AM353" i="6"/>
  <c r="AL353" i="6"/>
  <c r="AK353" i="6"/>
  <c r="AJ353" i="6"/>
  <c r="AG353" i="6"/>
  <c r="AH353" i="6"/>
  <c r="AM352" i="6"/>
  <c r="AL352" i="6"/>
  <c r="AK352" i="6"/>
  <c r="AJ352" i="6"/>
  <c r="AG352" i="6"/>
  <c r="AH352" i="6"/>
  <c r="AM351" i="6"/>
  <c r="AL351" i="6"/>
  <c r="AK351" i="6"/>
  <c r="AJ351" i="6"/>
  <c r="AG351" i="6"/>
  <c r="AH351" i="6"/>
  <c r="AM350" i="6"/>
  <c r="AL350" i="6"/>
  <c r="AK350" i="6"/>
  <c r="AJ350" i="6"/>
  <c r="AG350" i="6"/>
  <c r="AH350" i="6"/>
  <c r="AM349" i="6"/>
  <c r="AL349" i="6"/>
  <c r="AK349" i="6"/>
  <c r="AJ349" i="6"/>
  <c r="AG349" i="6"/>
  <c r="AH349" i="6"/>
  <c r="AM348" i="6"/>
  <c r="AL348" i="6"/>
  <c r="AK348" i="6"/>
  <c r="AJ348" i="6"/>
  <c r="AG348" i="6"/>
  <c r="AH348" i="6"/>
  <c r="AM347" i="6"/>
  <c r="AL347" i="6"/>
  <c r="AK347" i="6"/>
  <c r="AJ347" i="6"/>
  <c r="AG347" i="6"/>
  <c r="AH347" i="6"/>
  <c r="AM346" i="6"/>
  <c r="AL346" i="6"/>
  <c r="AK346" i="6"/>
  <c r="AJ346" i="6"/>
  <c r="AG346" i="6"/>
  <c r="AH346" i="6"/>
  <c r="AM345" i="6"/>
  <c r="AL345" i="6"/>
  <c r="AK345" i="6"/>
  <c r="AJ345" i="6"/>
  <c r="AG345" i="6"/>
  <c r="AH345" i="6"/>
  <c r="AM344" i="6"/>
  <c r="AL344" i="6"/>
  <c r="AK344" i="6"/>
  <c r="AJ344" i="6"/>
  <c r="AG344" i="6"/>
  <c r="AH344" i="6"/>
  <c r="AM343" i="6"/>
  <c r="AL343" i="6"/>
  <c r="AK343" i="6"/>
  <c r="AJ343" i="6"/>
  <c r="AG343" i="6"/>
  <c r="AH343" i="6"/>
  <c r="AM342" i="6"/>
  <c r="AL342" i="6"/>
  <c r="AK342" i="6"/>
  <c r="AJ342" i="6"/>
  <c r="AG342" i="6"/>
  <c r="AH342" i="6"/>
  <c r="AM341" i="6"/>
  <c r="AL341" i="6"/>
  <c r="AK341" i="6"/>
  <c r="AJ341" i="6"/>
  <c r="AG341" i="6"/>
  <c r="AH341" i="6"/>
  <c r="AM339" i="6"/>
  <c r="AL339" i="6"/>
  <c r="AK339" i="6"/>
  <c r="AJ339" i="6"/>
  <c r="AG339" i="6"/>
  <c r="AH339" i="6"/>
  <c r="AM338" i="6"/>
  <c r="AL338" i="6"/>
  <c r="AK338" i="6"/>
  <c r="AJ338" i="6"/>
  <c r="AG338" i="6"/>
  <c r="AH338" i="6"/>
  <c r="AM337" i="6"/>
  <c r="AL337" i="6"/>
  <c r="AK337" i="6"/>
  <c r="AJ337" i="6"/>
  <c r="AG337" i="6"/>
  <c r="AH337" i="6"/>
  <c r="AM336" i="6"/>
  <c r="AL336" i="6"/>
  <c r="AK336" i="6"/>
  <c r="AJ336" i="6"/>
  <c r="AG336" i="6"/>
  <c r="AH336" i="6"/>
  <c r="AM335" i="6"/>
  <c r="AL335" i="6"/>
  <c r="AK335" i="6"/>
  <c r="AJ335" i="6"/>
  <c r="AG335" i="6"/>
  <c r="AH335" i="6"/>
  <c r="AM334" i="6"/>
  <c r="AL334" i="6"/>
  <c r="AK334" i="6"/>
  <c r="AJ334" i="6"/>
  <c r="AG334" i="6"/>
  <c r="AH334" i="6"/>
  <c r="AM333" i="6"/>
  <c r="AL333" i="6"/>
  <c r="AK333" i="6"/>
  <c r="AJ333" i="6"/>
  <c r="AG333" i="6"/>
  <c r="AH333" i="6"/>
  <c r="AM332" i="6"/>
  <c r="AL332" i="6"/>
  <c r="AK332" i="6"/>
  <c r="AJ332" i="6"/>
  <c r="AG332" i="6"/>
  <c r="AH332" i="6"/>
  <c r="AM331" i="6"/>
  <c r="AL331" i="6"/>
  <c r="AK331" i="6"/>
  <c r="AJ331" i="6"/>
  <c r="AG331" i="6"/>
  <c r="AH331" i="6"/>
  <c r="AM330" i="6"/>
  <c r="AL330" i="6"/>
  <c r="AK330" i="6"/>
  <c r="AJ330" i="6"/>
  <c r="AG330" i="6"/>
  <c r="AH330" i="6"/>
  <c r="AM329" i="6"/>
  <c r="AL329" i="6"/>
  <c r="AK329" i="6"/>
  <c r="AJ329" i="6"/>
  <c r="AG329" i="6"/>
  <c r="AH329" i="6"/>
  <c r="AM328" i="6"/>
  <c r="AL328" i="6"/>
  <c r="AK328" i="6"/>
  <c r="AJ328" i="6"/>
  <c r="AG328" i="6"/>
  <c r="AH328" i="6"/>
  <c r="AM327" i="6"/>
  <c r="AL327" i="6"/>
  <c r="AK327" i="6"/>
  <c r="AJ327" i="6"/>
  <c r="AG327" i="6"/>
  <c r="AH327" i="6"/>
  <c r="AM325" i="6"/>
  <c r="AL325" i="6"/>
  <c r="AK325" i="6"/>
  <c r="AJ325" i="6"/>
  <c r="AG325" i="6"/>
  <c r="AH325" i="6"/>
  <c r="AM324" i="6"/>
  <c r="AL324" i="6"/>
  <c r="AK324" i="6"/>
  <c r="AJ324" i="6"/>
  <c r="AG324" i="6"/>
  <c r="AH324" i="6"/>
  <c r="AM323" i="6"/>
  <c r="AL323" i="6"/>
  <c r="AK323" i="6"/>
  <c r="AJ323" i="6"/>
  <c r="AG323" i="6"/>
  <c r="AH323" i="6"/>
  <c r="AM322" i="6"/>
  <c r="AL322" i="6"/>
  <c r="AK322" i="6"/>
  <c r="AJ322" i="6"/>
  <c r="AG322" i="6"/>
  <c r="AH322" i="6"/>
  <c r="AM321" i="6"/>
  <c r="AL321" i="6"/>
  <c r="AK321" i="6"/>
  <c r="AJ321" i="6"/>
  <c r="AG321" i="6"/>
  <c r="AH321" i="6"/>
  <c r="AM320" i="6"/>
  <c r="AL320" i="6"/>
  <c r="AK320" i="6"/>
  <c r="AJ320" i="6"/>
  <c r="AG320" i="6"/>
  <c r="AH320" i="6"/>
  <c r="AM319" i="6"/>
  <c r="AL319" i="6"/>
  <c r="AK319" i="6"/>
  <c r="AJ319" i="6"/>
  <c r="AG319" i="6"/>
  <c r="AH319" i="6"/>
  <c r="AM318" i="6"/>
  <c r="AL318" i="6"/>
  <c r="AK318" i="6"/>
  <c r="AJ318" i="6"/>
  <c r="AG318" i="6"/>
  <c r="AH318" i="6"/>
  <c r="AM317" i="6"/>
  <c r="AL317" i="6"/>
  <c r="AK317" i="6"/>
  <c r="AJ317" i="6"/>
  <c r="AG317" i="6"/>
  <c r="AH317" i="6"/>
  <c r="AM316" i="6"/>
  <c r="AL316" i="6"/>
  <c r="AK316" i="6"/>
  <c r="AJ316" i="6"/>
  <c r="AG316" i="6"/>
  <c r="AH316" i="6"/>
  <c r="AM315" i="6"/>
  <c r="AL315" i="6"/>
  <c r="AK315" i="6"/>
  <c r="AJ315" i="6"/>
  <c r="AG315" i="6"/>
  <c r="AH315" i="6"/>
  <c r="AM314" i="6"/>
  <c r="AL314" i="6"/>
  <c r="AK314" i="6"/>
  <c r="AJ314" i="6"/>
  <c r="AG314" i="6"/>
  <c r="AH314" i="6"/>
  <c r="AM313" i="6"/>
  <c r="AL313" i="6"/>
  <c r="AK313" i="6"/>
  <c r="AJ313" i="6"/>
  <c r="AG313" i="6"/>
  <c r="AH313" i="6"/>
  <c r="AM312" i="6"/>
  <c r="AL312" i="6"/>
  <c r="AK312" i="6"/>
  <c r="AJ312" i="6"/>
  <c r="AG312" i="6"/>
  <c r="AH312" i="6"/>
  <c r="AM311" i="6"/>
  <c r="AL311" i="6"/>
  <c r="AK311" i="6"/>
  <c r="AJ311" i="6"/>
  <c r="AG311" i="6"/>
  <c r="AH311" i="6"/>
  <c r="AM310" i="6"/>
  <c r="AL310" i="6"/>
  <c r="AK310" i="6"/>
  <c r="AJ310" i="6"/>
  <c r="AG310" i="6"/>
  <c r="AH310" i="6"/>
  <c r="AM309" i="6"/>
  <c r="AL309" i="6"/>
  <c r="AK309" i="6"/>
  <c r="AJ309" i="6"/>
  <c r="AG309" i="6"/>
  <c r="AH309" i="6"/>
  <c r="AM307" i="6"/>
  <c r="AL307" i="6"/>
  <c r="AK307" i="6"/>
  <c r="AJ307" i="6"/>
  <c r="AG307" i="6"/>
  <c r="AH307" i="6"/>
  <c r="AM306" i="6"/>
  <c r="AL306" i="6"/>
  <c r="AK306" i="6"/>
  <c r="AJ306" i="6"/>
  <c r="AG306" i="6"/>
  <c r="AH306" i="6"/>
  <c r="AM305" i="6"/>
  <c r="AL305" i="6"/>
  <c r="AK305" i="6"/>
  <c r="AJ305" i="6"/>
  <c r="AG305" i="6"/>
  <c r="AH305" i="6"/>
  <c r="AM304" i="6"/>
  <c r="AL304" i="6"/>
  <c r="AK304" i="6"/>
  <c r="AJ304" i="6"/>
  <c r="AG304" i="6"/>
  <c r="AH304" i="6"/>
  <c r="AM303" i="6"/>
  <c r="AL303" i="6"/>
  <c r="AK303" i="6"/>
  <c r="AJ303" i="6"/>
  <c r="AG303" i="6"/>
  <c r="AH303" i="6"/>
  <c r="AM302" i="6"/>
  <c r="AL302" i="6"/>
  <c r="AK302" i="6"/>
  <c r="AJ302" i="6"/>
  <c r="AG302" i="6"/>
  <c r="AH302" i="6"/>
  <c r="AM301" i="6"/>
  <c r="AL301" i="6"/>
  <c r="AK301" i="6"/>
  <c r="AJ301" i="6"/>
  <c r="AG301" i="6"/>
  <c r="AH301" i="6"/>
  <c r="AM300" i="6"/>
  <c r="AL300" i="6"/>
  <c r="AK300" i="6"/>
  <c r="AJ300" i="6"/>
  <c r="AG300" i="6"/>
  <c r="AH300" i="6"/>
  <c r="AM299" i="6"/>
  <c r="AL299" i="6"/>
  <c r="AK299" i="6"/>
  <c r="AJ299" i="6"/>
  <c r="AG299" i="6"/>
  <c r="AH299" i="6"/>
  <c r="AM298" i="6"/>
  <c r="AL298" i="6"/>
  <c r="AK298" i="6"/>
  <c r="AJ298" i="6"/>
  <c r="AG298" i="6"/>
  <c r="AH298" i="6"/>
  <c r="AM297" i="6"/>
  <c r="AL297" i="6"/>
  <c r="AK297" i="6"/>
  <c r="AJ297" i="6"/>
  <c r="AG297" i="6"/>
  <c r="AH297" i="6"/>
  <c r="AM296" i="6"/>
  <c r="AL296" i="6"/>
  <c r="AK296" i="6"/>
  <c r="AJ296" i="6"/>
  <c r="AG296" i="6"/>
  <c r="AH296" i="6"/>
  <c r="AM295" i="6"/>
  <c r="AL295" i="6"/>
  <c r="AK295" i="6"/>
  <c r="AJ295" i="6"/>
  <c r="AG295" i="6"/>
  <c r="AH295" i="6"/>
  <c r="AM294" i="6"/>
  <c r="AL294" i="6"/>
  <c r="AK294" i="6"/>
  <c r="AJ294" i="6"/>
  <c r="AG294" i="6"/>
  <c r="AH294" i="6"/>
  <c r="AM293" i="6"/>
  <c r="AL293" i="6"/>
  <c r="AK293" i="6"/>
  <c r="AJ293" i="6"/>
  <c r="AG293" i="6"/>
  <c r="AH293" i="6"/>
  <c r="AM292" i="6"/>
  <c r="AL292" i="6"/>
  <c r="AK292" i="6"/>
  <c r="AJ292" i="6"/>
  <c r="AG292" i="6"/>
  <c r="AH292" i="6"/>
  <c r="AM291" i="6"/>
  <c r="AL291" i="6"/>
  <c r="AK291" i="6"/>
  <c r="AJ291" i="6"/>
  <c r="AG291" i="6"/>
  <c r="AH291" i="6"/>
  <c r="AM290" i="6"/>
  <c r="AL290" i="6"/>
  <c r="AK290" i="6"/>
  <c r="AJ290" i="6"/>
  <c r="AG290" i="6"/>
  <c r="AH290" i="6"/>
  <c r="AM289" i="6"/>
  <c r="AL289" i="6"/>
  <c r="AK289" i="6"/>
  <c r="AJ289" i="6"/>
  <c r="AG289" i="6"/>
  <c r="AH289" i="6"/>
  <c r="AM288" i="6"/>
  <c r="AL288" i="6"/>
  <c r="AK288" i="6"/>
  <c r="AJ288" i="6"/>
  <c r="AG288" i="6"/>
  <c r="AH288" i="6"/>
  <c r="AM287" i="6"/>
  <c r="AL287" i="6"/>
  <c r="AK287" i="6"/>
  <c r="AJ287" i="6"/>
  <c r="AG287" i="6"/>
  <c r="AH287" i="6"/>
  <c r="AM286" i="6"/>
  <c r="AL286" i="6"/>
  <c r="AK286" i="6"/>
  <c r="AJ286" i="6"/>
  <c r="AG286" i="6"/>
  <c r="AH286" i="6"/>
  <c r="AM285" i="6"/>
  <c r="AL285" i="6"/>
  <c r="AK285" i="6"/>
  <c r="AJ285" i="6"/>
  <c r="AG285" i="6"/>
  <c r="AH285" i="6"/>
  <c r="AM284" i="6"/>
  <c r="AL284" i="6"/>
  <c r="AK284" i="6"/>
  <c r="AJ284" i="6"/>
  <c r="AG284" i="6"/>
  <c r="AH284" i="6"/>
  <c r="AM283" i="6"/>
  <c r="AL283" i="6"/>
  <c r="AK283" i="6"/>
  <c r="AJ283" i="6"/>
  <c r="AG283" i="6"/>
  <c r="AH283" i="6"/>
  <c r="AM282" i="6"/>
  <c r="AL282" i="6"/>
  <c r="AK282" i="6"/>
  <c r="AJ282" i="6"/>
  <c r="AG282" i="6"/>
  <c r="AH282" i="6"/>
  <c r="AM281" i="6"/>
  <c r="AL281" i="6"/>
  <c r="AK281" i="6"/>
  <c r="AJ281" i="6"/>
  <c r="AG281" i="6"/>
  <c r="AH281" i="6"/>
  <c r="AM279" i="6"/>
  <c r="AL279" i="6"/>
  <c r="AK279" i="6"/>
  <c r="AJ279" i="6"/>
  <c r="AG279" i="6"/>
  <c r="AH279" i="6"/>
  <c r="AM278" i="6"/>
  <c r="AL278" i="6"/>
  <c r="AK278" i="6"/>
  <c r="AJ278" i="6"/>
  <c r="AG278" i="6"/>
  <c r="AH278" i="6"/>
  <c r="AM277" i="6"/>
  <c r="AL277" i="6"/>
  <c r="AK277" i="6"/>
  <c r="AJ277" i="6"/>
  <c r="AG277" i="6"/>
  <c r="AH277" i="6"/>
  <c r="AM276" i="6"/>
  <c r="AL276" i="6"/>
  <c r="AK276" i="6"/>
  <c r="AJ276" i="6"/>
  <c r="AG276" i="6"/>
  <c r="AH276" i="6"/>
  <c r="AM275" i="6"/>
  <c r="AL275" i="6"/>
  <c r="AK275" i="6"/>
  <c r="AJ275" i="6"/>
  <c r="AG275" i="6"/>
  <c r="AH275" i="6"/>
  <c r="AM274" i="6"/>
  <c r="AL274" i="6"/>
  <c r="AK274" i="6"/>
  <c r="AJ274" i="6"/>
  <c r="AG274" i="6"/>
  <c r="AH274" i="6"/>
  <c r="AM273" i="6"/>
  <c r="AL273" i="6"/>
  <c r="AK273" i="6"/>
  <c r="AJ273" i="6"/>
  <c r="AG273" i="6"/>
  <c r="AH273" i="6"/>
  <c r="AM272" i="6"/>
  <c r="AL272" i="6"/>
  <c r="AK272" i="6"/>
  <c r="AJ272" i="6"/>
  <c r="AG272" i="6"/>
  <c r="AH272" i="6"/>
  <c r="AM271" i="6"/>
  <c r="AL271" i="6"/>
  <c r="AK271" i="6"/>
  <c r="AJ271" i="6"/>
  <c r="AG271" i="6"/>
  <c r="AH271" i="6"/>
  <c r="AM270" i="6"/>
  <c r="AL270" i="6"/>
  <c r="AK270" i="6"/>
  <c r="AJ270" i="6"/>
  <c r="AG270" i="6"/>
  <c r="AH270" i="6"/>
  <c r="AM269" i="6"/>
  <c r="AL269" i="6"/>
  <c r="AK269" i="6"/>
  <c r="AJ269" i="6"/>
  <c r="AG269" i="6"/>
  <c r="AH269" i="6"/>
  <c r="AM268" i="6"/>
  <c r="AL268" i="6"/>
  <c r="AK268" i="6"/>
  <c r="AJ268" i="6"/>
  <c r="AG268" i="6"/>
  <c r="AH268" i="6"/>
  <c r="AM267" i="6"/>
  <c r="AL267" i="6"/>
  <c r="AK267" i="6"/>
  <c r="AJ267" i="6"/>
  <c r="AG267" i="6"/>
  <c r="AH267" i="6"/>
  <c r="AM266" i="6"/>
  <c r="AL266" i="6"/>
  <c r="AK266" i="6"/>
  <c r="AJ266" i="6"/>
  <c r="AG266" i="6"/>
  <c r="AH266" i="6"/>
  <c r="AM265" i="6"/>
  <c r="AL265" i="6"/>
  <c r="AK265" i="6"/>
  <c r="AJ265" i="6"/>
  <c r="AG265" i="6"/>
  <c r="AH265" i="6"/>
  <c r="AM264" i="6"/>
  <c r="AL264" i="6"/>
  <c r="AK264" i="6"/>
  <c r="AJ264" i="6"/>
  <c r="AG264" i="6"/>
  <c r="AH264" i="6"/>
  <c r="AM263" i="6"/>
  <c r="AL263" i="6"/>
  <c r="AK263" i="6"/>
  <c r="AJ263" i="6"/>
  <c r="AG263" i="6"/>
  <c r="AH263" i="6"/>
  <c r="AM262" i="6"/>
  <c r="AL262" i="6"/>
  <c r="AK262" i="6"/>
  <c r="AJ262" i="6"/>
  <c r="AG262" i="6"/>
  <c r="AH262" i="6"/>
  <c r="AM261" i="6"/>
  <c r="AL261" i="6"/>
  <c r="AK261" i="6"/>
  <c r="AJ261" i="6"/>
  <c r="AG261" i="6"/>
  <c r="AH261" i="6"/>
  <c r="AM260" i="6"/>
  <c r="AL260" i="6"/>
  <c r="AK260" i="6"/>
  <c r="AJ260" i="6"/>
  <c r="AG260" i="6"/>
  <c r="AH260" i="6"/>
  <c r="AM259" i="6"/>
  <c r="AL259" i="6"/>
  <c r="AK259" i="6"/>
  <c r="AJ259" i="6"/>
  <c r="AG259" i="6"/>
  <c r="AH259" i="6"/>
  <c r="AM258" i="6"/>
  <c r="AL258" i="6"/>
  <c r="AK258" i="6"/>
  <c r="AJ258" i="6"/>
  <c r="AG258" i="6"/>
  <c r="AH258" i="6"/>
  <c r="AM257" i="6"/>
  <c r="AL257" i="6"/>
  <c r="AK257" i="6"/>
  <c r="AJ257" i="6"/>
  <c r="AG257" i="6"/>
  <c r="AH257" i="6"/>
  <c r="AM256" i="6"/>
  <c r="AL256" i="6"/>
  <c r="AK256" i="6"/>
  <c r="AJ256" i="6"/>
  <c r="AG256" i="6"/>
  <c r="AH256" i="6"/>
  <c r="AM255" i="6"/>
  <c r="AL255" i="6"/>
  <c r="AK255" i="6"/>
  <c r="AJ255" i="6"/>
  <c r="AG255" i="6"/>
  <c r="AH255" i="6"/>
  <c r="AM254" i="6"/>
  <c r="AL254" i="6"/>
  <c r="AK254" i="6"/>
  <c r="AJ254" i="6"/>
  <c r="AG254" i="6"/>
  <c r="AH254" i="6"/>
  <c r="AM253" i="6"/>
  <c r="AL253" i="6"/>
  <c r="AK253" i="6"/>
  <c r="AJ253" i="6"/>
  <c r="AG253" i="6"/>
  <c r="AH253" i="6"/>
  <c r="AM252" i="6"/>
  <c r="AL252" i="6"/>
  <c r="AK252" i="6"/>
  <c r="AJ252" i="6"/>
  <c r="AG252" i="6"/>
  <c r="AH252" i="6"/>
  <c r="AM251" i="6"/>
  <c r="AL251" i="6"/>
  <c r="AK251" i="6"/>
  <c r="AJ251" i="6"/>
  <c r="AG251" i="6"/>
  <c r="AH251" i="6"/>
  <c r="AM250" i="6"/>
  <c r="AL250" i="6"/>
  <c r="AK250" i="6"/>
  <c r="AJ250" i="6"/>
  <c r="AG250" i="6"/>
  <c r="AH250" i="6"/>
  <c r="AM249" i="6"/>
  <c r="AL249" i="6"/>
  <c r="AK249" i="6"/>
  <c r="AJ249" i="6"/>
  <c r="AG249" i="6"/>
  <c r="AH249" i="6"/>
  <c r="AM248" i="6"/>
  <c r="AL248" i="6"/>
  <c r="AK248" i="6"/>
  <c r="AJ248" i="6"/>
  <c r="AG248" i="6"/>
  <c r="AH248" i="6"/>
  <c r="AM247" i="6"/>
  <c r="AL247" i="6"/>
  <c r="AK247" i="6"/>
  <c r="AJ247" i="6"/>
  <c r="AG247" i="6"/>
  <c r="AH247" i="6"/>
  <c r="AM246" i="6"/>
  <c r="AL246" i="6"/>
  <c r="AK246" i="6"/>
  <c r="AJ246" i="6"/>
  <c r="AG246" i="6"/>
  <c r="AH246" i="6"/>
  <c r="AM245" i="6"/>
  <c r="AL245" i="6"/>
  <c r="AK245" i="6"/>
  <c r="AJ245" i="6"/>
  <c r="AG245" i="6"/>
  <c r="AH245" i="6"/>
  <c r="AM244" i="6"/>
  <c r="AL244" i="6"/>
  <c r="AK244" i="6"/>
  <c r="AJ244" i="6"/>
  <c r="AG244" i="6"/>
  <c r="AH244" i="6"/>
  <c r="AM243" i="6"/>
  <c r="AL243" i="6"/>
  <c r="AK243" i="6"/>
  <c r="AJ243" i="6"/>
  <c r="AG243" i="6"/>
  <c r="AH243" i="6"/>
  <c r="AM242" i="6"/>
  <c r="AL242" i="6"/>
  <c r="AK242" i="6"/>
  <c r="AJ242" i="6"/>
  <c r="AG242" i="6"/>
  <c r="AH242" i="6"/>
  <c r="AM241" i="6"/>
  <c r="AL241" i="6"/>
  <c r="AK241" i="6"/>
  <c r="AJ241" i="6"/>
  <c r="AG241" i="6"/>
  <c r="AH241" i="6"/>
  <c r="AM240" i="6"/>
  <c r="AL240" i="6"/>
  <c r="AK240" i="6"/>
  <c r="AJ240" i="6"/>
  <c r="AG240" i="6"/>
  <c r="AH240" i="6"/>
  <c r="AM239" i="6"/>
  <c r="AL239" i="6"/>
  <c r="AK239" i="6"/>
  <c r="AJ239" i="6"/>
  <c r="AG239" i="6"/>
  <c r="AH239" i="6"/>
  <c r="AM238" i="6"/>
  <c r="AL238" i="6"/>
  <c r="AK238" i="6"/>
  <c r="AJ238" i="6"/>
  <c r="AG238" i="6"/>
  <c r="AH238" i="6"/>
  <c r="AM237" i="6"/>
  <c r="AL237" i="6"/>
  <c r="AK237" i="6"/>
  <c r="AJ237" i="6"/>
  <c r="AG237" i="6"/>
  <c r="AH237" i="6"/>
  <c r="AM236" i="6"/>
  <c r="AL236" i="6"/>
  <c r="AK236" i="6"/>
  <c r="AJ236" i="6"/>
  <c r="AG236" i="6"/>
  <c r="AH236" i="6"/>
  <c r="AM235" i="6"/>
  <c r="AL235" i="6"/>
  <c r="AK235" i="6"/>
  <c r="AJ235" i="6"/>
  <c r="AG235" i="6"/>
  <c r="AH235" i="6"/>
  <c r="AM234" i="6"/>
  <c r="AL234" i="6"/>
  <c r="AK234" i="6"/>
  <c r="AJ234" i="6"/>
  <c r="AG234" i="6"/>
  <c r="AH234" i="6"/>
  <c r="AM233" i="6"/>
  <c r="AL233" i="6"/>
  <c r="AK233" i="6"/>
  <c r="AJ233" i="6"/>
  <c r="AG233" i="6"/>
  <c r="AH233" i="6"/>
  <c r="AM232" i="6"/>
  <c r="AL232" i="6"/>
  <c r="AK232" i="6"/>
  <c r="AJ232" i="6"/>
  <c r="AG232" i="6"/>
  <c r="AH232" i="6"/>
  <c r="AM231" i="6"/>
  <c r="AL231" i="6"/>
  <c r="AK231" i="6"/>
  <c r="AJ231" i="6"/>
  <c r="AG231" i="6"/>
  <c r="AH231" i="6"/>
  <c r="AM230" i="6"/>
  <c r="AL230" i="6"/>
  <c r="AK230" i="6"/>
  <c r="AJ230" i="6"/>
  <c r="AG230" i="6"/>
  <c r="AH230" i="6"/>
  <c r="AM229" i="6"/>
  <c r="AL229" i="6"/>
  <c r="AK229" i="6"/>
  <c r="AJ229" i="6"/>
  <c r="AG229" i="6"/>
  <c r="AH229" i="6"/>
  <c r="AM228" i="6"/>
  <c r="AL228" i="6"/>
  <c r="AK228" i="6"/>
  <c r="AJ228" i="6"/>
  <c r="AG228" i="6"/>
  <c r="AH228" i="6"/>
  <c r="AM227" i="6"/>
  <c r="AL227" i="6"/>
  <c r="AK227" i="6"/>
  <c r="AJ227" i="6"/>
  <c r="AG227" i="6"/>
  <c r="AH227" i="6"/>
  <c r="AM226" i="6"/>
  <c r="AL226" i="6"/>
  <c r="AK226" i="6"/>
  <c r="AJ226" i="6"/>
  <c r="AG226" i="6"/>
  <c r="AH226" i="6"/>
  <c r="AM225" i="6"/>
  <c r="AL225" i="6"/>
  <c r="AK225" i="6"/>
  <c r="AJ225" i="6"/>
  <c r="AG225" i="6"/>
  <c r="AH225" i="6"/>
  <c r="AM224" i="6"/>
  <c r="AL224" i="6"/>
  <c r="AK224" i="6"/>
  <c r="AJ224" i="6"/>
  <c r="AG224" i="6"/>
  <c r="AH224" i="6"/>
  <c r="AM223" i="6"/>
  <c r="AL223" i="6"/>
  <c r="AK223" i="6"/>
  <c r="AJ223" i="6"/>
  <c r="AG223" i="6"/>
  <c r="AH223" i="6"/>
  <c r="AM222" i="6"/>
  <c r="AL222" i="6"/>
  <c r="AK222" i="6"/>
  <c r="AJ222" i="6"/>
  <c r="AG222" i="6"/>
  <c r="AH222" i="6"/>
  <c r="AM221" i="6"/>
  <c r="AL221" i="6"/>
  <c r="AK221" i="6"/>
  <c r="AJ221" i="6"/>
  <c r="AG221" i="6"/>
  <c r="AH221" i="6"/>
  <c r="AM220" i="6"/>
  <c r="AL220" i="6"/>
  <c r="AK220" i="6"/>
  <c r="AJ220" i="6"/>
  <c r="AG220" i="6"/>
  <c r="AH220" i="6"/>
  <c r="AM219" i="6"/>
  <c r="AL219" i="6"/>
  <c r="AK219" i="6"/>
  <c r="AJ219" i="6"/>
  <c r="AG219" i="6"/>
  <c r="AH219" i="6"/>
  <c r="AM218" i="6"/>
  <c r="AL218" i="6"/>
  <c r="AK218" i="6"/>
  <c r="AJ218" i="6"/>
  <c r="AG218" i="6"/>
  <c r="AH218" i="6"/>
  <c r="AM217" i="6"/>
  <c r="AL217" i="6"/>
  <c r="AK217" i="6"/>
  <c r="AJ217" i="6"/>
  <c r="AG217" i="6"/>
  <c r="AH217" i="6"/>
  <c r="AM216" i="6"/>
  <c r="AL216" i="6"/>
  <c r="AK216" i="6"/>
  <c r="AJ216" i="6"/>
  <c r="AG216" i="6"/>
  <c r="AH216" i="6"/>
  <c r="AM215" i="6"/>
  <c r="AG215" i="6"/>
  <c r="AM214" i="6"/>
  <c r="AL214" i="6"/>
  <c r="AK214" i="6"/>
  <c r="AJ214" i="6"/>
  <c r="AG214" i="6"/>
  <c r="AH214" i="6"/>
  <c r="AM213" i="6"/>
  <c r="AL213" i="6"/>
  <c r="AK213" i="6"/>
  <c r="AJ213" i="6"/>
  <c r="AG213" i="6"/>
  <c r="AH213" i="6"/>
  <c r="AM212" i="6"/>
  <c r="AL212" i="6"/>
  <c r="AK212" i="6"/>
  <c r="AJ212" i="6"/>
  <c r="AG212" i="6"/>
  <c r="AH212" i="6"/>
  <c r="AM211" i="6"/>
  <c r="AL211" i="6"/>
  <c r="AK211" i="6"/>
  <c r="AJ211" i="6"/>
  <c r="AG211" i="6"/>
  <c r="AH211" i="6"/>
  <c r="AM210" i="6"/>
  <c r="AL210" i="6"/>
  <c r="AK210" i="6"/>
  <c r="AJ210" i="6"/>
  <c r="AG210" i="6"/>
  <c r="AH210" i="6"/>
  <c r="AM209" i="6"/>
  <c r="AL209" i="6"/>
  <c r="AK209" i="6"/>
  <c r="AJ209" i="6"/>
  <c r="AG209" i="6"/>
  <c r="AH209" i="6"/>
  <c r="AM208" i="6"/>
  <c r="AL208" i="6"/>
  <c r="AK208" i="6"/>
  <c r="AJ208" i="6"/>
  <c r="AG208" i="6"/>
  <c r="AH208" i="6"/>
  <c r="AM207" i="6"/>
  <c r="AL207" i="6"/>
  <c r="AK207" i="6"/>
  <c r="AJ207" i="6"/>
  <c r="AG207" i="6"/>
  <c r="AH207" i="6"/>
  <c r="AM206" i="6"/>
  <c r="AL206" i="6"/>
  <c r="AK206" i="6"/>
  <c r="AJ206" i="6"/>
  <c r="AG206" i="6"/>
  <c r="AH206" i="6"/>
  <c r="AM205" i="6"/>
  <c r="AL205" i="6"/>
  <c r="AK205" i="6"/>
  <c r="AJ205" i="6"/>
  <c r="AG205" i="6"/>
  <c r="AH205" i="6"/>
  <c r="AM204" i="6"/>
  <c r="AL204" i="6"/>
  <c r="AK204" i="6"/>
  <c r="AJ204" i="6"/>
  <c r="AG204" i="6"/>
  <c r="AH204" i="6"/>
  <c r="AM203" i="6"/>
  <c r="AL203" i="6"/>
  <c r="AK203" i="6"/>
  <c r="AJ203" i="6"/>
  <c r="AG203" i="6"/>
  <c r="AH203" i="6"/>
  <c r="AM202" i="6"/>
  <c r="AL202" i="6"/>
  <c r="AK202" i="6"/>
  <c r="AJ202" i="6"/>
  <c r="AG202" i="6"/>
  <c r="AH202" i="6"/>
  <c r="AM201" i="6"/>
  <c r="AL201" i="6"/>
  <c r="AK201" i="6"/>
  <c r="AJ201" i="6"/>
  <c r="AG201" i="6"/>
  <c r="AH201" i="6"/>
  <c r="AM199" i="6"/>
  <c r="AL199" i="6"/>
  <c r="AK199" i="6"/>
  <c r="AJ199" i="6"/>
  <c r="AG199" i="6"/>
  <c r="AH199" i="6"/>
  <c r="AM198" i="6"/>
  <c r="AL198" i="6"/>
  <c r="AK198" i="6"/>
  <c r="AJ198" i="6"/>
  <c r="AG198" i="6"/>
  <c r="AH198" i="6"/>
  <c r="AM197" i="6"/>
  <c r="AL197" i="6"/>
  <c r="AK197" i="6"/>
  <c r="AJ197" i="6"/>
  <c r="AG197" i="6"/>
  <c r="AH197" i="6"/>
  <c r="AM196" i="6"/>
  <c r="AL196" i="6"/>
  <c r="AK196" i="6"/>
  <c r="AJ196" i="6"/>
  <c r="AG196" i="6"/>
  <c r="AH196" i="6"/>
  <c r="AM195" i="6"/>
  <c r="AG195" i="6"/>
  <c r="AM194" i="6"/>
  <c r="AL194" i="6"/>
  <c r="AK194" i="6"/>
  <c r="AJ194" i="6"/>
  <c r="AG194" i="6"/>
  <c r="AH194" i="6"/>
  <c r="AM193" i="6"/>
  <c r="AL193" i="6"/>
  <c r="AK193" i="6"/>
  <c r="AJ193" i="6"/>
  <c r="AG193" i="6"/>
  <c r="AH193" i="6"/>
  <c r="AM192" i="6"/>
  <c r="AL192" i="6"/>
  <c r="AK192" i="6"/>
  <c r="AJ192" i="6"/>
  <c r="AG192" i="6"/>
  <c r="AH192" i="6"/>
  <c r="AM191" i="6"/>
  <c r="AL191" i="6"/>
  <c r="AK191" i="6"/>
  <c r="AJ191" i="6"/>
  <c r="AG191" i="6"/>
  <c r="AH191" i="6"/>
  <c r="AM190" i="6"/>
  <c r="AL190" i="6"/>
  <c r="AK190" i="6"/>
  <c r="AJ190" i="6"/>
  <c r="AG190" i="6"/>
  <c r="AH190" i="6"/>
  <c r="AM189" i="6"/>
  <c r="AL189" i="6"/>
  <c r="AK189" i="6"/>
  <c r="AJ189" i="6"/>
  <c r="AG189" i="6"/>
  <c r="AH189" i="6"/>
  <c r="AM188" i="6"/>
  <c r="AL188" i="6"/>
  <c r="AK188" i="6"/>
  <c r="AJ188" i="6"/>
  <c r="AG188" i="6"/>
  <c r="AH188" i="6"/>
  <c r="AM187" i="6"/>
  <c r="AL187" i="6"/>
  <c r="AK187" i="6"/>
  <c r="AJ187" i="6"/>
  <c r="AG187" i="6"/>
  <c r="AH187" i="6"/>
  <c r="AM186" i="6"/>
  <c r="AL186" i="6"/>
  <c r="AK186" i="6"/>
  <c r="AJ186" i="6"/>
  <c r="AG186" i="6"/>
  <c r="AH186" i="6"/>
  <c r="AM185" i="6"/>
  <c r="AL185" i="6"/>
  <c r="AK185" i="6"/>
  <c r="AJ185" i="6"/>
  <c r="AG185" i="6"/>
  <c r="AH185" i="6"/>
  <c r="AM184" i="6"/>
  <c r="AL184" i="6"/>
  <c r="AK184" i="6"/>
  <c r="AJ184" i="6"/>
  <c r="AG184" i="6"/>
  <c r="AH184" i="6"/>
  <c r="AM182" i="6"/>
  <c r="AL182" i="6"/>
  <c r="AK182" i="6"/>
  <c r="AJ182" i="6"/>
  <c r="AG182" i="6"/>
  <c r="AH182" i="6"/>
  <c r="AM181" i="6"/>
  <c r="AL181" i="6"/>
  <c r="AK181" i="6"/>
  <c r="AJ181" i="6"/>
  <c r="AG181" i="6"/>
  <c r="AH181" i="6"/>
  <c r="AM179" i="6"/>
  <c r="AL179" i="6"/>
  <c r="AK179" i="6"/>
  <c r="AJ179" i="6"/>
  <c r="AG179" i="6"/>
  <c r="AH179" i="6"/>
  <c r="AM178" i="6"/>
  <c r="AL178" i="6"/>
  <c r="AK178" i="6"/>
  <c r="AJ178" i="6"/>
  <c r="AG178" i="6"/>
  <c r="AH178" i="6"/>
  <c r="AM177" i="6"/>
  <c r="AL177" i="6"/>
  <c r="AK177" i="6"/>
  <c r="AJ177" i="6"/>
  <c r="AG177" i="6"/>
  <c r="AH177" i="6"/>
  <c r="AM176" i="6"/>
  <c r="AL176" i="6"/>
  <c r="AK176" i="6"/>
  <c r="AJ176" i="6"/>
  <c r="AG176" i="6"/>
  <c r="AH176" i="6"/>
  <c r="AM175" i="6"/>
  <c r="AL175" i="6"/>
  <c r="AK175" i="6"/>
  <c r="AJ175" i="6"/>
  <c r="AG175" i="6"/>
  <c r="AH175" i="6"/>
  <c r="AM174" i="6"/>
  <c r="AL174" i="6"/>
  <c r="AK174" i="6"/>
  <c r="AJ174" i="6"/>
  <c r="AG174" i="6"/>
  <c r="AH174" i="6"/>
  <c r="AM173" i="6"/>
  <c r="AL173" i="6"/>
  <c r="AK173" i="6"/>
  <c r="AJ173" i="6"/>
  <c r="AG173" i="6"/>
  <c r="AH173" i="6"/>
  <c r="AM172" i="6"/>
  <c r="AL172" i="6"/>
  <c r="AK172" i="6"/>
  <c r="AJ172" i="6"/>
  <c r="AG172" i="6"/>
  <c r="AH172" i="6"/>
  <c r="AM171" i="6"/>
  <c r="AL171" i="6"/>
  <c r="AK171" i="6"/>
  <c r="AJ171" i="6"/>
  <c r="AG171" i="6"/>
  <c r="AH171" i="6"/>
  <c r="AM170" i="6"/>
  <c r="AL170" i="6"/>
  <c r="AK170" i="6"/>
  <c r="AJ170" i="6"/>
  <c r="AG170" i="6"/>
  <c r="AH170" i="6"/>
  <c r="AM169" i="6"/>
  <c r="AL169" i="6"/>
  <c r="AK169" i="6"/>
  <c r="AJ169" i="6"/>
  <c r="AG169" i="6"/>
  <c r="AH169" i="6"/>
  <c r="AM168" i="6"/>
  <c r="AL168" i="6"/>
  <c r="AK168" i="6"/>
  <c r="AJ168" i="6"/>
  <c r="AG168" i="6"/>
  <c r="AH168" i="6"/>
  <c r="AM167" i="6"/>
  <c r="AL167" i="6"/>
  <c r="AK167" i="6"/>
  <c r="AJ167" i="6"/>
  <c r="AG167" i="6"/>
  <c r="AH167" i="6"/>
  <c r="AM166" i="6"/>
  <c r="AL166" i="6"/>
  <c r="AK166" i="6"/>
  <c r="AJ166" i="6"/>
  <c r="AG166" i="6"/>
  <c r="AH166" i="6"/>
  <c r="AM165" i="6"/>
  <c r="AL165" i="6"/>
  <c r="AK165" i="6"/>
  <c r="AJ165" i="6"/>
  <c r="AG165" i="6"/>
  <c r="AH165" i="6"/>
  <c r="AM164" i="6"/>
  <c r="AL164" i="6"/>
  <c r="AK164" i="6"/>
  <c r="AJ164" i="6"/>
  <c r="AG164" i="6"/>
  <c r="AH164" i="6"/>
  <c r="AM163" i="6"/>
  <c r="AL163" i="6"/>
  <c r="AK163" i="6"/>
  <c r="AJ163" i="6"/>
  <c r="AG163" i="6"/>
  <c r="AH163" i="6"/>
  <c r="AM162" i="6"/>
  <c r="AL162" i="6"/>
  <c r="AK162" i="6"/>
  <c r="AJ162" i="6"/>
  <c r="AG162" i="6"/>
  <c r="AH162" i="6"/>
  <c r="AM161" i="6"/>
  <c r="AL161" i="6"/>
  <c r="AK161" i="6"/>
  <c r="AJ161" i="6"/>
  <c r="AG161" i="6"/>
  <c r="AH161" i="6"/>
  <c r="AM160" i="6"/>
  <c r="AL160" i="6"/>
  <c r="AK160" i="6"/>
  <c r="AJ160" i="6"/>
  <c r="AG160" i="6"/>
  <c r="AH160" i="6"/>
  <c r="AM159" i="6"/>
  <c r="AL159" i="6"/>
  <c r="AK159" i="6"/>
  <c r="AJ159" i="6"/>
  <c r="AG159" i="6"/>
  <c r="AH159" i="6"/>
  <c r="AM158" i="6"/>
  <c r="AL158" i="6"/>
  <c r="AK158" i="6"/>
  <c r="AJ158" i="6"/>
  <c r="AG158" i="6"/>
  <c r="AH158" i="6"/>
  <c r="AM157" i="6"/>
  <c r="AL157" i="6"/>
  <c r="AK157" i="6"/>
  <c r="AJ157" i="6"/>
  <c r="AG157" i="6"/>
  <c r="AH157" i="6"/>
  <c r="AM156" i="6"/>
  <c r="AL156" i="6"/>
  <c r="AK156" i="6"/>
  <c r="AJ156" i="6"/>
  <c r="AG156" i="6"/>
  <c r="AH156" i="6"/>
  <c r="AM155" i="6"/>
  <c r="AL155" i="6"/>
  <c r="AK155" i="6"/>
  <c r="AJ155" i="6"/>
  <c r="AG155" i="6"/>
  <c r="AH155" i="6"/>
  <c r="AM154" i="6"/>
  <c r="AL154" i="6"/>
  <c r="AK154" i="6"/>
  <c r="AJ154" i="6"/>
  <c r="AG154" i="6"/>
  <c r="AH154" i="6"/>
  <c r="AM153" i="6"/>
  <c r="AL153" i="6"/>
  <c r="AK153" i="6"/>
  <c r="AJ153" i="6"/>
  <c r="AG153" i="6"/>
  <c r="AH153" i="6"/>
  <c r="AM152" i="6"/>
  <c r="AL152" i="6"/>
  <c r="AK152" i="6"/>
  <c r="AJ152" i="6"/>
  <c r="AG152" i="6"/>
  <c r="AH152" i="6"/>
  <c r="AM151" i="6"/>
  <c r="AL151" i="6"/>
  <c r="AK151" i="6"/>
  <c r="AJ151" i="6"/>
  <c r="AG151" i="6"/>
  <c r="AH151" i="6"/>
  <c r="AM150" i="6"/>
  <c r="AL150" i="6"/>
  <c r="AK150" i="6"/>
  <c r="AJ150" i="6"/>
  <c r="AG150" i="6"/>
  <c r="AH150" i="6"/>
  <c r="AM149" i="6"/>
  <c r="AL149" i="6"/>
  <c r="AK149" i="6"/>
  <c r="AJ149" i="6"/>
  <c r="AG149" i="6"/>
  <c r="AH149" i="6"/>
  <c r="AM148" i="6"/>
  <c r="AL148" i="6"/>
  <c r="AK148" i="6"/>
  <c r="AJ148" i="6"/>
  <c r="AG148" i="6"/>
  <c r="AH148" i="6"/>
  <c r="AM147" i="6"/>
  <c r="AJ147" i="6"/>
  <c r="AG147" i="6"/>
  <c r="AM146" i="6"/>
  <c r="AL146" i="6"/>
  <c r="AK146" i="6"/>
  <c r="AJ146" i="6"/>
  <c r="AG146" i="6"/>
  <c r="AH146" i="6"/>
  <c r="AM145" i="6"/>
  <c r="AL145" i="6"/>
  <c r="AK145" i="6"/>
  <c r="AJ145" i="6"/>
  <c r="AG145" i="6"/>
  <c r="AH145" i="6"/>
  <c r="AM144" i="6"/>
  <c r="AL144" i="6"/>
  <c r="AK144" i="6"/>
  <c r="AJ144" i="6"/>
  <c r="AG144" i="6"/>
  <c r="AH144" i="6"/>
  <c r="AM143" i="6"/>
  <c r="AL143" i="6"/>
  <c r="AK143" i="6"/>
  <c r="AJ143" i="6"/>
  <c r="AG143" i="6"/>
  <c r="AH143" i="6"/>
  <c r="AM142" i="6"/>
  <c r="AL142" i="6"/>
  <c r="AK142" i="6"/>
  <c r="AJ142" i="6"/>
  <c r="AG142" i="6"/>
  <c r="AH142" i="6"/>
  <c r="AM141" i="6"/>
  <c r="AL141" i="6"/>
  <c r="AK141" i="6"/>
  <c r="AJ141" i="6"/>
  <c r="AG141" i="6"/>
  <c r="AH141" i="6"/>
  <c r="AM140" i="6"/>
  <c r="AL140" i="6"/>
  <c r="AK140" i="6"/>
  <c r="AJ140" i="6"/>
  <c r="AG140" i="6"/>
  <c r="AH140" i="6"/>
  <c r="AM139" i="6"/>
  <c r="AL139" i="6"/>
  <c r="AK139" i="6"/>
  <c r="AJ139" i="6"/>
  <c r="AG139" i="6"/>
  <c r="AH139" i="6"/>
  <c r="AM138" i="6"/>
  <c r="AL138" i="6"/>
  <c r="AK138" i="6"/>
  <c r="AJ138" i="6"/>
  <c r="AG138" i="6"/>
  <c r="AH138" i="6"/>
  <c r="AM137" i="6"/>
  <c r="AL137" i="6"/>
  <c r="AK137" i="6"/>
  <c r="AJ137" i="6"/>
  <c r="AG137" i="6"/>
  <c r="AH137" i="6"/>
  <c r="AM136" i="6"/>
  <c r="AL136" i="6"/>
  <c r="AK136" i="6"/>
  <c r="AJ136" i="6"/>
  <c r="AG136" i="6"/>
  <c r="AH136" i="6"/>
  <c r="AM135" i="6"/>
  <c r="AL135" i="6"/>
  <c r="AK135" i="6"/>
  <c r="AJ135" i="6"/>
  <c r="AG135" i="6"/>
  <c r="AH135" i="6"/>
  <c r="AM134" i="6"/>
  <c r="AL134" i="6"/>
  <c r="AK134" i="6"/>
  <c r="AJ134" i="6"/>
  <c r="AG134" i="6"/>
  <c r="AH134" i="6"/>
  <c r="AM133" i="6"/>
  <c r="AL133" i="6"/>
  <c r="AK133" i="6"/>
  <c r="AJ133" i="6"/>
  <c r="AG133" i="6"/>
  <c r="AH133" i="6"/>
  <c r="AM132" i="6"/>
  <c r="AL132" i="6"/>
  <c r="AK132" i="6"/>
  <c r="AJ132" i="6"/>
  <c r="AG132" i="6"/>
  <c r="AH132" i="6"/>
  <c r="AM131" i="6"/>
  <c r="AL131" i="6"/>
  <c r="AK131" i="6"/>
  <c r="AJ131" i="6"/>
  <c r="AG131" i="6"/>
  <c r="AH131" i="6"/>
  <c r="AM130" i="6"/>
  <c r="AL130" i="6"/>
  <c r="AK130" i="6"/>
  <c r="AJ130" i="6"/>
  <c r="AG130" i="6"/>
  <c r="AH130" i="6"/>
  <c r="AM129" i="6"/>
  <c r="AL129" i="6"/>
  <c r="AK129" i="6"/>
  <c r="AJ129" i="6"/>
  <c r="AG129" i="6"/>
  <c r="AH129" i="6"/>
  <c r="AM128" i="6"/>
  <c r="AL128" i="6"/>
  <c r="AK128" i="6"/>
  <c r="AJ128" i="6"/>
  <c r="AG128" i="6"/>
  <c r="AH128" i="6"/>
  <c r="AM127" i="6"/>
  <c r="AL127" i="6"/>
  <c r="AK127" i="6"/>
  <c r="AJ127" i="6"/>
  <c r="AG127" i="6"/>
  <c r="AH127" i="6"/>
  <c r="AM126" i="6"/>
  <c r="AL126" i="6"/>
  <c r="AK126" i="6"/>
  <c r="AJ126" i="6"/>
  <c r="AG126" i="6"/>
  <c r="AH126" i="6"/>
  <c r="AM125" i="6"/>
  <c r="AL125" i="6"/>
  <c r="AK125" i="6"/>
  <c r="AJ125" i="6"/>
  <c r="AG125" i="6"/>
  <c r="AH125" i="6"/>
  <c r="AM124" i="6"/>
  <c r="AL124" i="6"/>
  <c r="AK124" i="6"/>
  <c r="AJ124" i="6"/>
  <c r="AG124" i="6"/>
  <c r="AH124" i="6"/>
  <c r="AM123" i="6"/>
  <c r="AL123" i="6"/>
  <c r="AK123" i="6"/>
  <c r="AJ123" i="6"/>
  <c r="AG123" i="6"/>
  <c r="AH123" i="6"/>
  <c r="AM122" i="6"/>
  <c r="AL122" i="6"/>
  <c r="AK122" i="6"/>
  <c r="AJ122" i="6"/>
  <c r="AG122" i="6"/>
  <c r="AH122" i="6"/>
  <c r="AM121" i="6"/>
  <c r="AL121" i="6"/>
  <c r="AK121" i="6"/>
  <c r="AJ121" i="6"/>
  <c r="AG121" i="6"/>
  <c r="AH121" i="6"/>
  <c r="AM120" i="6"/>
  <c r="AL120" i="6"/>
  <c r="AK120" i="6"/>
  <c r="AJ120" i="6"/>
  <c r="AG120" i="6"/>
  <c r="AH120" i="6"/>
  <c r="AM119" i="6"/>
  <c r="AL119" i="6"/>
  <c r="AK119" i="6"/>
  <c r="AJ119" i="6"/>
  <c r="AG119" i="6"/>
  <c r="AH119" i="6"/>
  <c r="AM118" i="6"/>
  <c r="AL118" i="6"/>
  <c r="AK118" i="6"/>
  <c r="AJ118" i="6"/>
  <c r="AG118" i="6"/>
  <c r="AH118" i="6"/>
  <c r="AM117" i="6"/>
  <c r="AL117" i="6"/>
  <c r="AK117" i="6"/>
  <c r="AJ117" i="6"/>
  <c r="AG117" i="6"/>
  <c r="AH117" i="6"/>
  <c r="AM116" i="6"/>
  <c r="AL116" i="6"/>
  <c r="AK116" i="6"/>
  <c r="AJ116" i="6"/>
  <c r="AG116" i="6"/>
  <c r="AH116" i="6"/>
  <c r="AM115" i="6"/>
  <c r="AL115" i="6"/>
  <c r="AK115" i="6"/>
  <c r="AJ115" i="6"/>
  <c r="AG115" i="6"/>
  <c r="AH115" i="6"/>
  <c r="AM114" i="6"/>
  <c r="AL114" i="6"/>
  <c r="AK114" i="6"/>
  <c r="AJ114" i="6"/>
  <c r="AG114" i="6"/>
  <c r="AH114" i="6"/>
  <c r="AM113" i="6"/>
  <c r="AL113" i="6"/>
  <c r="AK113" i="6"/>
  <c r="AJ113" i="6"/>
  <c r="AG113" i="6"/>
  <c r="AH113" i="6"/>
  <c r="AM112" i="6"/>
  <c r="AL112" i="6"/>
  <c r="AK112" i="6"/>
  <c r="AJ112" i="6"/>
  <c r="AG112" i="6"/>
  <c r="AH112" i="6"/>
  <c r="AM111" i="6"/>
  <c r="AL111" i="6"/>
  <c r="AK111" i="6"/>
  <c r="AJ111" i="6"/>
  <c r="AG111" i="6"/>
  <c r="AH111" i="6"/>
  <c r="AM110" i="6"/>
  <c r="AL110" i="6"/>
  <c r="AK110" i="6"/>
  <c r="AJ110" i="6"/>
  <c r="AG110" i="6"/>
  <c r="AH110" i="6"/>
  <c r="AM109" i="6"/>
  <c r="AL109" i="6"/>
  <c r="AK109" i="6"/>
  <c r="AJ109" i="6"/>
  <c r="AG109" i="6"/>
  <c r="AH109" i="6"/>
  <c r="AM108" i="6"/>
  <c r="AL108" i="6"/>
  <c r="AK108" i="6"/>
  <c r="AJ108" i="6"/>
  <c r="AG108" i="6"/>
  <c r="AH108" i="6"/>
  <c r="AM107" i="6"/>
  <c r="AL107" i="6"/>
  <c r="AK107" i="6"/>
  <c r="AJ107" i="6"/>
  <c r="AG107" i="6"/>
  <c r="AH107" i="6"/>
  <c r="AM106" i="6"/>
  <c r="AL106" i="6"/>
  <c r="AK106" i="6"/>
  <c r="AJ106" i="6"/>
  <c r="AG106" i="6"/>
  <c r="AH106" i="6"/>
  <c r="AM105" i="6"/>
  <c r="AL105" i="6"/>
  <c r="AK105" i="6"/>
  <c r="AJ105" i="6"/>
  <c r="AG105" i="6"/>
  <c r="AH105" i="6"/>
  <c r="AM104" i="6"/>
  <c r="AL104" i="6"/>
  <c r="AK104" i="6"/>
  <c r="AJ104" i="6"/>
  <c r="AG104" i="6"/>
  <c r="AH104" i="6"/>
  <c r="AM103" i="6"/>
  <c r="AL103" i="6"/>
  <c r="AK103" i="6"/>
  <c r="AJ103" i="6"/>
  <c r="AG103" i="6"/>
  <c r="AH103" i="6"/>
  <c r="AM102" i="6"/>
  <c r="AL102" i="6"/>
  <c r="AK102" i="6"/>
  <c r="AJ102" i="6"/>
  <c r="AG102" i="6"/>
  <c r="AH102" i="6"/>
  <c r="AM101" i="6"/>
  <c r="AL101" i="6"/>
  <c r="AK101" i="6"/>
  <c r="AJ101" i="6"/>
  <c r="AG101" i="6"/>
  <c r="AH101" i="6"/>
  <c r="AM100" i="6"/>
  <c r="AL100" i="6"/>
  <c r="AK100" i="6"/>
  <c r="AJ100" i="6"/>
  <c r="AG100" i="6"/>
  <c r="AH100" i="6"/>
  <c r="AM99" i="6"/>
  <c r="AL99" i="6"/>
  <c r="AK99" i="6"/>
  <c r="AJ99" i="6"/>
  <c r="AG99" i="6"/>
  <c r="AH99" i="6"/>
  <c r="AM98" i="6"/>
  <c r="AL98" i="6"/>
  <c r="AK98" i="6"/>
  <c r="AJ98" i="6"/>
  <c r="AG98" i="6"/>
  <c r="AH98" i="6"/>
  <c r="AM97" i="6"/>
  <c r="AL97" i="6"/>
  <c r="AK97" i="6"/>
  <c r="AJ97" i="6"/>
  <c r="AG97" i="6"/>
  <c r="AH97" i="6"/>
  <c r="AM96" i="6"/>
  <c r="AL96" i="6"/>
  <c r="AK96" i="6"/>
  <c r="AJ96" i="6"/>
  <c r="AG96" i="6"/>
  <c r="AH96" i="6"/>
  <c r="AM95" i="6"/>
  <c r="AL95" i="6"/>
  <c r="AK95" i="6"/>
  <c r="AJ95" i="6"/>
  <c r="AG95" i="6"/>
  <c r="AH95" i="6"/>
  <c r="AM94" i="6"/>
  <c r="AL94" i="6"/>
  <c r="AK94" i="6"/>
  <c r="AJ94" i="6"/>
  <c r="AG94" i="6"/>
  <c r="AH94" i="6"/>
  <c r="AM93" i="6"/>
  <c r="AL93" i="6"/>
  <c r="AK93" i="6"/>
  <c r="AJ93" i="6"/>
  <c r="AG93" i="6"/>
  <c r="AH93" i="6"/>
  <c r="AM92" i="6"/>
  <c r="AL92" i="6"/>
  <c r="AK92" i="6"/>
  <c r="AJ92" i="6"/>
  <c r="AG92" i="6"/>
  <c r="AH92" i="6"/>
  <c r="AM91" i="6"/>
  <c r="AL91" i="6"/>
  <c r="AK91" i="6"/>
  <c r="AJ91" i="6"/>
  <c r="AG91" i="6"/>
  <c r="AH91" i="6"/>
  <c r="AM90" i="6"/>
  <c r="AL90" i="6"/>
  <c r="AK90" i="6"/>
  <c r="AJ90" i="6"/>
  <c r="AG90" i="6"/>
  <c r="AH90" i="6"/>
  <c r="AM89" i="6"/>
  <c r="AL89" i="6"/>
  <c r="AK89" i="6"/>
  <c r="AJ89" i="6"/>
  <c r="AG89" i="6"/>
  <c r="AH89" i="6"/>
  <c r="AM88" i="6"/>
  <c r="AL88" i="6"/>
  <c r="AK88" i="6"/>
  <c r="AJ88" i="6"/>
  <c r="AG88" i="6"/>
  <c r="AH88" i="6"/>
  <c r="AM87" i="6"/>
  <c r="AL87" i="6"/>
  <c r="AK87" i="6"/>
  <c r="AJ87" i="6"/>
  <c r="AG87" i="6"/>
  <c r="AH87" i="6"/>
  <c r="AM86" i="6"/>
  <c r="AL86" i="6"/>
  <c r="AK86" i="6"/>
  <c r="AJ86" i="6"/>
  <c r="AG86" i="6"/>
  <c r="AH86" i="6"/>
  <c r="AM85" i="6"/>
  <c r="AL85" i="6"/>
  <c r="AK85" i="6"/>
  <c r="AJ85" i="6"/>
  <c r="AG85" i="6"/>
  <c r="AH85" i="6"/>
  <c r="AM84" i="6"/>
  <c r="AL84" i="6"/>
  <c r="AK84" i="6"/>
  <c r="AJ84" i="6"/>
  <c r="AG84" i="6"/>
  <c r="AH84" i="6"/>
  <c r="AM83" i="6"/>
  <c r="AL83" i="6"/>
  <c r="AK83" i="6"/>
  <c r="AJ83" i="6"/>
  <c r="AG83" i="6"/>
  <c r="AH83" i="6"/>
  <c r="AM82" i="6"/>
  <c r="AL82" i="6"/>
  <c r="AK82" i="6"/>
  <c r="AJ82" i="6"/>
  <c r="AG82" i="6"/>
  <c r="AH82" i="6"/>
  <c r="AM81" i="6"/>
  <c r="AL81" i="6"/>
  <c r="AK81" i="6"/>
  <c r="AJ81" i="6"/>
  <c r="AG81" i="6"/>
  <c r="AH81" i="6"/>
  <c r="AM80" i="6"/>
  <c r="AL80" i="6"/>
  <c r="AK80" i="6"/>
  <c r="AJ80" i="6"/>
  <c r="AG80" i="6"/>
  <c r="AH80" i="6"/>
  <c r="AM79" i="6"/>
  <c r="AL79" i="6"/>
  <c r="AK79" i="6"/>
  <c r="AJ79" i="6"/>
  <c r="AG79" i="6"/>
  <c r="AH79" i="6"/>
  <c r="AM78" i="6"/>
  <c r="AL78" i="6"/>
  <c r="AK78" i="6"/>
  <c r="AJ78" i="6"/>
  <c r="AG78" i="6"/>
  <c r="AH78" i="6"/>
  <c r="AM77" i="6"/>
  <c r="AL77" i="6"/>
  <c r="AK77" i="6"/>
  <c r="AJ77" i="6"/>
  <c r="AG77" i="6"/>
  <c r="AH77" i="6"/>
  <c r="AM76" i="6"/>
  <c r="AL76" i="6"/>
  <c r="AK76" i="6"/>
  <c r="AJ76" i="6"/>
  <c r="AG76" i="6"/>
  <c r="AH76" i="6"/>
  <c r="AM75" i="6"/>
  <c r="AL75" i="6"/>
  <c r="AK75" i="6"/>
  <c r="AJ75" i="6"/>
  <c r="AG75" i="6"/>
  <c r="AH75" i="6"/>
  <c r="AM74" i="6"/>
  <c r="AL74" i="6"/>
  <c r="AK74" i="6"/>
  <c r="AJ74" i="6"/>
  <c r="AG74" i="6"/>
  <c r="AH74" i="6"/>
  <c r="AM73" i="6"/>
  <c r="AL73" i="6"/>
  <c r="AK73" i="6"/>
  <c r="AJ73" i="6"/>
  <c r="AG73" i="6"/>
  <c r="AH73" i="6"/>
  <c r="AM72" i="6"/>
  <c r="AL72" i="6"/>
  <c r="AK72" i="6"/>
  <c r="AJ72" i="6"/>
  <c r="AG72" i="6"/>
  <c r="AH72" i="6"/>
  <c r="AM71" i="6"/>
  <c r="AL71" i="6"/>
  <c r="AK71" i="6"/>
  <c r="AJ71" i="6"/>
  <c r="AG71" i="6"/>
  <c r="AH71" i="6"/>
  <c r="AM70" i="6"/>
  <c r="AL70" i="6"/>
  <c r="AK70" i="6"/>
  <c r="AJ70" i="6"/>
  <c r="AG70" i="6"/>
  <c r="AH70" i="6"/>
  <c r="AM69" i="6"/>
  <c r="AL69" i="6"/>
  <c r="AK69" i="6"/>
  <c r="AJ69" i="6"/>
  <c r="AG69" i="6"/>
  <c r="AH69" i="6"/>
  <c r="AM68" i="6"/>
  <c r="AL68" i="6"/>
  <c r="AK68" i="6"/>
  <c r="AJ68" i="6"/>
  <c r="AG68" i="6"/>
  <c r="AH68" i="6"/>
  <c r="AM67" i="6"/>
  <c r="AL67" i="6"/>
  <c r="AK67" i="6"/>
  <c r="AJ67" i="6"/>
  <c r="AG67" i="6"/>
  <c r="AH67" i="6"/>
  <c r="AM66" i="6"/>
  <c r="AL66" i="6"/>
  <c r="AK66" i="6"/>
  <c r="AJ66" i="6"/>
  <c r="AG66" i="6"/>
  <c r="AH66" i="6"/>
  <c r="AM65" i="6"/>
  <c r="AL65" i="6"/>
  <c r="AK65" i="6"/>
  <c r="AJ65" i="6"/>
  <c r="AG65" i="6"/>
  <c r="AH65" i="6"/>
  <c r="AM64" i="6"/>
  <c r="AL64" i="6"/>
  <c r="AK64" i="6"/>
  <c r="AJ64" i="6"/>
  <c r="AG64" i="6"/>
  <c r="AH64" i="6"/>
  <c r="AM63" i="6"/>
  <c r="AL63" i="6"/>
  <c r="AK63" i="6"/>
  <c r="AJ63" i="6"/>
  <c r="AG63" i="6"/>
  <c r="AH63" i="6"/>
  <c r="AM62" i="6"/>
  <c r="AL62" i="6"/>
  <c r="AK62" i="6"/>
  <c r="AJ62" i="6"/>
  <c r="AG62" i="6"/>
  <c r="AH62" i="6"/>
  <c r="AM61" i="6"/>
  <c r="AL61" i="6"/>
  <c r="AK61" i="6"/>
  <c r="AJ61" i="6"/>
  <c r="AG61" i="6"/>
  <c r="AH61" i="6"/>
  <c r="AM60" i="6"/>
  <c r="AL60" i="6"/>
  <c r="AK60" i="6"/>
  <c r="AJ60" i="6"/>
  <c r="AG60" i="6"/>
  <c r="AH60" i="6"/>
  <c r="AM59" i="6"/>
  <c r="AL59" i="6"/>
  <c r="AK59" i="6"/>
  <c r="AJ59" i="6"/>
  <c r="AG59" i="6"/>
  <c r="AH59" i="6"/>
  <c r="AM58" i="6"/>
  <c r="AL58" i="6"/>
  <c r="AK58" i="6"/>
  <c r="AJ58" i="6"/>
  <c r="AG58" i="6"/>
  <c r="AH58" i="6"/>
  <c r="AM57" i="6"/>
  <c r="AL57" i="6"/>
  <c r="AK57" i="6"/>
  <c r="AJ57" i="6"/>
  <c r="AG57" i="6"/>
  <c r="AH57" i="6"/>
  <c r="AM56" i="6"/>
  <c r="AL56" i="6"/>
  <c r="AK56" i="6"/>
  <c r="AJ56" i="6"/>
  <c r="AG56" i="6"/>
  <c r="AH56" i="6"/>
  <c r="AM55" i="6"/>
  <c r="AL55" i="6"/>
  <c r="AK55" i="6"/>
  <c r="AJ55" i="6"/>
  <c r="AG55" i="6"/>
  <c r="AH55" i="6"/>
  <c r="AM54" i="6"/>
  <c r="AL54" i="6"/>
  <c r="AK54" i="6"/>
  <c r="AJ54" i="6"/>
  <c r="AG54" i="6"/>
  <c r="AH54" i="6"/>
  <c r="AM53" i="6"/>
  <c r="AL53" i="6"/>
  <c r="AK53" i="6"/>
  <c r="AJ53" i="6"/>
  <c r="AG53" i="6"/>
  <c r="AH53" i="6"/>
  <c r="AM52" i="6"/>
  <c r="AL52" i="6"/>
  <c r="AK52" i="6"/>
  <c r="AJ52" i="6"/>
  <c r="AG52" i="6"/>
  <c r="AH52" i="6"/>
  <c r="AM51" i="6"/>
  <c r="AL51" i="6"/>
  <c r="AK51" i="6"/>
  <c r="AJ51" i="6"/>
  <c r="AG51" i="6"/>
  <c r="AH51" i="6"/>
  <c r="AM50" i="6"/>
  <c r="AL50" i="6"/>
  <c r="AK50" i="6"/>
  <c r="AJ50" i="6"/>
  <c r="AG50" i="6"/>
  <c r="AH50" i="6"/>
  <c r="AM49" i="6"/>
  <c r="AL49" i="6"/>
  <c r="AK49" i="6"/>
  <c r="AJ49" i="6"/>
  <c r="AG49" i="6"/>
  <c r="AH49" i="6"/>
  <c r="AM48" i="6"/>
  <c r="AL48" i="6"/>
  <c r="AK48" i="6"/>
  <c r="AJ48" i="6"/>
  <c r="AG48" i="6"/>
  <c r="AH48" i="6"/>
  <c r="AM47" i="6"/>
  <c r="AL47" i="6"/>
  <c r="AK47" i="6"/>
  <c r="AJ47" i="6"/>
  <c r="AG47" i="6"/>
  <c r="AH47" i="6"/>
  <c r="AM46" i="6"/>
  <c r="AL46" i="6"/>
  <c r="AK46" i="6"/>
  <c r="AJ46" i="6"/>
  <c r="AG46" i="6"/>
  <c r="AH46" i="6"/>
  <c r="AM44" i="6"/>
  <c r="AL44" i="6"/>
  <c r="AK44" i="6"/>
  <c r="AJ44" i="6"/>
  <c r="AG44" i="6"/>
  <c r="AH44" i="6"/>
  <c r="AM43" i="6"/>
  <c r="AL43" i="6"/>
  <c r="AK43" i="6"/>
  <c r="AJ43" i="6"/>
  <c r="AG43" i="6"/>
  <c r="AH43" i="6"/>
  <c r="AM42" i="6"/>
  <c r="AL42" i="6"/>
  <c r="AK42" i="6"/>
  <c r="AJ42" i="6"/>
  <c r="AG42" i="6"/>
  <c r="AH42" i="6"/>
  <c r="AM41" i="6"/>
  <c r="AL41" i="6"/>
  <c r="AK41" i="6"/>
  <c r="AJ41" i="6"/>
  <c r="AG41" i="6"/>
  <c r="AH41" i="6"/>
  <c r="AM40" i="6"/>
  <c r="AL40" i="6"/>
  <c r="AK40" i="6"/>
  <c r="AJ40" i="6"/>
  <c r="AG40" i="6"/>
  <c r="AH40" i="6"/>
  <c r="AM39" i="6"/>
  <c r="AL39" i="6"/>
  <c r="AK39" i="6"/>
  <c r="AJ39" i="6"/>
  <c r="AG39" i="6"/>
  <c r="AH39" i="6"/>
  <c r="AM38" i="6"/>
  <c r="AL38" i="6"/>
  <c r="AK38" i="6"/>
  <c r="AJ38" i="6"/>
  <c r="AG38" i="6"/>
  <c r="AH38" i="6"/>
  <c r="AM37" i="6"/>
  <c r="AL37" i="6"/>
  <c r="AK37" i="6"/>
  <c r="AJ37" i="6"/>
  <c r="AG37" i="6"/>
  <c r="AH37" i="6"/>
  <c r="AM36" i="6"/>
  <c r="AL36" i="6"/>
  <c r="AK36" i="6"/>
  <c r="AJ36" i="6"/>
  <c r="AG36" i="6"/>
  <c r="AH36" i="6"/>
  <c r="AM35" i="6"/>
  <c r="AL35" i="6"/>
  <c r="AK35" i="6"/>
  <c r="AJ35" i="6"/>
  <c r="AG35" i="6"/>
  <c r="AH35" i="6"/>
  <c r="AM34" i="6"/>
  <c r="AL34" i="6"/>
  <c r="AK34" i="6"/>
  <c r="AJ34" i="6"/>
  <c r="AG34" i="6"/>
  <c r="AH34" i="6"/>
  <c r="AM33" i="6"/>
  <c r="AL33" i="6"/>
  <c r="AK33" i="6"/>
  <c r="AJ33" i="6"/>
  <c r="AG33" i="6"/>
  <c r="AH33" i="6"/>
  <c r="AM32" i="6"/>
  <c r="AL32" i="6"/>
  <c r="AK32" i="6"/>
  <c r="AJ32" i="6"/>
  <c r="AG32" i="6"/>
  <c r="AH32" i="6"/>
  <c r="AM31" i="6"/>
  <c r="AL31" i="6"/>
  <c r="AK31" i="6"/>
  <c r="AJ31" i="6"/>
  <c r="AG31" i="6"/>
  <c r="AH31" i="6"/>
  <c r="AM30" i="6"/>
  <c r="AL30" i="6"/>
  <c r="AK30" i="6"/>
  <c r="AJ30" i="6"/>
  <c r="AG30" i="6"/>
  <c r="AH30" i="6"/>
  <c r="AM29" i="6"/>
  <c r="AL29" i="6"/>
  <c r="AK29" i="6"/>
  <c r="AJ29" i="6"/>
  <c r="AG29" i="6"/>
  <c r="AH29" i="6"/>
  <c r="AM28" i="6"/>
  <c r="AL28" i="6"/>
  <c r="AK28" i="6"/>
  <c r="AJ28" i="6"/>
  <c r="AG28" i="6"/>
  <c r="AH28" i="6"/>
  <c r="AM27" i="6"/>
  <c r="AL27" i="6"/>
  <c r="AK27" i="6"/>
  <c r="AJ27" i="6"/>
  <c r="AG27" i="6"/>
  <c r="AH27" i="6"/>
  <c r="AM26" i="6"/>
  <c r="AL26" i="6"/>
  <c r="AK26" i="6"/>
  <c r="AJ26" i="6"/>
  <c r="AG26" i="6"/>
  <c r="AH26" i="6"/>
  <c r="AM25" i="6"/>
  <c r="AL25" i="6"/>
  <c r="AK25" i="6"/>
  <c r="AJ25" i="6"/>
  <c r="AG25" i="6"/>
  <c r="AH25" i="6"/>
  <c r="AM24" i="6"/>
  <c r="AL24" i="6"/>
  <c r="AK24" i="6"/>
  <c r="AJ24" i="6"/>
  <c r="AG24" i="6"/>
  <c r="AH24" i="6"/>
  <c r="AM23" i="6"/>
  <c r="AL23" i="6"/>
  <c r="AK23" i="6"/>
  <c r="AJ23" i="6"/>
  <c r="AG23" i="6"/>
  <c r="AH23" i="6"/>
  <c r="AM22" i="6"/>
  <c r="AL22" i="6"/>
  <c r="AK22" i="6"/>
  <c r="AJ22" i="6"/>
  <c r="AG22" i="6"/>
  <c r="AH22" i="6"/>
  <c r="AM21" i="6"/>
  <c r="AL21" i="6"/>
  <c r="AK21" i="6"/>
  <c r="AJ21" i="6"/>
  <c r="AG21" i="6"/>
  <c r="AH21" i="6"/>
  <c r="AM20" i="6"/>
  <c r="AL20" i="6"/>
  <c r="AK20" i="6"/>
  <c r="AJ20" i="6"/>
  <c r="AG20" i="6"/>
  <c r="AH20" i="6"/>
  <c r="AM19" i="6"/>
  <c r="AL19" i="6"/>
  <c r="AK19" i="6"/>
  <c r="AJ19" i="6"/>
  <c r="AG19" i="6"/>
  <c r="AH19" i="6"/>
  <c r="AM18" i="6"/>
  <c r="AL18" i="6"/>
  <c r="AK18" i="6"/>
  <c r="AJ18" i="6"/>
  <c r="AG18" i="6"/>
  <c r="AH18" i="6"/>
  <c r="AM17" i="6"/>
  <c r="AL17" i="6"/>
  <c r="AK17" i="6"/>
  <c r="AJ17" i="6"/>
  <c r="AG17" i="6"/>
  <c r="AH17" i="6"/>
  <c r="AM16" i="6"/>
  <c r="AL16" i="6"/>
  <c r="AK16" i="6"/>
  <c r="AJ16" i="6"/>
  <c r="AG16" i="6"/>
  <c r="AH16" i="6"/>
  <c r="AM15" i="6"/>
  <c r="AL15" i="6"/>
  <c r="AK15" i="6"/>
  <c r="AJ15" i="6"/>
  <c r="AG15" i="6"/>
  <c r="AH15" i="6"/>
  <c r="AM14" i="6"/>
  <c r="AL14" i="6"/>
  <c r="AK14" i="6"/>
  <c r="AJ14" i="6"/>
  <c r="AG14" i="6"/>
  <c r="AH14" i="6"/>
  <c r="AM13" i="6"/>
  <c r="AL13" i="6"/>
  <c r="AK13" i="6"/>
  <c r="AJ13" i="6"/>
  <c r="AG13" i="6"/>
  <c r="AH13" i="6"/>
  <c r="AM12" i="6"/>
  <c r="AL12" i="6"/>
  <c r="AK12" i="6"/>
  <c r="AJ12" i="6"/>
  <c r="AG12" i="6"/>
  <c r="AH12" i="6"/>
  <c r="AM11" i="6"/>
  <c r="AL11" i="6"/>
  <c r="AK11" i="6"/>
  <c r="AJ11" i="6"/>
  <c r="AG11" i="6"/>
  <c r="AH11" i="6"/>
  <c r="AM10" i="6"/>
  <c r="AL10" i="6"/>
  <c r="AK10" i="6"/>
  <c r="AJ10" i="6"/>
  <c r="AG10" i="6"/>
  <c r="AH10" i="6"/>
  <c r="AM9" i="6"/>
  <c r="AL9" i="6"/>
  <c r="AK9" i="6"/>
  <c r="AJ9" i="6"/>
  <c r="AG9" i="6"/>
  <c r="AH9" i="6"/>
  <c r="AM8" i="6"/>
  <c r="AL8" i="6"/>
  <c r="AK8" i="6"/>
  <c r="AJ8" i="6"/>
  <c r="AG8" i="6"/>
  <c r="AH8" i="6"/>
  <c r="AM7" i="6"/>
  <c r="AL7" i="6"/>
  <c r="AK7" i="6"/>
  <c r="AJ7" i="6"/>
  <c r="AG7" i="6"/>
  <c r="AH7" i="6"/>
  <c r="AM6" i="6"/>
  <c r="AL6" i="6"/>
  <c r="AK6" i="6"/>
  <c r="AJ6" i="6"/>
  <c r="AG6" i="6"/>
  <c r="AH6" i="6"/>
  <c r="AM5" i="6"/>
  <c r="AL5" i="6"/>
  <c r="AK5" i="6"/>
  <c r="AJ5" i="6"/>
  <c r="AG5" i="6"/>
  <c r="AH5" i="6"/>
  <c r="AM4" i="6"/>
  <c r="AL4" i="6"/>
  <c r="AK4" i="6"/>
  <c r="AJ4" i="6"/>
  <c r="AG4" i="6"/>
  <c r="AH4" i="6"/>
  <c r="AM3" i="6"/>
  <c r="AL3" i="6"/>
  <c r="AK3" i="6"/>
  <c r="AJ3" i="6"/>
  <c r="AG3" i="6"/>
  <c r="AH3" i="6"/>
  <c r="AM2" i="6"/>
  <c r="AL2" i="6"/>
  <c r="AL404" i="6"/>
  <c r="AL405" i="6"/>
  <c r="AK2" i="6"/>
  <c r="AK404" i="6"/>
  <c r="AK405" i="6"/>
  <c r="AJ2" i="6"/>
  <c r="AJ404" i="6"/>
  <c r="AJ405" i="6"/>
  <c r="AG2" i="6"/>
  <c r="AH2" i="6"/>
  <c r="AH404" i="6"/>
  <c r="AH405" i="6"/>
  <c r="AM404" i="6"/>
  <c r="AM405" i="6"/>
  <c r="W400" i="1"/>
  <c r="V400" i="1"/>
  <c r="L400" i="1"/>
  <c r="F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3" i="1"/>
  <c r="F151" i="1"/>
  <c r="F152" i="1"/>
  <c r="F154" i="1"/>
  <c r="F155" i="1"/>
  <c r="F156" i="1"/>
  <c r="F160" i="1"/>
  <c r="F157" i="1"/>
  <c r="F158" i="1"/>
  <c r="F159" i="1"/>
  <c r="F161" i="1"/>
  <c r="F162" i="1"/>
  <c r="F163" i="1"/>
  <c r="F164" i="1"/>
  <c r="F165" i="1"/>
  <c r="F166" i="1"/>
  <c r="F167" i="1"/>
  <c r="F169" i="1"/>
  <c r="F170" i="1"/>
  <c r="F168" i="1"/>
  <c r="F171" i="1"/>
  <c r="F172" i="1"/>
  <c r="F173" i="1"/>
  <c r="F176" i="1"/>
  <c r="F177" i="1"/>
  <c r="F174" i="1"/>
  <c r="F175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1" i="1"/>
  <c r="F199" i="1"/>
  <c r="F200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6" i="1"/>
  <c r="F218" i="1"/>
  <c r="F219" i="1"/>
  <c r="F220" i="1"/>
  <c r="F215" i="1"/>
  <c r="F217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90" i="1"/>
  <c r="F291" i="1"/>
  <c r="F292" i="1"/>
  <c r="F288" i="1"/>
  <c r="F289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1" i="1"/>
  <c r="F320" i="1"/>
  <c r="F322" i="1"/>
  <c r="F323" i="1"/>
  <c r="F325" i="1"/>
  <c r="F326" i="1"/>
  <c r="F328" i="1"/>
  <c r="F324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6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" i="1"/>
  <c r="F4" i="1"/>
  <c r="F5" i="1"/>
  <c r="F6" i="1"/>
  <c r="F7" i="1"/>
  <c r="F2" i="1"/>
  <c r="AL400" i="1"/>
  <c r="B401" i="1"/>
  <c r="M401" i="1"/>
  <c r="K400" i="1"/>
  <c r="U400" i="1"/>
  <c r="T400" i="1"/>
  <c r="S400" i="1"/>
  <c r="R400" i="1"/>
  <c r="Q400" i="1"/>
  <c r="P400" i="1"/>
  <c r="O400" i="1"/>
  <c r="N400" i="1"/>
  <c r="AG400" i="1"/>
  <c r="C33" i="4"/>
  <c r="G25" i="4"/>
  <c r="D33" i="4"/>
  <c r="D32" i="4"/>
  <c r="D31" i="4"/>
  <c r="D30" i="4"/>
  <c r="D29" i="4"/>
  <c r="J400" i="1"/>
  <c r="AJ40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1" i="1"/>
  <c r="AT152" i="1"/>
  <c r="AT150" i="1"/>
  <c r="AT153" i="1"/>
  <c r="AT154" i="1"/>
  <c r="AT155" i="1"/>
  <c r="AT157" i="1"/>
  <c r="AT158" i="1"/>
  <c r="AT159" i="1"/>
  <c r="AT156" i="1"/>
  <c r="AT160" i="1"/>
  <c r="AT161" i="1"/>
  <c r="AT162" i="1"/>
  <c r="AT163" i="1"/>
  <c r="AT164" i="1"/>
  <c r="AT165" i="1"/>
  <c r="AT166" i="1"/>
  <c r="AT169" i="1"/>
  <c r="AT167" i="1"/>
  <c r="AT168" i="1"/>
  <c r="AT170" i="1"/>
  <c r="AT171" i="1"/>
  <c r="AT172" i="1"/>
  <c r="AT175" i="1"/>
  <c r="AT176" i="1"/>
  <c r="AT173" i="1"/>
  <c r="AT174" i="1"/>
  <c r="AT177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9" i="1"/>
  <c r="AT200" i="1"/>
  <c r="AT198" i="1"/>
  <c r="AT201" i="1"/>
  <c r="AT202" i="1"/>
  <c r="AT203" i="1"/>
  <c r="AT204" i="1"/>
  <c r="AT205" i="1"/>
  <c r="AT206" i="1"/>
  <c r="AT207" i="1"/>
  <c r="AT209" i="1"/>
  <c r="AT210" i="1"/>
  <c r="AT211" i="1"/>
  <c r="AT212" i="1"/>
  <c r="AT217" i="1"/>
  <c r="AT213" i="1"/>
  <c r="AT218" i="1"/>
  <c r="AT214" i="1"/>
  <c r="AT215" i="1"/>
  <c r="AT216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9" i="1"/>
  <c r="AT290" i="1"/>
  <c r="AT286" i="1"/>
  <c r="AT287" i="1"/>
  <c r="AT288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8" i="1"/>
  <c r="AT317" i="1"/>
  <c r="AT319" i="1"/>
  <c r="AT320" i="1"/>
  <c r="AT324" i="1"/>
  <c r="AT321" i="1"/>
  <c r="AT322" i="1"/>
  <c r="AT325" i="1"/>
  <c r="AT323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6" i="1"/>
  <c r="AT347" i="1"/>
  <c r="AT349" i="1"/>
  <c r="AT350" i="1"/>
  <c r="AT351" i="1"/>
  <c r="AT353" i="1"/>
  <c r="AT352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6" i="1"/>
  <c r="AT377" i="1"/>
  <c r="AT378" i="1"/>
  <c r="AT379" i="1"/>
  <c r="AT380" i="1"/>
  <c r="AT381" i="1"/>
  <c r="AT382" i="1"/>
  <c r="AT383" i="1"/>
  <c r="AT384" i="1"/>
  <c r="AT386" i="1"/>
  <c r="AT387" i="1"/>
  <c r="AT388" i="1"/>
  <c r="AT389" i="1"/>
  <c r="AT390" i="1"/>
  <c r="AT391" i="1"/>
  <c r="AT392" i="1"/>
  <c r="AT393" i="1"/>
  <c r="AT394" i="1"/>
  <c r="AT398" i="1"/>
  <c r="AE400" i="1"/>
  <c r="AK400" i="1"/>
  <c r="AF400" i="1"/>
  <c r="AD400" i="1"/>
  <c r="I400" i="1"/>
  <c r="D11" i="4"/>
  <c r="D10" i="4"/>
  <c r="D9" i="4"/>
  <c r="D8" i="4"/>
  <c r="G400" i="1"/>
  <c r="AS398" i="1"/>
  <c r="AR398" i="1"/>
  <c r="AS394" i="1"/>
  <c r="AR394" i="1"/>
  <c r="AS393" i="1"/>
  <c r="AR393" i="1"/>
  <c r="AS392" i="1"/>
  <c r="AR392" i="1"/>
  <c r="AS391" i="1"/>
  <c r="AR391" i="1"/>
  <c r="AS390" i="1"/>
  <c r="AR390" i="1"/>
  <c r="AS389" i="1"/>
  <c r="AR389" i="1"/>
  <c r="AS388" i="1"/>
  <c r="AR388" i="1"/>
  <c r="AS387" i="1"/>
  <c r="AR387" i="1"/>
  <c r="AS386" i="1"/>
  <c r="AR386" i="1"/>
  <c r="AS384" i="1"/>
  <c r="AR384" i="1"/>
  <c r="AS383" i="1"/>
  <c r="AR383" i="1"/>
  <c r="AS382" i="1"/>
  <c r="AR382" i="1"/>
  <c r="AS381" i="1"/>
  <c r="AR381" i="1"/>
  <c r="AS380" i="1"/>
  <c r="AR380" i="1"/>
  <c r="AS379" i="1"/>
  <c r="AR379" i="1"/>
  <c r="AS378" i="1"/>
  <c r="AR378" i="1"/>
  <c r="AS377" i="1"/>
  <c r="AR377" i="1"/>
  <c r="AS376" i="1"/>
  <c r="AR376" i="1"/>
  <c r="AS374" i="1"/>
  <c r="AR374" i="1"/>
  <c r="AS373" i="1"/>
  <c r="AR373" i="1"/>
  <c r="AS372" i="1"/>
  <c r="AR372" i="1"/>
  <c r="AS371" i="1"/>
  <c r="AR371" i="1"/>
  <c r="AS370" i="1"/>
  <c r="AR370" i="1"/>
  <c r="AS369" i="1"/>
  <c r="AR369" i="1"/>
  <c r="AS368" i="1"/>
  <c r="AR368" i="1"/>
  <c r="AS367" i="1"/>
  <c r="AR367" i="1"/>
  <c r="AS366" i="1"/>
  <c r="AR366" i="1"/>
  <c r="AS365" i="1"/>
  <c r="AR365" i="1"/>
  <c r="AS364" i="1"/>
  <c r="AR364" i="1"/>
  <c r="AS363" i="1"/>
  <c r="AR363" i="1"/>
  <c r="AS362" i="1"/>
  <c r="AR362" i="1"/>
  <c r="AS361" i="1"/>
  <c r="AR361" i="1"/>
  <c r="AS360" i="1"/>
  <c r="AR360" i="1"/>
  <c r="AS359" i="1"/>
  <c r="AR359" i="1"/>
  <c r="AS358" i="1"/>
  <c r="AR358" i="1"/>
  <c r="AS357" i="1"/>
  <c r="AR357" i="1"/>
  <c r="AS356" i="1"/>
  <c r="AR356" i="1"/>
  <c r="AS355" i="1"/>
  <c r="AR355" i="1"/>
  <c r="AS354" i="1"/>
  <c r="AR354" i="1"/>
  <c r="AS352" i="1"/>
  <c r="AR352" i="1"/>
  <c r="AS353" i="1"/>
  <c r="AR353" i="1"/>
  <c r="AS351" i="1"/>
  <c r="AR351" i="1"/>
  <c r="AS350" i="1"/>
  <c r="AR350" i="1"/>
  <c r="AS349" i="1"/>
  <c r="AR349" i="1"/>
  <c r="AS346" i="1"/>
  <c r="AR346" i="1"/>
  <c r="AS344" i="1"/>
  <c r="AR344" i="1"/>
  <c r="AS343" i="1"/>
  <c r="AR343" i="1"/>
  <c r="AS342" i="1"/>
  <c r="AR342" i="1"/>
  <c r="AS341" i="1"/>
  <c r="AR341" i="1"/>
  <c r="AS340" i="1"/>
  <c r="AR340" i="1"/>
  <c r="AS339" i="1"/>
  <c r="AR339" i="1"/>
  <c r="AS338" i="1"/>
  <c r="AR338" i="1"/>
  <c r="AS337" i="1"/>
  <c r="AR337" i="1"/>
  <c r="AS336" i="1"/>
  <c r="AR336" i="1"/>
  <c r="AS335" i="1"/>
  <c r="AR335" i="1"/>
  <c r="AS334" i="1"/>
  <c r="AR334" i="1"/>
  <c r="AS333" i="1"/>
  <c r="AR333" i="1"/>
  <c r="AS332" i="1"/>
  <c r="AR332" i="1"/>
  <c r="AS331" i="1"/>
  <c r="AR331" i="1"/>
  <c r="AS330" i="1"/>
  <c r="AR330" i="1"/>
  <c r="AS328" i="1"/>
  <c r="AR328" i="1"/>
  <c r="AS327" i="1"/>
  <c r="AR327" i="1"/>
  <c r="AS326" i="1"/>
  <c r="AR326" i="1"/>
  <c r="AS323" i="1"/>
  <c r="AR323" i="1"/>
  <c r="AS325" i="1"/>
  <c r="AR325" i="1"/>
  <c r="AS322" i="1"/>
  <c r="AR322" i="1"/>
  <c r="AS321" i="1"/>
  <c r="AR321" i="1"/>
  <c r="AS324" i="1"/>
  <c r="AR324" i="1"/>
  <c r="AS320" i="1"/>
  <c r="AR320" i="1"/>
  <c r="AS319" i="1"/>
  <c r="AR319" i="1"/>
  <c r="AS317" i="1"/>
  <c r="AR317" i="1"/>
  <c r="AS318" i="1"/>
  <c r="AR318" i="1"/>
  <c r="AS315" i="1"/>
  <c r="AR315" i="1"/>
  <c r="AS314" i="1"/>
  <c r="AR314" i="1"/>
  <c r="AS313" i="1"/>
  <c r="AR313" i="1"/>
  <c r="AS312" i="1"/>
  <c r="AR312" i="1"/>
  <c r="AS311" i="1"/>
  <c r="AR311" i="1"/>
  <c r="AS310" i="1"/>
  <c r="AR310" i="1"/>
  <c r="AS309" i="1"/>
  <c r="AR309" i="1"/>
  <c r="AS308" i="1"/>
  <c r="AR308" i="1"/>
  <c r="AS307" i="1"/>
  <c r="AR307" i="1"/>
  <c r="AS306" i="1"/>
  <c r="AR306" i="1"/>
  <c r="AS305" i="1"/>
  <c r="AR305" i="1"/>
  <c r="AS304" i="1"/>
  <c r="AR304" i="1"/>
  <c r="AS303" i="1"/>
  <c r="AR303" i="1"/>
  <c r="AS302" i="1"/>
  <c r="AR302" i="1"/>
  <c r="AS301" i="1"/>
  <c r="AR301" i="1"/>
  <c r="AS300" i="1"/>
  <c r="AR300" i="1"/>
  <c r="AS299" i="1"/>
  <c r="AR299" i="1"/>
  <c r="AS298" i="1"/>
  <c r="AR298" i="1"/>
  <c r="AS297" i="1"/>
  <c r="AR297" i="1"/>
  <c r="AS296" i="1"/>
  <c r="AR296" i="1"/>
  <c r="AS295" i="1"/>
  <c r="AR295" i="1"/>
  <c r="AS294" i="1"/>
  <c r="AR294" i="1"/>
  <c r="AS293" i="1"/>
  <c r="AR293" i="1"/>
  <c r="AS292" i="1"/>
  <c r="AR292" i="1"/>
  <c r="AS291" i="1"/>
  <c r="AR291" i="1"/>
  <c r="AS288" i="1"/>
  <c r="AR288" i="1"/>
  <c r="AS287" i="1"/>
  <c r="AR287" i="1"/>
  <c r="AS286" i="1"/>
  <c r="AR286" i="1"/>
  <c r="AS290" i="1"/>
  <c r="AR290" i="1"/>
  <c r="AS289" i="1"/>
  <c r="AR289" i="1"/>
  <c r="AS285" i="1"/>
  <c r="AR285" i="1"/>
  <c r="AS284" i="1"/>
  <c r="AR284" i="1"/>
  <c r="AS283" i="1"/>
  <c r="AR283" i="1"/>
  <c r="AS282" i="1"/>
  <c r="AR282" i="1"/>
  <c r="AS281" i="1"/>
  <c r="AR281" i="1"/>
  <c r="AS280" i="1"/>
  <c r="AR280" i="1"/>
  <c r="AS279" i="1"/>
  <c r="AR279" i="1"/>
  <c r="AS278" i="1"/>
  <c r="AR278" i="1"/>
  <c r="AS277" i="1"/>
  <c r="AR277" i="1"/>
  <c r="AS276" i="1"/>
  <c r="AR276" i="1"/>
  <c r="AS275" i="1"/>
  <c r="AR275" i="1"/>
  <c r="AS274" i="1"/>
  <c r="AR274" i="1"/>
  <c r="AS273" i="1"/>
  <c r="AR273" i="1"/>
  <c r="AS272" i="1"/>
  <c r="AR272" i="1"/>
  <c r="AS271" i="1"/>
  <c r="AR271" i="1"/>
  <c r="AS270" i="1"/>
  <c r="AR270" i="1"/>
  <c r="AS269" i="1"/>
  <c r="AR269" i="1"/>
  <c r="AS268" i="1"/>
  <c r="AR268" i="1"/>
  <c r="AS267" i="1"/>
  <c r="AR267" i="1"/>
  <c r="AS266" i="1"/>
  <c r="AR266" i="1"/>
  <c r="AS265" i="1"/>
  <c r="AR265" i="1"/>
  <c r="AS264" i="1"/>
  <c r="AR264" i="1"/>
  <c r="AS263" i="1"/>
  <c r="AR263" i="1"/>
  <c r="AS262" i="1"/>
  <c r="AR262" i="1"/>
  <c r="AS261" i="1"/>
  <c r="AR261" i="1"/>
  <c r="AS260" i="1"/>
  <c r="AR260" i="1"/>
  <c r="AS259" i="1"/>
  <c r="AR259" i="1"/>
  <c r="AS258" i="1"/>
  <c r="AR258" i="1"/>
  <c r="AS257" i="1"/>
  <c r="AR257" i="1"/>
  <c r="AS256" i="1"/>
  <c r="AR256" i="1"/>
  <c r="AS255" i="1"/>
  <c r="AR255" i="1"/>
  <c r="AS254" i="1"/>
  <c r="AR254" i="1"/>
  <c r="AS253" i="1"/>
  <c r="AR253" i="1"/>
  <c r="AS252" i="1"/>
  <c r="AR252" i="1"/>
  <c r="AS251" i="1"/>
  <c r="AR251" i="1"/>
  <c r="AS250" i="1"/>
  <c r="AR250" i="1"/>
  <c r="AS249" i="1"/>
  <c r="AR249" i="1"/>
  <c r="AS248" i="1"/>
  <c r="AR248" i="1"/>
  <c r="AS247" i="1"/>
  <c r="AR247" i="1"/>
  <c r="AS246" i="1"/>
  <c r="AR246" i="1"/>
  <c r="AS245" i="1"/>
  <c r="AR245" i="1"/>
  <c r="AS244" i="1"/>
  <c r="AR244" i="1"/>
  <c r="AS243" i="1"/>
  <c r="AR243" i="1"/>
  <c r="AS242" i="1"/>
  <c r="AR242" i="1"/>
  <c r="AS241" i="1"/>
  <c r="AR241" i="1"/>
  <c r="AS240" i="1"/>
  <c r="AR240" i="1"/>
  <c r="AS239" i="1"/>
  <c r="AR239" i="1"/>
  <c r="AS238" i="1"/>
  <c r="AR238" i="1"/>
  <c r="AS237" i="1"/>
  <c r="AR237" i="1"/>
  <c r="AS236" i="1"/>
  <c r="AR236" i="1"/>
  <c r="AS235" i="1"/>
  <c r="AR235" i="1"/>
  <c r="AS234" i="1"/>
  <c r="AR234" i="1"/>
  <c r="AS233" i="1"/>
  <c r="AR233" i="1"/>
  <c r="AS232" i="1"/>
  <c r="AR232" i="1"/>
  <c r="AS231" i="1"/>
  <c r="AR231" i="1"/>
  <c r="AS230" i="1"/>
  <c r="AR230" i="1"/>
  <c r="AS229" i="1"/>
  <c r="AR229" i="1"/>
  <c r="AS228" i="1"/>
  <c r="AR228" i="1"/>
  <c r="AS227" i="1"/>
  <c r="AR227" i="1"/>
  <c r="AS226" i="1"/>
  <c r="AR226" i="1"/>
  <c r="AS225" i="1"/>
  <c r="AR225" i="1"/>
  <c r="AS224" i="1"/>
  <c r="AR224" i="1"/>
  <c r="AS223" i="1"/>
  <c r="AR223" i="1"/>
  <c r="AS222" i="1"/>
  <c r="AR222" i="1"/>
  <c r="AS221" i="1"/>
  <c r="AR221" i="1"/>
  <c r="AS220" i="1"/>
  <c r="AR220" i="1"/>
  <c r="AS219" i="1"/>
  <c r="AR219" i="1"/>
  <c r="AS216" i="1"/>
  <c r="AR216" i="1"/>
  <c r="AS215" i="1"/>
  <c r="AR215" i="1"/>
  <c r="AS214" i="1"/>
  <c r="AR214" i="1"/>
  <c r="AS218" i="1"/>
  <c r="AR218" i="1"/>
  <c r="AS213" i="1"/>
  <c r="AR213" i="1"/>
  <c r="AS217" i="1"/>
  <c r="AR217" i="1"/>
  <c r="AS212" i="1"/>
  <c r="AR212" i="1"/>
  <c r="AS211" i="1"/>
  <c r="AR211" i="1"/>
  <c r="AS210" i="1"/>
  <c r="AR210" i="1"/>
  <c r="AS209" i="1"/>
  <c r="AR209" i="1"/>
  <c r="AS207" i="1"/>
  <c r="AR207" i="1"/>
  <c r="AS206" i="1"/>
  <c r="AR206" i="1"/>
  <c r="AS205" i="1"/>
  <c r="AR205" i="1"/>
  <c r="AS204" i="1"/>
  <c r="AR204" i="1"/>
  <c r="AS203" i="1"/>
  <c r="AR203" i="1"/>
  <c r="AS202" i="1"/>
  <c r="AR202" i="1"/>
  <c r="AS201" i="1"/>
  <c r="AR201" i="1"/>
  <c r="AS198" i="1"/>
  <c r="AR198" i="1"/>
  <c r="AS200" i="1"/>
  <c r="AR200" i="1"/>
  <c r="AS199" i="1"/>
  <c r="AR199" i="1"/>
  <c r="AS197" i="1"/>
  <c r="AR197" i="1"/>
  <c r="AS196" i="1"/>
  <c r="AR196" i="1"/>
  <c r="AS195" i="1"/>
  <c r="AR195" i="1"/>
  <c r="AS194" i="1"/>
  <c r="AR194" i="1"/>
  <c r="AS193" i="1"/>
  <c r="AR193" i="1"/>
  <c r="AS191" i="1"/>
  <c r="AR191" i="1"/>
  <c r="AS190" i="1"/>
  <c r="AR190" i="1"/>
  <c r="AS189" i="1"/>
  <c r="AR189" i="1"/>
  <c r="AS188" i="1"/>
  <c r="AR188" i="1"/>
  <c r="AS187" i="1"/>
  <c r="AR187" i="1"/>
  <c r="AS186" i="1"/>
  <c r="AR186" i="1"/>
  <c r="AS185" i="1"/>
  <c r="AR185" i="1"/>
  <c r="AS184" i="1"/>
  <c r="AR184" i="1"/>
  <c r="AS183" i="1"/>
  <c r="AR183" i="1"/>
  <c r="AS182" i="1"/>
  <c r="AR182" i="1"/>
  <c r="AS181" i="1"/>
  <c r="AR181" i="1"/>
  <c r="AS180" i="1"/>
  <c r="AR180" i="1"/>
  <c r="AS179" i="1"/>
  <c r="AR179" i="1"/>
  <c r="AS177" i="1"/>
  <c r="AR177" i="1"/>
  <c r="AS174" i="1"/>
  <c r="AR174" i="1"/>
  <c r="AS173" i="1"/>
  <c r="AR173" i="1"/>
  <c r="AS176" i="1"/>
  <c r="AR176" i="1"/>
  <c r="AS175" i="1"/>
  <c r="AR175" i="1"/>
  <c r="AS172" i="1"/>
  <c r="AR172" i="1"/>
  <c r="AS171" i="1"/>
  <c r="AR171" i="1"/>
  <c r="AS170" i="1"/>
  <c r="AR170" i="1"/>
  <c r="AS168" i="1"/>
  <c r="AR168" i="1"/>
  <c r="AS167" i="1"/>
  <c r="AR167" i="1"/>
  <c r="AS169" i="1"/>
  <c r="AR169" i="1"/>
  <c r="AS166" i="1"/>
  <c r="AR166" i="1"/>
  <c r="AS165" i="1"/>
  <c r="AR165" i="1"/>
  <c r="AS164" i="1"/>
  <c r="AR164" i="1"/>
  <c r="AS163" i="1"/>
  <c r="AR163" i="1"/>
  <c r="AS162" i="1"/>
  <c r="AR162" i="1"/>
  <c r="AS161" i="1"/>
  <c r="AR161" i="1"/>
  <c r="AS160" i="1"/>
  <c r="AR160" i="1"/>
  <c r="AS156" i="1"/>
  <c r="AR156" i="1"/>
  <c r="AS159" i="1"/>
  <c r="AR159" i="1"/>
  <c r="AS158" i="1"/>
  <c r="AR158" i="1"/>
  <c r="AS157" i="1"/>
  <c r="AR157" i="1"/>
  <c r="AS155" i="1"/>
  <c r="AR155" i="1"/>
  <c r="AS154" i="1"/>
  <c r="AR154" i="1"/>
  <c r="AS153" i="1"/>
  <c r="AR153" i="1"/>
  <c r="AS150" i="1"/>
  <c r="AR150" i="1"/>
  <c r="AS152" i="1"/>
  <c r="AR152" i="1"/>
  <c r="AS151" i="1"/>
  <c r="AR151" i="1"/>
  <c r="AS149" i="1"/>
  <c r="AR149" i="1"/>
  <c r="AS148" i="1"/>
  <c r="AR148" i="1"/>
  <c r="AS146" i="1"/>
  <c r="AR146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S91" i="1"/>
  <c r="AR91" i="1"/>
  <c r="AS90" i="1"/>
  <c r="AR90" i="1"/>
  <c r="AS89" i="1"/>
  <c r="AR89" i="1"/>
  <c r="AS88" i="1"/>
  <c r="AR88" i="1"/>
  <c r="AS87" i="1"/>
  <c r="AR87" i="1"/>
  <c r="AS86" i="1"/>
  <c r="AR86" i="1"/>
  <c r="AS85" i="1"/>
  <c r="AR85" i="1"/>
  <c r="AS84" i="1"/>
  <c r="AR84" i="1"/>
  <c r="AS83" i="1"/>
  <c r="AR83" i="1"/>
  <c r="AS82" i="1"/>
  <c r="AR82" i="1"/>
  <c r="AS81" i="1"/>
  <c r="AR81" i="1"/>
  <c r="AS80" i="1"/>
  <c r="AR80" i="1"/>
  <c r="AS79" i="1"/>
  <c r="AR79" i="1"/>
  <c r="AS78" i="1"/>
  <c r="AR78" i="1"/>
  <c r="AS77" i="1"/>
  <c r="AR77" i="1"/>
  <c r="AS76" i="1"/>
  <c r="AR76" i="1"/>
  <c r="AS75" i="1"/>
  <c r="AR75" i="1"/>
  <c r="AS74" i="1"/>
  <c r="AR74" i="1"/>
  <c r="AS73" i="1"/>
  <c r="AR73" i="1"/>
  <c r="AS72" i="1"/>
  <c r="AR72" i="1"/>
  <c r="AS71" i="1"/>
  <c r="AR71" i="1"/>
  <c r="AS70" i="1"/>
  <c r="AR70" i="1"/>
  <c r="AS69" i="1"/>
  <c r="AR69" i="1"/>
  <c r="AS68" i="1"/>
  <c r="AR68" i="1"/>
  <c r="AS67" i="1"/>
  <c r="AR67" i="1"/>
  <c r="AS66" i="1"/>
  <c r="AR66" i="1"/>
  <c r="AS65" i="1"/>
  <c r="AR65" i="1"/>
  <c r="AS64" i="1"/>
  <c r="AR64" i="1"/>
  <c r="AS63" i="1"/>
  <c r="AR63" i="1"/>
  <c r="AS62" i="1"/>
  <c r="AR62" i="1"/>
  <c r="AS61" i="1"/>
  <c r="AR61" i="1"/>
  <c r="AS60" i="1"/>
  <c r="AR60" i="1"/>
  <c r="AS59" i="1"/>
  <c r="AR59" i="1"/>
  <c r="AS58" i="1"/>
  <c r="AR58" i="1"/>
  <c r="AS57" i="1"/>
  <c r="AR57" i="1"/>
  <c r="AS56" i="1"/>
  <c r="AR56" i="1"/>
  <c r="AS55" i="1"/>
  <c r="AR55" i="1"/>
  <c r="AS54" i="1"/>
  <c r="AR54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S47" i="1"/>
  <c r="AR47" i="1"/>
  <c r="AS46" i="1"/>
  <c r="AR46" i="1"/>
  <c r="AS45" i="1"/>
  <c r="AR45" i="1"/>
  <c r="AS44" i="1"/>
  <c r="AR44" i="1"/>
  <c r="AS43" i="1"/>
  <c r="AR43" i="1"/>
  <c r="AS42" i="1"/>
  <c r="AR42" i="1"/>
  <c r="AS41" i="1"/>
  <c r="AR41" i="1"/>
  <c r="AS40" i="1"/>
  <c r="AR40" i="1"/>
  <c r="AS39" i="1"/>
  <c r="AR39" i="1"/>
  <c r="AS38" i="1"/>
  <c r="AR38" i="1"/>
  <c r="AS37" i="1"/>
  <c r="AR37" i="1"/>
  <c r="AS36" i="1"/>
  <c r="AR36" i="1"/>
  <c r="AS35" i="1"/>
  <c r="AR35" i="1"/>
  <c r="AS34" i="1"/>
  <c r="AR34" i="1"/>
  <c r="AS33" i="1"/>
  <c r="AR33" i="1"/>
  <c r="AS32" i="1"/>
  <c r="AR32" i="1"/>
  <c r="AS31" i="1"/>
  <c r="AR31" i="1"/>
  <c r="AS29" i="1"/>
  <c r="AR29" i="1"/>
  <c r="AS28" i="1"/>
  <c r="AR28" i="1"/>
  <c r="AS27" i="1"/>
  <c r="AR27" i="1"/>
  <c r="AS26" i="1"/>
  <c r="AR26" i="1"/>
  <c r="AS25" i="1"/>
  <c r="AR25" i="1"/>
  <c r="AS24" i="1"/>
  <c r="AR24" i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H400" i="1"/>
  <c r="C7" i="2"/>
  <c r="AB400" i="1"/>
  <c r="AS400" i="1"/>
  <c r="AS401" i="1"/>
  <c r="AK401" i="1"/>
  <c r="S401" i="1"/>
  <c r="L401" i="1"/>
  <c r="W401" i="1"/>
  <c r="AB401" i="1"/>
  <c r="R401" i="1"/>
  <c r="AD401" i="1"/>
  <c r="T401" i="1"/>
  <c r="AL401" i="1"/>
  <c r="V401" i="1"/>
  <c r="AE401" i="1"/>
  <c r="U401" i="1"/>
  <c r="AJ401" i="1"/>
  <c r="I401" i="1"/>
  <c r="H401" i="1"/>
  <c r="AR400" i="1"/>
  <c r="AR401" i="1"/>
  <c r="AG401" i="1"/>
  <c r="J401" i="1"/>
  <c r="O401" i="1"/>
  <c r="G401" i="1"/>
  <c r="N401" i="1"/>
  <c r="K401" i="1"/>
  <c r="AA400" i="1"/>
  <c r="AA401" i="1"/>
  <c r="Q401" i="1"/>
  <c r="Z400" i="1"/>
  <c r="Z401" i="1"/>
  <c r="AH401" i="1"/>
  <c r="P401" i="1"/>
  <c r="AF401" i="1"/>
  <c r="Y400" i="1"/>
  <c r="Y401" i="1"/>
  <c r="X400" i="1"/>
  <c r="X401" i="1"/>
  <c r="AC401" i="1"/>
  <c r="AI401" i="1"/>
  <c r="AT400" i="1"/>
  <c r="AT401" i="1"/>
  <c r="AQ400" i="1"/>
  <c r="AQ401" i="1"/>
  <c r="AO400" i="1"/>
  <c r="AO401" i="1"/>
</calcChain>
</file>

<file path=xl/sharedStrings.xml><?xml version="1.0" encoding="utf-8"?>
<sst xmlns="http://schemas.openxmlformats.org/spreadsheetml/2006/main" count="9202" uniqueCount="1984">
  <si>
    <t>Nombre</t>
  </si>
  <si>
    <t>DEPARTAMENTO</t>
  </si>
  <si>
    <t>Puesto</t>
  </si>
  <si>
    <t>Total colaboradores UAM</t>
  </si>
  <si>
    <t>Participación por actividad</t>
  </si>
  <si>
    <t>% relativo por actividad</t>
  </si>
  <si>
    <t>Participación por persona</t>
  </si>
  <si>
    <t>Participación relativa</t>
  </si>
  <si>
    <t>% relativo global</t>
  </si>
  <si>
    <t>Relativo
Cultura</t>
  </si>
  <si>
    <t>Relativo
Deportes</t>
  </si>
  <si>
    <t>Relativo
Comp Soc</t>
  </si>
  <si>
    <t>Relativo
Past&amp;RM</t>
  </si>
  <si>
    <t>% por depto</t>
  </si>
  <si>
    <t>Colaboradores UAM en actividades Vida Anáhuac*</t>
  </si>
  <si>
    <t>Cantidad</t>
  </si>
  <si>
    <t>Porcentaje</t>
  </si>
  <si>
    <t>Cultura</t>
  </si>
  <si>
    <t>Deportes</t>
  </si>
  <si>
    <t>Comp Soc</t>
  </si>
  <si>
    <t xml:space="preserve">
Pastoral y RM</t>
  </si>
  <si>
    <t>Participación global *</t>
  </si>
  <si>
    <t>Colaboradores (ene-jun '16)</t>
  </si>
  <si>
    <t>*Participando al menos en una actividad</t>
  </si>
  <si>
    <t>Pastoral</t>
  </si>
  <si>
    <t># actividades de Encuentro con Cristo</t>
  </si>
  <si>
    <t>Asistencia</t>
  </si>
  <si>
    <t>COMP SOC</t>
  </si>
  <si>
    <t>3. En la pestaña "Indicadores" copiar los datos (copiar valores) obtenidos en la T. Dinámica.</t>
  </si>
  <si>
    <t>4. En la pestaña principal (Semestre vigente) al final inferior y derecho de la tabla hay sumas y porcentajes de participación similar a las de licenciatura. Sólo corroborar que los rangos abarquen los datos/filas/columnas necesarios para las fórmulas.</t>
  </si>
  <si>
    <t>6. La pestaña "Indicadores" es la que se copia en otro archivo semestral "Reporte de indicadores VFI (Semestre)"</t>
  </si>
  <si>
    <t>1. Vaciar la BD colaboradores en la pestaña del semestre vigente, 
Nombre, Departamento, Puesto
Solicitar esta información a Capital Humano (Yngrid Peniche)
Cuidar que las fórmulas del final no se eliminen o sobre escriban.</t>
  </si>
  <si>
    <t>2. Las instrucciones son similares a la BD de licenciatura.</t>
  </si>
  <si>
    <t>5. En "Indicadores" Copiar los datos de las sumas y porcentajes de la pestaña principal (Semestre vigente), columnas de relativos en las dos tablas que están al final. Y contar cuántas actividades de encuentro con Cristo hubieron.
Las actividades de pastoral que en el nombre tengan las siglas "XTO" son las que cuentan para este último indicador.</t>
  </si>
  <si>
    <t>Abreu Pérez Eduardo José</t>
  </si>
  <si>
    <t xml:space="preserve">Esp. Odontologia                        </t>
  </si>
  <si>
    <t xml:space="preserve">Profesor universitario                  </t>
  </si>
  <si>
    <t>Acevedo Marentes Fernando Enrique</t>
  </si>
  <si>
    <t>Dirección de Posgrados y Educación Conti</t>
  </si>
  <si>
    <t xml:space="preserve">Asistente académico                     </t>
  </si>
  <si>
    <t>Acevedo Vales María Alejandrina</t>
  </si>
  <si>
    <t xml:space="preserve">Gerencia de Recursos humanos            </t>
  </si>
  <si>
    <t xml:space="preserve">Especialista de recursos humanos        </t>
  </si>
  <si>
    <t>Achach Solís Marisol</t>
  </si>
  <si>
    <t xml:space="preserve">Relaciones Académica                    </t>
  </si>
  <si>
    <t xml:space="preserve">Coordinador de relaciones académicas    </t>
  </si>
  <si>
    <t>Acuña González Narciso Antonio</t>
  </si>
  <si>
    <t xml:space="preserve">Vicerrectoría Académica                 </t>
  </si>
  <si>
    <t xml:space="preserve">Vicerrector académico                   </t>
  </si>
  <si>
    <t>Aguayo Rosado Orfi Guadalupe</t>
  </si>
  <si>
    <t xml:space="preserve">Coordinación de Comunicación            </t>
  </si>
  <si>
    <t xml:space="preserve">Coordinador de comunicación             </t>
  </si>
  <si>
    <t>Allen Novelo Nina Rosa</t>
  </si>
  <si>
    <t xml:space="preserve">Desarrollo Académico e Investigación    </t>
  </si>
  <si>
    <t>Alonso Sanders Maria Montserrat</t>
  </si>
  <si>
    <t xml:space="preserve">Cirujano Dentista                       </t>
  </si>
  <si>
    <t xml:space="preserve">Auxiliar de laboratorio y/o taller      </t>
  </si>
  <si>
    <t>Alonzo Medina Gerardo Manuel</t>
  </si>
  <si>
    <t xml:space="preserve">Ingeniería Industrial para la Dirección </t>
  </si>
  <si>
    <t>Alpizar Rodríguez Marian</t>
  </si>
  <si>
    <t xml:space="preserve">Nutrición                               </t>
  </si>
  <si>
    <t>Alpuche Diaz Andres Alberto</t>
  </si>
  <si>
    <t xml:space="preserve">Mantenimiento                           </t>
  </si>
  <si>
    <t xml:space="preserve">Auxiliar de mantenimiento               </t>
  </si>
  <si>
    <t>Álvarez Escalante Absalón</t>
  </si>
  <si>
    <t xml:space="preserve">Derecho                                 </t>
  </si>
  <si>
    <t xml:space="preserve">Director de programa académico          </t>
  </si>
  <si>
    <t>Amaya Pérez Ada Luz</t>
  </si>
  <si>
    <t xml:space="preserve">Secretario (a) de la Dirección          </t>
  </si>
  <si>
    <t xml:space="preserve">Promoción                               </t>
  </si>
  <si>
    <t xml:space="preserve">Especialista de orientación vocacional  </t>
  </si>
  <si>
    <t>Anaya Sandoval Juan Antonio</t>
  </si>
  <si>
    <t xml:space="preserve">Director de división académica          </t>
  </si>
  <si>
    <t>Andrade Nuñez Brenda</t>
  </si>
  <si>
    <t xml:space="preserve">Diseño                                  </t>
  </si>
  <si>
    <t>Aquino Hernández Pedro Ricardo</t>
  </si>
  <si>
    <t xml:space="preserve">Médico Cirujano                         </t>
  </si>
  <si>
    <t xml:space="preserve">Técnico de laboratorio y/o taller       </t>
  </si>
  <si>
    <t>Arana Rico Sandra Elisa</t>
  </si>
  <si>
    <t xml:space="preserve">Oficina de Transferencia e innovación   </t>
  </si>
  <si>
    <t xml:space="preserve">Asistente de dirección                  </t>
  </si>
  <si>
    <t>Aranda Gonzalez Sofía</t>
  </si>
  <si>
    <t>Aranda Morales Anevi</t>
  </si>
  <si>
    <t xml:space="preserve">Vicerrectoría Administración y Finanzas </t>
  </si>
  <si>
    <t xml:space="preserve">Supervisor Administrativo               </t>
  </si>
  <si>
    <t>Arceo May José Gamaliel</t>
  </si>
  <si>
    <t xml:space="preserve">Auxiliar administrativo                 </t>
  </si>
  <si>
    <t>Arcos Solis Marvin</t>
  </si>
  <si>
    <t xml:space="preserve">Dirección de Desarrollo Institucional   </t>
  </si>
  <si>
    <t xml:space="preserve">Secretario(a) de departamento           </t>
  </si>
  <si>
    <t>Argaez Morales Angélica Patricia</t>
  </si>
  <si>
    <t>Argüelles Barrancos David Rene</t>
  </si>
  <si>
    <t xml:space="preserve">Biblioteca                              </t>
  </si>
  <si>
    <t xml:space="preserve">Auxiliar de Biblioteca                  </t>
  </si>
  <si>
    <t>Argüelles Guerrero Mariela Concepción</t>
  </si>
  <si>
    <t xml:space="preserve">Auxiliar de Compras                     </t>
  </si>
  <si>
    <t>Ávila Medina Ricardo</t>
  </si>
  <si>
    <t>Ávila Sánchez Rubén Orlando</t>
  </si>
  <si>
    <t xml:space="preserve">FEN; Negocios Internacionales           </t>
  </si>
  <si>
    <t>Ayala Fernández Debora</t>
  </si>
  <si>
    <t xml:space="preserve">Centro de Lenguas                       </t>
  </si>
  <si>
    <t>Ayala Parra Guadalupe Nahiely</t>
  </si>
  <si>
    <t>Barrera Acosta Nallely Anai</t>
  </si>
  <si>
    <t>Barrera Canto José Luis</t>
  </si>
  <si>
    <t>Barrera Martínez Antonio</t>
  </si>
  <si>
    <t xml:space="preserve">Rectoría UA Mayab                       </t>
  </si>
  <si>
    <t xml:space="preserve">Asistente ejecutivo de rectoría         </t>
  </si>
  <si>
    <t>Barroso Tanoira Francisco Gerardo</t>
  </si>
  <si>
    <t>Bastarrachea May Naomy Del Pilar</t>
  </si>
  <si>
    <t>Bejarano Carrasco Ramón</t>
  </si>
  <si>
    <t>Bernés Mimenza Andrea Margarita</t>
  </si>
  <si>
    <t xml:space="preserve">Asesor preuniversitario                 </t>
  </si>
  <si>
    <t>Biachi Valencia Ligia Beatriz</t>
  </si>
  <si>
    <t>Bleis Yam Jessica Selene</t>
  </si>
  <si>
    <t xml:space="preserve">Coordinador de becas a alumnos          </t>
  </si>
  <si>
    <t>Bolio Martínez María Lucía</t>
  </si>
  <si>
    <t xml:space="preserve">Vicerrectoría de Formación Integral     </t>
  </si>
  <si>
    <t>Bolio Vales Alberto Rene</t>
  </si>
  <si>
    <t>Bravo Vargas Karla Yaneth</t>
  </si>
  <si>
    <t xml:space="preserve">Secretario(a) de rectoría               </t>
  </si>
  <si>
    <t>Burgos Estrella Helly Maricela</t>
  </si>
  <si>
    <t xml:space="preserve">Mtria. Ciencias de la Ed. (mid)         </t>
  </si>
  <si>
    <t>Coordinador de Programas Posgrado y Exte</t>
  </si>
  <si>
    <t>Burgos Montes De Oca María Cristina</t>
  </si>
  <si>
    <t>Caceres Medina Juliana Margarita</t>
  </si>
  <si>
    <t xml:space="preserve">Mtria. Nutrición Clínica (mid)          </t>
  </si>
  <si>
    <t>Cachón Medrano Enrique De Jesus</t>
  </si>
  <si>
    <t xml:space="preserve">Chofer mensajero                        </t>
  </si>
  <si>
    <t>Cadena Mejía Fernando</t>
  </si>
  <si>
    <t>Camacho Rico Sara Edith</t>
  </si>
  <si>
    <t>Campo Marrufo José Manuel</t>
  </si>
  <si>
    <t xml:space="preserve">Auxiliar técnico                        </t>
  </si>
  <si>
    <t>Canché Can Marcelo</t>
  </si>
  <si>
    <t xml:space="preserve">Jardinero                               </t>
  </si>
  <si>
    <t>Canto Herrera Cristina Gisela</t>
  </si>
  <si>
    <t>Cantón Gamboa Pamela Elizabeth</t>
  </si>
  <si>
    <t xml:space="preserve">Especialista de página WEB              </t>
  </si>
  <si>
    <t>Canul Homa Edgar Román</t>
  </si>
  <si>
    <t>Cardós Santoyo Fermín Orlando</t>
  </si>
  <si>
    <t>Dirección Servicios Institucionales y Pl</t>
  </si>
  <si>
    <t>Coordinador de Servicios Institucionales</t>
  </si>
  <si>
    <t>Carrasco Azcuaga Alicia Reneé</t>
  </si>
  <si>
    <t>Carrera Pérez Hilda Ivonne</t>
  </si>
  <si>
    <t>Carrillo Acosta María Cristina</t>
  </si>
  <si>
    <t>Carrillo Cervera Ángel Humberto</t>
  </si>
  <si>
    <t>Carrillo Hernández Jorge Abraham</t>
  </si>
  <si>
    <t>Carrillo Marin Jose  Alfredo</t>
  </si>
  <si>
    <t xml:space="preserve">Coordinación de Servicios Tecnológicos  </t>
  </si>
  <si>
    <t xml:space="preserve">Técnico de soporte                      </t>
  </si>
  <si>
    <t>Carrillo Peraza Adriana Gabriela</t>
  </si>
  <si>
    <t>Casanova López Rosa María</t>
  </si>
  <si>
    <t>Castillo Cruz Darling Del Carmen</t>
  </si>
  <si>
    <t>Castillo Espronceda Claudia Lorena</t>
  </si>
  <si>
    <t>Castillo Magaña Leopoldo Manuel</t>
  </si>
  <si>
    <t xml:space="preserve">Coordinación de humanidades             </t>
  </si>
  <si>
    <t>Castillo Pompeyo Carlos Alberto</t>
  </si>
  <si>
    <t>Castillo Quijano Florisela Marlene</t>
  </si>
  <si>
    <t xml:space="preserve">Cajero                                  </t>
  </si>
  <si>
    <t>Castillo Salazar Tatiana Macarena</t>
  </si>
  <si>
    <t>Castro Avila Eduardo</t>
  </si>
  <si>
    <t xml:space="preserve">Centro de Atención Alumnos              </t>
  </si>
  <si>
    <t xml:space="preserve">Coordinador de atención a alumnos       </t>
  </si>
  <si>
    <t>Castro De Regil Javier</t>
  </si>
  <si>
    <t>Castro Flota Maribel Concepción</t>
  </si>
  <si>
    <t xml:space="preserve">Auxiliar Contable                       </t>
  </si>
  <si>
    <t>Castro Landeros María Alicia</t>
  </si>
  <si>
    <t>Castro Ortega Andrés Fernando</t>
  </si>
  <si>
    <t>Cel Briceño Eduardo Fernando</t>
  </si>
  <si>
    <t>Cen Caamal Marisol</t>
  </si>
  <si>
    <t>Centeno Sarabia Elsy Noemi</t>
  </si>
  <si>
    <t>Cervantes Cámara Efraín Alberto</t>
  </si>
  <si>
    <t>Coordinación de Selecciones y Ac. Deport</t>
  </si>
  <si>
    <t xml:space="preserve">Entrenador de selecciones               </t>
  </si>
  <si>
    <t>Cervera  María Guadalupe Del Carmen</t>
  </si>
  <si>
    <t>Cetina Lara Roxanna Paulina</t>
  </si>
  <si>
    <t>Chávez Reyes María Del Rocío</t>
  </si>
  <si>
    <t xml:space="preserve">Dirección de Administraci               </t>
  </si>
  <si>
    <t xml:space="preserve">Jefe de servicios escolares externos    </t>
  </si>
  <si>
    <t>Chi Canul Martha Angelica</t>
  </si>
  <si>
    <t>Chin Pool Zolly Herlinda</t>
  </si>
  <si>
    <t>Cirerol León Annette Dinorah</t>
  </si>
  <si>
    <t>Coello Castañeda Orlando Jesús</t>
  </si>
  <si>
    <t>Cohuo Chin Eusebio</t>
  </si>
  <si>
    <t>Cohuo Chin Inocencio</t>
  </si>
  <si>
    <t>Conde Burgos Abel</t>
  </si>
  <si>
    <t>Copland Amaya Ana Meybel</t>
  </si>
  <si>
    <t>Córdoba Pech Gicel</t>
  </si>
  <si>
    <t>Correa Cruz Daniel Alberto</t>
  </si>
  <si>
    <t>Couoh Castañeda Jary Davis</t>
  </si>
  <si>
    <t>Couoh Guerra Jossue Alejandro</t>
  </si>
  <si>
    <t>Crespo Canté Gener Ricardo</t>
  </si>
  <si>
    <t>Cruz López Anna Karina</t>
  </si>
  <si>
    <t xml:space="preserve">Especialista en Desarrollo de Medios    </t>
  </si>
  <si>
    <t>Cruz Morales Victor</t>
  </si>
  <si>
    <t>Cruz Ricalde Kevin Alberto</t>
  </si>
  <si>
    <t>De La Peña López De Llergo Emilio Manuel</t>
  </si>
  <si>
    <t>Delgado López Sara Guadalupe</t>
  </si>
  <si>
    <t>Díaz Aguilar Julia Amanda</t>
  </si>
  <si>
    <t xml:space="preserve">Mtria. Admon. Publica (mid)             </t>
  </si>
  <si>
    <t>Díaz Domínguez Pedro</t>
  </si>
  <si>
    <t xml:space="preserve">Programa de Egresados                   </t>
  </si>
  <si>
    <t>Díaz Negrón Porfirio Rodolfo</t>
  </si>
  <si>
    <t>Dominguez Ayora Asuncion Del Rosario</t>
  </si>
  <si>
    <t>Dominguez Cervera Rafael Alfonso</t>
  </si>
  <si>
    <t>Dominguez Cherit Luciano Diab</t>
  </si>
  <si>
    <t>Dominguez Maldonado Joaquina Leonor</t>
  </si>
  <si>
    <t>Coordinación de Vinculación y Recaudació</t>
  </si>
  <si>
    <t>Dominguez Maldonado Rubén</t>
  </si>
  <si>
    <t>Domínguez Nolasco Dafne</t>
  </si>
  <si>
    <t xml:space="preserve">Clínica Universitaria                   </t>
  </si>
  <si>
    <t xml:space="preserve">Coordinador de proyectos                </t>
  </si>
  <si>
    <t>Duarte Rosado Yermak Alexandro</t>
  </si>
  <si>
    <t>Durán Yabur Margarita Concepción</t>
  </si>
  <si>
    <t>Dzib Chan Martha Patricia</t>
  </si>
  <si>
    <t>Echazarreta Montero Fabiola</t>
  </si>
  <si>
    <t>Echazarreta Montero Jhoanna</t>
  </si>
  <si>
    <t xml:space="preserve">Jefe de compras                         </t>
  </si>
  <si>
    <t>Echeverría Y Eguiluz José Manuel</t>
  </si>
  <si>
    <t>Eggers Cámara Dominic</t>
  </si>
  <si>
    <t xml:space="preserve">Programas de liderazgo VERTICE          </t>
  </si>
  <si>
    <t>Encalada Salas Cinthia De Jesús</t>
  </si>
  <si>
    <t>Enríquez Vázquez Erika Del Socorro</t>
  </si>
  <si>
    <t>Coordinador de tutorías y apoyo académic</t>
  </si>
  <si>
    <t>Escalante Alpuche Ileana Cristina</t>
  </si>
  <si>
    <t xml:space="preserve">Relaciones Estudiatiles                 </t>
  </si>
  <si>
    <t xml:space="preserve">Especialista de atención a foráneos     </t>
  </si>
  <si>
    <t>Escalante Ayuso Erika Maria</t>
  </si>
  <si>
    <t>Escalante Góngora Gretty Guadalupe</t>
  </si>
  <si>
    <t xml:space="preserve">Ciencias de la Comunicación             </t>
  </si>
  <si>
    <t>Escalante Macías Valadez José Luis</t>
  </si>
  <si>
    <t xml:space="preserve">Coordinador de programa académico       </t>
  </si>
  <si>
    <t>Escamilla Borges Lucy Del Carmen</t>
  </si>
  <si>
    <t>Escárcega Galera Lucely De Los Angeles</t>
  </si>
  <si>
    <t>Escobedo Vera Abril Alejandra</t>
  </si>
  <si>
    <t>Espinosa Garza María De La Asunción Cecilia</t>
  </si>
  <si>
    <t>Estrada Medina Rubí Margarita</t>
  </si>
  <si>
    <t>Estrella Suaste Gilberto Ramon</t>
  </si>
  <si>
    <t>Euan Calderón Eugenia Beatriz</t>
  </si>
  <si>
    <t xml:space="preserve">Jefe de Contabilidad                    </t>
  </si>
  <si>
    <t>Evia Ceballos Nury Fernanda</t>
  </si>
  <si>
    <t xml:space="preserve">Coordinador de programas de liderazgo   </t>
  </si>
  <si>
    <t>Fajardo Vargas Abril Eugenia</t>
  </si>
  <si>
    <t>Falcón Rivera Karla Yamile</t>
  </si>
  <si>
    <t>Especialista de certificación y titulaci</t>
  </si>
  <si>
    <t>Farjat Aguilar Argel Antonio</t>
  </si>
  <si>
    <t>Fernández Bandini Lucía Del Corazón De María</t>
  </si>
  <si>
    <t>Ferro Muñoz Farrah Silvana</t>
  </si>
  <si>
    <t>Fitzmaurice Cahluni Alejandro Esteban</t>
  </si>
  <si>
    <t>Flores Bargas Beatriz Gabriela</t>
  </si>
  <si>
    <t>Flores May Gaspar</t>
  </si>
  <si>
    <t>Fournier Montiel José Guillermo</t>
  </si>
  <si>
    <t>Fraire Torres Maythe</t>
  </si>
  <si>
    <t>Franco Calvillo José Rodrigo</t>
  </si>
  <si>
    <t>Coordinador de selec y academias deporti</t>
  </si>
  <si>
    <t>Fregoso Lomas Sofía Constanza</t>
  </si>
  <si>
    <t xml:space="preserve">Arquitectura                            </t>
  </si>
  <si>
    <t>Gallegos Sánchez Alfredo Vidal</t>
  </si>
  <si>
    <t>Gamboa Mendez Mario Ernesto</t>
  </si>
  <si>
    <t>García González Felipe</t>
  </si>
  <si>
    <t>García Hinojosa Julián</t>
  </si>
  <si>
    <t>García López Carlos Daniel</t>
  </si>
  <si>
    <t xml:space="preserve">Bloque Electivo Anahuac                 </t>
  </si>
  <si>
    <t>Garza Roche Regina</t>
  </si>
  <si>
    <t xml:space="preserve">ERROR                                   </t>
  </si>
  <si>
    <t>Giorgana Macedo Geovanny Rafael</t>
  </si>
  <si>
    <t>Gómez Domenzáin Andrea</t>
  </si>
  <si>
    <t xml:space="preserve">Centro Misión                           </t>
  </si>
  <si>
    <t>Gómez Ortiz Jorge Oswaldo</t>
  </si>
  <si>
    <t>Góngora Bates Clara Angélica</t>
  </si>
  <si>
    <t>Góngora Canul Carlos Cecilio</t>
  </si>
  <si>
    <t xml:space="preserve">P. INC#76 CATEDRA AGROINDUSTRIA         </t>
  </si>
  <si>
    <t>Góngora González Mariel</t>
  </si>
  <si>
    <t>González Anaya Ana Paulina</t>
  </si>
  <si>
    <t>González Cincúnegui Luis Alberto</t>
  </si>
  <si>
    <t xml:space="preserve">Coordinador de servicios de tecnología  </t>
  </si>
  <si>
    <t>González Encalada Ana Beatriz</t>
  </si>
  <si>
    <t>González Leija Mariana Berenice</t>
  </si>
  <si>
    <t>González Madariaga Mayte José</t>
  </si>
  <si>
    <t>González Novelo José Alejandro</t>
  </si>
  <si>
    <t xml:space="preserve">Psicología                              </t>
  </si>
  <si>
    <t>González Solís Armando José</t>
  </si>
  <si>
    <t>González Uruñuela Luis Alberto</t>
  </si>
  <si>
    <t>Guardia Chi Cándido</t>
  </si>
  <si>
    <t>Guedimín Bojórquez Delfina María</t>
  </si>
  <si>
    <t>Gutiérrez Barrera Jesús Arturo</t>
  </si>
  <si>
    <t>Gutierrez Mendoza Marissa Andrea</t>
  </si>
  <si>
    <t>Gutierrez Peniche Eduardo José</t>
  </si>
  <si>
    <t>Guzmán Silva Susana Enriqueta</t>
  </si>
  <si>
    <t xml:space="preserve">Director de desarrollo académico        </t>
  </si>
  <si>
    <t>Hau España Andrés Abel</t>
  </si>
  <si>
    <t>Henry Caretta Gilda</t>
  </si>
  <si>
    <t>Hernández Cortés Trinidad Rebeca</t>
  </si>
  <si>
    <t>Hernández Loeza María Guadalupe</t>
  </si>
  <si>
    <t>Hernandez Moreno Laura Rosenda</t>
  </si>
  <si>
    <t xml:space="preserve">Mtria. Alta Dirección y Neg. (mid)      </t>
  </si>
  <si>
    <t>Hernandez Tello Fernando</t>
  </si>
  <si>
    <t>Herrera Baas Florángely</t>
  </si>
  <si>
    <t>Hornelas Pineda Carlos Manuel</t>
  </si>
  <si>
    <t>Hoyos Pinzón Manuel Hernán</t>
  </si>
  <si>
    <t>Ibañez Gómez Katinka Elizabeth</t>
  </si>
  <si>
    <t>Interian Chuc Ana Rosa</t>
  </si>
  <si>
    <t xml:space="preserve">Operador de Conmutador                  </t>
  </si>
  <si>
    <t>Jimenez Bautista Johann Erasto</t>
  </si>
  <si>
    <t>Jiménez Urcelay Elsa Beatriz</t>
  </si>
  <si>
    <t>Karam Espósitos José Jesús</t>
  </si>
  <si>
    <t>Kemp Medina Pamela</t>
  </si>
  <si>
    <t>Kú Carrillo Francisco  Manuel</t>
  </si>
  <si>
    <t>Kumán Dzul Andres</t>
  </si>
  <si>
    <t>Lara Lizarraga Maria Simoneta</t>
  </si>
  <si>
    <t>Lara Martínez Mariela Trinidad</t>
  </si>
  <si>
    <t>Lara Mena Stacy</t>
  </si>
  <si>
    <t>Lavalle Alonso Ana Margarita</t>
  </si>
  <si>
    <t>Lima Chim Rafael</t>
  </si>
  <si>
    <t>Lizama Dorantes Natalia Paulina</t>
  </si>
  <si>
    <t>Lizarraga Castro Isabel</t>
  </si>
  <si>
    <t>Lopez Acosta Melina Leticia</t>
  </si>
  <si>
    <t>López Albor Ileana Patricia</t>
  </si>
  <si>
    <t>López Berumen Bruno Abraham</t>
  </si>
  <si>
    <t>Lopez Moreno Leydi Diana</t>
  </si>
  <si>
    <t>López Nah Yuselmy Fabiola</t>
  </si>
  <si>
    <t>López Ortega Eli Vianey</t>
  </si>
  <si>
    <t>López Ramos Tania</t>
  </si>
  <si>
    <t>López Rodriguez Paula Patricia</t>
  </si>
  <si>
    <t>López Vales María Anunciata</t>
  </si>
  <si>
    <t>Director atención preuniversitaria y mer</t>
  </si>
  <si>
    <t>Luna Martínez Jose Luis</t>
  </si>
  <si>
    <t xml:space="preserve">Coordinador de campos clínicos          </t>
  </si>
  <si>
    <t>Luna Mccarthy Diana Patricia</t>
  </si>
  <si>
    <t xml:space="preserve">Operación Académica                     </t>
  </si>
  <si>
    <t>Coordinador de operación de licenciatura</t>
  </si>
  <si>
    <t>Marqueda Alcocer Maricela</t>
  </si>
  <si>
    <t xml:space="preserve">Jefe de admisiones                      </t>
  </si>
  <si>
    <t>Martín Gómez Rubí Candelaria</t>
  </si>
  <si>
    <t>Martín Peón María Gabriela</t>
  </si>
  <si>
    <t>Martinez Castillo Adalberto Antonio</t>
  </si>
  <si>
    <t>Martínez Chan Vanessa Guadalupe</t>
  </si>
  <si>
    <t>Martinez Cortes Rubi</t>
  </si>
  <si>
    <t>Martínez Faz Dora Elia</t>
  </si>
  <si>
    <t xml:space="preserve">Jefe de crédito y cobranza              </t>
  </si>
  <si>
    <t>Martinez Rodriguez Alexa Lorena</t>
  </si>
  <si>
    <t>Martinez Rodriguez Maria Cecilia</t>
  </si>
  <si>
    <t>Martinez Valdez Reyna Guadalupe</t>
  </si>
  <si>
    <t>Medina Lara Aurea Rosa</t>
  </si>
  <si>
    <t>Medina Palma Jorge Carlos</t>
  </si>
  <si>
    <t>Medina Sabido David</t>
  </si>
  <si>
    <t>Mejia Ricalde Alejandrina</t>
  </si>
  <si>
    <t>Mena Aranda Almendra Ascencion</t>
  </si>
  <si>
    <t>Mendoza Aguilar Pedro Antonio</t>
  </si>
  <si>
    <t>Mendoza Noh Beatriz Anilú</t>
  </si>
  <si>
    <t xml:space="preserve">Especialista de soporte a sistemas      </t>
  </si>
  <si>
    <t>Mendoza Villalobos Alejandra</t>
  </si>
  <si>
    <t>Director de programas de posgrado y exte</t>
  </si>
  <si>
    <t>Mézquita Gamboa Karla Leticia</t>
  </si>
  <si>
    <t>Mijangos Naal Rosa Eugenia</t>
  </si>
  <si>
    <t xml:space="preserve">Supervisor de servicios al público      </t>
  </si>
  <si>
    <t>Mir Gil David</t>
  </si>
  <si>
    <t>Miranda Rosado Flor Marina</t>
  </si>
  <si>
    <t>Moguel Ojeda Rubi Del Socorro</t>
  </si>
  <si>
    <t>Molina Gutiérrez Greta Nikolai</t>
  </si>
  <si>
    <t>Montalvo López María Guadalupe</t>
  </si>
  <si>
    <t>Morales Valladares Joaquin Elías</t>
  </si>
  <si>
    <t>Morcillo Bolio Diana Celina</t>
  </si>
  <si>
    <t>Moreno Castillo Oscar Melesio</t>
  </si>
  <si>
    <t>Moreno Echeverría Roberto Arcángel</t>
  </si>
  <si>
    <t>Muñoz Bello Aida Rosa</t>
  </si>
  <si>
    <t xml:space="preserve">Difusión Cultural                       </t>
  </si>
  <si>
    <t xml:space="preserve">Coordinador de difusión cultural        </t>
  </si>
  <si>
    <t>Muñoz Zetina Adrián Baltazar</t>
  </si>
  <si>
    <t>Murillo Esquivel Gary Rusell</t>
  </si>
  <si>
    <t xml:space="preserve">Jefe de infraestructura tecnológica     </t>
  </si>
  <si>
    <t>Murillo Rodríguez Eric Simón</t>
  </si>
  <si>
    <t>Nabté Escamilla María De Guadalupe</t>
  </si>
  <si>
    <t>Narváez Galaz Lia Regina</t>
  </si>
  <si>
    <t xml:space="preserve">Gerente de recursos humanos             </t>
  </si>
  <si>
    <t>Navarro Chim Rosana Patricia</t>
  </si>
  <si>
    <t>Navarro Tec Manuel Alberto</t>
  </si>
  <si>
    <t>Negroe Monforte Benjamín Ramón</t>
  </si>
  <si>
    <t>Novelo Castro Luis Andres</t>
  </si>
  <si>
    <t xml:space="preserve">Mtria.DirTecnEnInfyTel MID              </t>
  </si>
  <si>
    <t>Nuñez Zapata Luis Adrian</t>
  </si>
  <si>
    <t>Ojeda Viana Georgina Maribel</t>
  </si>
  <si>
    <t>Olea Martínez Manuel</t>
  </si>
  <si>
    <t>Oliva Avilés Andrés Iván</t>
  </si>
  <si>
    <t>Ontiveros Velázquez Julio Antonio</t>
  </si>
  <si>
    <t xml:space="preserve">Jefe de servicios generales             </t>
  </si>
  <si>
    <t>Oropeza Gorocica Virginia Meribeth</t>
  </si>
  <si>
    <t>Ortega González Ileana Guadalupe</t>
  </si>
  <si>
    <t>Ortega Rios Covian Roberto Antonio</t>
  </si>
  <si>
    <t xml:space="preserve">Diseñador                               </t>
  </si>
  <si>
    <t>Ortega Rosado Laura Elena</t>
  </si>
  <si>
    <t>Ortiz Heredia Hansel Francisco</t>
  </si>
  <si>
    <t>Ortiz Mier Y Teran Jose Ramiro</t>
  </si>
  <si>
    <t>Ortiz Sauri Javier</t>
  </si>
  <si>
    <t>Ortiz Suárez Alicia Del Carmen</t>
  </si>
  <si>
    <t>Osorio Herrera Vanessa</t>
  </si>
  <si>
    <t>Osorio Vázquez María Cristina</t>
  </si>
  <si>
    <t>Osuna Enríquez Raúl Armando</t>
  </si>
  <si>
    <t>Ovies Gage Mario</t>
  </si>
  <si>
    <t>Pacheco Pantoja Elda Leonor</t>
  </si>
  <si>
    <t>Pacheco Pantoja María Antonieta</t>
  </si>
  <si>
    <t>Pacheco Tejero Manuel Ricardo</t>
  </si>
  <si>
    <t>Padrón Chim Consepción</t>
  </si>
  <si>
    <t>Palacios Ruíz Alexis Mauricio</t>
  </si>
  <si>
    <t>Palomo Gasca Catalina</t>
  </si>
  <si>
    <t xml:space="preserve">Coordinador de Formación Educativa      </t>
  </si>
  <si>
    <t>Parra Burgos Maricarmen De Atocha</t>
  </si>
  <si>
    <t>Payeras Sanchez Luisa Maria</t>
  </si>
  <si>
    <t>Pech Argüelles Miguel Francisco</t>
  </si>
  <si>
    <t>Pedrero Aguilar Lissett Beatriz</t>
  </si>
  <si>
    <t>Pedro Fernández Karim Fernando</t>
  </si>
  <si>
    <t>Peniche Gómez Gloria</t>
  </si>
  <si>
    <t>Peniche Marcin Rolando Gonzalo</t>
  </si>
  <si>
    <t>Peniche Rivero Yngrid</t>
  </si>
  <si>
    <t>Peniche Rosales Jorge Ernesto</t>
  </si>
  <si>
    <t xml:space="preserve">Especialista en diseño instruccional    </t>
  </si>
  <si>
    <t>Peniche Sanguino Astrid Marvin</t>
  </si>
  <si>
    <t>Director de administración escolar y nor</t>
  </si>
  <si>
    <t>Peraza Canto Laura Carolina</t>
  </si>
  <si>
    <t>Peraza Chuc Moctezuma</t>
  </si>
  <si>
    <t>Peraza Rosas María Jazmine Del Carmen</t>
  </si>
  <si>
    <t xml:space="preserve">Jefe de servicios computacionales       </t>
  </si>
  <si>
    <t>Peraza Zermeño José Daniel</t>
  </si>
  <si>
    <t>Perdomo Elizondo Katia Estefanía</t>
  </si>
  <si>
    <t>Pérez Bernal Maria Gabriela</t>
  </si>
  <si>
    <t>Pérez Domínguez Daniel Alberto</t>
  </si>
  <si>
    <t>Perez Flores Brenda Del Socorro</t>
  </si>
  <si>
    <t>Perez Gomez Jorge Hiram</t>
  </si>
  <si>
    <t>Perez Gomez Miguel Enrique</t>
  </si>
  <si>
    <t xml:space="preserve">Rector de universidad                   </t>
  </si>
  <si>
    <t>Pérez Méndez Yussiff Emmanuel</t>
  </si>
  <si>
    <t>Pérez Ricalde Alberto Antonio</t>
  </si>
  <si>
    <t>Pérez Varguez Carlos Gaspar</t>
  </si>
  <si>
    <t>Pineda Fuentes José Fernando</t>
  </si>
  <si>
    <t>Pinzón Balam Olga Paulina</t>
  </si>
  <si>
    <t>Piña Quijano Mercedes Del Pilar</t>
  </si>
  <si>
    <t>Pool Pech Jose Mauricio</t>
  </si>
  <si>
    <t>Poot Ortega Erick José</t>
  </si>
  <si>
    <t>Poot Palma Enrique</t>
  </si>
  <si>
    <t>Porrúa Ardura María Aurora</t>
  </si>
  <si>
    <t>Puc Martin Juan Gualberto</t>
  </si>
  <si>
    <t>Puc Pool Roberto Iván</t>
  </si>
  <si>
    <t>Puc Rodríguez Adriana Raquel</t>
  </si>
  <si>
    <t>Puerto Ávila Ana Rosa</t>
  </si>
  <si>
    <t>Quintal Castillo Andrés Gaspar</t>
  </si>
  <si>
    <t>Rafful Soberanis Sara Nathali</t>
  </si>
  <si>
    <t>Ramos Arevalo Eduardo Alberto</t>
  </si>
  <si>
    <t>Ramos Gómez Lucia Jaqueline</t>
  </si>
  <si>
    <t>Ramos Medina Jessica Guadalupe</t>
  </si>
  <si>
    <t>Ramos Pino Martha Patricia</t>
  </si>
  <si>
    <t>Recillas Ilizaliturri Yerani</t>
  </si>
  <si>
    <t>Rejón Martínez Lidia Maricruz</t>
  </si>
  <si>
    <t>Reyes Avila Nidelvia Yolanda</t>
  </si>
  <si>
    <t>Reyes Castillo Roberto Enrique</t>
  </si>
  <si>
    <t>Reyes Mézquita Cinddy Noemí</t>
  </si>
  <si>
    <t>Rivera de Vargas  Carola Hortensia</t>
  </si>
  <si>
    <t>Rivera Rovelo Jorge</t>
  </si>
  <si>
    <t>Rocha Carrillo Yeshenia</t>
  </si>
  <si>
    <t>Rodriguez Alcala Antonio</t>
  </si>
  <si>
    <t>Rodríguez Herrera Edesio Martin</t>
  </si>
  <si>
    <t>Rodriguez Martin Francisco Javier</t>
  </si>
  <si>
    <t>Rodriguez Pantoja Rocio Elizabeth</t>
  </si>
  <si>
    <t>Rodríguez Pech Mayte Eugenia</t>
  </si>
  <si>
    <t>Rodriguez Vargas Fernando</t>
  </si>
  <si>
    <t>Romero Euan Luis Miguel</t>
  </si>
  <si>
    <t>Romero Euan Wilian Ulises</t>
  </si>
  <si>
    <t>Romero García Mariana</t>
  </si>
  <si>
    <t>Rosado Richard Isabel Guadalupe</t>
  </si>
  <si>
    <t>Rosas Caballero Edwin Manuel</t>
  </si>
  <si>
    <t>Ruiz Medina Francisco Santiago</t>
  </si>
  <si>
    <t>Sabido Basteris Maricarmen</t>
  </si>
  <si>
    <t>Sabido Perera Yazmín Orquidia</t>
  </si>
  <si>
    <t>Salas Ley Mildred Beatriz</t>
  </si>
  <si>
    <t>Saldaña Aportela Ernesto</t>
  </si>
  <si>
    <t xml:space="preserve">Servicio y Acción Social                </t>
  </si>
  <si>
    <t xml:space="preserve">Coordinador de servicio y acción social </t>
  </si>
  <si>
    <t>Salgado Ríos Gerardo Iván</t>
  </si>
  <si>
    <t>Coordinador de vinculación y recaud fond</t>
  </si>
  <si>
    <t>San Miguel Alvarado Africa</t>
  </si>
  <si>
    <t>Sanchez Gomez Miriam Adriana</t>
  </si>
  <si>
    <t xml:space="preserve">Especialista de presupuestos            </t>
  </si>
  <si>
    <t>Sanchez Pool Russel Miguel</t>
  </si>
  <si>
    <t>Sánchez Trujillo María Guadalupe</t>
  </si>
  <si>
    <t>Sandoval Vázquez María Del Carmen</t>
  </si>
  <si>
    <t>Sansores Ruz Andrea Josefina</t>
  </si>
  <si>
    <t>Sansores Sánchez María Eugenia</t>
  </si>
  <si>
    <t>Santana Cab Luis Enrique</t>
  </si>
  <si>
    <t>Sierra González Mónica</t>
  </si>
  <si>
    <t>Silveira Bolio José Antonio</t>
  </si>
  <si>
    <t>Solana Medina Alejandro</t>
  </si>
  <si>
    <t>Solís Castilla Alfredo José</t>
  </si>
  <si>
    <t>Solis Navarrete Lourdes Jhoana</t>
  </si>
  <si>
    <t>Sulú Balam Wilberth Bibiano</t>
  </si>
  <si>
    <t>Tamayo Escalante Aida Dayanara</t>
  </si>
  <si>
    <t>Tec Cetina Noé De Jesús</t>
  </si>
  <si>
    <t>Tello Rodriguez Marisol</t>
  </si>
  <si>
    <t>Tello Rodriguez Martha María</t>
  </si>
  <si>
    <t>Terrazas Brandt Arturo Alfonso</t>
  </si>
  <si>
    <t>Torreblanca Rios Fernando Antonio</t>
  </si>
  <si>
    <t xml:space="preserve">Jefe de biblioteca                      </t>
  </si>
  <si>
    <t>Towle Wachenheim Judith Margarete</t>
  </si>
  <si>
    <t xml:space="preserve">Coordinador del centro de lenguas       </t>
  </si>
  <si>
    <t>Trujillo Paredes Niurka</t>
  </si>
  <si>
    <t>Tut Aké Sergio Gabriel</t>
  </si>
  <si>
    <t>Tuyub Dzul María Jesús</t>
  </si>
  <si>
    <t>Tuyub España Arumi</t>
  </si>
  <si>
    <t xml:space="preserve">Coordinador de Calidad Académica        </t>
  </si>
  <si>
    <t>Uicab Che María Magdalena</t>
  </si>
  <si>
    <t>Urias Ibarra Elizabeth</t>
  </si>
  <si>
    <t>Urzaiz Lares Jose Gabriel</t>
  </si>
  <si>
    <t>Urzúa Navarrete Andrea Susana</t>
  </si>
  <si>
    <t>Us Vázquez Luis David</t>
  </si>
  <si>
    <t>Valencia Cervera Maria Irene</t>
  </si>
  <si>
    <t>Vallado Flores Cristian</t>
  </si>
  <si>
    <t>Valle Moo Freddy Juventino</t>
  </si>
  <si>
    <t>Vallejo Álvarez Ayerím Del Rosario</t>
  </si>
  <si>
    <t>Vargas Chávez Minerva Stephani</t>
  </si>
  <si>
    <t>Varguez Perez Ileana Trinidad</t>
  </si>
  <si>
    <t>Vazquez Cruz Luis Alonso</t>
  </si>
  <si>
    <t>Vázquez Navarrete Jesús Alberto</t>
  </si>
  <si>
    <t>Vegue Corbacho David</t>
  </si>
  <si>
    <t>Ventura Sabido Martha Georgina Del Socorro</t>
  </si>
  <si>
    <t>Vera Cardeña Marisol Guadalupe</t>
  </si>
  <si>
    <t>Verde Narváez Emmanuel De Jesús</t>
  </si>
  <si>
    <t>Vidal Carrillo Anna Carolina</t>
  </si>
  <si>
    <t>Jefe de servicios escolares intern y aud</t>
  </si>
  <si>
    <t>Villar Conde Eduardo</t>
  </si>
  <si>
    <t>Wabi Peniche Carlos Andrés</t>
  </si>
  <si>
    <t>Xix Tzakum Daniel Alejandro</t>
  </si>
  <si>
    <t>Yerbes Contreras Leonardo Daniel</t>
  </si>
  <si>
    <t>Zaldivar Álvarez Antonio</t>
  </si>
  <si>
    <t>Zaldívar Rae Jaime Antonio</t>
  </si>
  <si>
    <t xml:space="preserve">Coordinador de investigación            </t>
  </si>
  <si>
    <t>Zapata Carrillo Silvia Zuhalia</t>
  </si>
  <si>
    <t>Zapata Díaz Yazmin Antonia</t>
  </si>
  <si>
    <t>Zapata Novelo Alana</t>
  </si>
  <si>
    <t>Zárate Medina Mercedes</t>
  </si>
  <si>
    <t>Ser Anáhuac - 3Feb</t>
  </si>
  <si>
    <t>x</t>
  </si>
  <si>
    <t>Garza Luna Narcedalia</t>
  </si>
  <si>
    <t>Vicerrectora de Finanzas</t>
  </si>
  <si>
    <t>Vicerrectoría Administración y Finanzas</t>
  </si>
  <si>
    <t>VA</t>
  </si>
  <si>
    <t>R</t>
  </si>
  <si>
    <t>VICERRECTORÍA</t>
  </si>
  <si>
    <t>VAF</t>
  </si>
  <si>
    <t xml:space="preserve">VA                                  </t>
  </si>
  <si>
    <t xml:space="preserve">VA                         </t>
  </si>
  <si>
    <t xml:space="preserve">R   </t>
  </si>
  <si>
    <t xml:space="preserve">VAF </t>
  </si>
  <si>
    <t xml:space="preserve">VA                       </t>
  </si>
  <si>
    <t xml:space="preserve">VA                              </t>
  </si>
  <si>
    <t xml:space="preserve">VA           </t>
  </si>
  <si>
    <t xml:space="preserve">VA    </t>
  </si>
  <si>
    <t xml:space="preserve">VA </t>
  </si>
  <si>
    <t xml:space="preserve">VA                        </t>
  </si>
  <si>
    <t xml:space="preserve">R                               </t>
  </si>
  <si>
    <t xml:space="preserve">VFI     </t>
  </si>
  <si>
    <t xml:space="preserve">VA         </t>
  </si>
  <si>
    <t xml:space="preserve">VA                                 </t>
  </si>
  <si>
    <t xml:space="preserve">VA          </t>
  </si>
  <si>
    <t xml:space="preserve">VAF                           </t>
  </si>
  <si>
    <t xml:space="preserve">R            </t>
  </si>
  <si>
    <t xml:space="preserve">VA                 </t>
  </si>
  <si>
    <t xml:space="preserve">R  </t>
  </si>
  <si>
    <t xml:space="preserve">VA                               </t>
  </si>
  <si>
    <t xml:space="preserve">VA             </t>
  </si>
  <si>
    <t xml:space="preserve">R              </t>
  </si>
  <si>
    <t xml:space="preserve">R               </t>
  </si>
  <si>
    <t xml:space="preserve">R                   </t>
  </si>
  <si>
    <t xml:space="preserve">VA                   </t>
  </si>
  <si>
    <t xml:space="preserve">VFI          </t>
  </si>
  <si>
    <t>VFI</t>
  </si>
  <si>
    <t xml:space="preserve">VA                            </t>
  </si>
  <si>
    <t xml:space="preserve">VA      </t>
  </si>
  <si>
    <t xml:space="preserve">VA                    </t>
  </si>
  <si>
    <t xml:space="preserve">VA                     </t>
  </si>
  <si>
    <t xml:space="preserve">VA              </t>
  </si>
  <si>
    <t>ÁREA</t>
  </si>
  <si>
    <t>NÚMERO DE ASISTENTES</t>
  </si>
  <si>
    <t>PORCENTAJE POR ÁREA</t>
  </si>
  <si>
    <t>Rectoría</t>
  </si>
  <si>
    <t>Vicerrectoría Académica</t>
  </si>
  <si>
    <t>Vicerrectoría de Administración y Finanzas</t>
  </si>
  <si>
    <t>Vicerrectoría de Formación Integral</t>
  </si>
  <si>
    <t>TOTAL</t>
  </si>
  <si>
    <t>SER ANÁHUAC - 3 de febrero de 2017</t>
  </si>
  <si>
    <t>Ser Anáhuac - 6Ene</t>
  </si>
  <si>
    <t>SER ANÁHUAC - 6 de enero de 2017</t>
  </si>
  <si>
    <t>Ser Anáhuac - 3Mar</t>
  </si>
  <si>
    <t>Lara Rivas Angélica</t>
  </si>
  <si>
    <t>Desarrollo Académico e Investigación</t>
  </si>
  <si>
    <t>Santos Camargo Mirna Aracelly</t>
  </si>
  <si>
    <t>Capital Humano</t>
  </si>
  <si>
    <t>10K ANÁHUAC-FINBE</t>
  </si>
  <si>
    <t>TORNEO FÚTBOL BARDAS</t>
  </si>
  <si>
    <t>X</t>
  </si>
  <si>
    <t>CAF. Clase de Cocina</t>
  </si>
  <si>
    <t>EQUIPOS REPRESENTATIVOS</t>
  </si>
  <si>
    <t>Básquetbol</t>
  </si>
  <si>
    <t>Rosado Novelo Jeanet</t>
  </si>
  <si>
    <t>Día Anáhuac</t>
  </si>
  <si>
    <t>Ser Anáhuac - 7Abr</t>
  </si>
  <si>
    <t>Sarmet da Silva Farnanda</t>
  </si>
  <si>
    <t>Desarrollo Humano</t>
  </si>
  <si>
    <t>SER ANÁHUAC - 7 de abril de 2017</t>
  </si>
  <si>
    <t>Ejercicios Espirituales Mujeres</t>
  </si>
  <si>
    <t>Ejercicios Espirituales Hombres</t>
  </si>
  <si>
    <t>Lectio Divina Consejo Pastoral FEB</t>
  </si>
  <si>
    <t>Adoración Consejo Pastoral MZO</t>
  </si>
  <si>
    <t>Lectio Divina Consejo Pastoral ABRIL</t>
  </si>
  <si>
    <t>Equipo Mujeres VFI</t>
  </si>
  <si>
    <t>Equipo Hombres RC</t>
  </si>
  <si>
    <t>Retiro Academia - 31 marzo</t>
  </si>
  <si>
    <t>RETO COLABORADOR 2017</t>
  </si>
  <si>
    <t>Ser Anáhuac - 5May</t>
  </si>
  <si>
    <t>Reyes Ramírez Martha Elizabeth</t>
  </si>
  <si>
    <t>Servicios Escolares</t>
  </si>
  <si>
    <t>Alan x el Mundo Vértice</t>
  </si>
  <si>
    <t>De Los Santos Rodríguez Moises Natanael</t>
  </si>
  <si>
    <t>Profesor universitario</t>
  </si>
  <si>
    <t>Gómez Perez Edsi</t>
  </si>
  <si>
    <t>González Gutierrez Ligia Natalia</t>
  </si>
  <si>
    <t>Hinojosa Magallón David Fernando</t>
  </si>
  <si>
    <t>Malja Santoyo Beatriz</t>
  </si>
  <si>
    <t>Santana Barrera Sarlos Andres</t>
  </si>
  <si>
    <t>Auxiliar de laboratorio y/o taller</t>
  </si>
  <si>
    <t>Asesor de desarrollo humano</t>
  </si>
  <si>
    <t>Villagomez Duarte Fernando</t>
  </si>
  <si>
    <t>Número de empleado</t>
  </si>
  <si>
    <t>Vargas Canseco Patricia</t>
  </si>
  <si>
    <t>Secretario(a) de departamento</t>
  </si>
  <si>
    <t>Universidad del Mayab S.C.</t>
  </si>
  <si>
    <t>UMA870531DG9</t>
  </si>
  <si>
    <t>CATALOGO EMPLEADOS DEL PERIODO</t>
  </si>
  <si>
    <t>IdEmpleado</t>
  </si>
  <si>
    <t>ApellidoPaterno</t>
  </si>
  <si>
    <t>ApellidoMaterno</t>
  </si>
  <si>
    <t>Sexo</t>
  </si>
  <si>
    <t>email</t>
  </si>
  <si>
    <t>Abreu</t>
  </si>
  <si>
    <t>Pérez</t>
  </si>
  <si>
    <t>Eduardo José</t>
  </si>
  <si>
    <t>Masculino</t>
  </si>
  <si>
    <t>Esp. Odontologia</t>
  </si>
  <si>
    <t>eduardo.abreu@anahuac.mx</t>
  </si>
  <si>
    <t>Acevedo</t>
  </si>
  <si>
    <t>Marentes</t>
  </si>
  <si>
    <t>Fernando Enrique</t>
  </si>
  <si>
    <t>Asistente académico</t>
  </si>
  <si>
    <t>fernando.acevedo@anahuac.mx</t>
  </si>
  <si>
    <t>Vales</t>
  </si>
  <si>
    <t>María Alejandrina</t>
  </si>
  <si>
    <t>Femenino</t>
  </si>
  <si>
    <t>Gerencia de Recursos humanos</t>
  </si>
  <si>
    <t>Especialista de recursos humanos</t>
  </si>
  <si>
    <t>alejandrina.acevedo@anahuac.mx</t>
  </si>
  <si>
    <t>Achach</t>
  </si>
  <si>
    <t>Solís</t>
  </si>
  <si>
    <t>Marisol</t>
  </si>
  <si>
    <t>Relaciones Académica</t>
  </si>
  <si>
    <t>Coordinador de relaciones académicas</t>
  </si>
  <si>
    <t>marisol.achach@anahuac.mx</t>
  </si>
  <si>
    <t>Acuña</t>
  </si>
  <si>
    <t>González</t>
  </si>
  <si>
    <t>Narciso Antonio</t>
  </si>
  <si>
    <t>Vicerrector académico</t>
  </si>
  <si>
    <t>narciso.acuna@anahuac.mx</t>
  </si>
  <si>
    <t>Aguayo</t>
  </si>
  <si>
    <t>Rosado</t>
  </si>
  <si>
    <t>Orfi Guadalupe</t>
  </si>
  <si>
    <t>Coordinación de Comunicación</t>
  </si>
  <si>
    <t>Coordinador de comunicación</t>
  </si>
  <si>
    <t>orfi.aguayo@anahuac.mx</t>
  </si>
  <si>
    <t>Allen</t>
  </si>
  <si>
    <t>Novelo</t>
  </si>
  <si>
    <t>Nina Rosa</t>
  </si>
  <si>
    <t>nina.allen@anahuac.mx</t>
  </si>
  <si>
    <t>Alonso</t>
  </si>
  <si>
    <t>Sanders</t>
  </si>
  <si>
    <t>Maria Montserrat</t>
  </si>
  <si>
    <t>Cirujano Dentista</t>
  </si>
  <si>
    <t>monserrat.alonso@anahuac.mx</t>
  </si>
  <si>
    <t>Alonzo</t>
  </si>
  <si>
    <t>Medina</t>
  </si>
  <si>
    <t>Gerardo Manuel</t>
  </si>
  <si>
    <t>Ingeniería Industrial para la Dirección</t>
  </si>
  <si>
    <t>gerardo.alonzo@anahuac.mx</t>
  </si>
  <si>
    <t>Alpizar</t>
  </si>
  <si>
    <t>Rodríguez</t>
  </si>
  <si>
    <t>Marian</t>
  </si>
  <si>
    <t>Nutrición</t>
  </si>
  <si>
    <t>marian.alpizar@anahuac.mx</t>
  </si>
  <si>
    <t>Alpuche</t>
  </si>
  <si>
    <t>Diaz</t>
  </si>
  <si>
    <t>Andres Alberto</t>
  </si>
  <si>
    <t>Mantenimiento</t>
  </si>
  <si>
    <t>Auxiliar de mantenimiento</t>
  </si>
  <si>
    <t>andres.alpuche@anahuac.mx</t>
  </si>
  <si>
    <t>Álvarez</t>
  </si>
  <si>
    <t>Escalante</t>
  </si>
  <si>
    <t>Absalón</t>
  </si>
  <si>
    <t>Derecho</t>
  </si>
  <si>
    <t>Director de programa académico</t>
  </si>
  <si>
    <t>absalon.alvarez@anahuac.mx</t>
  </si>
  <si>
    <t>Amaya</t>
  </si>
  <si>
    <t>Ada Luz</t>
  </si>
  <si>
    <t>Secretario (a) de la Dirección</t>
  </si>
  <si>
    <t>ada.amaya@anahuac.mx</t>
  </si>
  <si>
    <t>Anaya</t>
  </si>
  <si>
    <t>Sandoval</t>
  </si>
  <si>
    <t>Juan Antonio</t>
  </si>
  <si>
    <t>Director de división académica</t>
  </si>
  <si>
    <t>antonio.anaya@anahuac.mx</t>
  </si>
  <si>
    <t>Andrade</t>
  </si>
  <si>
    <t>Nuñez</t>
  </si>
  <si>
    <t>Brenda</t>
  </si>
  <si>
    <t>Diseño</t>
  </si>
  <si>
    <t>brenda.andrade@anahuac.mx</t>
  </si>
  <si>
    <t>Aquino</t>
  </si>
  <si>
    <t>Hernández</t>
  </si>
  <si>
    <t>Pedro Ricardo</t>
  </si>
  <si>
    <t>Médico Cirujano</t>
  </si>
  <si>
    <t>Técnico de laboratorio y/o taller</t>
  </si>
  <si>
    <t>pedro.aquino@anahuac.mx</t>
  </si>
  <si>
    <t>Arana</t>
  </si>
  <si>
    <t>Rico</t>
  </si>
  <si>
    <t>Sandra Elisa</t>
  </si>
  <si>
    <t>Oficina de Transferencia e innovación</t>
  </si>
  <si>
    <t>Asistente de dirección</t>
  </si>
  <si>
    <t>sandra.arana@anahuac.mx</t>
  </si>
  <si>
    <t>Aranda</t>
  </si>
  <si>
    <t>Gonzalez</t>
  </si>
  <si>
    <t>Sofía</t>
  </si>
  <si>
    <t>sofia.aranda@anahuac.mx</t>
  </si>
  <si>
    <t>Morales</t>
  </si>
  <si>
    <t>Anevi</t>
  </si>
  <si>
    <t>Supervisor Administrativo</t>
  </si>
  <si>
    <t>anevi.aranda@anahuac.mx</t>
  </si>
  <si>
    <t>Arceo</t>
  </si>
  <si>
    <t>May</t>
  </si>
  <si>
    <t>José Gamaliel</t>
  </si>
  <si>
    <t>Auxiliar administrativo</t>
  </si>
  <si>
    <t>jose.arceo@anahuac.mx</t>
  </si>
  <si>
    <t>Arcos</t>
  </si>
  <si>
    <t>Solis</t>
  </si>
  <si>
    <t>Marvin</t>
  </si>
  <si>
    <t>Dirección de Desarrollo Institucional</t>
  </si>
  <si>
    <t>marvin.arcos@anahuac.mx</t>
  </si>
  <si>
    <t>Argaez</t>
  </si>
  <si>
    <t>Angélica Patricia</t>
  </si>
  <si>
    <t>angelica.argaez@anahuac.mx</t>
  </si>
  <si>
    <t>Argüelles</t>
  </si>
  <si>
    <t>Barrancos</t>
  </si>
  <si>
    <t>David Rene</t>
  </si>
  <si>
    <t>Biblioteca</t>
  </si>
  <si>
    <t>Auxiliar de Biblioteca</t>
  </si>
  <si>
    <t>david.arguelles@anahuac.mx</t>
  </si>
  <si>
    <t>Guerrero</t>
  </si>
  <si>
    <t>Mariela Concepción</t>
  </si>
  <si>
    <t>Auxiliar de Compras</t>
  </si>
  <si>
    <t>mariela.arguelles@anahuac.mx</t>
  </si>
  <si>
    <t>Ávila</t>
  </si>
  <si>
    <t>Ricardo</t>
  </si>
  <si>
    <t>ricardo.avila@anahuac.mx</t>
  </si>
  <si>
    <t>Sánchez</t>
  </si>
  <si>
    <t>Rubén Orlando</t>
  </si>
  <si>
    <t>FEN; Negocios Internacionales</t>
  </si>
  <si>
    <t>ruben.avila@anahuac.mx</t>
  </si>
  <si>
    <t>Ayala</t>
  </si>
  <si>
    <t>Fernández</t>
  </si>
  <si>
    <t>Debora</t>
  </si>
  <si>
    <t>Centro de Lenguas</t>
  </si>
  <si>
    <t>debora.ayala@anahuac.mx</t>
  </si>
  <si>
    <t>Parra</t>
  </si>
  <si>
    <t>Guadalupe Nahiely</t>
  </si>
  <si>
    <t>guadalupe.ayala@anahuac.mx</t>
  </si>
  <si>
    <t>Balam</t>
  </si>
  <si>
    <t>García</t>
  </si>
  <si>
    <t>Ana Mercedes</t>
  </si>
  <si>
    <t>ana.balam@anahuac.mx</t>
  </si>
  <si>
    <t>Barrera</t>
  </si>
  <si>
    <t>Acosta</t>
  </si>
  <si>
    <t>Nallely Anai</t>
  </si>
  <si>
    <t>nallely.barrera@anahuac.mx</t>
  </si>
  <si>
    <t>Canto</t>
  </si>
  <si>
    <t>José Luis</t>
  </si>
  <si>
    <t>jose.barrera@anahuac.mx</t>
  </si>
  <si>
    <t>Martínez</t>
  </si>
  <si>
    <t>Antonio</t>
  </si>
  <si>
    <t>Rectoría UA Mayab</t>
  </si>
  <si>
    <t>Asistente ejecutivo de rectoría</t>
  </si>
  <si>
    <t>antonio.barrera@anahuac.mx</t>
  </si>
  <si>
    <t>Barroso</t>
  </si>
  <si>
    <t>Tanoira</t>
  </si>
  <si>
    <t>Francisco Gerardo</t>
  </si>
  <si>
    <t>francisco.barroso@anahuac.mx</t>
  </si>
  <si>
    <t>Bastarrachea</t>
  </si>
  <si>
    <t>Naomy Del Pilar</t>
  </si>
  <si>
    <t>naomy.bastarrachea@anahuac.mx</t>
  </si>
  <si>
    <t>Bejarano</t>
  </si>
  <si>
    <t>Carrasco</t>
  </si>
  <si>
    <t>Ramón</t>
  </si>
  <si>
    <t>ramon.bejarano@anahuac.mx</t>
  </si>
  <si>
    <t>Bernés</t>
  </si>
  <si>
    <t>Mimenza</t>
  </si>
  <si>
    <t>Andrea Margarita</t>
  </si>
  <si>
    <t>Promoción</t>
  </si>
  <si>
    <t>Asesor preuniversitario</t>
  </si>
  <si>
    <t>andrea.bernes@anahuac.mx</t>
  </si>
  <si>
    <t>Biachi</t>
  </si>
  <si>
    <t>Valencia</t>
  </si>
  <si>
    <t>Ligia Beatriz</t>
  </si>
  <si>
    <t>ligia.biachi@anahuac.mx</t>
  </si>
  <si>
    <t>Bleis</t>
  </si>
  <si>
    <t>Yam</t>
  </si>
  <si>
    <t>Jessica Selene</t>
  </si>
  <si>
    <t>Coordinador de becas a alumnos</t>
  </si>
  <si>
    <t>jessica.bleis@anahuac.mx</t>
  </si>
  <si>
    <t>Bolio</t>
  </si>
  <si>
    <t>María Lucía</t>
  </si>
  <si>
    <t>lucia.bolio@anahuac.mx</t>
  </si>
  <si>
    <t>Alberto Rene</t>
  </si>
  <si>
    <t>alberto.bolio@anahuac.mx</t>
  </si>
  <si>
    <t>Bravo</t>
  </si>
  <si>
    <t>Vargas</t>
  </si>
  <si>
    <t>Karla Yaneth</t>
  </si>
  <si>
    <t>Secretario(a) de rectoría</t>
  </si>
  <si>
    <t>karla.bravo@anahuac.mx</t>
  </si>
  <si>
    <t>Burgos</t>
  </si>
  <si>
    <t>Estrella</t>
  </si>
  <si>
    <t>Helly Maricela</t>
  </si>
  <si>
    <t>Mtria. Ciencias de la Ed. (mid)</t>
  </si>
  <si>
    <t>helly.burgos@anahuac.mx</t>
  </si>
  <si>
    <t>Montes De Oca</t>
  </si>
  <si>
    <t>María Cristina</t>
  </si>
  <si>
    <t>cristina.burgos@anahuac.mx</t>
  </si>
  <si>
    <t>Caceres</t>
  </si>
  <si>
    <t>Juliana Margarita</t>
  </si>
  <si>
    <t>Mtria. Nutrición Clínica (mid)</t>
  </si>
  <si>
    <t>juliana.caceres@anahuac.mx</t>
  </si>
  <si>
    <t>Cachón</t>
  </si>
  <si>
    <t>Medrano</t>
  </si>
  <si>
    <t>Enrique De Jesus</t>
  </si>
  <si>
    <t>Chofer mensajero</t>
  </si>
  <si>
    <t>enrique.cachon@anahuac.mx</t>
  </si>
  <si>
    <t>Cadena</t>
  </si>
  <si>
    <t>Mejía</t>
  </si>
  <si>
    <t>Fernando</t>
  </si>
  <si>
    <t>fernando.cadena@anahuac.mx</t>
  </si>
  <si>
    <t>Camacho</t>
  </si>
  <si>
    <t>Sara Edith</t>
  </si>
  <si>
    <t>sara.camacho@anahuac.mx</t>
  </si>
  <si>
    <t>Campo</t>
  </si>
  <si>
    <t>Marrufo</t>
  </si>
  <si>
    <t>José Manuel</t>
  </si>
  <si>
    <t>Auxiliar técnico</t>
  </si>
  <si>
    <t>jose.campo@anahuac.mx</t>
  </si>
  <si>
    <t>Canché</t>
  </si>
  <si>
    <t>Can</t>
  </si>
  <si>
    <t>Marcelo</t>
  </si>
  <si>
    <t>Jardinero</t>
  </si>
  <si>
    <t>marcelo.canche@anahuac.mx</t>
  </si>
  <si>
    <t>Herrera</t>
  </si>
  <si>
    <t>Cristina Gisela</t>
  </si>
  <si>
    <t>cristina.canto@anahuac.mx</t>
  </si>
  <si>
    <t>Cantón</t>
  </si>
  <si>
    <t>Gamboa</t>
  </si>
  <si>
    <t>Pamela Elizabeth</t>
  </si>
  <si>
    <t>pamela.canton@anahuac.mx</t>
  </si>
  <si>
    <t>Canul</t>
  </si>
  <si>
    <t>Homa</t>
  </si>
  <si>
    <t>Edgar Román</t>
  </si>
  <si>
    <t>edgar.canul@anahuac.mx</t>
  </si>
  <si>
    <t>Cardós</t>
  </si>
  <si>
    <t>Santoyo</t>
  </si>
  <si>
    <t>Fermín Orlando</t>
  </si>
  <si>
    <t>fermin.cardos@anahuac.mx</t>
  </si>
  <si>
    <t>Azcuaga</t>
  </si>
  <si>
    <t>Alicia Reneé</t>
  </si>
  <si>
    <t>Especialista de página WEB</t>
  </si>
  <si>
    <t>alicia.carrasco@anahuac.mx</t>
  </si>
  <si>
    <t>Carrera</t>
  </si>
  <si>
    <t>Hilda Ivonne</t>
  </si>
  <si>
    <t>hilda.carrera@anahuac.mx</t>
  </si>
  <si>
    <t>Carrillo</t>
  </si>
  <si>
    <t>cristina.carrillo@anahuac.mx</t>
  </si>
  <si>
    <t>Cervera</t>
  </si>
  <si>
    <t>Ángel Humberto</t>
  </si>
  <si>
    <t>angel.carrillo@anahuac.mx</t>
  </si>
  <si>
    <t>Jorge Abraham</t>
  </si>
  <si>
    <t>jorge.carrillo@anahuac.mx</t>
  </si>
  <si>
    <t>Marin</t>
  </si>
  <si>
    <t>Jose  Alfredo</t>
  </si>
  <si>
    <t>Coordinación de Servicios Tecnológicos</t>
  </si>
  <si>
    <t>Técnico de soporte</t>
  </si>
  <si>
    <t>jose.carrillo@anahuac.mx</t>
  </si>
  <si>
    <t>Peraza</t>
  </si>
  <si>
    <t>Adriana Gabriela</t>
  </si>
  <si>
    <t>adriana.carrillo@anahuac.mx</t>
  </si>
  <si>
    <t>Casanova</t>
  </si>
  <si>
    <t>López</t>
  </si>
  <si>
    <t>Rosa María</t>
  </si>
  <si>
    <t>rosa.casanova@anahuac.mx</t>
  </si>
  <si>
    <t>Castillo</t>
  </si>
  <si>
    <t>Cruz</t>
  </si>
  <si>
    <t>Darling Del Carmen</t>
  </si>
  <si>
    <t>darling.castillo@anahuac.mx</t>
  </si>
  <si>
    <t>Espronceda</t>
  </si>
  <si>
    <t>Claudia Lorena</t>
  </si>
  <si>
    <t>claudia.castillo@anahuac.mx</t>
  </si>
  <si>
    <t>Magaña</t>
  </si>
  <si>
    <t>Leopoldo Manuel</t>
  </si>
  <si>
    <t>Coordinación de humanidades</t>
  </si>
  <si>
    <t>leopoldo.castillo@anahuac.mx</t>
  </si>
  <si>
    <t>Pompeyo</t>
  </si>
  <si>
    <t>Carlos Alberto</t>
  </si>
  <si>
    <t>carlos.castillo@anahuac.mx</t>
  </si>
  <si>
    <t>Quijano</t>
  </si>
  <si>
    <t>Florisela Marlene</t>
  </si>
  <si>
    <t>Cajero</t>
  </si>
  <si>
    <t>florisela.castillo@anahuac.mx</t>
  </si>
  <si>
    <t>Salazar</t>
  </si>
  <si>
    <t>Tatiana Macarena</t>
  </si>
  <si>
    <t>tatiana.castillo@anahuac.mx</t>
  </si>
  <si>
    <t>Castro</t>
  </si>
  <si>
    <t>Avila</t>
  </si>
  <si>
    <t>Eduardo</t>
  </si>
  <si>
    <t>Centro de Atención Alumnos</t>
  </si>
  <si>
    <t>Coordinador de atención a alumnos</t>
  </si>
  <si>
    <t>eduardo.castro@anahuac.mx</t>
  </si>
  <si>
    <t>De Regil</t>
  </si>
  <si>
    <t>Javier</t>
  </si>
  <si>
    <t>javier.castror@anahuac.mx</t>
  </si>
  <si>
    <t>Flota</t>
  </si>
  <si>
    <t>Maribel Concepción</t>
  </si>
  <si>
    <t>Auxiliar Contable</t>
  </si>
  <si>
    <t>maribel.castro@anahuac.mx</t>
  </si>
  <si>
    <t>Landeros</t>
  </si>
  <si>
    <t>María Alicia</t>
  </si>
  <si>
    <t>maria.castro@anahuac.mx</t>
  </si>
  <si>
    <t>Ortega</t>
  </si>
  <si>
    <t>Andrés Fernando</t>
  </si>
  <si>
    <t>andres.castro@anahuac.mx</t>
  </si>
  <si>
    <t>Cel</t>
  </si>
  <si>
    <t>Briceño</t>
  </si>
  <si>
    <t>Eduardo Fernando</t>
  </si>
  <si>
    <t>eduardo.cel@anahuac.mx</t>
  </si>
  <si>
    <t>Cen</t>
  </si>
  <si>
    <t>Caamal</t>
  </si>
  <si>
    <t>marisol.cen@anahuac.mx</t>
  </si>
  <si>
    <t>Centeno</t>
  </si>
  <si>
    <t>Sarabia</t>
  </si>
  <si>
    <t>Elsy Noemi</t>
  </si>
  <si>
    <t>elsy.centeno@anahuac.mx</t>
  </si>
  <si>
    <t>Cervantes</t>
  </si>
  <si>
    <t>Cámara</t>
  </si>
  <si>
    <t>Efraín Alberto</t>
  </si>
  <si>
    <t>Entrenador de selecciones</t>
  </si>
  <si>
    <t>efrain.cervantes.camara@gmail.com</t>
  </si>
  <si>
    <t>María Guadalupe Del Carmen</t>
  </si>
  <si>
    <t>guadalupe.cervera@anahuac.mx</t>
  </si>
  <si>
    <t>Cetina</t>
  </si>
  <si>
    <t>Lara</t>
  </si>
  <si>
    <t>Roxanna Paulina</t>
  </si>
  <si>
    <t>roxanna.cetina@anahuac.mx</t>
  </si>
  <si>
    <t>Chávez</t>
  </si>
  <si>
    <t>Reyes</t>
  </si>
  <si>
    <t>María Del Rocío</t>
  </si>
  <si>
    <t>Dirección de Administraci</t>
  </si>
  <si>
    <t>Jefe de servicios escolares externos</t>
  </si>
  <si>
    <t>rocio.chavez@anahuac.mx</t>
  </si>
  <si>
    <t>Chi</t>
  </si>
  <si>
    <t>Martha Angelica</t>
  </si>
  <si>
    <t>martha.chi@anahuac.mx</t>
  </si>
  <si>
    <t>Chin</t>
  </si>
  <si>
    <t>Pool</t>
  </si>
  <si>
    <t>Zolly Herlinda</t>
  </si>
  <si>
    <t>zolly.chin@anahuac.mx</t>
  </si>
  <si>
    <t>Cirerol</t>
  </si>
  <si>
    <t>León</t>
  </si>
  <si>
    <t>Annette Dinorah</t>
  </si>
  <si>
    <t>annete.cirerol@anahuac.mx</t>
  </si>
  <si>
    <t>Coello</t>
  </si>
  <si>
    <t>Castañeda</t>
  </si>
  <si>
    <t>Orlando Jesús</t>
  </si>
  <si>
    <t>orlando_coeca@hotmail.com</t>
  </si>
  <si>
    <t>Cohuo</t>
  </si>
  <si>
    <t>Eusebio</t>
  </si>
  <si>
    <t>eusebio.cohuo@anahuac.mx</t>
  </si>
  <si>
    <t>Inocencio</t>
  </si>
  <si>
    <t>inocencio.cohuo@anahuac.mx</t>
  </si>
  <si>
    <t>Conde</t>
  </si>
  <si>
    <t>Abel</t>
  </si>
  <si>
    <t>abel.conde@anahuac.mx</t>
  </si>
  <si>
    <t>Copland</t>
  </si>
  <si>
    <t>Ana Meybel</t>
  </si>
  <si>
    <t>ana.copland@anahuac.mx</t>
  </si>
  <si>
    <t>Córdoba</t>
  </si>
  <si>
    <t>Pech</t>
  </si>
  <si>
    <t>Gicel</t>
  </si>
  <si>
    <t>gicel.cordoba@anahuac.mx</t>
  </si>
  <si>
    <t>Correa</t>
  </si>
  <si>
    <t>Daniel Alberto</t>
  </si>
  <si>
    <t>daniel.correa@anahuac.mx</t>
  </si>
  <si>
    <t>Couoh</t>
  </si>
  <si>
    <t>Jary Davis</t>
  </si>
  <si>
    <t>jary.couoh@anahuac.mx</t>
  </si>
  <si>
    <t>Guerra</t>
  </si>
  <si>
    <t>Jossue Alejandro</t>
  </si>
  <si>
    <t>josue.couoh@anahuac.mx</t>
  </si>
  <si>
    <t>Crespo</t>
  </si>
  <si>
    <t>Canté</t>
  </si>
  <si>
    <t>Gener Ricardo</t>
  </si>
  <si>
    <t>gener.crespo@anahuac.mx</t>
  </si>
  <si>
    <t>Anna Karina</t>
  </si>
  <si>
    <t>Especialista en Desarrollo de Medios</t>
  </si>
  <si>
    <t>anna.cruz@anahuac.mx</t>
  </si>
  <si>
    <t>Victor</t>
  </si>
  <si>
    <t>victor.cruz@anahuac.mx</t>
  </si>
  <si>
    <t>Ricalde</t>
  </si>
  <si>
    <t>Kevin Alberto</t>
  </si>
  <si>
    <t>kevin.cruz@anahuac.mx</t>
  </si>
  <si>
    <t>De La Peña</t>
  </si>
  <si>
    <t>López De Llergo</t>
  </si>
  <si>
    <t>Emilio Manuel</t>
  </si>
  <si>
    <t>emilio.delapena@anahuac.mx</t>
  </si>
  <si>
    <t>De Los Santos</t>
  </si>
  <si>
    <t>Rodriguez</t>
  </si>
  <si>
    <t>Moises Natanael</t>
  </si>
  <si>
    <t>moises.delossantos@anahuac.mx</t>
  </si>
  <si>
    <t>Delgado</t>
  </si>
  <si>
    <t>Sara Guadalupe</t>
  </si>
  <si>
    <t>guadalupe.delgado@anahuac.mx</t>
  </si>
  <si>
    <t>Díaz</t>
  </si>
  <si>
    <t>Aguilar</t>
  </si>
  <si>
    <t>Julia Amanda</t>
  </si>
  <si>
    <t>Mtria. Admon. Publica (mid)</t>
  </si>
  <si>
    <t>julia.diaz@anahuac.mx</t>
  </si>
  <si>
    <t>Domínguez</t>
  </si>
  <si>
    <t>Pedro</t>
  </si>
  <si>
    <t>Programa de Egresados</t>
  </si>
  <si>
    <t>pedro.diaz@anahuac.mx</t>
  </si>
  <si>
    <t>Negrón</t>
  </si>
  <si>
    <t>Porfirio Rodolfo</t>
  </si>
  <si>
    <t>porfirio.diaz@anahuac.mx</t>
  </si>
  <si>
    <t>Dominguez</t>
  </si>
  <si>
    <t>Ayora</t>
  </si>
  <si>
    <t>Asuncion Del Rosario</t>
  </si>
  <si>
    <t>asuncion.dominguez@anahuac.mx</t>
  </si>
  <si>
    <t>Rafael Alfonso</t>
  </si>
  <si>
    <t>rafael.dominguez@anahuac.mx</t>
  </si>
  <si>
    <t>Cherit</t>
  </si>
  <si>
    <t>Luciano Diab</t>
  </si>
  <si>
    <t>luciano.dominguez@anahuac.mx</t>
  </si>
  <si>
    <t>Maldonado</t>
  </si>
  <si>
    <t>Joaquina Leonor</t>
  </si>
  <si>
    <t>joaquina.dominguez@anahuac.mx</t>
  </si>
  <si>
    <t>Rubén</t>
  </si>
  <si>
    <t>ruben.dominguez@anahuac.mx</t>
  </si>
  <si>
    <t>Nolasco</t>
  </si>
  <si>
    <t>Dafne</t>
  </si>
  <si>
    <t>Clínica Universitaria</t>
  </si>
  <si>
    <t>Coordinador de proyectos</t>
  </si>
  <si>
    <t>dafne.dominguez@anahuac.mx</t>
  </si>
  <si>
    <t>Duarte</t>
  </si>
  <si>
    <t>Yermak Alexandro</t>
  </si>
  <si>
    <t>yermak.duarte@anahuac.mx</t>
  </si>
  <si>
    <t>Durán</t>
  </si>
  <si>
    <t>Yabur</t>
  </si>
  <si>
    <t>Margarita Concepción</t>
  </si>
  <si>
    <t>margarita.duran@anahuac.mx</t>
  </si>
  <si>
    <t>Dzib</t>
  </si>
  <si>
    <t>Chan</t>
  </si>
  <si>
    <t>Martha Patricia</t>
  </si>
  <si>
    <t>patricia.dzib@anahuac.mx</t>
  </si>
  <si>
    <t>Echazarreta</t>
  </si>
  <si>
    <t>Montero</t>
  </si>
  <si>
    <t>Fabiola</t>
  </si>
  <si>
    <t>fabiola.echazarreta@anahuac.mx</t>
  </si>
  <si>
    <t>Jhoanna</t>
  </si>
  <si>
    <t>Jefe de compras</t>
  </si>
  <si>
    <t>jhoanna.echazarreta@anahuac.mx</t>
  </si>
  <si>
    <t>Echeverría</t>
  </si>
  <si>
    <t>Y Eguiluz</t>
  </si>
  <si>
    <t>jose.echeverria@anahuac.mx</t>
  </si>
  <si>
    <t>Eggers</t>
  </si>
  <si>
    <t>Dominic</t>
  </si>
  <si>
    <t>Programas de liderazgo VERTICE</t>
  </si>
  <si>
    <t>dominic.eggers@anahuac.mx</t>
  </si>
  <si>
    <t>Encalada</t>
  </si>
  <si>
    <t>Salas</t>
  </si>
  <si>
    <t>Cinthia De Jesús</t>
  </si>
  <si>
    <t>cinthia.encalada@anahuac.mx</t>
  </si>
  <si>
    <t>Enríquez</t>
  </si>
  <si>
    <t>Vázquez</t>
  </si>
  <si>
    <t>Erika Del Socorro</t>
  </si>
  <si>
    <t>erika.enriquezv@anahuac.mx</t>
  </si>
  <si>
    <t>Ileana Cristina</t>
  </si>
  <si>
    <t>Relaciones Estudiatiles</t>
  </si>
  <si>
    <t>Especialista de atención a foráneos</t>
  </si>
  <si>
    <t>ileana.escalante@anahuac.mx</t>
  </si>
  <si>
    <t>Ayuso</t>
  </si>
  <si>
    <t>Erika Maria</t>
  </si>
  <si>
    <t>erika.escalante@anahuac.mx</t>
  </si>
  <si>
    <t>Góngora</t>
  </si>
  <si>
    <t>Gretty Guadalupe</t>
  </si>
  <si>
    <t>Ciencias de la Comunicación</t>
  </si>
  <si>
    <t>gretty.escalante@anahuac.mx</t>
  </si>
  <si>
    <t>Macías Valadez</t>
  </si>
  <si>
    <t>Coordinador de programa académico</t>
  </si>
  <si>
    <t>jose.escalante@anahuac.mx</t>
  </si>
  <si>
    <t>Escamilla</t>
  </si>
  <si>
    <t>Borges</t>
  </si>
  <si>
    <t>Lucy Del Carmen</t>
  </si>
  <si>
    <t>lucy.escamilla@anahuac.mx</t>
  </si>
  <si>
    <t>Escárcega</t>
  </si>
  <si>
    <t>Galera</t>
  </si>
  <si>
    <t>Lucely De Los Angeles</t>
  </si>
  <si>
    <t>lucely.escarcega@anahuac.mx</t>
  </si>
  <si>
    <t>Escobedo</t>
  </si>
  <si>
    <t>Vera</t>
  </si>
  <si>
    <t>Abril Alejandra</t>
  </si>
  <si>
    <t>abril.escobedo@anahuac.mx</t>
  </si>
  <si>
    <t>Espinosa</t>
  </si>
  <si>
    <t>Garza</t>
  </si>
  <si>
    <t>María De La Asunción Cecilia</t>
  </si>
  <si>
    <t>maria.espinosag@anahuac.mx</t>
  </si>
  <si>
    <t>Estrada</t>
  </si>
  <si>
    <t>Rubí Margarita</t>
  </si>
  <si>
    <t>rubi.estrada@anahuac.mx</t>
  </si>
  <si>
    <t>Suaste</t>
  </si>
  <si>
    <t>Gilberto Ramon</t>
  </si>
  <si>
    <t>gilberto.estrella@anahuac.mx</t>
  </si>
  <si>
    <t>Euan</t>
  </si>
  <si>
    <t>Calderón</t>
  </si>
  <si>
    <t>Eugenia Beatriz</t>
  </si>
  <si>
    <t>Jefe de Contabilidad</t>
  </si>
  <si>
    <t>eugenia.euan@anahuac.mx</t>
  </si>
  <si>
    <t>Evia</t>
  </si>
  <si>
    <t>Ceballos</t>
  </si>
  <si>
    <t>Nury Fernanda</t>
  </si>
  <si>
    <t>Coordinador de programas de liderazgo</t>
  </si>
  <si>
    <t>nury.evia@anahuac.mx</t>
  </si>
  <si>
    <t>Fajardo</t>
  </si>
  <si>
    <t>Abril Eugenia</t>
  </si>
  <si>
    <t>abril.fajardo@anahuac.mx</t>
  </si>
  <si>
    <t>Falcón</t>
  </si>
  <si>
    <t>Rivera</t>
  </si>
  <si>
    <t>Karla Yamile</t>
  </si>
  <si>
    <t>karla.falcon@anahuac.mx</t>
  </si>
  <si>
    <t>Farjat</t>
  </si>
  <si>
    <t>Argel Antonio</t>
  </si>
  <si>
    <t>argel.farjat@anahuac.mx</t>
  </si>
  <si>
    <t>Bandini</t>
  </si>
  <si>
    <t>Lucía Del Corazón De María</t>
  </si>
  <si>
    <t>bandini.lucia@anahuac.mx</t>
  </si>
  <si>
    <t>Ferro</t>
  </si>
  <si>
    <t>Muñoz</t>
  </si>
  <si>
    <t>Farrah Silvana</t>
  </si>
  <si>
    <t>farrah.ferro@anahuac.mx</t>
  </si>
  <si>
    <t>Fitzmaurice</t>
  </si>
  <si>
    <t>Cahluni</t>
  </si>
  <si>
    <t>Alejandro Esteban</t>
  </si>
  <si>
    <t>alejandro.fitzmaurice@anahuac.mx</t>
  </si>
  <si>
    <t>Flores</t>
  </si>
  <si>
    <t>Bargas</t>
  </si>
  <si>
    <t>Beatriz Gabriela</t>
  </si>
  <si>
    <t>beatriz.flores@anahuac.mx</t>
  </si>
  <si>
    <t>Gaspar</t>
  </si>
  <si>
    <t>gaspar.flores@anahuac.mx</t>
  </si>
  <si>
    <t>Fournier</t>
  </si>
  <si>
    <t>Montiel</t>
  </si>
  <si>
    <t>José Guillermo</t>
  </si>
  <si>
    <t>guillermo.fournier@anahuac.mx</t>
  </si>
  <si>
    <t>Fraire</t>
  </si>
  <si>
    <t>Torres</t>
  </si>
  <si>
    <t>Maythe</t>
  </si>
  <si>
    <t>maythe.fraire@anahuac.mx</t>
  </si>
  <si>
    <t>Franco</t>
  </si>
  <si>
    <t>Calvillo</t>
  </si>
  <si>
    <t>José Rodrigo</t>
  </si>
  <si>
    <t>rodrigo.franco@anahuac.mx</t>
  </si>
  <si>
    <t>Fregoso</t>
  </si>
  <si>
    <t>Lomas</t>
  </si>
  <si>
    <t>Sofía Constanza</t>
  </si>
  <si>
    <t>Arquitectura</t>
  </si>
  <si>
    <t>sofia.fregoso@anahuac.mx</t>
  </si>
  <si>
    <t>Gallegos</t>
  </si>
  <si>
    <t>Alfredo Vidal</t>
  </si>
  <si>
    <t>alfredo.gallegos@anahuac.mx</t>
  </si>
  <si>
    <t>Mendez</t>
  </si>
  <si>
    <t>Mario Ernesto</t>
  </si>
  <si>
    <t>mario.gamboa@anahuac.mx</t>
  </si>
  <si>
    <t>Felipe</t>
  </si>
  <si>
    <t>felipe.garcia@anahuac.mx</t>
  </si>
  <si>
    <t>Hinojosa</t>
  </si>
  <si>
    <t>Julián</t>
  </si>
  <si>
    <t>julian.garcia@anahuac.mx</t>
  </si>
  <si>
    <t>Carlos Daniel</t>
  </si>
  <si>
    <t>Bloque Electivo Anahuac</t>
  </si>
  <si>
    <t>carlos.garcia@anahuac.mx</t>
  </si>
  <si>
    <t>Roche</t>
  </si>
  <si>
    <t>Regina</t>
  </si>
  <si>
    <t>Director de parque tecnológico</t>
  </si>
  <si>
    <t>regina.garza@anahuac.mx</t>
  </si>
  <si>
    <t>Giorgana</t>
  </si>
  <si>
    <t>Macedo</t>
  </si>
  <si>
    <t>Geovanny Rafael</t>
  </si>
  <si>
    <t>geovanny.giorgana@anahuac.mx</t>
  </si>
  <si>
    <t>Gomez</t>
  </si>
  <si>
    <t>Perez</t>
  </si>
  <si>
    <t>Edsi</t>
  </si>
  <si>
    <t>edsi.gomez@anahuac.mx</t>
  </si>
  <si>
    <t>Gómez</t>
  </si>
  <si>
    <t>Domenzáin</t>
  </si>
  <si>
    <t>Andrea</t>
  </si>
  <si>
    <t>Centro Misión</t>
  </si>
  <si>
    <t>andrea.gomezd@anahuac.mx</t>
  </si>
  <si>
    <t>Ortiz</t>
  </si>
  <si>
    <t>Jorge Oswaldo</t>
  </si>
  <si>
    <t>jorge.gomezo@anahuac.mx</t>
  </si>
  <si>
    <t>Bates</t>
  </si>
  <si>
    <t>Clara Angélica</t>
  </si>
  <si>
    <t>angelica.gongora@anahuac.mx</t>
  </si>
  <si>
    <t>Carlos Cecilio</t>
  </si>
  <si>
    <t>Coordinador de investigación</t>
  </si>
  <si>
    <t>carlos.gongora@anahuac.mx</t>
  </si>
  <si>
    <t>Mariel</t>
  </si>
  <si>
    <t>mariel.gongora@anahuac.mx</t>
  </si>
  <si>
    <t>Gutierrez</t>
  </si>
  <si>
    <t>Ligia Natalia</t>
  </si>
  <si>
    <t>natalia.gonzalez@anahuac.mx</t>
  </si>
  <si>
    <t>Ana Paulina</t>
  </si>
  <si>
    <t>paulina.gonzalez@anahuac.mx</t>
  </si>
  <si>
    <t>Cincúnegui</t>
  </si>
  <si>
    <t>Luis Alberto</t>
  </si>
  <si>
    <t>Coordinador de servicios de tecnología</t>
  </si>
  <si>
    <t>luis.gonzalezc@anahuac.mx</t>
  </si>
  <si>
    <t>Ana Beatriz</t>
  </si>
  <si>
    <t>ana.gonzalez@anahuac.mx</t>
  </si>
  <si>
    <t>Leija</t>
  </si>
  <si>
    <t>Mariana Berenice</t>
  </si>
  <si>
    <t>mariana.gonzalez@anahuac.mx</t>
  </si>
  <si>
    <t>Madariaga</t>
  </si>
  <si>
    <t>Mayte José</t>
  </si>
  <si>
    <t>mayte.gonzalez@anahuac.mx</t>
  </si>
  <si>
    <t>José Alejandro</t>
  </si>
  <si>
    <t>Psicología</t>
  </si>
  <si>
    <t>alejandro.gonzalezn@anahuac.mx</t>
  </si>
  <si>
    <t>Armando José</t>
  </si>
  <si>
    <t>armando.gonzalez@anahuac.mx</t>
  </si>
  <si>
    <t>Uruñuela</t>
  </si>
  <si>
    <t>luis.gonzalez@anahuac.mx</t>
  </si>
  <si>
    <t>Guardia</t>
  </si>
  <si>
    <t>Cándido</t>
  </si>
  <si>
    <t>candido.guardia@anahuac.mx</t>
  </si>
  <si>
    <t>Guedimín</t>
  </si>
  <si>
    <t>Bojórquez</t>
  </si>
  <si>
    <t>Delfina María</t>
  </si>
  <si>
    <t>delfina.guedimin@anahuac.mx</t>
  </si>
  <si>
    <t>Mendoza</t>
  </si>
  <si>
    <t>Marissa Andrea</t>
  </si>
  <si>
    <t>marissa.gutierrez@anahuac.mx</t>
  </si>
  <si>
    <t>Peniche</t>
  </si>
  <si>
    <t>eduardo.gutierrezp@anahuac.mx</t>
  </si>
  <si>
    <t>Gutiérrez</t>
  </si>
  <si>
    <t>Jesús Arturo</t>
  </si>
  <si>
    <t>jesus.gutierrez@anahuac.mx</t>
  </si>
  <si>
    <t>Guzmán</t>
  </si>
  <si>
    <t>Silva</t>
  </si>
  <si>
    <t>Susana Enriqueta</t>
  </si>
  <si>
    <t>Director de desarrollo académico</t>
  </si>
  <si>
    <t>susana.guzman@anahuac.mx</t>
  </si>
  <si>
    <t>Hau</t>
  </si>
  <si>
    <t>España</t>
  </si>
  <si>
    <t>Andrés Abel</t>
  </si>
  <si>
    <t>andres.hau@anahuac.mx</t>
  </si>
  <si>
    <t>Henry</t>
  </si>
  <si>
    <t>Caretta</t>
  </si>
  <si>
    <t>Gilda</t>
  </si>
  <si>
    <t>gilda.henry@anahuac.mx</t>
  </si>
  <si>
    <t>Hernandez</t>
  </si>
  <si>
    <t>Moreno</t>
  </si>
  <si>
    <t>Laura Rosenda</t>
  </si>
  <si>
    <t>Mtria. Alta Dirección y Neg. (mid)</t>
  </si>
  <si>
    <t>laura.hernandez@anahuac.mx</t>
  </si>
  <si>
    <t>Tello</t>
  </si>
  <si>
    <t>fernando.hernandez@anahuac.mx</t>
  </si>
  <si>
    <t>Cortés</t>
  </si>
  <si>
    <t>Trinidad Rebeca</t>
  </si>
  <si>
    <t>rebeca.hernandez@anahuac.mx</t>
  </si>
  <si>
    <t>Loeza</t>
  </si>
  <si>
    <t>María Guadalupe</t>
  </si>
  <si>
    <t>guadalupe.hernandez@anahuac.mx</t>
  </si>
  <si>
    <t>Baas</t>
  </si>
  <si>
    <t>Florángely</t>
  </si>
  <si>
    <t>florangely.herrera@anahuac.mx</t>
  </si>
  <si>
    <t>Magallon</t>
  </si>
  <si>
    <t>David Fernando</t>
  </si>
  <si>
    <t>david.hinojosa@anahuac.mx</t>
  </si>
  <si>
    <t>Hornelas</t>
  </si>
  <si>
    <t>Pineda</t>
  </si>
  <si>
    <t>Carlos Manuel</t>
  </si>
  <si>
    <t>carlos.hornelas@anahuac.mx</t>
  </si>
  <si>
    <t>Hoyos</t>
  </si>
  <si>
    <t>Pinzón</t>
  </si>
  <si>
    <t>Manuel Hernán</t>
  </si>
  <si>
    <t>manuel.hoyos@anahuac.mx</t>
  </si>
  <si>
    <t>Ibañez</t>
  </si>
  <si>
    <t>Katinka Elizabeth</t>
  </si>
  <si>
    <t>katinka.ibanez@anahuac.mx</t>
  </si>
  <si>
    <t>Interian</t>
  </si>
  <si>
    <t>Chuc</t>
  </si>
  <si>
    <t>Ana Rosa</t>
  </si>
  <si>
    <t>Operador de Conmutador</t>
  </si>
  <si>
    <t>ana.interian@anahuac.mx</t>
  </si>
  <si>
    <t>Jimenez</t>
  </si>
  <si>
    <t>Bautista</t>
  </si>
  <si>
    <t>Johann Erasto</t>
  </si>
  <si>
    <t>johann.jimenez@anahuac.mx</t>
  </si>
  <si>
    <t>Jiménez</t>
  </si>
  <si>
    <t>Urcelay</t>
  </si>
  <si>
    <t>Elsa Beatriz</t>
  </si>
  <si>
    <t>elsa.jimenez@anahuac.mx</t>
  </si>
  <si>
    <t>Karam</t>
  </si>
  <si>
    <t>Espósitos</t>
  </si>
  <si>
    <t>José Jesús</t>
  </si>
  <si>
    <t>jose.karam@anahuac.mx</t>
  </si>
  <si>
    <t>Kemp</t>
  </si>
  <si>
    <t>Pamela</t>
  </si>
  <si>
    <t>pamela.kemp@anahuac.mx</t>
  </si>
  <si>
    <t>Kú</t>
  </si>
  <si>
    <t>Francisco  Manuel</t>
  </si>
  <si>
    <t>francisco.ku@anahuac.mx</t>
  </si>
  <si>
    <t>Kumán</t>
  </si>
  <si>
    <t>Dzul</t>
  </si>
  <si>
    <t>Andres</t>
  </si>
  <si>
    <t>andres.kuman@anahuac.mx</t>
  </si>
  <si>
    <t>Lizarraga</t>
  </si>
  <si>
    <t>Maria Simoneta</t>
  </si>
  <si>
    <t>maria.lara@anahuac.mx</t>
  </si>
  <si>
    <t>Mariela Trinidad</t>
  </si>
  <si>
    <t>mariela.lara@anahuac.mx</t>
  </si>
  <si>
    <t>Mena</t>
  </si>
  <si>
    <t>Stacy</t>
  </si>
  <si>
    <t>stacy.lara@anahuac.mx</t>
  </si>
  <si>
    <t>Rivas</t>
  </si>
  <si>
    <t>Angelica</t>
  </si>
  <si>
    <t>angelica.lara@anahuac.mx</t>
  </si>
  <si>
    <t>Lavalle</t>
  </si>
  <si>
    <t>Ana Margarita</t>
  </si>
  <si>
    <t>ana.lavalle@anahuac.mx</t>
  </si>
  <si>
    <t>Lima</t>
  </si>
  <si>
    <t>Chim</t>
  </si>
  <si>
    <t>Rafael</t>
  </si>
  <si>
    <t>rafael.lima@anahuac.mx</t>
  </si>
  <si>
    <t>Lizama</t>
  </si>
  <si>
    <t>Dorantes</t>
  </si>
  <si>
    <t>Natalia Paulina</t>
  </si>
  <si>
    <t>natalia.lizama@anahuac.mx</t>
  </si>
  <si>
    <t>Isabel</t>
  </si>
  <si>
    <t>isabel.lizarraga@anahuac.mx</t>
  </si>
  <si>
    <t>Lopez</t>
  </si>
  <si>
    <t>Melina Leticia</t>
  </si>
  <si>
    <t>melina.lopez@anahuac.mx</t>
  </si>
  <si>
    <t>Leydi Diana</t>
  </si>
  <si>
    <t>leydi.lopez@anahuac.mx</t>
  </si>
  <si>
    <t>Albor</t>
  </si>
  <si>
    <t>Ileana Patricia</t>
  </si>
  <si>
    <t>ileana.lopez@anahuac.mx</t>
  </si>
  <si>
    <t>Berumen</t>
  </si>
  <si>
    <t>Bruno Abraham</t>
  </si>
  <si>
    <t>bruno.lopez@anahuac.mx</t>
  </si>
  <si>
    <t>Nah</t>
  </si>
  <si>
    <t>Yuselmy Fabiola</t>
  </si>
  <si>
    <t>yuselmy.lopez@anahuac.mx</t>
  </si>
  <si>
    <t>Eli Vianey</t>
  </si>
  <si>
    <t>eli.lopez@anahuac.mx</t>
  </si>
  <si>
    <t>Ramos</t>
  </si>
  <si>
    <t>Tania</t>
  </si>
  <si>
    <t>tania.lopezr@anahuac.mx</t>
  </si>
  <si>
    <t>Paula Patricia</t>
  </si>
  <si>
    <t>patricia.lopez@anahuac.mx</t>
  </si>
  <si>
    <t>María Anunciata</t>
  </si>
  <si>
    <t>anunciata.lopez@anahuac.mx</t>
  </si>
  <si>
    <t>Luna</t>
  </si>
  <si>
    <t>Jose Luis</t>
  </si>
  <si>
    <t>Coordinador de campos clínicos</t>
  </si>
  <si>
    <t>jose.lunam@anahuac.mx</t>
  </si>
  <si>
    <t>Mccarthy</t>
  </si>
  <si>
    <t>Diana Patricia</t>
  </si>
  <si>
    <t>Operación Académica</t>
  </si>
  <si>
    <t>diana.luna@anahuac.mx</t>
  </si>
  <si>
    <t>Malja</t>
  </si>
  <si>
    <t>Beatriz</t>
  </si>
  <si>
    <t>beatrizmalja@yahoo.com.mx</t>
  </si>
  <si>
    <t>Marqueda</t>
  </si>
  <si>
    <t>Alcocer</t>
  </si>
  <si>
    <t>Maricela</t>
  </si>
  <si>
    <t>Jefe de admisiones</t>
  </si>
  <si>
    <t>maricela.marqueda@anahuac.mx</t>
  </si>
  <si>
    <t>Martín</t>
  </si>
  <si>
    <t>Rubí Candelaria</t>
  </si>
  <si>
    <t>rubi.martin@anahuac.mx</t>
  </si>
  <si>
    <t>Peón</t>
  </si>
  <si>
    <t>María Gabriela</t>
  </si>
  <si>
    <t>gabriela.martin@anahuac.mx</t>
  </si>
  <si>
    <t>Martinez</t>
  </si>
  <si>
    <t>Adalberto Antonio</t>
  </si>
  <si>
    <t>adalberto.martinez@anahuac.mx</t>
  </si>
  <si>
    <t>Cortes</t>
  </si>
  <si>
    <t>Rubi</t>
  </si>
  <si>
    <t>rubi.martinez@anahuac.mx</t>
  </si>
  <si>
    <t>Alexa Lorena</t>
  </si>
  <si>
    <t>alexa.martinezr@anahuac.mx</t>
  </si>
  <si>
    <t>Maria Cecilia</t>
  </si>
  <si>
    <t>cecilia.martinez@anahuac.mx</t>
  </si>
  <si>
    <t>Valdez</t>
  </si>
  <si>
    <t>Reyna Guadalupe</t>
  </si>
  <si>
    <t>reyna.martinez@anahuac.mx</t>
  </si>
  <si>
    <t>Vanessa Guadalupe</t>
  </si>
  <si>
    <t>vanessa.martinez@anahuac.mx</t>
  </si>
  <si>
    <t>Faz</t>
  </si>
  <si>
    <t>Dora Elia</t>
  </si>
  <si>
    <t>Jefe de crédito y cobranza</t>
  </si>
  <si>
    <t>dora.martinez@anahuac.mx</t>
  </si>
  <si>
    <t>Aurea Rosa</t>
  </si>
  <si>
    <t>aurea.medina@anahuac.mx</t>
  </si>
  <si>
    <t>Palma</t>
  </si>
  <si>
    <t>Jorge Carlos</t>
  </si>
  <si>
    <t>jorge.medina@anahuac.mx</t>
  </si>
  <si>
    <t>Sabido</t>
  </si>
  <si>
    <t>David</t>
  </si>
  <si>
    <t>david.medina@anahuac.mx</t>
  </si>
  <si>
    <t>Mejia</t>
  </si>
  <si>
    <t>Alejandrina</t>
  </si>
  <si>
    <t>alejandrina.mejia@anahuac.mx</t>
  </si>
  <si>
    <t>Almendra Ascencion</t>
  </si>
  <si>
    <t>almendra.mena@anahuac.mx</t>
  </si>
  <si>
    <t>Pedro Antonio</t>
  </si>
  <si>
    <t>pamakeb@hotmail.com</t>
  </si>
  <si>
    <t>Noh</t>
  </si>
  <si>
    <t>Beatriz Anilú</t>
  </si>
  <si>
    <t>Especialista de soporte a sistemas</t>
  </si>
  <si>
    <t>anilu.mendoza@anahuac.mx</t>
  </si>
  <si>
    <t>Villalobos</t>
  </si>
  <si>
    <t>Alejandra</t>
  </si>
  <si>
    <t>alejandra.mendoza@anahuac.mx</t>
  </si>
  <si>
    <t>Mézquita</t>
  </si>
  <si>
    <t>Karla Leticia</t>
  </si>
  <si>
    <t>karla.mezquita@anahuac.mx</t>
  </si>
  <si>
    <t>Mijangos</t>
  </si>
  <si>
    <t>Naal</t>
  </si>
  <si>
    <t>Rosa Eugenia</t>
  </si>
  <si>
    <t>Supervisor de servicios al público</t>
  </si>
  <si>
    <t>rosa.mijangos@anahuac.mx</t>
  </si>
  <si>
    <t>Mir</t>
  </si>
  <si>
    <t>Gil</t>
  </si>
  <si>
    <t>david.mir@anahuac.mx</t>
  </si>
  <si>
    <t>Miranda</t>
  </si>
  <si>
    <t>Flor Marina</t>
  </si>
  <si>
    <t>flor.miranda@anahuac.mx</t>
  </si>
  <si>
    <t>Moguel</t>
  </si>
  <si>
    <t>Ojeda</t>
  </si>
  <si>
    <t>Rubi Del Socorro</t>
  </si>
  <si>
    <t>rubi.moguel@anahuac.mx</t>
  </si>
  <si>
    <t>Molina</t>
  </si>
  <si>
    <t>Greta Nikolai</t>
  </si>
  <si>
    <t>greta.molina@anahuac.mx</t>
  </si>
  <si>
    <t>Montalvo</t>
  </si>
  <si>
    <t>maria.montalvol@anahuac.mx</t>
  </si>
  <si>
    <t>Valladares</t>
  </si>
  <si>
    <t>Joaquin Elías</t>
  </si>
  <si>
    <t>joaquin.morales@anahuac.mx</t>
  </si>
  <si>
    <t>Morcillo</t>
  </si>
  <si>
    <t>Diana Celina</t>
  </si>
  <si>
    <t>diana.morcillo@anahuac.mx</t>
  </si>
  <si>
    <t>Oscar Melesio</t>
  </si>
  <si>
    <t>oscar.moreno@anahuac.mx</t>
  </si>
  <si>
    <t>Roberto Arcángel</t>
  </si>
  <si>
    <t>roberto.moreno@anahuac.mx</t>
  </si>
  <si>
    <t>Bello</t>
  </si>
  <si>
    <t>Aida Rosa</t>
  </si>
  <si>
    <t>Difusión Cultural</t>
  </si>
  <si>
    <t>Coordinador de difusión cultural</t>
  </si>
  <si>
    <t>aida.munoz@anahuac.mx</t>
  </si>
  <si>
    <t>Zetina</t>
  </si>
  <si>
    <t>Adrián Baltazar</t>
  </si>
  <si>
    <t>adrian.munoz@anahuac.mx</t>
  </si>
  <si>
    <t>Murillo</t>
  </si>
  <si>
    <t>Esquivel</t>
  </si>
  <si>
    <t>Gary Rusell</t>
  </si>
  <si>
    <t>Jefe de infraestructura tecnológica</t>
  </si>
  <si>
    <t>gary.murillo@anahuac.mx</t>
  </si>
  <si>
    <t>Eric Simón</t>
  </si>
  <si>
    <t>eric.murillo@anahuac.mx</t>
  </si>
  <si>
    <t>Nabté</t>
  </si>
  <si>
    <t>María De Guadalupe</t>
  </si>
  <si>
    <t>maria.nabte@anahuac.mx</t>
  </si>
  <si>
    <t>Narváez</t>
  </si>
  <si>
    <t>Galaz</t>
  </si>
  <si>
    <t>Lia Regina</t>
  </si>
  <si>
    <t>Gerente de recursos humanos</t>
  </si>
  <si>
    <t>lia.narvaez@anahuac.mx</t>
  </si>
  <si>
    <t>Navarro</t>
  </si>
  <si>
    <t>Rosana Patricia</t>
  </si>
  <si>
    <t>rosana.navarro@anahuac.mx</t>
  </si>
  <si>
    <t>Tec</t>
  </si>
  <si>
    <t>Manuel Alberto</t>
  </si>
  <si>
    <t>manuel.navarro@anahuac.mx</t>
  </si>
  <si>
    <t>Negroe</t>
  </si>
  <si>
    <t>Monforte</t>
  </si>
  <si>
    <t>Benjamín Ramón</t>
  </si>
  <si>
    <t>benjamin.negroe@anahuac.mx</t>
  </si>
  <si>
    <t>Luis Andres</t>
  </si>
  <si>
    <t>luis.novelo@anahuac.mx</t>
  </si>
  <si>
    <t>Zapata</t>
  </si>
  <si>
    <t>Luis Adrian</t>
  </si>
  <si>
    <t>luisnu_adrian@hotmail.com</t>
  </si>
  <si>
    <t>Viana</t>
  </si>
  <si>
    <t>Georgina Maribel</t>
  </si>
  <si>
    <t>maribel.ojeda@anahuac.mx</t>
  </si>
  <si>
    <t>Olea</t>
  </si>
  <si>
    <t>Manuel</t>
  </si>
  <si>
    <t>manuel.olea@anahuac.mx</t>
  </si>
  <si>
    <t>Oliva</t>
  </si>
  <si>
    <t>Avilés</t>
  </si>
  <si>
    <t>Andrés Iván</t>
  </si>
  <si>
    <t>andres.oliva@anahuac.mx</t>
  </si>
  <si>
    <t>Ontiveros</t>
  </si>
  <si>
    <t>Velázquez</t>
  </si>
  <si>
    <t>Julio Antonio</t>
  </si>
  <si>
    <t>Jefe de servicios generales</t>
  </si>
  <si>
    <t>julio.ontiveros@anahuac.mx</t>
  </si>
  <si>
    <t>Oropeza</t>
  </si>
  <si>
    <t>Gorocica</t>
  </si>
  <si>
    <t>Virginia Meribeth</t>
  </si>
  <si>
    <t>virginia.oropeza@anahuac.mx</t>
  </si>
  <si>
    <t>Ileana Guadalupe</t>
  </si>
  <si>
    <t>ileana.ortega@anahuac.mx</t>
  </si>
  <si>
    <t>Rios Covian</t>
  </si>
  <si>
    <t>Roberto Antonio</t>
  </si>
  <si>
    <t>Diseñador</t>
  </si>
  <si>
    <t>roberto.ortega@anahuac.mx</t>
  </si>
  <si>
    <t>Laura Elena</t>
  </si>
  <si>
    <t>laura.ortega@anahuac.mx</t>
  </si>
  <si>
    <t>Heredia</t>
  </si>
  <si>
    <t>Hansel Francisco</t>
  </si>
  <si>
    <t>hansel.ortiz@anahuac.mx</t>
  </si>
  <si>
    <t>Mier Y Teran</t>
  </si>
  <si>
    <t>Jose Ramiro</t>
  </si>
  <si>
    <t>ramiro.ortiz@anahuac.mx</t>
  </si>
  <si>
    <t>Sauri</t>
  </si>
  <si>
    <t>javier.ortiz@anahuac.mx</t>
  </si>
  <si>
    <t>Suárez</t>
  </si>
  <si>
    <t>Alicia Del Carmen</t>
  </si>
  <si>
    <t>alicia.ortiz@anahuac.mx</t>
  </si>
  <si>
    <t>Osorio</t>
  </si>
  <si>
    <t>Vanessa</t>
  </si>
  <si>
    <t>vanessa.osorio@anahuac.mx</t>
  </si>
  <si>
    <t>maria.osoriov@anahuac.mx</t>
  </si>
  <si>
    <t>Osuna</t>
  </si>
  <si>
    <t>Raúl Armando</t>
  </si>
  <si>
    <t>raoe33@hotmail.com</t>
  </si>
  <si>
    <t>Ovies</t>
  </si>
  <si>
    <t>Gage</t>
  </si>
  <si>
    <t>Mario</t>
  </si>
  <si>
    <t>mario.ovies@anahuac.mx</t>
  </si>
  <si>
    <t>Pacheco</t>
  </si>
  <si>
    <t>Pantoja</t>
  </si>
  <si>
    <t>Elda Leonor</t>
  </si>
  <si>
    <t>elda.pacheco@anahuac.mx</t>
  </si>
  <si>
    <t>María Antonieta</t>
  </si>
  <si>
    <t>maria.pacheco@anahuac.mx</t>
  </si>
  <si>
    <t>Tejero</t>
  </si>
  <si>
    <t>Manuel Ricardo</t>
  </si>
  <si>
    <t>manuel.pacheco@anahuac.mx</t>
  </si>
  <si>
    <t>Padrón</t>
  </si>
  <si>
    <t>Consepción</t>
  </si>
  <si>
    <t>consepcion.padron@anahuac.mx</t>
  </si>
  <si>
    <t>Palacios</t>
  </si>
  <si>
    <t>Ruíz</t>
  </si>
  <si>
    <t>Alexis Mauricio</t>
  </si>
  <si>
    <t>alexis.palacios@anahuac.mx</t>
  </si>
  <si>
    <t>Palomo</t>
  </si>
  <si>
    <t>Gasca</t>
  </si>
  <si>
    <t>Catalina</t>
  </si>
  <si>
    <t>Coordinador de Formación Educativa</t>
  </si>
  <si>
    <t>catalina.palomo@anahuac.mx</t>
  </si>
  <si>
    <t>Maricarmen De Atocha</t>
  </si>
  <si>
    <t>maricarmen.parra@anahuac.mx</t>
  </si>
  <si>
    <t>Payeras</t>
  </si>
  <si>
    <t>Sanchez</t>
  </si>
  <si>
    <t>Luisa Maria</t>
  </si>
  <si>
    <t>luisa.payeras@anahuac.mx</t>
  </si>
  <si>
    <t>Miguel Francisco</t>
  </si>
  <si>
    <t>miguel.pech@anahuac.mx</t>
  </si>
  <si>
    <t>Pedrero</t>
  </si>
  <si>
    <t>Lissett Beatriz</t>
  </si>
  <si>
    <t>lissett.pedrero@anahuac.mx</t>
  </si>
  <si>
    <t>Karim Fernando</t>
  </si>
  <si>
    <t>karim.pedro@anahuac.mx</t>
  </si>
  <si>
    <t>Gloria</t>
  </si>
  <si>
    <t>gloria.peniche@anahuac.mx</t>
  </si>
  <si>
    <t>Marcin</t>
  </si>
  <si>
    <t>Rolando Gonzalo</t>
  </si>
  <si>
    <t>rolando.peniche@anahuac.mx</t>
  </si>
  <si>
    <t>Rivero</t>
  </si>
  <si>
    <t>Yngrid</t>
  </si>
  <si>
    <t>yngrid.peniche@anahuac.mx</t>
  </si>
  <si>
    <t>Rosales</t>
  </si>
  <si>
    <t>Jorge Ernesto</t>
  </si>
  <si>
    <t>Especialista en diseño instruccional</t>
  </si>
  <si>
    <t>jorge.peniche@anahuac.mx</t>
  </si>
  <si>
    <t>Sanguino</t>
  </si>
  <si>
    <t>Astrid Marvin</t>
  </si>
  <si>
    <t>astrid.peniche@anahuac.mx</t>
  </si>
  <si>
    <t>Laura Carolina</t>
  </si>
  <si>
    <t>laura.peraza@anahuac.mx</t>
  </si>
  <si>
    <t>Moctezuma</t>
  </si>
  <si>
    <t>moctezuma.peraza@anahuac.mx</t>
  </si>
  <si>
    <t>Rosas</t>
  </si>
  <si>
    <t>María Jazmine Del Carmen</t>
  </si>
  <si>
    <t>Jefe de servicios computacionales</t>
  </si>
  <si>
    <t>jazmine.peraza@anahuac.mx</t>
  </si>
  <si>
    <t>Zermeño</t>
  </si>
  <si>
    <t>José Daniel</t>
  </si>
  <si>
    <t>daniel.peraza@anahuac.mx</t>
  </si>
  <si>
    <t>Perdomo</t>
  </si>
  <si>
    <t>Elizondo</t>
  </si>
  <si>
    <t>Katia Estefanía</t>
  </si>
  <si>
    <t>katia.perdomo@anahuac.mx</t>
  </si>
  <si>
    <t>Brenda Del Socorro</t>
  </si>
  <si>
    <t>brenda.perezf@anahuac.mx</t>
  </si>
  <si>
    <t>Jorge Hiram</t>
  </si>
  <si>
    <t>jorge.perez@anahuac.mx</t>
  </si>
  <si>
    <t>Miguel Enrique</t>
  </si>
  <si>
    <t>Rector de universidad</t>
  </si>
  <si>
    <t>miguel.perez@anahuac.mx</t>
  </si>
  <si>
    <t>Bernal</t>
  </si>
  <si>
    <t>Maria Gabriela</t>
  </si>
  <si>
    <t>gabriela.perez@anahuac.mx</t>
  </si>
  <si>
    <t>daniel.perez@anahuac.mx</t>
  </si>
  <si>
    <t>Méndez</t>
  </si>
  <si>
    <t>Yussiff Emmanuel</t>
  </si>
  <si>
    <t>yussiff.perez@anahuac.mx</t>
  </si>
  <si>
    <t>Alberto Antonio</t>
  </si>
  <si>
    <t>alberto.perezri@anahuac.mx</t>
  </si>
  <si>
    <t>Varguez</t>
  </si>
  <si>
    <t>Carlos Gaspar</t>
  </si>
  <si>
    <t>carlos.perez@anahuac.mx</t>
  </si>
  <si>
    <t>Fuentes</t>
  </si>
  <si>
    <t>José Fernando</t>
  </si>
  <si>
    <t>jose.pineda@anahuac.mx</t>
  </si>
  <si>
    <t>Olga Paulina</t>
  </si>
  <si>
    <t>olga.pinzon@anahuac.mx</t>
  </si>
  <si>
    <t>Piña</t>
  </si>
  <si>
    <t>Mercedes Del Pilar</t>
  </si>
  <si>
    <t>mercedes.pina@anahuac.mx</t>
  </si>
  <si>
    <t>Jose Mauricio</t>
  </si>
  <si>
    <t>jose.pool@anahuac.mx</t>
  </si>
  <si>
    <t>Poot</t>
  </si>
  <si>
    <t>Erick José</t>
  </si>
  <si>
    <t>erick.poot@anahuac.mx</t>
  </si>
  <si>
    <t>Enrique</t>
  </si>
  <si>
    <t>enrique.poot@anahuac.mx</t>
  </si>
  <si>
    <t>Porrúa</t>
  </si>
  <si>
    <t>Ardura</t>
  </si>
  <si>
    <t>María Aurora</t>
  </si>
  <si>
    <t>aurora.porrua@anahuac.mx</t>
  </si>
  <si>
    <t>Puc</t>
  </si>
  <si>
    <t>Martin</t>
  </si>
  <si>
    <t>Juan Gualberto</t>
  </si>
  <si>
    <t>juan.puc@anahuac.mx</t>
  </si>
  <si>
    <t>Roberto Iván</t>
  </si>
  <si>
    <t>roberto.puc@anahuac.mx</t>
  </si>
  <si>
    <t>Adriana Raquel</t>
  </si>
  <si>
    <t>adriana.puc@anahuac.mx</t>
  </si>
  <si>
    <t>Puerto</t>
  </si>
  <si>
    <t>ana.puerto@anahuac.mx</t>
  </si>
  <si>
    <t>Quintal</t>
  </si>
  <si>
    <t>Andrés Gaspar</t>
  </si>
  <si>
    <t>ossensei@yahoo.com</t>
  </si>
  <si>
    <t>Rafful</t>
  </si>
  <si>
    <t>Soberanis</t>
  </si>
  <si>
    <t>Sara Nathali</t>
  </si>
  <si>
    <t>sara.rafful@anahuac.mx</t>
  </si>
  <si>
    <t>Arevalo</t>
  </si>
  <si>
    <t>Eduardo Alberto</t>
  </si>
  <si>
    <t>eduardo.ramos@anahuac.mx</t>
  </si>
  <si>
    <t>Lucia Jaqueline</t>
  </si>
  <si>
    <t>lucia.ramos@anahuac.mx</t>
  </si>
  <si>
    <t>Jessica Guadalupe</t>
  </si>
  <si>
    <t>jessica.ramos@anahuac.mx</t>
  </si>
  <si>
    <t>Pino</t>
  </si>
  <si>
    <t>mpinotest@hotmai.com</t>
  </si>
  <si>
    <t>Recillas</t>
  </si>
  <si>
    <t>Ilizaliturri</t>
  </si>
  <si>
    <t>Yerani</t>
  </si>
  <si>
    <t>yerani.recillas@anahuac.mx</t>
  </si>
  <si>
    <t>Rejón</t>
  </si>
  <si>
    <t>Lidia Maricruz</t>
  </si>
  <si>
    <t>maricruz.rejon@anahuac.mx</t>
  </si>
  <si>
    <t>Nidelvia Yolanda</t>
  </si>
  <si>
    <t>nidelvia.reyes@anahuac.mx</t>
  </si>
  <si>
    <t>Roberto Enrique</t>
  </si>
  <si>
    <t>roberto.reyes@anahuac.mx</t>
  </si>
  <si>
    <t>Cinddy Noemí</t>
  </si>
  <si>
    <t>cinddy.reyes@anahuac.mx</t>
  </si>
  <si>
    <t>Ramirez</t>
  </si>
  <si>
    <t>Martha Elizabeth</t>
  </si>
  <si>
    <t>martha.reyesr@anahuac.mx</t>
  </si>
  <si>
    <t>Rovelo</t>
  </si>
  <si>
    <t>Jorge</t>
  </si>
  <si>
    <t>jorge.rivera@anahuac.mx</t>
  </si>
  <si>
    <t>Rivera de Vargas</t>
  </si>
  <si>
    <t>Carola Hortensia</t>
  </si>
  <si>
    <t>carola.rivera@anahuac.mx</t>
  </si>
  <si>
    <t>Rocha</t>
  </si>
  <si>
    <t>Yeshenia</t>
  </si>
  <si>
    <t>yeshenia.rocha@anahuac.mx</t>
  </si>
  <si>
    <t>Alcala</t>
  </si>
  <si>
    <t>antonio.rodriguez@anahuac.mx</t>
  </si>
  <si>
    <t>Francisco Javier</t>
  </si>
  <si>
    <t>javier.rodriguezm@anahuac.mx</t>
  </si>
  <si>
    <t>Rocio Elizabeth</t>
  </si>
  <si>
    <t>rocio.rodriguez@anahuac.mx</t>
  </si>
  <si>
    <t>fernando.rodriguez@anahuac.mx</t>
  </si>
  <si>
    <t>Edesio Martin</t>
  </si>
  <si>
    <t>edesio1972@hotmail.com</t>
  </si>
  <si>
    <t>Mayte Eugenia</t>
  </si>
  <si>
    <t>mayte.rodriguez@anahuac.mx</t>
  </si>
  <si>
    <t>Romero</t>
  </si>
  <si>
    <t>Luis Miguel</t>
  </si>
  <si>
    <t>luis.romero@anahuac.mx</t>
  </si>
  <si>
    <t>Wilian Ulises</t>
  </si>
  <si>
    <t>wiliam.romero@anahuac.mx</t>
  </si>
  <si>
    <t>Mariana</t>
  </si>
  <si>
    <t>mariana.romero@anahuac.mx</t>
  </si>
  <si>
    <t>Jeanette De Los Angeles</t>
  </si>
  <si>
    <t>Director de desarrollo institucional</t>
  </si>
  <si>
    <t>jeanette.rosado@anahuac.mx</t>
  </si>
  <si>
    <t>Richard</t>
  </si>
  <si>
    <t>Isabel Guadalupe</t>
  </si>
  <si>
    <t>isabel.rosado@anahuac.mx</t>
  </si>
  <si>
    <t>Caballero</t>
  </si>
  <si>
    <t>Edwin Manuel</t>
  </si>
  <si>
    <t>edwin.rosas@anahuac.mx</t>
  </si>
  <si>
    <t>Ruiz</t>
  </si>
  <si>
    <t>Francisco Santiago</t>
  </si>
  <si>
    <t>francisco.ruiz@anahuac.mx</t>
  </si>
  <si>
    <t>Basteris</t>
  </si>
  <si>
    <t>Maricarmen</t>
  </si>
  <si>
    <t>maricarmen.sabido@anahuac.mx</t>
  </si>
  <si>
    <t>Perera</t>
  </si>
  <si>
    <t>Yazmín Orquidia</t>
  </si>
  <si>
    <t>yazmin.sabido@anahuac.mx</t>
  </si>
  <si>
    <t>Ley</t>
  </si>
  <si>
    <t>Mildred Beatriz</t>
  </si>
  <si>
    <t>mildred.salas@anahuac.mx</t>
  </si>
  <si>
    <t>Saldaña</t>
  </si>
  <si>
    <t>Aportela</t>
  </si>
  <si>
    <t>Ernesto</t>
  </si>
  <si>
    <t>Servicio y Acción Social</t>
  </si>
  <si>
    <t>Coordinador de servicio y acción social</t>
  </si>
  <si>
    <t>ernesto.saldana@anahuac.mx</t>
  </si>
  <si>
    <t>Salgado</t>
  </si>
  <si>
    <t>Ríos</t>
  </si>
  <si>
    <t>Gerardo Iván</t>
  </si>
  <si>
    <t>gerardo.salgado@anahuac.mx</t>
  </si>
  <si>
    <t>San Miguel</t>
  </si>
  <si>
    <t>Alvarado</t>
  </si>
  <si>
    <t>Africa</t>
  </si>
  <si>
    <t>africa.sanmiguel@anahuac.mx</t>
  </si>
  <si>
    <t>Miriam Adriana</t>
  </si>
  <si>
    <t>Especialista de presupuestos</t>
  </si>
  <si>
    <t>miriam.sanchez@anahuac.mx</t>
  </si>
  <si>
    <t>Russel Miguel</t>
  </si>
  <si>
    <t>russel.sanchez@anahuac.mx</t>
  </si>
  <si>
    <t>Trujillo</t>
  </si>
  <si>
    <t>maria.sanchezt@anahuac.mx</t>
  </si>
  <si>
    <t>María Del Carmen</t>
  </si>
  <si>
    <t>carmen.sandoval@anahuac.mx</t>
  </si>
  <si>
    <t>Sansores</t>
  </si>
  <si>
    <t>Ruz</t>
  </si>
  <si>
    <t>Andrea Josefina</t>
  </si>
  <si>
    <t>andrea.sansores@anahuac.mx</t>
  </si>
  <si>
    <t>María Eugenia</t>
  </si>
  <si>
    <t>maria.sansores@anahuac.mx</t>
  </si>
  <si>
    <t>Santana</t>
  </si>
  <si>
    <t>Carlos Andres</t>
  </si>
  <si>
    <t>carlos.santanab@anahuac.mx</t>
  </si>
  <si>
    <t>Cab</t>
  </si>
  <si>
    <t>Luis Enrique</t>
  </si>
  <si>
    <t>luis.santana@anahuac.mx</t>
  </si>
  <si>
    <t>Santos</t>
  </si>
  <si>
    <t>Camargo</t>
  </si>
  <si>
    <t>Mirna Aracelly</t>
  </si>
  <si>
    <t>aracelly.santos@anahuac.mx</t>
  </si>
  <si>
    <t>Sarmet</t>
  </si>
  <si>
    <t>Da Silva</t>
  </si>
  <si>
    <t>Fernanda</t>
  </si>
  <si>
    <t>fernanda.sarmet@anahuac.mx</t>
  </si>
  <si>
    <t>Sierra</t>
  </si>
  <si>
    <t>Mónica</t>
  </si>
  <si>
    <t>Especialista de orientación vocacional</t>
  </si>
  <si>
    <t>monica.sierra@anahuac.mx</t>
  </si>
  <si>
    <t>Silveira</t>
  </si>
  <si>
    <t>José Antonio</t>
  </si>
  <si>
    <t>jose.silveira@anahuac.mx</t>
  </si>
  <si>
    <t>Solana</t>
  </si>
  <si>
    <t>Alejandro</t>
  </si>
  <si>
    <t>alejandro.solana@anahuac.mx</t>
  </si>
  <si>
    <t>Navarrete</t>
  </si>
  <si>
    <t>Lourdes Jhoana</t>
  </si>
  <si>
    <t>lourdes.solis@anahuac.mx</t>
  </si>
  <si>
    <t>Castilla</t>
  </si>
  <si>
    <t>Alfredo José</t>
  </si>
  <si>
    <t>alfredo.solis@anahuac.mx</t>
  </si>
  <si>
    <t>Sulú</t>
  </si>
  <si>
    <t>Wilberth Bibiano</t>
  </si>
  <si>
    <t>wilberth.sulu@anahuac.mx</t>
  </si>
  <si>
    <t>Tamayo</t>
  </si>
  <si>
    <t>Aida Dayanara</t>
  </si>
  <si>
    <t>aida.tamayo@anahuac.mx</t>
  </si>
  <si>
    <t>Noé De Jesús</t>
  </si>
  <si>
    <t>noe.tec@anahuac.mx</t>
  </si>
  <si>
    <t>marisol.tello@anahuac.mx</t>
  </si>
  <si>
    <t>Martha María</t>
  </si>
  <si>
    <t>martha.tello@anahuac.mx</t>
  </si>
  <si>
    <t>Terrazas</t>
  </si>
  <si>
    <t>Brandt</t>
  </si>
  <si>
    <t>Arturo Alfonso</t>
  </si>
  <si>
    <t>arturo.terrazas@anahuac.mx</t>
  </si>
  <si>
    <t>Torreblanca</t>
  </si>
  <si>
    <t>Rios</t>
  </si>
  <si>
    <t>Fernando Antonio</t>
  </si>
  <si>
    <t>Jefe de biblioteca</t>
  </si>
  <si>
    <t>fernando.torreblanca@anahuac.mx</t>
  </si>
  <si>
    <t>Towle</t>
  </si>
  <si>
    <t>Wachenheim</t>
  </si>
  <si>
    <t>Judith Margarete</t>
  </si>
  <si>
    <t>Coordinador del centro de lenguas</t>
  </si>
  <si>
    <t>judith.towle@anahuac.mx</t>
  </si>
  <si>
    <t>Paredes</t>
  </si>
  <si>
    <t>Niurka</t>
  </si>
  <si>
    <t>niurka.trujillo@anahuac.mx</t>
  </si>
  <si>
    <t>Tut</t>
  </si>
  <si>
    <t>Aké</t>
  </si>
  <si>
    <t>Sergio Gabriel</t>
  </si>
  <si>
    <t>sergio.tut@anahuac.mx</t>
  </si>
  <si>
    <t>Tuyub</t>
  </si>
  <si>
    <t>María Jesús</t>
  </si>
  <si>
    <t>maria.tuyub@anahuac.mx</t>
  </si>
  <si>
    <t>Arumi</t>
  </si>
  <si>
    <t>Coordinador de Calidad Académica</t>
  </si>
  <si>
    <t>arumi.tuyub@anahuac.mx</t>
  </si>
  <si>
    <t>Uicab</t>
  </si>
  <si>
    <t>Che</t>
  </si>
  <si>
    <t>María Magdalena</t>
  </si>
  <si>
    <t>maria.uicab@anahuac.mx</t>
  </si>
  <si>
    <t>Urias</t>
  </si>
  <si>
    <t>Ibarra</t>
  </si>
  <si>
    <t>Elizabeth</t>
  </si>
  <si>
    <t>elizabeth.urias@anahuac.mx</t>
  </si>
  <si>
    <t>Urzaiz</t>
  </si>
  <si>
    <t>Lares</t>
  </si>
  <si>
    <t>Jose Gabriel</t>
  </si>
  <si>
    <t>gabriel.urzaiz@anahuac.mx</t>
  </si>
  <si>
    <t>Urzúa</t>
  </si>
  <si>
    <t>Andrea Susana</t>
  </si>
  <si>
    <t>andrea.urzua@anahuac.mx</t>
  </si>
  <si>
    <t>Us</t>
  </si>
  <si>
    <t>Luis David</t>
  </si>
  <si>
    <t>luis.us@anahuac.mx</t>
  </si>
  <si>
    <t>Maria Irene</t>
  </si>
  <si>
    <t>maria.cervera@anahuac.mx</t>
  </si>
  <si>
    <t>Vallado</t>
  </si>
  <si>
    <t>Cristian</t>
  </si>
  <si>
    <t>cristian.vallado@anahuac.mx</t>
  </si>
  <si>
    <t>Valle</t>
  </si>
  <si>
    <t>Moo</t>
  </si>
  <si>
    <t>Freddy Juventino</t>
  </si>
  <si>
    <t>freddy.valle@anahuac.mx</t>
  </si>
  <si>
    <t>Vallejo</t>
  </si>
  <si>
    <t>Ayerím Del Rosario</t>
  </si>
  <si>
    <t>ayerim.vallejo@anahuac.mx</t>
  </si>
  <si>
    <t>Canseco</t>
  </si>
  <si>
    <t>Patricia</t>
  </si>
  <si>
    <t>patricia.vargas@anahuac.mx</t>
  </si>
  <si>
    <t>Minerva Stephani</t>
  </si>
  <si>
    <t>minerva.vargas@anahuac.mx</t>
  </si>
  <si>
    <t>Ileana Trinidad</t>
  </si>
  <si>
    <t>ileana.varguez@anahuac.mx</t>
  </si>
  <si>
    <t>Vazquez</t>
  </si>
  <si>
    <t>Luis Alonso</t>
  </si>
  <si>
    <t>luis.vazquez@anahuac.mx</t>
  </si>
  <si>
    <t>Jesús Alberto</t>
  </si>
  <si>
    <t>jesus.vazquez@anahuac.mx</t>
  </si>
  <si>
    <t>Vegue</t>
  </si>
  <si>
    <t>Corbacho</t>
  </si>
  <si>
    <t>david.vegue@anahuac.mx</t>
  </si>
  <si>
    <t>Ventura</t>
  </si>
  <si>
    <t>Martha Georgina Del Socorro</t>
  </si>
  <si>
    <t>martha.ventura@anahuac.mx</t>
  </si>
  <si>
    <t>Cardeña</t>
  </si>
  <si>
    <t>Marisol Guadalupe</t>
  </si>
  <si>
    <t>marisol.vera@anahuac.mx</t>
  </si>
  <si>
    <t>Verde</t>
  </si>
  <si>
    <t>Emmanuel De Jesús</t>
  </si>
  <si>
    <t>emmanuel.verde@anahuac.mx</t>
  </si>
  <si>
    <t>Vidal</t>
  </si>
  <si>
    <t>Anna Carolina</t>
  </si>
  <si>
    <t>anna.vidal@anahuac.mx</t>
  </si>
  <si>
    <t>Villagomez</t>
  </si>
  <si>
    <t>roberto.villagomez@anahuac.mx</t>
  </si>
  <si>
    <t>Villar</t>
  </si>
  <si>
    <t>eduardo.villar@anahuac.mx</t>
  </si>
  <si>
    <t>Wabi</t>
  </si>
  <si>
    <t>Carlos Andrés</t>
  </si>
  <si>
    <t>carlos.wabi@anahuac.mx</t>
  </si>
  <si>
    <t>Xix</t>
  </si>
  <si>
    <t>Tzakum</t>
  </si>
  <si>
    <t>Daniel Alejandro</t>
  </si>
  <si>
    <t>daniel.xix@anahuac.mx</t>
  </si>
  <si>
    <t>Yerbes</t>
  </si>
  <si>
    <t>Contreras</t>
  </si>
  <si>
    <t>Leonardo Daniel</t>
  </si>
  <si>
    <t>leonardo.yerbes@anahuac.mx</t>
  </si>
  <si>
    <t>Zaldivar</t>
  </si>
  <si>
    <t>antonio.zaldivar@anahuac.mx</t>
  </si>
  <si>
    <t>Zaldívar</t>
  </si>
  <si>
    <t>Rae</t>
  </si>
  <si>
    <t>Jaime Antonio</t>
  </si>
  <si>
    <t>jaime.zaldivar@anahuac.mx</t>
  </si>
  <si>
    <t>Silvia Zuhalia</t>
  </si>
  <si>
    <t>silvia.zapata@anahuac.mx</t>
  </si>
  <si>
    <t>Yazmin Antonia</t>
  </si>
  <si>
    <t>yazmin.zapata@anahuac.mx</t>
  </si>
  <si>
    <t>Alana</t>
  </si>
  <si>
    <t>alana.zapata@anahuac.mx</t>
  </si>
  <si>
    <t>Zárate</t>
  </si>
  <si>
    <t>Mercedes</t>
  </si>
  <si>
    <t>mercedes.zarate@anahuac.mx</t>
  </si>
  <si>
    <t>Mail</t>
  </si>
  <si>
    <t>Balam García Ana Mercedes</t>
  </si>
  <si>
    <t>Ser Anáhuac - 8Jun</t>
  </si>
  <si>
    <t>PAST Rosario Mamás</t>
  </si>
  <si>
    <t>PAST- Corpus Christi</t>
  </si>
  <si>
    <t>E</t>
  </si>
  <si>
    <t>PAST</t>
  </si>
  <si>
    <t>Jueves de Talento Artístico Anáhuac (Todos los jueves del 12 de enero al 11 de mayo de 2017)</t>
  </si>
  <si>
    <t>Concierto Love Fest (14-02-17)</t>
  </si>
  <si>
    <t>Playbacks (31-03-17)</t>
  </si>
  <si>
    <t>Obra musical "La Pasión" (7-04-17)</t>
  </si>
  <si>
    <t>Visita Cultural: Concierto OSY en Club Campestre (5-07-17)</t>
  </si>
  <si>
    <t>Ampudia López Cortijo Ximena</t>
  </si>
  <si>
    <t>Caamal Cob Humberto</t>
  </si>
  <si>
    <t>Gomez Perez Edsi</t>
  </si>
  <si>
    <t>Gómez Torres Mariela</t>
  </si>
  <si>
    <t>González Calcáneo Patricia Isabel</t>
  </si>
  <si>
    <t>Gonzalez Gutierrez Ligia Natalia</t>
  </si>
  <si>
    <t>Hinojosa Magallón Daniel Fernando</t>
  </si>
  <si>
    <t>Rodolfo Human</t>
  </si>
  <si>
    <t>Loeza Willian</t>
  </si>
  <si>
    <t>Martínez Alcaraz Karla Mariel</t>
  </si>
  <si>
    <t>Mondragón Pacheco Fernando</t>
  </si>
  <si>
    <t>Palomeque Martínez Elena</t>
  </si>
  <si>
    <t>Pech Euan Mario Alberto</t>
  </si>
  <si>
    <t>Pérez Aguilar Elizabeth Del Carmen</t>
  </si>
  <si>
    <t>Jorge Poot</t>
  </si>
  <si>
    <t>Quijano Ricalde Marcelo Ulises</t>
  </si>
  <si>
    <t>Ópera Pagliacci (visita cultural el 14-06-17)</t>
  </si>
  <si>
    <t>Brigadas</t>
  </si>
  <si>
    <t>Verde Anáhuac</t>
  </si>
  <si>
    <t>Ser Anáhuac - 7Jul</t>
  </si>
  <si>
    <t>Sarmet da Silva Fernanda</t>
  </si>
  <si>
    <t>ana.cu@anahuac.mx</t>
  </si>
  <si>
    <t>Cu Sosa Ana Vistoria</t>
  </si>
  <si>
    <t>miguel.loza@anahuac.mx</t>
  </si>
  <si>
    <t>Vicerrector de Formación Integral</t>
  </si>
  <si>
    <t>Loza Cuevas Miguel</t>
  </si>
  <si>
    <t>andrei.ramos@anahuac.mx</t>
  </si>
  <si>
    <t>Ramos Puerto Andrei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</si>
</sst>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Tahoma"/>
    </font>
    <font>
      <sz val="11"/>
      <color theme="1"/>
      <name val="Calibri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0" fontId="0" fillId="34" borderId="10" xfId="0" applyFill="1" applyBorder="1" applyAlignment="1">
      <alignment textRotation="60"/>
    </xf>
    <xf numFmtId="0" fontId="0" fillId="33" borderId="10" xfId="0" applyFill="1" applyBorder="1" applyAlignment="1">
      <alignment textRotation="60"/>
    </xf>
    <xf numFmtId="0" fontId="0" fillId="36" borderId="10" xfId="0" applyFill="1" applyBorder="1" applyAlignment="1">
      <alignment textRotation="60"/>
    </xf>
    <xf numFmtId="0" fontId="22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1" fillId="0" borderId="17" xfId="0" applyNumberFormat="1" applyFont="1" applyBorder="1"/>
    <xf numFmtId="0" fontId="19" fillId="0" borderId="0" xfId="0" applyFont="1" applyBorder="1"/>
    <xf numFmtId="0" fontId="16" fillId="0" borderId="18" xfId="0" applyFont="1" applyBorder="1"/>
    <xf numFmtId="0" fontId="16" fillId="0" borderId="19" xfId="0" applyFont="1" applyBorder="1"/>
    <xf numFmtId="9" fontId="21" fillId="0" borderId="20" xfId="0" applyNumberFormat="1" applyFont="1" applyBorder="1"/>
    <xf numFmtId="0" fontId="22" fillId="0" borderId="0" xfId="0" applyFont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21" xfId="0" applyFont="1" applyBorder="1"/>
    <xf numFmtId="9" fontId="21" fillId="0" borderId="22" xfId="42" applyFont="1" applyBorder="1" applyAlignment="1">
      <alignment horizontal="center"/>
    </xf>
    <xf numFmtId="0" fontId="18" fillId="34" borderId="23" xfId="0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 wrapText="1"/>
    </xf>
    <xf numFmtId="0" fontId="18" fillId="35" borderId="23" xfId="0" applyFont="1" applyFill="1" applyBorder="1" applyAlignment="1">
      <alignment horizontal="center" vertical="center" wrapText="1"/>
    </xf>
    <xf numFmtId="0" fontId="18" fillId="37" borderId="23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textRotation="60"/>
    </xf>
    <xf numFmtId="0" fontId="19" fillId="0" borderId="23" xfId="0" applyFont="1" applyBorder="1" applyAlignment="1">
      <alignment horizontal="center" vertical="center"/>
    </xf>
    <xf numFmtId="0" fontId="23" fillId="0" borderId="0" xfId="0" applyFont="1"/>
    <xf numFmtId="9" fontId="21" fillId="34" borderId="24" xfId="42" applyFont="1" applyFill="1" applyBorder="1"/>
    <xf numFmtId="9" fontId="21" fillId="33" borderId="24" xfId="42" applyFont="1" applyFill="1" applyBorder="1"/>
    <xf numFmtId="9" fontId="21" fillId="35" borderId="24" xfId="42" applyFont="1" applyFill="1" applyBorder="1"/>
    <xf numFmtId="9" fontId="21" fillId="37" borderId="22" xfId="42" applyFont="1" applyFill="1" applyBorder="1"/>
    <xf numFmtId="0" fontId="0" fillId="0" borderId="0" xfId="0" applyAlignment="1">
      <alignment wrapText="1"/>
    </xf>
    <xf numFmtId="0" fontId="18" fillId="0" borderId="23" xfId="0" applyFont="1" applyFill="1" applyBorder="1" applyAlignment="1">
      <alignment horizontal="center" vertical="center" wrapText="1"/>
    </xf>
    <xf numFmtId="9" fontId="0" fillId="0" borderId="0" xfId="42" applyFont="1"/>
    <xf numFmtId="0" fontId="22" fillId="0" borderId="25" xfId="0" applyFont="1" applyBorder="1"/>
    <xf numFmtId="0" fontId="22" fillId="0" borderId="26" xfId="0" applyFont="1" applyBorder="1"/>
    <xf numFmtId="9" fontId="22" fillId="0" borderId="27" xfId="42" applyFont="1" applyBorder="1"/>
    <xf numFmtId="0" fontId="0" fillId="0" borderId="25" xfId="0" applyBorder="1"/>
    <xf numFmtId="0" fontId="0" fillId="0" borderId="27" xfId="0" applyBorder="1"/>
    <xf numFmtId="0" fontId="13" fillId="38" borderId="10" xfId="0" applyFont="1" applyFill="1" applyBorder="1" applyAlignment="1">
      <alignment wrapText="1"/>
    </xf>
    <xf numFmtId="0" fontId="0" fillId="0" borderId="10" xfId="0" applyBorder="1"/>
    <xf numFmtId="0" fontId="16" fillId="0" borderId="28" xfId="0" applyFont="1" applyBorder="1"/>
    <xf numFmtId="9" fontId="21" fillId="0" borderId="29" xfId="0" applyNumberFormat="1" applyFont="1" applyBorder="1"/>
    <xf numFmtId="0" fontId="17" fillId="38" borderId="10" xfId="0" applyFont="1" applyFill="1" applyBorder="1" applyAlignment="1">
      <alignment textRotation="60"/>
    </xf>
    <xf numFmtId="0" fontId="20" fillId="33" borderId="12" xfId="0" applyFont="1" applyFill="1" applyBorder="1" applyAlignment="1">
      <alignment horizontal="center" vertical="center" textRotation="90" wrapText="1"/>
    </xf>
    <xf numFmtId="0" fontId="24" fillId="0" borderId="10" xfId="0" applyFont="1" applyBorder="1" applyAlignment="1">
      <alignment horizontal="center" vertical="center" wrapText="1"/>
    </xf>
    <xf numFmtId="10" fontId="24" fillId="0" borderId="10" xfId="0" applyNumberFormat="1" applyFont="1" applyBorder="1" applyAlignment="1">
      <alignment horizontal="center" vertical="center" wrapText="1"/>
    </xf>
    <xf numFmtId="9" fontId="24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 wrapText="1"/>
    </xf>
    <xf numFmtId="0" fontId="25" fillId="0" borderId="10" xfId="0" applyFont="1" applyBorder="1" applyAlignment="1">
      <alignment horizontal="center" vertical="center" wrapText="1"/>
    </xf>
    <xf numFmtId="9" fontId="25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40" borderId="10" xfId="0" applyFill="1" applyBorder="1" applyAlignment="1">
      <alignment textRotation="60"/>
    </xf>
    <xf numFmtId="0" fontId="19" fillId="0" borderId="10" xfId="0" applyFont="1" applyBorder="1"/>
    <xf numFmtId="0" fontId="0" fillId="41" borderId="10" xfId="0" applyFill="1" applyBorder="1" applyAlignment="1">
      <alignment textRotation="60"/>
    </xf>
    <xf numFmtId="0" fontId="25" fillId="0" borderId="0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center" vertical="center" wrapText="1"/>
    </xf>
    <xf numFmtId="9" fontId="25" fillId="0" borderId="0" xfId="0" applyNumberFormat="1" applyFont="1" applyBorder="1" applyAlignment="1">
      <alignment horizontal="center" vertical="center" wrapText="1"/>
    </xf>
    <xf numFmtId="0" fontId="0" fillId="42" borderId="0" xfId="0" applyFill="1" applyBorder="1" applyAlignment="1">
      <alignment textRotation="60"/>
    </xf>
    <xf numFmtId="0" fontId="20" fillId="33" borderId="0" xfId="0" applyFont="1" applyFill="1" applyAlignment="1">
      <alignment horizontal="center" vertical="center" textRotation="90" wrapText="1"/>
    </xf>
    <xf numFmtId="0" fontId="16" fillId="43" borderId="0" xfId="0" applyFont="1" applyFill="1" applyAlignment="1">
      <alignment vertical="center"/>
    </xf>
    <xf numFmtId="0" fontId="20" fillId="33" borderId="0" xfId="0" applyFont="1" applyFill="1" applyBorder="1" applyAlignment="1">
      <alignment horizontal="center" vertical="center" wrapText="1"/>
    </xf>
    <xf numFmtId="0" fontId="0" fillId="0" borderId="15" xfId="0" applyBorder="1"/>
    <xf numFmtId="0" fontId="17" fillId="38" borderId="0" xfId="0" applyFont="1" applyFill="1" applyBorder="1" applyAlignment="1">
      <alignment textRotation="60"/>
    </xf>
    <xf numFmtId="0" fontId="21" fillId="0" borderId="10" xfId="0" applyFont="1" applyBorder="1" applyAlignment="1">
      <alignment vertical="center"/>
    </xf>
    <xf numFmtId="0" fontId="26" fillId="44" borderId="23" xfId="0" applyFont="1" applyFill="1" applyBorder="1" applyAlignment="1">
      <alignment horizontal="center" vertical="center" wrapText="1"/>
    </xf>
    <xf numFmtId="0" fontId="0" fillId="44" borderId="0" xfId="0" applyNumberFormat="1" applyFill="1"/>
    <xf numFmtId="9" fontId="27" fillId="44" borderId="0" xfId="42" applyFont="1" applyFill="1"/>
    <xf numFmtId="0" fontId="13" fillId="38" borderId="16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2" displayName="Tabla2" ref="A1:C6" totalsRowShown="0">
  <autoFilter ref="A1:C6"/>
  <tableColumns count="3">
    <tableColumn id="1" name="Colaboradores UAM en actividades Vida Anáhuac*" dataDxfId="2"/>
    <tableColumn id="2" name="Cantidad" dataDxfId="1"/>
    <tableColumn id="3" name="Porcentaje" dataDxfId="0" dataCellStyle="Porcent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4" sqref="A14"/>
    </sheetView>
  </sheetViews>
  <sheetFormatPr baseColWidth="10" defaultRowHeight="15" x14ac:dyDescent="0.25"/>
  <cols>
    <col min="1" max="1" width="117.140625" customWidth="1"/>
  </cols>
  <sheetData>
    <row r="1" spans="1:1" ht="60" x14ac:dyDescent="0.25">
      <c r="A1" s="36" t="s">
        <v>31</v>
      </c>
    </row>
    <row r="2" spans="1:1" x14ac:dyDescent="0.25">
      <c r="A2" s="36" t="s">
        <v>32</v>
      </c>
    </row>
    <row r="3" spans="1:1" x14ac:dyDescent="0.25">
      <c r="A3" s="36" t="s">
        <v>28</v>
      </c>
    </row>
    <row r="4" spans="1:1" ht="30" x14ac:dyDescent="0.25">
      <c r="A4" s="36" t="s">
        <v>29</v>
      </c>
    </row>
    <row r="5" spans="1:1" ht="45" x14ac:dyDescent="0.25">
      <c r="A5" s="36" t="s">
        <v>33</v>
      </c>
    </row>
    <row r="6" spans="1:1" x14ac:dyDescent="0.25">
      <c r="A6" s="36" t="s">
        <v>30</v>
      </c>
    </row>
    <row r="7" spans="1:1" x14ac:dyDescent="0.25">
      <c r="A7" s="36"/>
    </row>
    <row r="8" spans="1:1" x14ac:dyDescent="0.25">
      <c r="A8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01"/>
  <sheetViews>
    <sheetView showGridLines="0" tabSelected="1" topLeftCell="AH1" zoomScaleNormal="100" workbookViewId="0">
      <pane ySplit="1" topLeftCell="A392" activePane="bottomLeft" state="frozen"/>
      <selection pane="bottomLeft" activeCell="AN1" sqref="AN1:AT1048576"/>
    </sheetView>
  </sheetViews>
  <sheetFormatPr baseColWidth="10" defaultColWidth="11.42578125" defaultRowHeight="15" x14ac:dyDescent="0.25"/>
  <cols>
    <col min="1" max="1" width="11.42578125" style="1"/>
    <col min="2" max="2" width="42.140625" style="1" bestFit="1" customWidth="1"/>
    <col min="3" max="3" width="38.7109375" style="1" customWidth="1"/>
    <col min="4" max="4" width="8.28515625" style="1" customWidth="1"/>
    <col min="5" max="5" width="36.28515625" style="1" customWidth="1"/>
    <col min="6" max="6" width="35.28515625" style="1" customWidth="1"/>
    <col min="7" max="11" width="5.42578125" style="1" customWidth="1"/>
    <col min="12" max="13" width="6" customWidth="1"/>
    <col min="14" max="30" width="5.42578125" style="1" customWidth="1"/>
    <col min="31" max="31" width="6" style="1" customWidth="1"/>
    <col min="32" max="34" width="5.42578125" style="1" customWidth="1"/>
    <col min="35" max="35" width="6.5703125" style="1" customWidth="1"/>
    <col min="36" max="38" width="5.42578125" style="1" customWidth="1"/>
    <col min="39" max="39" width="11.42578125" style="1"/>
    <col min="40" max="41" width="16.7109375" style="1" hidden="1" customWidth="1"/>
    <col min="42" max="46" width="0" style="1" hidden="1" customWidth="1"/>
    <col min="47" max="16384" width="11.42578125" style="1"/>
  </cols>
  <sheetData>
    <row r="1" spans="1:46" s="2" customFormat="1" ht="136.5" customHeight="1" x14ac:dyDescent="0.25">
      <c r="A1" s="67" t="s">
        <v>628</v>
      </c>
      <c r="B1" s="4" t="s">
        <v>0</v>
      </c>
      <c r="C1" s="7" t="s">
        <v>1</v>
      </c>
      <c r="D1" s="49" t="s">
        <v>543</v>
      </c>
      <c r="E1" s="6" t="s">
        <v>2</v>
      </c>
      <c r="F1" s="69" t="s">
        <v>1944</v>
      </c>
      <c r="G1" s="48" t="s">
        <v>586</v>
      </c>
      <c r="H1" s="48" t="s">
        <v>536</v>
      </c>
      <c r="I1" s="48" t="s">
        <v>588</v>
      </c>
      <c r="J1" s="48" t="s">
        <v>601</v>
      </c>
      <c r="K1" s="48" t="s">
        <v>614</v>
      </c>
      <c r="L1" s="71" t="s">
        <v>1946</v>
      </c>
      <c r="M1" s="71" t="s">
        <v>1975</v>
      </c>
      <c r="N1" s="11" t="s">
        <v>605</v>
      </c>
      <c r="O1" s="11" t="s">
        <v>606</v>
      </c>
      <c r="P1" s="11" t="s">
        <v>607</v>
      </c>
      <c r="Q1" s="11" t="s">
        <v>608</v>
      </c>
      <c r="R1" s="11" t="s">
        <v>609</v>
      </c>
      <c r="S1" s="11" t="s">
        <v>610</v>
      </c>
      <c r="T1" s="11" t="s">
        <v>611</v>
      </c>
      <c r="U1" s="11" t="s">
        <v>612</v>
      </c>
      <c r="V1" s="11" t="s">
        <v>1947</v>
      </c>
      <c r="W1" s="11" t="s">
        <v>1948</v>
      </c>
      <c r="X1" s="9" t="s">
        <v>1951</v>
      </c>
      <c r="Y1" s="9" t="s">
        <v>1952</v>
      </c>
      <c r="Z1" s="9" t="s">
        <v>1953</v>
      </c>
      <c r="AA1" s="9" t="s">
        <v>1954</v>
      </c>
      <c r="AB1" s="9" t="s">
        <v>1955</v>
      </c>
      <c r="AC1" s="9" t="s">
        <v>1972</v>
      </c>
      <c r="AD1" s="10" t="s">
        <v>593</v>
      </c>
      <c r="AE1" s="10" t="s">
        <v>597</v>
      </c>
      <c r="AF1" s="10" t="s">
        <v>594</v>
      </c>
      <c r="AG1" s="29" t="s">
        <v>613</v>
      </c>
      <c r="AH1" s="29" t="s">
        <v>1973</v>
      </c>
      <c r="AI1" s="29" t="s">
        <v>1974</v>
      </c>
      <c r="AJ1" s="62" t="s">
        <v>600</v>
      </c>
      <c r="AK1" s="60" t="s">
        <v>596</v>
      </c>
      <c r="AL1" s="66" t="s">
        <v>617</v>
      </c>
      <c r="AN1" s="19" t="s">
        <v>6</v>
      </c>
      <c r="AO1" s="19" t="s">
        <v>7</v>
      </c>
      <c r="AQ1" s="25" t="s">
        <v>9</v>
      </c>
      <c r="AR1" s="26" t="s">
        <v>10</v>
      </c>
      <c r="AS1" s="27" t="s">
        <v>11</v>
      </c>
      <c r="AT1" s="28" t="s">
        <v>12</v>
      </c>
    </row>
    <row r="2" spans="1:46" s="3" customFormat="1" ht="20.100000000000001" customHeight="1" x14ac:dyDescent="0.25">
      <c r="A2" s="45">
        <v>32161083</v>
      </c>
      <c r="B2" s="45" t="s">
        <v>34</v>
      </c>
      <c r="C2" s="45" t="s">
        <v>35</v>
      </c>
      <c r="D2" s="45" t="s">
        <v>541</v>
      </c>
      <c r="E2" s="45" t="s">
        <v>36</v>
      </c>
      <c r="F2" s="70" t="str">
        <f>VLOOKUP(A2,ListadoMaestroReporte__32162888!$A$8:$H$400,8,FALSE)</f>
        <v>eduardo.abreu@anahuac.mx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5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5"/>
      <c r="AL2" s="5"/>
      <c r="AN2" s="20">
        <f>+COUNTA(G2:AL2)</f>
        <v>0</v>
      </c>
      <c r="AO2" s="21" t="str">
        <f t="shared" ref="AO2:AO66" si="0">+IF(AN2&lt;&gt;0,1," ")</f>
        <v xml:space="preserve"> </v>
      </c>
      <c r="AQ2" s="30" t="str">
        <f>+IF(COUNTA(X2:AC2)&lt;&gt;0,1," ")</f>
        <v xml:space="preserve"> </v>
      </c>
      <c r="AR2" s="30" t="str">
        <f>+IF(COUNTA(AD2:AF2)&lt;&gt;0,1," ")</f>
        <v xml:space="preserve"> </v>
      </c>
      <c r="AS2" s="30" t="str">
        <f>+IF(COUNTA(AG2:AI2)&lt;&gt;0,1," ")</f>
        <v xml:space="preserve"> </v>
      </c>
      <c r="AT2" s="30" t="str">
        <f>+IF(COUNTA(G2:W2)&lt;&gt;0,1," ")</f>
        <v xml:space="preserve"> </v>
      </c>
    </row>
    <row r="3" spans="1:46" s="3" customFormat="1" ht="20.100000000000001" customHeight="1" x14ac:dyDescent="0.25">
      <c r="A3" s="45">
        <v>32124278</v>
      </c>
      <c r="B3" s="45" t="s">
        <v>37</v>
      </c>
      <c r="C3" s="45" t="s">
        <v>38</v>
      </c>
      <c r="D3" s="45" t="s">
        <v>541</v>
      </c>
      <c r="E3" s="45" t="s">
        <v>39</v>
      </c>
      <c r="F3" s="70" t="str">
        <f>VLOOKUP(A3,ListadoMaestroReporte__32162888!$A$8:$H$400,8,FALSE)</f>
        <v>fernando.acevedo@anahuac.mx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8"/>
      <c r="Y3" s="8"/>
      <c r="Z3" s="8"/>
      <c r="AA3" s="8"/>
      <c r="AB3" s="8"/>
      <c r="AC3" s="8"/>
      <c r="AD3" s="5"/>
      <c r="AE3" s="5"/>
      <c r="AF3" s="5"/>
      <c r="AG3" s="5"/>
      <c r="AH3" s="5"/>
      <c r="AI3" s="5"/>
      <c r="AJ3" s="5"/>
      <c r="AK3" s="5"/>
      <c r="AL3" s="5"/>
      <c r="AN3" s="20">
        <f t="shared" ref="AN3:AN66" si="1">+COUNTA(G3:AL3)</f>
        <v>0</v>
      </c>
      <c r="AO3" s="21" t="str">
        <f t="shared" si="0"/>
        <v xml:space="preserve"> </v>
      </c>
      <c r="AQ3" s="30" t="str">
        <f t="shared" ref="AQ3:AQ66" si="2">+IF(COUNTA(X3:AC3)&lt;&gt;0,1," ")</f>
        <v xml:space="preserve"> </v>
      </c>
      <c r="AR3" s="30" t="str">
        <f t="shared" ref="AR3:AR33" si="3">+IF(COUNTA(AD3:AF3)&lt;&gt;0,1," ")</f>
        <v xml:space="preserve"> </v>
      </c>
      <c r="AS3" s="30" t="str">
        <f t="shared" ref="AS3:AS33" si="4">+IF(COUNTA(AG3:AI3)&lt;&gt;0,1," ")</f>
        <v xml:space="preserve"> </v>
      </c>
      <c r="AT3" s="30" t="str">
        <f t="shared" ref="AT3:AT44" si="5">+IF(COUNTA(G3:W3)&lt;&gt;0,1," ")</f>
        <v xml:space="preserve"> </v>
      </c>
    </row>
    <row r="4" spans="1:46" s="3" customFormat="1" ht="20.100000000000001" customHeight="1" x14ac:dyDescent="0.25">
      <c r="A4" s="45">
        <v>32155512</v>
      </c>
      <c r="B4" s="45" t="s">
        <v>40</v>
      </c>
      <c r="C4" s="45" t="s">
        <v>41</v>
      </c>
      <c r="D4" s="45" t="s">
        <v>542</v>
      </c>
      <c r="E4" s="45" t="s">
        <v>42</v>
      </c>
      <c r="F4" s="70" t="str">
        <f>VLOOKUP(A4,ListadoMaestroReporte__32162888!$A$8:$H$400,8,FALSE)</f>
        <v>alejandrina.acevedo@anahuac.mx</v>
      </c>
      <c r="G4" s="5" t="s">
        <v>537</v>
      </c>
      <c r="H4" s="5" t="s">
        <v>537</v>
      </c>
      <c r="I4" s="5" t="s">
        <v>537</v>
      </c>
      <c r="J4" s="5" t="s">
        <v>537</v>
      </c>
      <c r="K4" s="5" t="s">
        <v>537</v>
      </c>
      <c r="L4" s="5" t="s">
        <v>537</v>
      </c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537</v>
      </c>
      <c r="X4" s="8"/>
      <c r="Y4" s="8"/>
      <c r="Z4" s="8"/>
      <c r="AA4" s="8"/>
      <c r="AB4" s="8"/>
      <c r="AC4" s="8"/>
      <c r="AD4" s="5" t="s">
        <v>537</v>
      </c>
      <c r="AE4" s="5"/>
      <c r="AF4" s="5"/>
      <c r="AG4" s="5" t="s">
        <v>537</v>
      </c>
      <c r="AH4" s="5"/>
      <c r="AI4" s="5"/>
      <c r="AJ4" s="5" t="s">
        <v>537</v>
      </c>
      <c r="AK4" s="5"/>
      <c r="AL4" s="5"/>
      <c r="AN4" s="20">
        <f t="shared" si="1"/>
        <v>10</v>
      </c>
      <c r="AO4" s="21">
        <f t="shared" si="0"/>
        <v>1</v>
      </c>
      <c r="AQ4" s="30" t="str">
        <f t="shared" si="2"/>
        <v xml:space="preserve"> </v>
      </c>
      <c r="AR4" s="30">
        <f t="shared" si="3"/>
        <v>1</v>
      </c>
      <c r="AS4" s="30">
        <f t="shared" si="4"/>
        <v>1</v>
      </c>
      <c r="AT4" s="30">
        <f t="shared" si="5"/>
        <v>1</v>
      </c>
    </row>
    <row r="5" spans="1:46" s="3" customFormat="1" ht="20.100000000000001" customHeight="1" x14ac:dyDescent="0.25">
      <c r="A5" s="45">
        <v>32124229</v>
      </c>
      <c r="B5" s="45" t="s">
        <v>43</v>
      </c>
      <c r="C5" s="45" t="s">
        <v>44</v>
      </c>
      <c r="D5" s="45" t="s">
        <v>541</v>
      </c>
      <c r="E5" s="45" t="s">
        <v>45</v>
      </c>
      <c r="F5" s="70" t="str">
        <f>VLOOKUP(A5,ListadoMaestroReporte__32162888!$A$8:$H$400,8,FALSE)</f>
        <v>marisol.achach@anahuac.mx</v>
      </c>
      <c r="G5" s="5"/>
      <c r="H5" s="5"/>
      <c r="I5" s="5"/>
      <c r="J5" s="5" t="s">
        <v>537</v>
      </c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537</v>
      </c>
      <c r="V5" s="72" t="s">
        <v>537</v>
      </c>
      <c r="W5" s="5" t="s">
        <v>537</v>
      </c>
      <c r="X5" s="8" t="str">
        <f>VLOOKUP($B5,'Enero 2017 (2)'!$A$2:$W$402,19,FALSE)</f>
        <v>x</v>
      </c>
      <c r="Y5" s="8"/>
      <c r="Z5" s="8"/>
      <c r="AA5" s="8"/>
      <c r="AB5" s="8"/>
      <c r="AC5" s="8"/>
      <c r="AD5" s="5"/>
      <c r="AE5" s="5"/>
      <c r="AF5" s="5"/>
      <c r="AG5" s="5"/>
      <c r="AH5" s="5"/>
      <c r="AI5" s="5"/>
      <c r="AJ5" s="5" t="s">
        <v>537</v>
      </c>
      <c r="AK5" s="5"/>
      <c r="AL5" s="5" t="s">
        <v>537</v>
      </c>
      <c r="AN5" s="20">
        <f t="shared" si="1"/>
        <v>7</v>
      </c>
      <c r="AO5" s="21">
        <f t="shared" si="0"/>
        <v>1</v>
      </c>
      <c r="AQ5" s="30">
        <f t="shared" si="2"/>
        <v>1</v>
      </c>
      <c r="AR5" s="30" t="str">
        <f t="shared" si="3"/>
        <v xml:space="preserve"> </v>
      </c>
      <c r="AS5" s="30" t="str">
        <f t="shared" si="4"/>
        <v xml:space="preserve"> </v>
      </c>
      <c r="AT5" s="30">
        <f t="shared" si="5"/>
        <v>1</v>
      </c>
    </row>
    <row r="6" spans="1:46" s="3" customFormat="1" ht="20.100000000000001" customHeight="1" x14ac:dyDescent="0.25">
      <c r="A6" s="45">
        <v>32142632</v>
      </c>
      <c r="B6" s="45" t="s">
        <v>46</v>
      </c>
      <c r="C6" s="45" t="s">
        <v>47</v>
      </c>
      <c r="D6" s="45" t="s">
        <v>541</v>
      </c>
      <c r="E6" s="45" t="s">
        <v>48</v>
      </c>
      <c r="F6" s="70" t="str">
        <f>VLOOKUP(A6,ListadoMaestroReporte__32162888!$A$8:$H$400,8,FALSE)</f>
        <v>narciso.acuna@anahuac.mx</v>
      </c>
      <c r="G6" s="5"/>
      <c r="H6" s="5"/>
      <c r="I6" s="5"/>
      <c r="J6" s="5"/>
      <c r="K6" s="5"/>
      <c r="L6" s="5" t="s">
        <v>537</v>
      </c>
      <c r="M6" s="5" t="s">
        <v>537</v>
      </c>
      <c r="N6" s="5"/>
      <c r="O6" s="5"/>
      <c r="P6" s="5"/>
      <c r="Q6" s="5"/>
      <c r="R6" s="5"/>
      <c r="S6" s="5"/>
      <c r="T6" s="5"/>
      <c r="U6" s="5" t="s">
        <v>537</v>
      </c>
      <c r="V6" s="5"/>
      <c r="W6" s="5" t="s">
        <v>537</v>
      </c>
      <c r="X6" s="8" t="str">
        <f>VLOOKUP($B6,'Enero 2017 (2)'!$A$2:$W$402,19,FALSE)</f>
        <v>x</v>
      </c>
      <c r="Y6" s="8"/>
      <c r="Z6" s="8"/>
      <c r="AA6" s="8"/>
      <c r="AB6" s="8"/>
      <c r="AC6" s="8"/>
      <c r="AD6" s="5" t="s">
        <v>537</v>
      </c>
      <c r="AE6" s="5"/>
      <c r="AF6" s="5"/>
      <c r="AG6" s="5" t="s">
        <v>595</v>
      </c>
      <c r="AH6" s="5"/>
      <c r="AI6" s="5"/>
      <c r="AJ6" s="5" t="s">
        <v>537</v>
      </c>
      <c r="AK6" s="5"/>
      <c r="AL6" s="5"/>
      <c r="AN6" s="20">
        <f t="shared" si="1"/>
        <v>8</v>
      </c>
      <c r="AO6" s="21">
        <f t="shared" si="0"/>
        <v>1</v>
      </c>
      <c r="AQ6" s="30">
        <f t="shared" si="2"/>
        <v>1</v>
      </c>
      <c r="AR6" s="30">
        <f t="shared" si="3"/>
        <v>1</v>
      </c>
      <c r="AS6" s="30">
        <f t="shared" si="4"/>
        <v>1</v>
      </c>
      <c r="AT6" s="30">
        <f t="shared" si="5"/>
        <v>1</v>
      </c>
    </row>
    <row r="7" spans="1:46" s="3" customFormat="1" ht="20.100000000000001" customHeight="1" x14ac:dyDescent="0.25">
      <c r="A7" s="45">
        <v>32153970</v>
      </c>
      <c r="B7" s="45" t="s">
        <v>49</v>
      </c>
      <c r="C7" s="45" t="s">
        <v>50</v>
      </c>
      <c r="D7" s="45" t="s">
        <v>542</v>
      </c>
      <c r="E7" s="45" t="s">
        <v>51</v>
      </c>
      <c r="F7" s="70" t="str">
        <f>VLOOKUP(A7,ListadoMaestroReporte__32162888!$A$8:$H$400,8,FALSE)</f>
        <v>orfi.aguayo@anahuac.mx</v>
      </c>
      <c r="G7" s="5"/>
      <c r="H7" s="5"/>
      <c r="I7" s="5"/>
      <c r="J7" s="5"/>
      <c r="K7" s="5" t="s">
        <v>537</v>
      </c>
      <c r="L7" s="5"/>
      <c r="M7" s="5" t="s">
        <v>537</v>
      </c>
      <c r="N7" s="5"/>
      <c r="O7" s="5"/>
      <c r="P7" s="5"/>
      <c r="Q7" s="5"/>
      <c r="R7" s="5"/>
      <c r="S7" s="5"/>
      <c r="T7" s="5"/>
      <c r="U7" s="5"/>
      <c r="V7" s="5"/>
      <c r="W7" s="5"/>
      <c r="X7" s="8" t="str">
        <f>VLOOKUP($B7,'Enero 2017 (2)'!$A$2:$W$402,19,FALSE)</f>
        <v>x</v>
      </c>
      <c r="Y7" s="8" t="str">
        <f>VLOOKUP($B7,'Enero 2017 (2)'!$A$2:$W$402,20,FALSE)</f>
        <v>x</v>
      </c>
      <c r="Z7" s="8" t="str">
        <f>VLOOKUP($B7,'Enero 2017 (2)'!$A$2:$W$402,21,FALSE)</f>
        <v>x</v>
      </c>
      <c r="AA7" s="8" t="str">
        <f>VLOOKUP($B7,'Enero 2017 (2)'!$A$2:$W$402,22,FALSE)</f>
        <v>x</v>
      </c>
      <c r="AB7" s="8"/>
      <c r="AC7" s="8"/>
      <c r="AD7" s="5"/>
      <c r="AE7" s="5"/>
      <c r="AF7" s="5"/>
      <c r="AG7" s="5" t="s">
        <v>595</v>
      </c>
      <c r="AH7" s="5"/>
      <c r="AI7" s="5"/>
      <c r="AJ7" s="5" t="s">
        <v>537</v>
      </c>
      <c r="AK7" s="5"/>
      <c r="AL7" s="5"/>
      <c r="AN7" s="20">
        <f t="shared" si="1"/>
        <v>8</v>
      </c>
      <c r="AO7" s="21">
        <f t="shared" si="0"/>
        <v>1</v>
      </c>
      <c r="AQ7" s="30">
        <f t="shared" si="2"/>
        <v>1</v>
      </c>
      <c r="AR7" s="30" t="str">
        <f t="shared" si="3"/>
        <v xml:space="preserve"> </v>
      </c>
      <c r="AS7" s="30">
        <f t="shared" si="4"/>
        <v>1</v>
      </c>
      <c r="AT7" s="30">
        <f t="shared" si="5"/>
        <v>1</v>
      </c>
    </row>
    <row r="8" spans="1:46" s="3" customFormat="1" ht="20.100000000000001" customHeight="1" x14ac:dyDescent="0.25">
      <c r="A8" s="45">
        <v>32123705</v>
      </c>
      <c r="B8" s="45" t="s">
        <v>52</v>
      </c>
      <c r="C8" s="45" t="s">
        <v>53</v>
      </c>
      <c r="D8" s="45" t="s">
        <v>541</v>
      </c>
      <c r="E8" s="45" t="s">
        <v>39</v>
      </c>
      <c r="F8" s="70" t="str">
        <f>VLOOKUP(A8,ListadoMaestroReporte__32162888!$A$8:$H$400,8,FALSE)</f>
        <v>nina.allen@anahuac.mx</v>
      </c>
      <c r="G8" s="5" t="s">
        <v>537</v>
      </c>
      <c r="H8" s="5"/>
      <c r="I8" s="5"/>
      <c r="J8" s="5" t="s">
        <v>537</v>
      </c>
      <c r="K8" s="5"/>
      <c r="L8" s="5" t="s">
        <v>537</v>
      </c>
      <c r="M8" s="5" t="s">
        <v>537</v>
      </c>
      <c r="N8" s="5"/>
      <c r="O8" s="5"/>
      <c r="P8" s="5"/>
      <c r="Q8" s="5"/>
      <c r="R8" s="5"/>
      <c r="S8" s="5"/>
      <c r="T8" s="5"/>
      <c r="U8" s="5"/>
      <c r="V8" s="5" t="s">
        <v>537</v>
      </c>
      <c r="W8" s="5" t="s">
        <v>537</v>
      </c>
      <c r="X8" s="8" t="str">
        <f>VLOOKUP($B8,'Enero 2017 (2)'!$A$2:$W$402,19,FALSE)</f>
        <v>x</v>
      </c>
      <c r="Y8" s="8"/>
      <c r="Z8" s="8" t="str">
        <f>VLOOKUP($B8,'Enero 2017 (2)'!$A$2:$W$402,21,FALSE)</f>
        <v>x</v>
      </c>
      <c r="AA8" s="8"/>
      <c r="AB8" s="8"/>
      <c r="AC8" s="8"/>
      <c r="AD8" s="5"/>
      <c r="AE8" s="5"/>
      <c r="AF8" s="5"/>
      <c r="AG8" s="5"/>
      <c r="AH8" s="5"/>
      <c r="AI8" s="5"/>
      <c r="AJ8" s="5" t="s">
        <v>537</v>
      </c>
      <c r="AK8" s="5"/>
      <c r="AL8" s="5"/>
      <c r="AN8" s="20">
        <f t="shared" si="1"/>
        <v>9</v>
      </c>
      <c r="AO8" s="21">
        <f t="shared" si="0"/>
        <v>1</v>
      </c>
      <c r="AQ8" s="30">
        <f t="shared" si="2"/>
        <v>1</v>
      </c>
      <c r="AR8" s="30" t="str">
        <f t="shared" si="3"/>
        <v xml:space="preserve"> </v>
      </c>
      <c r="AS8" s="30" t="str">
        <f t="shared" si="4"/>
        <v xml:space="preserve"> </v>
      </c>
      <c r="AT8" s="30">
        <f t="shared" si="5"/>
        <v>1</v>
      </c>
    </row>
    <row r="9" spans="1:46" s="3" customFormat="1" ht="20.100000000000001" customHeight="1" x14ac:dyDescent="0.25">
      <c r="A9" s="45">
        <v>32163143</v>
      </c>
      <c r="B9" s="45" t="s">
        <v>54</v>
      </c>
      <c r="C9" s="45" t="s">
        <v>55</v>
      </c>
      <c r="D9" s="45" t="s">
        <v>541</v>
      </c>
      <c r="E9" s="45" t="s">
        <v>56</v>
      </c>
      <c r="F9" s="70" t="str">
        <f>VLOOKUP(A9,ListadoMaestroReporte__32162888!$A$8:$H$400,8,FALSE)</f>
        <v>monserrat.alonso@anahuac.mx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8"/>
      <c r="Y9" s="8"/>
      <c r="Z9" s="8"/>
      <c r="AA9" s="8"/>
      <c r="AB9" s="8"/>
      <c r="AC9" s="8"/>
      <c r="AD9" s="5"/>
      <c r="AE9" s="5"/>
      <c r="AF9" s="5"/>
      <c r="AG9" s="5"/>
      <c r="AH9" s="5"/>
      <c r="AI9" s="5"/>
      <c r="AJ9" s="5"/>
      <c r="AK9" s="5"/>
      <c r="AL9" s="5"/>
      <c r="AN9" s="20">
        <f t="shared" si="1"/>
        <v>0</v>
      </c>
      <c r="AO9" s="21" t="str">
        <f t="shared" si="0"/>
        <v xml:space="preserve"> </v>
      </c>
      <c r="AQ9" s="30" t="str">
        <f t="shared" si="2"/>
        <v xml:space="preserve"> </v>
      </c>
      <c r="AR9" s="30" t="str">
        <f t="shared" si="3"/>
        <v xml:space="preserve"> </v>
      </c>
      <c r="AS9" s="30" t="str">
        <f t="shared" si="4"/>
        <v xml:space="preserve"> </v>
      </c>
      <c r="AT9" s="30" t="str">
        <f t="shared" si="5"/>
        <v xml:space="preserve"> </v>
      </c>
    </row>
    <row r="10" spans="1:46" s="3" customFormat="1" ht="20.100000000000001" customHeight="1" x14ac:dyDescent="0.25">
      <c r="A10" s="45">
        <v>32146510</v>
      </c>
      <c r="B10" s="45" t="s">
        <v>57</v>
      </c>
      <c r="C10" s="45" t="s">
        <v>58</v>
      </c>
      <c r="D10" s="45" t="s">
        <v>541</v>
      </c>
      <c r="E10" s="45" t="s">
        <v>36</v>
      </c>
      <c r="F10" s="70" t="str">
        <f>VLOOKUP(A10,ListadoMaestroReporte__32162888!$A$8:$H$400,8,FALSE)</f>
        <v>gerardo.alonzo@anahuac.mx</v>
      </c>
      <c r="G10" s="5" t="s">
        <v>537</v>
      </c>
      <c r="H10" s="5"/>
      <c r="I10" s="5" t="s">
        <v>537</v>
      </c>
      <c r="J10" s="5"/>
      <c r="K10" s="5"/>
      <c r="L10" s="5" t="s">
        <v>537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8"/>
      <c r="Y10" s="8"/>
      <c r="Z10" s="8"/>
      <c r="AA10" s="8"/>
      <c r="AB10" s="8"/>
      <c r="AC10" s="8"/>
      <c r="AD10" s="5"/>
      <c r="AE10" s="5"/>
      <c r="AF10" s="5"/>
      <c r="AG10" s="5"/>
      <c r="AH10" s="5"/>
      <c r="AI10" s="5"/>
      <c r="AJ10" s="5" t="s">
        <v>537</v>
      </c>
      <c r="AK10" s="5"/>
      <c r="AL10" s="5"/>
      <c r="AN10" s="20">
        <f t="shared" si="1"/>
        <v>4</v>
      </c>
      <c r="AO10" s="21">
        <f t="shared" si="0"/>
        <v>1</v>
      </c>
      <c r="AQ10" s="30" t="str">
        <f t="shared" si="2"/>
        <v xml:space="preserve"> </v>
      </c>
      <c r="AR10" s="30" t="str">
        <f t="shared" si="3"/>
        <v xml:space="preserve"> </v>
      </c>
      <c r="AS10" s="30" t="str">
        <f t="shared" si="4"/>
        <v xml:space="preserve"> </v>
      </c>
      <c r="AT10" s="30">
        <f t="shared" si="5"/>
        <v>1</v>
      </c>
    </row>
    <row r="11" spans="1:46" s="3" customFormat="1" ht="20.100000000000001" customHeight="1" x14ac:dyDescent="0.25">
      <c r="A11" s="45">
        <v>32133367</v>
      </c>
      <c r="B11" s="45" t="s">
        <v>59</v>
      </c>
      <c r="C11" s="45" t="s">
        <v>60</v>
      </c>
      <c r="D11" s="45" t="s">
        <v>541</v>
      </c>
      <c r="E11" s="45" t="s">
        <v>36</v>
      </c>
      <c r="F11" s="70" t="str">
        <f>VLOOKUP(A11,ListadoMaestroReporte__32162888!$A$8:$H$400,8,FALSE)</f>
        <v>marian.alpizar@anahuac.mx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8" t="str">
        <f>VLOOKUP($B11,'Enero 2017 (2)'!$A$2:$W$402,19,FALSE)</f>
        <v>x</v>
      </c>
      <c r="Y11" s="8"/>
      <c r="Z11" s="8"/>
      <c r="AA11" s="8" t="str">
        <f>VLOOKUP($B11,'Enero 2017 (2)'!$A$2:$W$402,22,FALSE)</f>
        <v>x</v>
      </c>
      <c r="AB11" s="8"/>
      <c r="AC11" s="8"/>
      <c r="AD11" s="5"/>
      <c r="AE11" s="5"/>
      <c r="AF11" s="5"/>
      <c r="AG11" s="5"/>
      <c r="AH11" s="5"/>
      <c r="AI11" s="5"/>
      <c r="AJ11" s="5" t="s">
        <v>537</v>
      </c>
      <c r="AK11" s="5"/>
      <c r="AL11" s="5"/>
      <c r="AN11" s="20">
        <f t="shared" si="1"/>
        <v>3</v>
      </c>
      <c r="AO11" s="21">
        <f t="shared" si="0"/>
        <v>1</v>
      </c>
      <c r="AQ11" s="30">
        <f t="shared" si="2"/>
        <v>1</v>
      </c>
      <c r="AR11" s="30" t="str">
        <f t="shared" si="3"/>
        <v xml:space="preserve"> </v>
      </c>
      <c r="AS11" s="30" t="str">
        <f t="shared" si="4"/>
        <v xml:space="preserve"> </v>
      </c>
      <c r="AT11" s="30" t="str">
        <f t="shared" si="5"/>
        <v xml:space="preserve"> </v>
      </c>
    </row>
    <row r="12" spans="1:46" s="3" customFormat="1" ht="20.100000000000001" customHeight="1" x14ac:dyDescent="0.25">
      <c r="A12" s="45">
        <v>32157697</v>
      </c>
      <c r="B12" s="45" t="s">
        <v>61</v>
      </c>
      <c r="C12" s="45" t="s">
        <v>62</v>
      </c>
      <c r="D12" s="45" t="s">
        <v>544</v>
      </c>
      <c r="E12" s="45" t="s">
        <v>63</v>
      </c>
      <c r="F12" s="70" t="str">
        <f>VLOOKUP(A12,ListadoMaestroReporte__32162888!$A$8:$H$400,8,FALSE)</f>
        <v>andres.alpuche@anahuac.mx</v>
      </c>
      <c r="G12" s="5"/>
      <c r="H12" s="5"/>
      <c r="I12" s="5"/>
      <c r="J12" s="5" t="s">
        <v>537</v>
      </c>
      <c r="K12" s="5" t="s">
        <v>537</v>
      </c>
      <c r="L12" s="5" t="s">
        <v>537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8"/>
      <c r="Y12" s="8"/>
      <c r="Z12" s="8"/>
      <c r="AA12" s="8"/>
      <c r="AB12" s="8"/>
      <c r="AC12" s="8"/>
      <c r="AD12" s="5"/>
      <c r="AE12" s="5"/>
      <c r="AF12" s="5" t="s">
        <v>595</v>
      </c>
      <c r="AG12" s="5"/>
      <c r="AH12" s="5"/>
      <c r="AI12" s="5"/>
      <c r="AJ12" s="5"/>
      <c r="AK12" s="5"/>
      <c r="AL12" s="5"/>
      <c r="AN12" s="20">
        <f t="shared" si="1"/>
        <v>4</v>
      </c>
      <c r="AO12" s="21">
        <f t="shared" si="0"/>
        <v>1</v>
      </c>
      <c r="AQ12" s="30" t="str">
        <f t="shared" si="2"/>
        <v xml:space="preserve"> </v>
      </c>
      <c r="AR12" s="30">
        <f t="shared" si="3"/>
        <v>1</v>
      </c>
      <c r="AS12" s="30" t="str">
        <f t="shared" si="4"/>
        <v xml:space="preserve"> </v>
      </c>
      <c r="AT12" s="30">
        <f t="shared" si="5"/>
        <v>1</v>
      </c>
    </row>
    <row r="13" spans="1:46" s="3" customFormat="1" ht="20.100000000000001" customHeight="1" x14ac:dyDescent="0.25">
      <c r="A13" s="45">
        <v>32124350</v>
      </c>
      <c r="B13" s="45" t="s">
        <v>64</v>
      </c>
      <c r="C13" s="45" t="s">
        <v>65</v>
      </c>
      <c r="D13" s="45" t="s">
        <v>541</v>
      </c>
      <c r="E13" s="45" t="s">
        <v>66</v>
      </c>
      <c r="F13" s="70" t="str">
        <f>VLOOKUP(A13,ListadoMaestroReporte__32162888!$A$8:$H$400,8,FALSE)</f>
        <v>absalon.alvarez@anahuac.mx</v>
      </c>
      <c r="G13" s="5" t="s">
        <v>537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 t="s">
        <v>537</v>
      </c>
      <c r="X13" s="8"/>
      <c r="Y13" s="8"/>
      <c r="Z13" s="8"/>
      <c r="AA13" s="8"/>
      <c r="AB13" s="8"/>
      <c r="AC13" s="8"/>
      <c r="AD13" s="5"/>
      <c r="AE13" s="5"/>
      <c r="AF13" s="5"/>
      <c r="AG13" s="5" t="s">
        <v>537</v>
      </c>
      <c r="AH13" s="5"/>
      <c r="AI13" s="5"/>
      <c r="AJ13" s="5" t="s">
        <v>537</v>
      </c>
      <c r="AK13" s="5"/>
      <c r="AL13" s="5"/>
      <c r="AN13" s="20">
        <f t="shared" si="1"/>
        <v>4</v>
      </c>
      <c r="AO13" s="21">
        <f t="shared" si="0"/>
        <v>1</v>
      </c>
      <c r="AQ13" s="30" t="str">
        <f t="shared" si="2"/>
        <v xml:space="preserve"> </v>
      </c>
      <c r="AR13" s="30" t="str">
        <f t="shared" si="3"/>
        <v xml:space="preserve"> </v>
      </c>
      <c r="AS13" s="30">
        <f t="shared" si="4"/>
        <v>1</v>
      </c>
      <c r="AT13" s="30">
        <f t="shared" si="5"/>
        <v>1</v>
      </c>
    </row>
    <row r="14" spans="1:46" s="3" customFormat="1" ht="20.100000000000001" customHeight="1" x14ac:dyDescent="0.25">
      <c r="A14" s="45">
        <v>32124348</v>
      </c>
      <c r="B14" s="45" t="s">
        <v>67</v>
      </c>
      <c r="C14" s="45" t="s">
        <v>38</v>
      </c>
      <c r="D14" s="45" t="s">
        <v>541</v>
      </c>
      <c r="E14" s="45" t="s">
        <v>68</v>
      </c>
      <c r="F14" s="70" t="str">
        <f>VLOOKUP(A14,ListadoMaestroReporte__32162888!$A$8:$H$400,8,FALSE)</f>
        <v>ada.amaya@anahuac.mx</v>
      </c>
      <c r="G14" s="5"/>
      <c r="H14" s="5"/>
      <c r="I14" s="5"/>
      <c r="J14" s="5" t="s">
        <v>537</v>
      </c>
      <c r="K14" s="5" t="s">
        <v>537</v>
      </c>
      <c r="L14" s="5"/>
      <c r="M14" s="5"/>
      <c r="N14" s="5" t="s">
        <v>537</v>
      </c>
      <c r="O14" s="5"/>
      <c r="P14" s="5"/>
      <c r="Q14" s="5"/>
      <c r="R14" s="5"/>
      <c r="S14" s="5"/>
      <c r="T14" s="5"/>
      <c r="U14" s="5"/>
      <c r="V14" s="5"/>
      <c r="W14" s="5"/>
      <c r="X14" s="8" t="str">
        <f>VLOOKUP($B14,'Enero 2017 (2)'!$A$2:$W$402,19,FALSE)</f>
        <v>x</v>
      </c>
      <c r="Y14" s="8"/>
      <c r="Z14" s="8"/>
      <c r="AA14" s="8"/>
      <c r="AB14" s="8"/>
      <c r="AC14" s="8"/>
      <c r="AD14" s="5"/>
      <c r="AE14" s="5"/>
      <c r="AF14" s="5"/>
      <c r="AG14" s="5" t="s">
        <v>595</v>
      </c>
      <c r="AH14" s="5"/>
      <c r="AI14" s="5"/>
      <c r="AJ14" s="5"/>
      <c r="AK14" s="5"/>
      <c r="AL14" s="5"/>
      <c r="AN14" s="20">
        <f t="shared" si="1"/>
        <v>5</v>
      </c>
      <c r="AO14" s="21">
        <f t="shared" si="0"/>
        <v>1</v>
      </c>
      <c r="AQ14" s="30">
        <f t="shared" si="2"/>
        <v>1</v>
      </c>
      <c r="AR14" s="30" t="str">
        <f t="shared" si="3"/>
        <v xml:space="preserve"> </v>
      </c>
      <c r="AS14" s="30">
        <f t="shared" si="4"/>
        <v>1</v>
      </c>
      <c r="AT14" s="30">
        <f t="shared" si="5"/>
        <v>1</v>
      </c>
    </row>
    <row r="15" spans="1:46" s="3" customFormat="1" ht="20.100000000000001" customHeight="1" x14ac:dyDescent="0.25">
      <c r="A15" s="45">
        <v>32124226</v>
      </c>
      <c r="B15" s="45" t="s">
        <v>71</v>
      </c>
      <c r="C15" s="45" t="s">
        <v>58</v>
      </c>
      <c r="D15" s="45" t="s">
        <v>541</v>
      </c>
      <c r="E15" s="45" t="s">
        <v>72</v>
      </c>
      <c r="F15" s="70" t="str">
        <f>VLOOKUP(A15,ListadoMaestroReporte__32162888!$A$8:$H$400,8,FALSE)</f>
        <v>antonio.anaya@anahuac.mx</v>
      </c>
      <c r="G15" s="5" t="s">
        <v>537</v>
      </c>
      <c r="H15" s="5" t="s">
        <v>537</v>
      </c>
      <c r="I15" s="5"/>
      <c r="J15" s="5" t="s">
        <v>537</v>
      </c>
      <c r="K15" s="5"/>
      <c r="L15" s="5" t="s">
        <v>537</v>
      </c>
      <c r="M15" s="5"/>
      <c r="N15" s="5"/>
      <c r="O15" s="5"/>
      <c r="P15" s="5"/>
      <c r="Q15" s="5"/>
      <c r="R15" s="5"/>
      <c r="S15" s="5"/>
      <c r="T15" s="5"/>
      <c r="U15" s="5" t="s">
        <v>537</v>
      </c>
      <c r="V15" s="5"/>
      <c r="W15" s="5" t="s">
        <v>537</v>
      </c>
      <c r="X15" s="8"/>
      <c r="Y15" s="8"/>
      <c r="Z15" s="8"/>
      <c r="AA15" s="8"/>
      <c r="AB15" s="8"/>
      <c r="AC15" s="8"/>
      <c r="AD15" s="5" t="s">
        <v>537</v>
      </c>
      <c r="AE15" s="5"/>
      <c r="AF15" s="5"/>
      <c r="AG15" s="5"/>
      <c r="AH15" s="5"/>
      <c r="AI15" s="5"/>
      <c r="AJ15" s="5"/>
      <c r="AK15" s="5"/>
      <c r="AL15" s="5"/>
      <c r="AN15" s="20">
        <f t="shared" si="1"/>
        <v>7</v>
      </c>
      <c r="AO15" s="21">
        <f t="shared" si="0"/>
        <v>1</v>
      </c>
      <c r="AQ15" s="30" t="str">
        <f t="shared" si="2"/>
        <v xml:space="preserve"> </v>
      </c>
      <c r="AR15" s="30">
        <f t="shared" si="3"/>
        <v>1</v>
      </c>
      <c r="AS15" s="30" t="str">
        <f t="shared" si="4"/>
        <v xml:space="preserve"> </v>
      </c>
      <c r="AT15" s="30">
        <f t="shared" si="5"/>
        <v>1</v>
      </c>
    </row>
    <row r="16" spans="1:46" s="3" customFormat="1" ht="20.100000000000001" customHeight="1" x14ac:dyDescent="0.25">
      <c r="A16" s="45">
        <v>32160511</v>
      </c>
      <c r="B16" s="45" t="s">
        <v>73</v>
      </c>
      <c r="C16" s="45" t="s">
        <v>74</v>
      </c>
      <c r="D16" s="45" t="s">
        <v>545</v>
      </c>
      <c r="E16" s="45" t="s">
        <v>36</v>
      </c>
      <c r="F16" s="70" t="str">
        <f>VLOOKUP(A16,ListadoMaestroReporte__32162888!$A$8:$H$400,8,FALSE)</f>
        <v>brenda.andrade@anahuac.mx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8"/>
      <c r="Y16" s="8" t="str">
        <f>VLOOKUP($B16,'Enero 2017 (2)'!$A$2:$W$402,20,FALSE)</f>
        <v>x</v>
      </c>
      <c r="Z16" s="8"/>
      <c r="AA16" s="8"/>
      <c r="AB16" s="8"/>
      <c r="AC16" s="8"/>
      <c r="AD16" s="5"/>
      <c r="AE16" s="5"/>
      <c r="AF16" s="5"/>
      <c r="AG16" s="5"/>
      <c r="AH16" s="5"/>
      <c r="AI16" s="5"/>
      <c r="AJ16" s="5" t="s">
        <v>537</v>
      </c>
      <c r="AK16" s="5"/>
      <c r="AL16" s="5"/>
      <c r="AN16" s="20">
        <f t="shared" si="1"/>
        <v>2</v>
      </c>
      <c r="AO16" s="21">
        <f t="shared" si="0"/>
        <v>1</v>
      </c>
      <c r="AQ16" s="30">
        <f t="shared" si="2"/>
        <v>1</v>
      </c>
      <c r="AR16" s="30" t="str">
        <f t="shared" si="3"/>
        <v xml:space="preserve"> </v>
      </c>
      <c r="AS16" s="30" t="str">
        <f t="shared" si="4"/>
        <v xml:space="preserve"> </v>
      </c>
      <c r="AT16" s="30" t="str">
        <f t="shared" si="5"/>
        <v xml:space="preserve"> </v>
      </c>
    </row>
    <row r="17" spans="1:46" s="3" customFormat="1" ht="20.100000000000001" customHeight="1" x14ac:dyDescent="0.25">
      <c r="A17" s="45">
        <v>32124214</v>
      </c>
      <c r="B17" s="45" t="s">
        <v>75</v>
      </c>
      <c r="C17" s="45" t="s">
        <v>76</v>
      </c>
      <c r="D17" s="45" t="s">
        <v>546</v>
      </c>
      <c r="E17" s="45" t="s">
        <v>77</v>
      </c>
      <c r="F17" s="70" t="str">
        <f>VLOOKUP(A17,ListadoMaestroReporte__32162888!$A$8:$H$400,8,FALSE)</f>
        <v>pedro.aquino@anahuac.mx</v>
      </c>
      <c r="G17" s="5"/>
      <c r="H17" s="5"/>
      <c r="I17" s="5"/>
      <c r="J17" s="5"/>
      <c r="K17" s="5"/>
      <c r="L17" s="5"/>
      <c r="M17" s="5" t="s">
        <v>537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8"/>
      <c r="Y17" s="8"/>
      <c r="Z17" s="8"/>
      <c r="AA17" s="8"/>
      <c r="AB17" s="8"/>
      <c r="AC17" s="8"/>
      <c r="AD17" s="5"/>
      <c r="AE17" s="5"/>
      <c r="AF17" s="5"/>
      <c r="AG17" s="5"/>
      <c r="AH17" s="5"/>
      <c r="AI17" s="5"/>
      <c r="AJ17" s="5"/>
      <c r="AK17" s="5"/>
      <c r="AL17" s="5"/>
      <c r="AN17" s="20">
        <f t="shared" si="1"/>
        <v>1</v>
      </c>
      <c r="AO17" s="21">
        <f t="shared" si="0"/>
        <v>1</v>
      </c>
      <c r="AQ17" s="30" t="str">
        <f t="shared" si="2"/>
        <v xml:space="preserve"> </v>
      </c>
      <c r="AR17" s="30" t="str">
        <f t="shared" si="3"/>
        <v xml:space="preserve"> </v>
      </c>
      <c r="AS17" s="30" t="str">
        <f t="shared" si="4"/>
        <v xml:space="preserve"> </v>
      </c>
      <c r="AT17" s="30">
        <f t="shared" si="5"/>
        <v>1</v>
      </c>
    </row>
    <row r="18" spans="1:46" s="3" customFormat="1" ht="20.100000000000001" customHeight="1" x14ac:dyDescent="0.25">
      <c r="A18" s="45">
        <v>32162644</v>
      </c>
      <c r="B18" s="45" t="s">
        <v>78</v>
      </c>
      <c r="C18" s="45" t="s">
        <v>79</v>
      </c>
      <c r="D18" s="45" t="s">
        <v>547</v>
      </c>
      <c r="E18" s="45" t="s">
        <v>80</v>
      </c>
      <c r="F18" s="70" t="str">
        <f>VLOOKUP(A18,ListadoMaestroReporte__32162888!$A$8:$H$400,8,FALSE)</f>
        <v>sandra.arana@anahuac.mx</v>
      </c>
      <c r="G18" s="5" t="s">
        <v>537</v>
      </c>
      <c r="H18" s="5"/>
      <c r="I18" s="5"/>
      <c r="J18" s="5" t="s">
        <v>537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8"/>
      <c r="Y18" s="8"/>
      <c r="Z18" s="8"/>
      <c r="AA18" s="8"/>
      <c r="AB18" s="8"/>
      <c r="AC18" s="8"/>
      <c r="AD18" s="5"/>
      <c r="AE18" s="5"/>
      <c r="AF18" s="5"/>
      <c r="AG18" s="5"/>
      <c r="AH18" s="5"/>
      <c r="AI18" s="5"/>
      <c r="AJ18" s="5"/>
      <c r="AK18" s="5"/>
      <c r="AL18" s="5"/>
      <c r="AN18" s="20">
        <f t="shared" si="1"/>
        <v>2</v>
      </c>
      <c r="AO18" s="21">
        <f t="shared" si="0"/>
        <v>1</v>
      </c>
      <c r="AQ18" s="30" t="str">
        <f t="shared" si="2"/>
        <v xml:space="preserve"> </v>
      </c>
      <c r="AR18" s="30" t="str">
        <f t="shared" si="3"/>
        <v xml:space="preserve"> </v>
      </c>
      <c r="AS18" s="30" t="str">
        <f t="shared" si="4"/>
        <v xml:space="preserve"> </v>
      </c>
      <c r="AT18" s="30">
        <f t="shared" si="5"/>
        <v>1</v>
      </c>
    </row>
    <row r="19" spans="1:46" s="3" customFormat="1" ht="20.100000000000001" customHeight="1" x14ac:dyDescent="0.25">
      <c r="A19" s="45">
        <v>32163135</v>
      </c>
      <c r="B19" s="45" t="s">
        <v>81</v>
      </c>
      <c r="C19" s="45" t="s">
        <v>76</v>
      </c>
      <c r="D19" s="45" t="s">
        <v>546</v>
      </c>
      <c r="E19" s="45" t="s">
        <v>56</v>
      </c>
      <c r="F19" s="70" t="str">
        <f>VLOOKUP(A19,ListadoMaestroReporte__32162888!$A$8:$H$400,8,FALSE)</f>
        <v>sofia.aranda@anahuac.mx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8"/>
      <c r="Y19" s="8"/>
      <c r="Z19" s="8"/>
      <c r="AA19" s="8"/>
      <c r="AB19" s="8"/>
      <c r="AC19" s="8"/>
      <c r="AD19" s="5" t="s">
        <v>537</v>
      </c>
      <c r="AE19" s="5"/>
      <c r="AF19" s="5"/>
      <c r="AG19" s="5"/>
      <c r="AH19" s="5" t="s">
        <v>537</v>
      </c>
      <c r="AI19" s="5"/>
      <c r="AJ19" s="5"/>
      <c r="AK19" s="5"/>
      <c r="AL19" s="5"/>
      <c r="AN19" s="20">
        <f t="shared" si="1"/>
        <v>2</v>
      </c>
      <c r="AO19" s="21">
        <f t="shared" si="0"/>
        <v>1</v>
      </c>
      <c r="AQ19" s="30" t="str">
        <f t="shared" si="2"/>
        <v xml:space="preserve"> </v>
      </c>
      <c r="AR19" s="30">
        <f t="shared" si="3"/>
        <v>1</v>
      </c>
      <c r="AS19" s="30">
        <f t="shared" si="4"/>
        <v>1</v>
      </c>
      <c r="AT19" s="30" t="str">
        <f t="shared" si="5"/>
        <v xml:space="preserve"> </v>
      </c>
    </row>
    <row r="20" spans="1:46" s="3" customFormat="1" ht="20.100000000000001" customHeight="1" x14ac:dyDescent="0.25">
      <c r="A20" s="45">
        <v>32145456</v>
      </c>
      <c r="B20" s="45" t="s">
        <v>82</v>
      </c>
      <c r="C20" s="45" t="s">
        <v>83</v>
      </c>
      <c r="D20" s="45" t="s">
        <v>548</v>
      </c>
      <c r="E20" s="45" t="s">
        <v>84</v>
      </c>
      <c r="F20" s="70" t="str">
        <f>VLOOKUP(A20,ListadoMaestroReporte__32162888!$A$8:$H$400,8,FALSE)</f>
        <v>anevi.aranda@anahuac.mx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8"/>
      <c r="Y20" s="8"/>
      <c r="Z20" s="8"/>
      <c r="AA20" s="8"/>
      <c r="AB20" s="8"/>
      <c r="AC20" s="8"/>
      <c r="AD20" s="5" t="s">
        <v>537</v>
      </c>
      <c r="AE20" s="5"/>
      <c r="AF20" s="5"/>
      <c r="AG20" s="5"/>
      <c r="AH20" s="5"/>
      <c r="AI20" s="5" t="s">
        <v>537</v>
      </c>
      <c r="AJ20" s="5" t="s">
        <v>537</v>
      </c>
      <c r="AK20" s="5"/>
      <c r="AL20" s="5"/>
      <c r="AN20" s="20">
        <f t="shared" si="1"/>
        <v>3</v>
      </c>
      <c r="AO20" s="21">
        <f t="shared" si="0"/>
        <v>1</v>
      </c>
      <c r="AQ20" s="30" t="str">
        <f t="shared" si="2"/>
        <v xml:space="preserve"> </v>
      </c>
      <c r="AR20" s="30">
        <f t="shared" si="3"/>
        <v>1</v>
      </c>
      <c r="AS20" s="30">
        <f t="shared" si="4"/>
        <v>1</v>
      </c>
      <c r="AT20" s="30" t="str">
        <f t="shared" si="5"/>
        <v xml:space="preserve"> </v>
      </c>
    </row>
    <row r="21" spans="1:46" s="3" customFormat="1" ht="20.100000000000001" customHeight="1" x14ac:dyDescent="0.25">
      <c r="A21" s="45">
        <v>32162643</v>
      </c>
      <c r="B21" s="45" t="s">
        <v>85</v>
      </c>
      <c r="C21" s="45" t="s">
        <v>79</v>
      </c>
      <c r="D21" s="45" t="s">
        <v>547</v>
      </c>
      <c r="E21" s="45" t="s">
        <v>86</v>
      </c>
      <c r="F21" s="70" t="str">
        <f>VLOOKUP(A21,ListadoMaestroReporte__32162888!$A$8:$H$400,8,FALSE)</f>
        <v>jose.arceo@anahuac.mx</v>
      </c>
      <c r="G21" s="5" t="s">
        <v>537</v>
      </c>
      <c r="H21" s="5"/>
      <c r="I21" s="5"/>
      <c r="J21" s="5" t="s">
        <v>537</v>
      </c>
      <c r="K21" s="5"/>
      <c r="L21" s="5" t="s">
        <v>537</v>
      </c>
      <c r="M21" s="5" t="s">
        <v>537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8"/>
      <c r="Y21" s="8"/>
      <c r="Z21" s="8"/>
      <c r="AA21" s="8"/>
      <c r="AB21" s="8"/>
      <c r="AC21" s="8"/>
      <c r="AD21" s="5"/>
      <c r="AE21" s="5"/>
      <c r="AF21" s="5"/>
      <c r="AG21" s="5" t="s">
        <v>595</v>
      </c>
      <c r="AH21" s="5"/>
      <c r="AI21" s="5"/>
      <c r="AJ21" s="5"/>
      <c r="AK21" s="5"/>
      <c r="AL21" s="5"/>
      <c r="AN21" s="20">
        <f t="shared" si="1"/>
        <v>5</v>
      </c>
      <c r="AO21" s="21">
        <f t="shared" si="0"/>
        <v>1</v>
      </c>
      <c r="AQ21" s="30" t="str">
        <f t="shared" si="2"/>
        <v xml:space="preserve"> </v>
      </c>
      <c r="AR21" s="30" t="str">
        <f t="shared" si="3"/>
        <v xml:space="preserve"> </v>
      </c>
      <c r="AS21" s="30">
        <f t="shared" si="4"/>
        <v>1</v>
      </c>
      <c r="AT21" s="30">
        <f t="shared" si="5"/>
        <v>1</v>
      </c>
    </row>
    <row r="22" spans="1:46" s="3" customFormat="1" ht="20.100000000000001" customHeight="1" x14ac:dyDescent="0.25">
      <c r="A22" s="45">
        <v>32162549</v>
      </c>
      <c r="B22" s="45" t="s">
        <v>87</v>
      </c>
      <c r="C22" s="45" t="s">
        <v>88</v>
      </c>
      <c r="D22" s="45" t="s">
        <v>547</v>
      </c>
      <c r="E22" s="45" t="s">
        <v>89</v>
      </c>
      <c r="F22" s="70" t="str">
        <f>VLOOKUP(A22,ListadoMaestroReporte__32162888!$A$8:$H$400,8,FALSE)</f>
        <v>marvin.arcos@anahuac.mx</v>
      </c>
      <c r="G22" s="5" t="s">
        <v>537</v>
      </c>
      <c r="H22" s="5"/>
      <c r="I22" s="5"/>
      <c r="J22" s="5"/>
      <c r="K22" s="5"/>
      <c r="L22" s="5" t="s">
        <v>537</v>
      </c>
      <c r="M22" s="5" t="s">
        <v>537</v>
      </c>
      <c r="N22" s="5"/>
      <c r="O22" s="5"/>
      <c r="P22" s="5"/>
      <c r="Q22" s="5"/>
      <c r="R22" s="5"/>
      <c r="S22" s="5"/>
      <c r="T22" s="5"/>
      <c r="U22" s="5"/>
      <c r="V22" s="5"/>
      <c r="W22" s="5" t="s">
        <v>537</v>
      </c>
      <c r="X22" s="8"/>
      <c r="Y22" s="8" t="str">
        <f>VLOOKUP($B22,'Enero 2017 (2)'!$A$2:$W$402,20,FALSE)</f>
        <v>x</v>
      </c>
      <c r="Z22" s="8" t="str">
        <f>VLOOKUP($B22,'Enero 2017 (2)'!$A$2:$W$402,21,FALSE)</f>
        <v>x</v>
      </c>
      <c r="AA22" s="8"/>
      <c r="AB22" s="8"/>
      <c r="AC22" s="8" t="s">
        <v>537</v>
      </c>
      <c r="AD22" s="5"/>
      <c r="AE22" s="5"/>
      <c r="AF22" s="5"/>
      <c r="AG22" s="5" t="s">
        <v>595</v>
      </c>
      <c r="AH22" s="5"/>
      <c r="AI22" s="5"/>
      <c r="AJ22" s="5"/>
      <c r="AK22" s="5"/>
      <c r="AL22" s="5"/>
      <c r="AN22" s="20">
        <f t="shared" si="1"/>
        <v>8</v>
      </c>
      <c r="AO22" s="21">
        <f t="shared" si="0"/>
        <v>1</v>
      </c>
      <c r="AQ22" s="30">
        <f t="shared" si="2"/>
        <v>1</v>
      </c>
      <c r="AR22" s="30" t="str">
        <f t="shared" si="3"/>
        <v xml:space="preserve"> </v>
      </c>
      <c r="AS22" s="30">
        <f t="shared" si="4"/>
        <v>1</v>
      </c>
      <c r="AT22" s="30">
        <f t="shared" si="5"/>
        <v>1</v>
      </c>
    </row>
    <row r="23" spans="1:46" s="3" customFormat="1" ht="20.100000000000001" customHeight="1" x14ac:dyDescent="0.25">
      <c r="A23" s="45">
        <v>32151615</v>
      </c>
      <c r="B23" s="45" t="s">
        <v>90</v>
      </c>
      <c r="C23" s="45" t="s">
        <v>55</v>
      </c>
      <c r="D23" s="45" t="s">
        <v>549</v>
      </c>
      <c r="E23" s="45" t="s">
        <v>77</v>
      </c>
      <c r="F23" s="70" t="str">
        <f>VLOOKUP(A23,ListadoMaestroReporte__32162888!$A$8:$H$400,8,FALSE)</f>
        <v>angelica.argaez@anahuac.mx</v>
      </c>
      <c r="G23" s="5" t="s">
        <v>537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8"/>
      <c r="Y23" s="8"/>
      <c r="Z23" s="8"/>
      <c r="AA23" s="8"/>
      <c r="AB23" s="8"/>
      <c r="AC23" s="8"/>
      <c r="AD23" s="5"/>
      <c r="AE23" s="5"/>
      <c r="AF23" s="5"/>
      <c r="AG23" s="5"/>
      <c r="AH23" s="5"/>
      <c r="AI23" s="5"/>
      <c r="AJ23" s="5" t="s">
        <v>537</v>
      </c>
      <c r="AK23" s="5"/>
      <c r="AL23" s="5"/>
      <c r="AN23" s="20">
        <f t="shared" si="1"/>
        <v>2</v>
      </c>
      <c r="AO23" s="21">
        <f t="shared" si="0"/>
        <v>1</v>
      </c>
      <c r="AQ23" s="30" t="str">
        <f t="shared" si="2"/>
        <v xml:space="preserve"> </v>
      </c>
      <c r="AR23" s="30" t="str">
        <f t="shared" si="3"/>
        <v xml:space="preserve"> </v>
      </c>
      <c r="AS23" s="30" t="str">
        <f t="shared" si="4"/>
        <v xml:space="preserve"> </v>
      </c>
      <c r="AT23" s="30">
        <f t="shared" si="5"/>
        <v>1</v>
      </c>
    </row>
    <row r="24" spans="1:46" s="3" customFormat="1" ht="20.100000000000001" customHeight="1" x14ac:dyDescent="0.25">
      <c r="A24" s="45">
        <v>32159413</v>
      </c>
      <c r="B24" s="45" t="s">
        <v>91</v>
      </c>
      <c r="C24" s="45" t="s">
        <v>92</v>
      </c>
      <c r="D24" s="45" t="s">
        <v>550</v>
      </c>
      <c r="E24" s="45" t="s">
        <v>93</v>
      </c>
      <c r="F24" s="70" t="str">
        <f>VLOOKUP(A24,ListadoMaestroReporte__32162888!$A$8:$H$400,8,FALSE)</f>
        <v>david.arguelles@anahuac.mx</v>
      </c>
      <c r="G24" s="5" t="s">
        <v>537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8"/>
      <c r="Y24" s="8"/>
      <c r="Z24" s="8"/>
      <c r="AA24" s="8"/>
      <c r="AB24" s="8"/>
      <c r="AC24" s="8"/>
      <c r="AD24" s="5"/>
      <c r="AE24" s="5"/>
      <c r="AF24" s="5" t="s">
        <v>595</v>
      </c>
      <c r="AG24" s="5" t="s">
        <v>537</v>
      </c>
      <c r="AH24" s="5"/>
      <c r="AI24" s="5"/>
      <c r="AJ24" s="5"/>
      <c r="AK24" s="5"/>
      <c r="AL24" s="5"/>
      <c r="AN24" s="20">
        <f t="shared" si="1"/>
        <v>3</v>
      </c>
      <c r="AO24" s="21">
        <f t="shared" si="0"/>
        <v>1</v>
      </c>
      <c r="AQ24" s="30" t="str">
        <f t="shared" si="2"/>
        <v xml:space="preserve"> </v>
      </c>
      <c r="AR24" s="30">
        <f t="shared" si="3"/>
        <v>1</v>
      </c>
      <c r="AS24" s="30">
        <f t="shared" si="4"/>
        <v>1</v>
      </c>
      <c r="AT24" s="30">
        <f t="shared" si="5"/>
        <v>1</v>
      </c>
    </row>
    <row r="25" spans="1:46" s="3" customFormat="1" ht="20.100000000000001" customHeight="1" x14ac:dyDescent="0.25">
      <c r="A25" s="45">
        <v>32152778</v>
      </c>
      <c r="B25" s="45" t="s">
        <v>94</v>
      </c>
      <c r="C25" s="45" t="s">
        <v>83</v>
      </c>
      <c r="D25" s="45" t="s">
        <v>548</v>
      </c>
      <c r="E25" s="45" t="s">
        <v>95</v>
      </c>
      <c r="F25" s="70" t="str">
        <f>VLOOKUP(A25,ListadoMaestroReporte__32162888!$A$8:$H$400,8,FALSE)</f>
        <v>mariela.arguelles@anahuac.mx</v>
      </c>
      <c r="G25" s="5" t="s">
        <v>537</v>
      </c>
      <c r="H25" s="5"/>
      <c r="I25" s="5" t="s">
        <v>537</v>
      </c>
      <c r="J25" s="5" t="s">
        <v>537</v>
      </c>
      <c r="K25" s="5"/>
      <c r="L25" s="5" t="s">
        <v>537</v>
      </c>
      <c r="M25" s="5" t="s">
        <v>537</v>
      </c>
      <c r="N25" s="5"/>
      <c r="O25" s="5"/>
      <c r="P25" s="5"/>
      <c r="Q25" s="5"/>
      <c r="R25" s="5"/>
      <c r="S25" s="5"/>
      <c r="T25" s="5"/>
      <c r="U25" s="5"/>
      <c r="V25" s="5"/>
      <c r="W25" s="5" t="s">
        <v>537</v>
      </c>
      <c r="X25" s="8"/>
      <c r="Y25" s="8"/>
      <c r="Z25" s="8"/>
      <c r="AA25" s="8"/>
      <c r="AB25" s="8"/>
      <c r="AC25" s="8"/>
      <c r="AD25" s="5"/>
      <c r="AE25" s="5"/>
      <c r="AF25" s="5"/>
      <c r="AG25" s="5"/>
      <c r="AH25" s="5"/>
      <c r="AI25" s="5"/>
      <c r="AJ25" s="5" t="s">
        <v>537</v>
      </c>
      <c r="AK25" s="5"/>
      <c r="AL25" s="5"/>
      <c r="AN25" s="20">
        <f t="shared" si="1"/>
        <v>7</v>
      </c>
      <c r="AO25" s="21">
        <f t="shared" si="0"/>
        <v>1</v>
      </c>
      <c r="AQ25" s="30" t="str">
        <f t="shared" si="2"/>
        <v xml:space="preserve"> </v>
      </c>
      <c r="AR25" s="30" t="str">
        <f t="shared" si="3"/>
        <v xml:space="preserve"> </v>
      </c>
      <c r="AS25" s="30" t="str">
        <f t="shared" si="4"/>
        <v xml:space="preserve"> </v>
      </c>
      <c r="AT25" s="30">
        <f t="shared" si="5"/>
        <v>1</v>
      </c>
    </row>
    <row r="26" spans="1:46" s="3" customFormat="1" ht="20.100000000000001" customHeight="1" x14ac:dyDescent="0.25">
      <c r="A26" s="45">
        <v>32147524</v>
      </c>
      <c r="B26" s="45" t="s">
        <v>96</v>
      </c>
      <c r="C26" s="45" t="s">
        <v>38</v>
      </c>
      <c r="D26" s="45" t="s">
        <v>541</v>
      </c>
      <c r="E26" s="45" t="s">
        <v>86</v>
      </c>
      <c r="F26" s="70" t="str">
        <f>VLOOKUP(A26,ListadoMaestroReporte__32162888!$A$8:$H$400,8,FALSE)</f>
        <v>ricardo.avila@anahuac.mx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8"/>
      <c r="Y26" s="8"/>
      <c r="Z26" s="8"/>
      <c r="AA26" s="8"/>
      <c r="AB26" s="8"/>
      <c r="AC26" s="8"/>
      <c r="AD26" s="5"/>
      <c r="AE26" s="5"/>
      <c r="AF26" s="5"/>
      <c r="AG26" s="5"/>
      <c r="AH26" s="5"/>
      <c r="AI26" s="5"/>
      <c r="AJ26" s="5"/>
      <c r="AK26" s="5"/>
      <c r="AL26" s="5"/>
      <c r="AN26" s="20">
        <f t="shared" si="1"/>
        <v>0</v>
      </c>
      <c r="AO26" s="21" t="str">
        <f t="shared" si="0"/>
        <v xml:space="preserve"> </v>
      </c>
      <c r="AQ26" s="30" t="str">
        <f t="shared" si="2"/>
        <v xml:space="preserve"> </v>
      </c>
      <c r="AR26" s="30" t="str">
        <f t="shared" si="3"/>
        <v xml:space="preserve"> </v>
      </c>
      <c r="AS26" s="30" t="str">
        <f t="shared" si="4"/>
        <v xml:space="preserve"> </v>
      </c>
      <c r="AT26" s="30" t="str">
        <f t="shared" si="5"/>
        <v xml:space="preserve"> </v>
      </c>
    </row>
    <row r="27" spans="1:46" s="3" customFormat="1" ht="20.100000000000001" customHeight="1" x14ac:dyDescent="0.25">
      <c r="A27" s="45">
        <v>32161367</v>
      </c>
      <c r="B27" s="45" t="s">
        <v>97</v>
      </c>
      <c r="C27" s="45" t="s">
        <v>98</v>
      </c>
      <c r="D27" s="45" t="s">
        <v>551</v>
      </c>
      <c r="E27" s="45" t="s">
        <v>36</v>
      </c>
      <c r="F27" s="70" t="str">
        <f>VLOOKUP(A27,ListadoMaestroReporte__32162888!$A$8:$H$400,8,FALSE)</f>
        <v>ruben.avila@anahuac.mx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8"/>
      <c r="Y27" s="8"/>
      <c r="Z27" s="8"/>
      <c r="AA27" s="8"/>
      <c r="AB27" s="8"/>
      <c r="AC27" s="8"/>
      <c r="AD27" s="5"/>
      <c r="AE27" s="5"/>
      <c r="AF27" s="5"/>
      <c r="AG27" s="5" t="s">
        <v>537</v>
      </c>
      <c r="AH27" s="5"/>
      <c r="AI27" s="5"/>
      <c r="AJ27" s="5"/>
      <c r="AK27" s="5"/>
      <c r="AL27" s="5"/>
      <c r="AN27" s="20">
        <f t="shared" si="1"/>
        <v>1</v>
      </c>
      <c r="AO27" s="21">
        <f t="shared" si="0"/>
        <v>1</v>
      </c>
      <c r="AQ27" s="30" t="str">
        <f t="shared" si="2"/>
        <v xml:space="preserve"> </v>
      </c>
      <c r="AR27" s="30" t="str">
        <f t="shared" si="3"/>
        <v xml:space="preserve"> </v>
      </c>
      <c r="AS27" s="30">
        <f t="shared" si="4"/>
        <v>1</v>
      </c>
      <c r="AT27" s="30" t="str">
        <f t="shared" si="5"/>
        <v xml:space="preserve"> </v>
      </c>
    </row>
    <row r="28" spans="1:46" s="3" customFormat="1" ht="20.100000000000001" customHeight="1" x14ac:dyDescent="0.25">
      <c r="A28" s="45">
        <v>32124198</v>
      </c>
      <c r="B28" s="45" t="s">
        <v>99</v>
      </c>
      <c r="C28" s="45" t="s">
        <v>100</v>
      </c>
      <c r="D28" s="45" t="s">
        <v>549</v>
      </c>
      <c r="E28" s="45" t="s">
        <v>86</v>
      </c>
      <c r="F28" s="70" t="str">
        <f>VLOOKUP(A28,ListadoMaestroReporte__32162888!$A$8:$H$400,8,FALSE)</f>
        <v>debora.ayala@anahuac.mx</v>
      </c>
      <c r="G28" s="5"/>
      <c r="H28" s="5" t="s">
        <v>537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8"/>
      <c r="Y28" s="8"/>
      <c r="Z28" s="8"/>
      <c r="AA28" s="8"/>
      <c r="AB28" s="8"/>
      <c r="AC28" s="8"/>
      <c r="AD28" s="5"/>
      <c r="AE28" s="5"/>
      <c r="AF28" s="5"/>
      <c r="AG28" s="5"/>
      <c r="AH28" s="5"/>
      <c r="AI28" s="5"/>
      <c r="AJ28" s="5" t="s">
        <v>537</v>
      </c>
      <c r="AK28" s="5"/>
      <c r="AL28" s="5"/>
      <c r="AN28" s="20">
        <f t="shared" si="1"/>
        <v>2</v>
      </c>
      <c r="AO28" s="21">
        <f t="shared" si="0"/>
        <v>1</v>
      </c>
      <c r="AQ28" s="30" t="str">
        <f t="shared" si="2"/>
        <v xml:space="preserve"> </v>
      </c>
      <c r="AR28" s="30" t="str">
        <f t="shared" si="3"/>
        <v xml:space="preserve"> </v>
      </c>
      <c r="AS28" s="30" t="str">
        <f t="shared" si="4"/>
        <v xml:space="preserve"> </v>
      </c>
      <c r="AT28" s="30">
        <f t="shared" si="5"/>
        <v>1</v>
      </c>
    </row>
    <row r="29" spans="1:46" s="3" customFormat="1" ht="20.100000000000001" customHeight="1" x14ac:dyDescent="0.25">
      <c r="A29" s="45">
        <v>32142999</v>
      </c>
      <c r="B29" s="45" t="s">
        <v>101</v>
      </c>
      <c r="C29" s="45" t="s">
        <v>76</v>
      </c>
      <c r="D29" s="45" t="s">
        <v>546</v>
      </c>
      <c r="E29" s="45" t="s">
        <v>86</v>
      </c>
      <c r="F29" s="70" t="str">
        <f>VLOOKUP(A29,ListadoMaestroReporte__32162888!$A$8:$H$400,8,FALSE)</f>
        <v>guadalupe.ayala@anahuac.mx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8"/>
      <c r="Y29" s="8"/>
      <c r="Z29" s="8"/>
      <c r="AA29" s="8"/>
      <c r="AB29" s="8"/>
      <c r="AC29" s="8"/>
      <c r="AD29" s="5"/>
      <c r="AE29" s="5"/>
      <c r="AF29" s="5"/>
      <c r="AG29" s="5"/>
      <c r="AH29" s="5"/>
      <c r="AI29" s="5"/>
      <c r="AJ29" s="5" t="s">
        <v>537</v>
      </c>
      <c r="AK29" s="5"/>
      <c r="AL29" s="5"/>
      <c r="AN29" s="20">
        <f t="shared" si="1"/>
        <v>1</v>
      </c>
      <c r="AO29" s="21">
        <f t="shared" si="0"/>
        <v>1</v>
      </c>
      <c r="AQ29" s="30" t="str">
        <f t="shared" si="2"/>
        <v xml:space="preserve"> </v>
      </c>
      <c r="AR29" s="30" t="str">
        <f t="shared" si="3"/>
        <v xml:space="preserve"> </v>
      </c>
      <c r="AS29" s="30" t="str">
        <f t="shared" si="4"/>
        <v xml:space="preserve"> </v>
      </c>
      <c r="AT29" s="30" t="str">
        <f t="shared" si="5"/>
        <v xml:space="preserve"> </v>
      </c>
    </row>
    <row r="30" spans="1:46" s="3" customFormat="1" ht="20.100000000000001" customHeight="1" x14ac:dyDescent="0.25">
      <c r="A30" s="45">
        <v>32164832</v>
      </c>
      <c r="B30" s="45" t="s">
        <v>1945</v>
      </c>
      <c r="C30" s="45" t="s">
        <v>47</v>
      </c>
      <c r="D30" s="45" t="s">
        <v>541</v>
      </c>
      <c r="E30" s="45" t="s">
        <v>706</v>
      </c>
      <c r="F30" s="70" t="str">
        <f>VLOOKUP(A30,ListadoMaestroReporte__32162888!$A$8:$H$400,8,FALSE)</f>
        <v>ana.balam@anahuac.mx</v>
      </c>
      <c r="G30" s="5"/>
      <c r="H30" s="5"/>
      <c r="I30" s="5"/>
      <c r="J30" s="5"/>
      <c r="K30" s="5"/>
      <c r="L30" s="5" t="s">
        <v>537</v>
      </c>
      <c r="M30" s="5" t="s">
        <v>537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8"/>
      <c r="Y30" s="8"/>
      <c r="Z30" s="8"/>
      <c r="AA30" s="8"/>
      <c r="AB30" s="8"/>
      <c r="AC30" s="8"/>
      <c r="AD30" s="5"/>
      <c r="AE30" s="5"/>
      <c r="AF30" s="5"/>
      <c r="AG30" s="5"/>
      <c r="AH30" s="5"/>
      <c r="AI30" s="5"/>
      <c r="AJ30" s="5"/>
      <c r="AK30" s="5"/>
      <c r="AL30" s="5"/>
      <c r="AN30" s="20">
        <f t="shared" si="1"/>
        <v>2</v>
      </c>
      <c r="AO30" s="21">
        <f t="shared" si="0"/>
        <v>1</v>
      </c>
      <c r="AQ30" s="30" t="str">
        <f t="shared" si="2"/>
        <v xml:space="preserve"> </v>
      </c>
      <c r="AR30" s="30"/>
      <c r="AS30" s="30"/>
      <c r="AT30" s="30"/>
    </row>
    <row r="31" spans="1:46" s="3" customFormat="1" ht="20.100000000000001" customHeight="1" x14ac:dyDescent="0.25">
      <c r="A31" s="45">
        <v>32162906</v>
      </c>
      <c r="B31" s="45" t="s">
        <v>102</v>
      </c>
      <c r="C31" s="45" t="s">
        <v>53</v>
      </c>
      <c r="D31" s="45" t="s">
        <v>552</v>
      </c>
      <c r="E31" s="45" t="s">
        <v>39</v>
      </c>
      <c r="F31" s="70" t="str">
        <f>VLOOKUP(A31,ListadoMaestroReporte__32162888!$A$8:$H$400,8,FALSE)</f>
        <v>nallely.barrera@anahuac.mx</v>
      </c>
      <c r="G31" s="5" t="s">
        <v>537</v>
      </c>
      <c r="H31" s="5"/>
      <c r="I31" s="5"/>
      <c r="J31" s="5"/>
      <c r="K31" s="5"/>
      <c r="L31" s="5" t="s">
        <v>537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8"/>
      <c r="Y31" s="8"/>
      <c r="Z31" s="8"/>
      <c r="AA31" s="8"/>
      <c r="AB31" s="8"/>
      <c r="AC31" s="8"/>
      <c r="AD31" s="5"/>
      <c r="AE31" s="5"/>
      <c r="AF31" s="5"/>
      <c r="AG31" s="5" t="s">
        <v>537</v>
      </c>
      <c r="AH31" s="5"/>
      <c r="AI31" s="5"/>
      <c r="AJ31" s="5" t="s">
        <v>537</v>
      </c>
      <c r="AK31" s="5"/>
      <c r="AL31" s="5"/>
      <c r="AN31" s="20">
        <f t="shared" si="1"/>
        <v>4</v>
      </c>
      <c r="AO31" s="21">
        <f t="shared" si="0"/>
        <v>1</v>
      </c>
      <c r="AQ31" s="30" t="str">
        <f t="shared" si="2"/>
        <v xml:space="preserve"> </v>
      </c>
      <c r="AR31" s="30" t="str">
        <f t="shared" si="3"/>
        <v xml:space="preserve"> </v>
      </c>
      <c r="AS31" s="30">
        <f t="shared" si="4"/>
        <v>1</v>
      </c>
      <c r="AT31" s="30">
        <f t="shared" si="5"/>
        <v>1</v>
      </c>
    </row>
    <row r="32" spans="1:46" s="3" customFormat="1" ht="20.100000000000001" customHeight="1" x14ac:dyDescent="0.25">
      <c r="A32" s="45">
        <v>32146559</v>
      </c>
      <c r="B32" s="45" t="s">
        <v>103</v>
      </c>
      <c r="C32" s="45" t="s">
        <v>58</v>
      </c>
      <c r="D32" s="45" t="s">
        <v>553</v>
      </c>
      <c r="E32" s="45" t="s">
        <v>36</v>
      </c>
      <c r="F32" s="70" t="str">
        <f>VLOOKUP(A32,ListadoMaestroReporte__32162888!$A$8:$H$400,8,FALSE)</f>
        <v>jose.barrera@anahuac.mx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"/>
      <c r="Y32" s="8" t="str">
        <f>VLOOKUP($B32,'Enero 2017 (2)'!$A$2:$W$402,20,FALSE)</f>
        <v>x</v>
      </c>
      <c r="Z32" s="8"/>
      <c r="AA32" s="8"/>
      <c r="AB32" s="8"/>
      <c r="AC32" s="8"/>
      <c r="AD32" s="5" t="s">
        <v>537</v>
      </c>
      <c r="AE32" s="5" t="s">
        <v>598</v>
      </c>
      <c r="AF32" s="5"/>
      <c r="AG32" s="5" t="s">
        <v>537</v>
      </c>
      <c r="AH32" s="5"/>
      <c r="AI32" s="5"/>
      <c r="AJ32" s="5" t="s">
        <v>537</v>
      </c>
      <c r="AK32" s="5"/>
      <c r="AL32" s="5"/>
      <c r="AN32" s="20">
        <f t="shared" si="1"/>
        <v>5</v>
      </c>
      <c r="AO32" s="21">
        <f t="shared" si="0"/>
        <v>1</v>
      </c>
      <c r="AQ32" s="30">
        <f t="shared" si="2"/>
        <v>1</v>
      </c>
      <c r="AR32" s="30">
        <f t="shared" si="3"/>
        <v>1</v>
      </c>
      <c r="AS32" s="30">
        <f t="shared" si="4"/>
        <v>1</v>
      </c>
      <c r="AT32" s="30" t="str">
        <f t="shared" si="5"/>
        <v xml:space="preserve"> </v>
      </c>
    </row>
    <row r="33" spans="1:46" s="3" customFormat="1" ht="20.100000000000001" customHeight="1" x14ac:dyDescent="0.25">
      <c r="A33" s="45">
        <v>32124235</v>
      </c>
      <c r="B33" s="45" t="s">
        <v>104</v>
      </c>
      <c r="C33" s="45" t="s">
        <v>105</v>
      </c>
      <c r="D33" s="45" t="s">
        <v>549</v>
      </c>
      <c r="E33" s="45" t="s">
        <v>106</v>
      </c>
      <c r="F33" s="70" t="str">
        <f>VLOOKUP(A33,ListadoMaestroReporte__32162888!$A$8:$H$400,8,FALSE)</f>
        <v>antonio.barrera@anahuac.mx</v>
      </c>
      <c r="G33" s="5"/>
      <c r="H33" s="5" t="s">
        <v>537</v>
      </c>
      <c r="I33" s="5" t="s">
        <v>537</v>
      </c>
      <c r="J33" s="5" t="s">
        <v>537</v>
      </c>
      <c r="K33" s="5" t="s">
        <v>537</v>
      </c>
      <c r="L33" s="5" t="s">
        <v>537</v>
      </c>
      <c r="M33" s="5" t="s">
        <v>537</v>
      </c>
      <c r="N33" s="5"/>
      <c r="O33" s="5" t="s">
        <v>537</v>
      </c>
      <c r="P33" s="5"/>
      <c r="Q33" s="5"/>
      <c r="R33" s="5"/>
      <c r="S33" s="5"/>
      <c r="T33" s="5"/>
      <c r="U33" s="5"/>
      <c r="V33" s="5"/>
      <c r="W33" s="5" t="s">
        <v>537</v>
      </c>
      <c r="X33" s="8" t="str">
        <f>VLOOKUP($B33,'Enero 2017 (2)'!$A$2:$W$402,19,FALSE)</f>
        <v>x</v>
      </c>
      <c r="Y33" s="8" t="str">
        <f>VLOOKUP($B33,'Enero 2017 (2)'!$A$2:$W$402,20,FALSE)</f>
        <v>x</v>
      </c>
      <c r="Z33" s="8"/>
      <c r="AA33" s="8" t="str">
        <f>VLOOKUP($B33,'Enero 2017 (2)'!$A$2:$W$402,22,FALSE)</f>
        <v>x</v>
      </c>
      <c r="AB33" s="8"/>
      <c r="AC33" s="8"/>
      <c r="AD33" s="5"/>
      <c r="AE33" s="5"/>
      <c r="AF33" s="5"/>
      <c r="AG33" s="5" t="s">
        <v>595</v>
      </c>
      <c r="AH33" s="5"/>
      <c r="AI33" s="5"/>
      <c r="AJ33" s="5"/>
      <c r="AK33" s="5"/>
      <c r="AL33" s="5"/>
      <c r="AN33" s="20">
        <f t="shared" si="1"/>
        <v>12</v>
      </c>
      <c r="AO33" s="21">
        <f t="shared" si="0"/>
        <v>1</v>
      </c>
      <c r="AQ33" s="30">
        <f t="shared" si="2"/>
        <v>1</v>
      </c>
      <c r="AR33" s="30" t="str">
        <f t="shared" si="3"/>
        <v xml:space="preserve"> </v>
      </c>
      <c r="AS33" s="30">
        <f t="shared" si="4"/>
        <v>1</v>
      </c>
      <c r="AT33" s="30">
        <f t="shared" si="5"/>
        <v>1</v>
      </c>
    </row>
    <row r="34" spans="1:46" s="3" customFormat="1" ht="20.100000000000001" customHeight="1" x14ac:dyDescent="0.25">
      <c r="A34" s="45">
        <v>32124210</v>
      </c>
      <c r="B34" s="45" t="s">
        <v>107</v>
      </c>
      <c r="C34" s="45" t="s">
        <v>98</v>
      </c>
      <c r="D34" s="45" t="s">
        <v>551</v>
      </c>
      <c r="E34" s="45" t="s">
        <v>36</v>
      </c>
      <c r="F34" s="70" t="str">
        <f>VLOOKUP(A34,ListadoMaestroReporte__32162888!$A$8:$H$400,8,FALSE)</f>
        <v>francisco.barroso@anahuac.mx</v>
      </c>
      <c r="G34" s="5" t="s">
        <v>537</v>
      </c>
      <c r="H34" s="5" t="s">
        <v>537</v>
      </c>
      <c r="I34" s="5"/>
      <c r="J34" s="5" t="s">
        <v>537</v>
      </c>
      <c r="K34" s="5"/>
      <c r="L34" s="5"/>
      <c r="M34" s="5" t="s">
        <v>537</v>
      </c>
      <c r="N34" s="5"/>
      <c r="O34" s="5"/>
      <c r="P34" s="5"/>
      <c r="Q34" s="5"/>
      <c r="R34" s="5"/>
      <c r="S34" s="5"/>
      <c r="T34" s="5"/>
      <c r="U34" s="5"/>
      <c r="V34" s="5" t="s">
        <v>537</v>
      </c>
      <c r="W34" s="5" t="s">
        <v>537</v>
      </c>
      <c r="X34" s="8" t="str">
        <f>VLOOKUP($B34,'Enero 2017 (2)'!$A$2:$W$402,19,FALSE)</f>
        <v>x</v>
      </c>
      <c r="Y34" s="8"/>
      <c r="Z34" s="8"/>
      <c r="AA34" s="8"/>
      <c r="AB34" s="8"/>
      <c r="AC34" s="8"/>
      <c r="AD34" s="5"/>
      <c r="AE34" s="5"/>
      <c r="AF34" s="5"/>
      <c r="AG34" s="5"/>
      <c r="AH34" s="5"/>
      <c r="AI34" s="5"/>
      <c r="AJ34" s="5" t="s">
        <v>537</v>
      </c>
      <c r="AK34" s="5"/>
      <c r="AL34" s="5"/>
      <c r="AN34" s="20">
        <f t="shared" si="1"/>
        <v>8</v>
      </c>
      <c r="AO34" s="21">
        <f t="shared" si="0"/>
        <v>1</v>
      </c>
      <c r="AQ34" s="30">
        <f t="shared" si="2"/>
        <v>1</v>
      </c>
      <c r="AR34" s="30" t="str">
        <f t="shared" ref="AR34:AR65" si="6">+IF(COUNTA(AD34:AF34)&lt;&gt;0,1," ")</f>
        <v xml:space="preserve"> </v>
      </c>
      <c r="AS34" s="30" t="str">
        <f t="shared" ref="AS34:AS65" si="7">+IF(COUNTA(AG34:AI34)&lt;&gt;0,1," ")</f>
        <v xml:space="preserve"> </v>
      </c>
      <c r="AT34" s="30">
        <f t="shared" si="5"/>
        <v>1</v>
      </c>
    </row>
    <row r="35" spans="1:46" s="3" customFormat="1" ht="20.100000000000001" customHeight="1" x14ac:dyDescent="0.25">
      <c r="A35" s="45">
        <v>32161099</v>
      </c>
      <c r="B35" s="45" t="s">
        <v>108</v>
      </c>
      <c r="C35" s="45" t="s">
        <v>35</v>
      </c>
      <c r="D35" s="45" t="s">
        <v>554</v>
      </c>
      <c r="E35" s="45" t="s">
        <v>36</v>
      </c>
      <c r="F35" s="70" t="str">
        <f>VLOOKUP(A35,ListadoMaestroReporte__32162888!$A$8:$H$400,8,FALSE)</f>
        <v>naomy.bastarrachea@anahuac.mx</v>
      </c>
      <c r="G35" s="5"/>
      <c r="H35" s="5"/>
      <c r="I35" s="5"/>
      <c r="J35" s="5"/>
      <c r="K35" s="5"/>
      <c r="L35" s="5"/>
      <c r="M35" s="5" t="s">
        <v>537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8"/>
      <c r="Y35" s="8"/>
      <c r="Z35" s="8"/>
      <c r="AA35" s="8"/>
      <c r="AB35" s="8"/>
      <c r="AC35" s="8"/>
      <c r="AD35" s="5"/>
      <c r="AE35" s="5"/>
      <c r="AF35" s="5"/>
      <c r="AG35" s="5"/>
      <c r="AH35" s="5"/>
      <c r="AI35" s="5"/>
      <c r="AJ35" s="5"/>
      <c r="AK35" s="5"/>
      <c r="AL35" s="5"/>
      <c r="AN35" s="20">
        <f t="shared" si="1"/>
        <v>1</v>
      </c>
      <c r="AO35" s="21">
        <f t="shared" si="0"/>
        <v>1</v>
      </c>
      <c r="AQ35" s="30" t="str">
        <f t="shared" si="2"/>
        <v xml:space="preserve"> </v>
      </c>
      <c r="AR35" s="30" t="str">
        <f t="shared" si="6"/>
        <v xml:space="preserve"> </v>
      </c>
      <c r="AS35" s="30" t="str">
        <f t="shared" si="7"/>
        <v xml:space="preserve"> </v>
      </c>
      <c r="AT35" s="30">
        <f t="shared" si="5"/>
        <v>1</v>
      </c>
    </row>
    <row r="36" spans="1:46" s="3" customFormat="1" ht="20.100000000000001" customHeight="1" x14ac:dyDescent="0.25">
      <c r="A36" s="45">
        <v>32159882</v>
      </c>
      <c r="B36" s="45" t="s">
        <v>109</v>
      </c>
      <c r="C36" s="45" t="s">
        <v>79</v>
      </c>
      <c r="D36" s="45" t="s">
        <v>547</v>
      </c>
      <c r="E36" s="45" t="s">
        <v>39</v>
      </c>
      <c r="F36" s="70" t="str">
        <f>VLOOKUP(A36,ListadoMaestroReporte__32162888!$A$8:$H$400,8,FALSE)</f>
        <v>ramon.bejarano@anahuac.mx</v>
      </c>
      <c r="G36" s="5" t="s">
        <v>537</v>
      </c>
      <c r="H36" s="5"/>
      <c r="I36" s="5" t="s">
        <v>537</v>
      </c>
      <c r="J36" s="5" t="s">
        <v>537</v>
      </c>
      <c r="K36" s="5" t="s">
        <v>537</v>
      </c>
      <c r="L36" s="5" t="s">
        <v>537</v>
      </c>
      <c r="M36" s="5" t="s">
        <v>537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8"/>
      <c r="Y36" s="8"/>
      <c r="Z36" s="8"/>
      <c r="AA36" s="8"/>
      <c r="AB36" s="8"/>
      <c r="AC36" s="8"/>
      <c r="AD36" s="5"/>
      <c r="AE36" s="5"/>
      <c r="AF36" s="5"/>
      <c r="AG36" s="5"/>
      <c r="AH36" s="5"/>
      <c r="AI36" s="5"/>
      <c r="AJ36" s="5" t="s">
        <v>537</v>
      </c>
      <c r="AK36" s="5"/>
      <c r="AL36" s="5"/>
      <c r="AN36" s="20">
        <f t="shared" si="1"/>
        <v>7</v>
      </c>
      <c r="AO36" s="21">
        <f t="shared" si="0"/>
        <v>1</v>
      </c>
      <c r="AQ36" s="30" t="str">
        <f t="shared" si="2"/>
        <v xml:space="preserve"> </v>
      </c>
      <c r="AR36" s="30" t="str">
        <f t="shared" si="6"/>
        <v xml:space="preserve"> </v>
      </c>
      <c r="AS36" s="30" t="str">
        <f t="shared" si="7"/>
        <v xml:space="preserve"> </v>
      </c>
      <c r="AT36" s="30">
        <f t="shared" si="5"/>
        <v>1</v>
      </c>
    </row>
    <row r="37" spans="1:46" s="3" customFormat="1" ht="20.100000000000001" customHeight="1" x14ac:dyDescent="0.25">
      <c r="A37" s="45">
        <v>32164245</v>
      </c>
      <c r="B37" s="45" t="s">
        <v>110</v>
      </c>
      <c r="C37" s="45" t="s">
        <v>69</v>
      </c>
      <c r="D37" s="45" t="s">
        <v>555</v>
      </c>
      <c r="E37" s="45" t="s">
        <v>111</v>
      </c>
      <c r="F37" s="70" t="str">
        <f>VLOOKUP(A37,ListadoMaestroReporte__32162888!$A$8:$H$400,8,FALSE)</f>
        <v>andrea.bernes@anahuac.mx</v>
      </c>
      <c r="G37" s="5"/>
      <c r="H37" s="5" t="s">
        <v>537</v>
      </c>
      <c r="I37" s="5"/>
      <c r="J37" s="5" t="s">
        <v>537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" t="str">
        <f>VLOOKUP($B37,'Enero 2017 (2)'!$A$2:$W$402,19,FALSE)</f>
        <v>x</v>
      </c>
      <c r="Y37" s="8"/>
      <c r="Z37" s="8"/>
      <c r="AA37" s="8" t="str">
        <f>VLOOKUP($B37,'Enero 2017 (2)'!$A$2:$W$402,22,FALSE)</f>
        <v>x</v>
      </c>
      <c r="AB37" s="8"/>
      <c r="AC37" s="8"/>
      <c r="AD37" s="5"/>
      <c r="AE37" s="5"/>
      <c r="AF37" s="5"/>
      <c r="AG37" s="5" t="s">
        <v>537</v>
      </c>
      <c r="AH37" s="5"/>
      <c r="AI37" s="5"/>
      <c r="AJ37" s="5" t="s">
        <v>537</v>
      </c>
      <c r="AK37" s="5"/>
      <c r="AL37" s="5"/>
      <c r="AN37" s="20">
        <f t="shared" si="1"/>
        <v>6</v>
      </c>
      <c r="AO37" s="21">
        <f t="shared" si="0"/>
        <v>1</v>
      </c>
      <c r="AQ37" s="30">
        <f t="shared" si="2"/>
        <v>1</v>
      </c>
      <c r="AR37" s="30" t="str">
        <f t="shared" si="6"/>
        <v xml:space="preserve"> </v>
      </c>
      <c r="AS37" s="30">
        <f t="shared" si="7"/>
        <v>1</v>
      </c>
      <c r="AT37" s="30">
        <f t="shared" si="5"/>
        <v>1</v>
      </c>
    </row>
    <row r="38" spans="1:46" s="3" customFormat="1" ht="20.100000000000001" customHeight="1" x14ac:dyDescent="0.25">
      <c r="A38" s="45">
        <v>32124314</v>
      </c>
      <c r="B38" s="45" t="s">
        <v>112</v>
      </c>
      <c r="C38" s="45" t="s">
        <v>74</v>
      </c>
      <c r="D38" s="45" t="s">
        <v>545</v>
      </c>
      <c r="E38" s="45" t="s">
        <v>86</v>
      </c>
      <c r="F38" s="70" t="str">
        <f>VLOOKUP(A38,ListadoMaestroReporte__32162888!$A$8:$H$400,8,FALSE)</f>
        <v>ligia.biachi@anahuac.mx</v>
      </c>
      <c r="G38" s="5" t="s">
        <v>537</v>
      </c>
      <c r="H38" s="5"/>
      <c r="I38" s="5"/>
      <c r="J38" s="5"/>
      <c r="K38" s="5"/>
      <c r="L38" s="5" t="s">
        <v>537</v>
      </c>
      <c r="M38" s="5"/>
      <c r="N38" s="5" t="s">
        <v>537</v>
      </c>
      <c r="O38" s="5"/>
      <c r="P38" s="5"/>
      <c r="Q38" s="5"/>
      <c r="R38" s="5"/>
      <c r="S38" s="5"/>
      <c r="T38" s="5"/>
      <c r="U38" s="5"/>
      <c r="V38" s="5"/>
      <c r="W38" s="5"/>
      <c r="X38" s="8" t="str">
        <f>VLOOKUP($B38,'Enero 2017 (2)'!$A$2:$W$402,19,FALSE)</f>
        <v>x</v>
      </c>
      <c r="Y38" s="8"/>
      <c r="Z38" s="8" t="str">
        <f>VLOOKUP($B38,'Enero 2017 (2)'!$A$2:$W$402,21,FALSE)</f>
        <v>x</v>
      </c>
      <c r="AA38" s="8"/>
      <c r="AB38" s="8"/>
      <c r="AC38" s="8"/>
      <c r="AD38" s="5"/>
      <c r="AE38" s="5"/>
      <c r="AF38" s="5"/>
      <c r="AG38" s="5" t="s">
        <v>537</v>
      </c>
      <c r="AH38" s="5"/>
      <c r="AI38" s="5"/>
      <c r="AJ38" s="5" t="s">
        <v>537</v>
      </c>
      <c r="AK38" s="5"/>
      <c r="AL38" s="5"/>
      <c r="AN38" s="20">
        <f t="shared" si="1"/>
        <v>7</v>
      </c>
      <c r="AO38" s="21">
        <f t="shared" si="0"/>
        <v>1</v>
      </c>
      <c r="AQ38" s="30">
        <f t="shared" si="2"/>
        <v>1</v>
      </c>
      <c r="AR38" s="30" t="str">
        <f t="shared" si="6"/>
        <v xml:space="preserve"> </v>
      </c>
      <c r="AS38" s="30">
        <f t="shared" si="7"/>
        <v>1</v>
      </c>
      <c r="AT38" s="30">
        <f t="shared" si="5"/>
        <v>1</v>
      </c>
    </row>
    <row r="39" spans="1:46" s="3" customFormat="1" ht="20.100000000000001" customHeight="1" x14ac:dyDescent="0.25">
      <c r="A39" s="45">
        <v>32160391</v>
      </c>
      <c r="B39" s="45" t="s">
        <v>113</v>
      </c>
      <c r="C39" s="45" t="s">
        <v>69</v>
      </c>
      <c r="D39" s="45" t="s">
        <v>555</v>
      </c>
      <c r="E39" s="45" t="s">
        <v>114</v>
      </c>
      <c r="F39" s="70" t="str">
        <f>VLOOKUP(A39,ListadoMaestroReporte__32162888!$A$8:$H$400,8,FALSE)</f>
        <v>jessica.bleis@anahuac.mx</v>
      </c>
      <c r="G39" s="5"/>
      <c r="H39" s="5" t="s">
        <v>537</v>
      </c>
      <c r="I39" s="5"/>
      <c r="J39" s="5" t="s">
        <v>537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" t="str">
        <f>VLOOKUP($B39,'Enero 2017 (2)'!$A$2:$W$402,19,FALSE)</f>
        <v>x</v>
      </c>
      <c r="Y39" s="8"/>
      <c r="Z39" s="8"/>
      <c r="AA39" s="8"/>
      <c r="AB39" s="8"/>
      <c r="AC39" s="8"/>
      <c r="AD39" s="5"/>
      <c r="AE39" s="5"/>
      <c r="AF39" s="5" t="s">
        <v>595</v>
      </c>
      <c r="AG39" s="5" t="s">
        <v>537</v>
      </c>
      <c r="AH39" s="5"/>
      <c r="AI39" s="5"/>
      <c r="AJ39" s="5" t="s">
        <v>537</v>
      </c>
      <c r="AK39" s="5"/>
      <c r="AL39" s="5"/>
      <c r="AN39" s="20">
        <f t="shared" si="1"/>
        <v>6</v>
      </c>
      <c r="AO39" s="21">
        <f t="shared" si="0"/>
        <v>1</v>
      </c>
      <c r="AQ39" s="30">
        <f t="shared" si="2"/>
        <v>1</v>
      </c>
      <c r="AR39" s="30">
        <f t="shared" si="6"/>
        <v>1</v>
      </c>
      <c r="AS39" s="30">
        <f t="shared" si="7"/>
        <v>1</v>
      </c>
      <c r="AT39" s="30">
        <f t="shared" si="5"/>
        <v>1</v>
      </c>
    </row>
    <row r="40" spans="1:46" s="3" customFormat="1" ht="20.100000000000001" customHeight="1" x14ac:dyDescent="0.25">
      <c r="A40" s="45">
        <v>32161868</v>
      </c>
      <c r="B40" s="45" t="s">
        <v>115</v>
      </c>
      <c r="C40" s="45" t="s">
        <v>116</v>
      </c>
      <c r="D40" s="45" t="s">
        <v>556</v>
      </c>
      <c r="E40" s="45" t="s">
        <v>80</v>
      </c>
      <c r="F40" s="70" t="str">
        <f>VLOOKUP(A40,ListadoMaestroReporte__32162888!$A$8:$H$400,8,FALSE)</f>
        <v>lucia.bolio@anahuac.mx</v>
      </c>
      <c r="G40" s="5" t="s">
        <v>537</v>
      </c>
      <c r="H40" s="5" t="s">
        <v>537</v>
      </c>
      <c r="I40" s="5"/>
      <c r="J40" s="5" t="s">
        <v>537</v>
      </c>
      <c r="K40" s="5" t="s">
        <v>537</v>
      </c>
      <c r="L40" s="5" t="s">
        <v>537</v>
      </c>
      <c r="M40" s="5" t="s">
        <v>537</v>
      </c>
      <c r="N40" s="5"/>
      <c r="O40" s="5"/>
      <c r="P40" s="5"/>
      <c r="Q40" s="5"/>
      <c r="R40" s="5"/>
      <c r="S40" s="5"/>
      <c r="T40" s="5"/>
      <c r="U40" s="5"/>
      <c r="V40" s="5" t="s">
        <v>537</v>
      </c>
      <c r="W40" s="5" t="s">
        <v>537</v>
      </c>
      <c r="X40" s="8" t="str">
        <f>VLOOKUP($B40,'Enero 2017 (2)'!$A$2:$W$402,19,FALSE)</f>
        <v>x</v>
      </c>
      <c r="Y40" s="8"/>
      <c r="Z40" s="8"/>
      <c r="AA40" s="8"/>
      <c r="AB40" s="8"/>
      <c r="AC40" s="8"/>
      <c r="AD40" s="5"/>
      <c r="AE40" s="5"/>
      <c r="AF40" s="5"/>
      <c r="AG40" s="5" t="s">
        <v>595</v>
      </c>
      <c r="AH40" s="5" t="s">
        <v>537</v>
      </c>
      <c r="AI40" s="5"/>
      <c r="AJ40" s="5" t="s">
        <v>537</v>
      </c>
      <c r="AK40" s="5"/>
      <c r="AL40" s="5" t="s">
        <v>537</v>
      </c>
      <c r="AN40" s="20">
        <f t="shared" si="1"/>
        <v>13</v>
      </c>
      <c r="AO40" s="21">
        <f t="shared" si="0"/>
        <v>1</v>
      </c>
      <c r="AQ40" s="30">
        <f t="shared" si="2"/>
        <v>1</v>
      </c>
      <c r="AR40" s="30" t="str">
        <f t="shared" si="6"/>
        <v xml:space="preserve"> </v>
      </c>
      <c r="AS40" s="30">
        <f t="shared" si="7"/>
        <v>1</v>
      </c>
      <c r="AT40" s="30">
        <f t="shared" si="5"/>
        <v>1</v>
      </c>
    </row>
    <row r="41" spans="1:46" s="3" customFormat="1" ht="20.100000000000001" customHeight="1" x14ac:dyDescent="0.25">
      <c r="A41" s="45">
        <v>32149269</v>
      </c>
      <c r="B41" s="45" t="s">
        <v>117</v>
      </c>
      <c r="C41" s="45" t="s">
        <v>35</v>
      </c>
      <c r="D41" s="45" t="s">
        <v>554</v>
      </c>
      <c r="E41" s="45" t="s">
        <v>36</v>
      </c>
      <c r="F41" s="70" t="str">
        <f>VLOOKUP(A41,ListadoMaestroReporte__32162888!$A$8:$H$400,8,FALSE)</f>
        <v>alberto.bolio@anahuac.mx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"/>
      <c r="Y41" s="8"/>
      <c r="Z41" s="8"/>
      <c r="AA41" s="8"/>
      <c r="AB41" s="8"/>
      <c r="AC41" s="8"/>
      <c r="AD41" s="5"/>
      <c r="AE41" s="5"/>
      <c r="AF41" s="5"/>
      <c r="AG41" s="5"/>
      <c r="AH41" s="5"/>
      <c r="AI41" s="5"/>
      <c r="AJ41" s="5"/>
      <c r="AK41" s="5"/>
      <c r="AL41" s="5"/>
      <c r="AN41" s="20">
        <f t="shared" si="1"/>
        <v>0</v>
      </c>
      <c r="AO41" s="21" t="str">
        <f t="shared" si="0"/>
        <v xml:space="preserve"> </v>
      </c>
      <c r="AQ41" s="30" t="str">
        <f t="shared" si="2"/>
        <v xml:space="preserve"> </v>
      </c>
      <c r="AR41" s="30" t="str">
        <f t="shared" si="6"/>
        <v xml:space="preserve"> </v>
      </c>
      <c r="AS41" s="30" t="str">
        <f t="shared" si="7"/>
        <v xml:space="preserve"> </v>
      </c>
      <c r="AT41" s="30" t="str">
        <f t="shared" si="5"/>
        <v xml:space="preserve"> </v>
      </c>
    </row>
    <row r="42" spans="1:46" s="3" customFormat="1" ht="20.100000000000001" customHeight="1" x14ac:dyDescent="0.25">
      <c r="A42" s="45">
        <v>32160873</v>
      </c>
      <c r="B42" s="45" t="s">
        <v>118</v>
      </c>
      <c r="C42" s="45" t="s">
        <v>105</v>
      </c>
      <c r="D42" s="45" t="s">
        <v>549</v>
      </c>
      <c r="E42" s="45" t="s">
        <v>119</v>
      </c>
      <c r="F42" s="70" t="str">
        <f>VLOOKUP(A42,ListadoMaestroReporte__32162888!$A$8:$H$400,8,FALSE)</f>
        <v>karla.bravo@anahuac.mx</v>
      </c>
      <c r="G42" s="5" t="s">
        <v>537</v>
      </c>
      <c r="H42" s="5"/>
      <c r="I42" s="5"/>
      <c r="J42" s="5" t="s">
        <v>537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"/>
      <c r="Y42" s="8"/>
      <c r="Z42" s="8"/>
      <c r="AA42" s="8"/>
      <c r="AB42" s="8"/>
      <c r="AC42" s="8"/>
      <c r="AD42" s="5"/>
      <c r="AE42" s="5"/>
      <c r="AF42" s="5"/>
      <c r="AG42" s="5"/>
      <c r="AH42" s="5"/>
      <c r="AI42" s="5"/>
      <c r="AJ42" s="5"/>
      <c r="AK42" s="5"/>
      <c r="AL42" s="5"/>
      <c r="AN42" s="20">
        <f t="shared" si="1"/>
        <v>2</v>
      </c>
      <c r="AO42" s="21">
        <f t="shared" si="0"/>
        <v>1</v>
      </c>
      <c r="AQ42" s="30" t="str">
        <f t="shared" si="2"/>
        <v xml:space="preserve"> </v>
      </c>
      <c r="AR42" s="30" t="str">
        <f t="shared" si="6"/>
        <v xml:space="preserve"> </v>
      </c>
      <c r="AS42" s="30" t="str">
        <f t="shared" si="7"/>
        <v xml:space="preserve"> </v>
      </c>
      <c r="AT42" s="30">
        <f t="shared" si="5"/>
        <v>1</v>
      </c>
    </row>
    <row r="43" spans="1:46" s="3" customFormat="1" ht="20.100000000000001" customHeight="1" x14ac:dyDescent="0.25">
      <c r="A43" s="45">
        <v>32152638</v>
      </c>
      <c r="B43" s="45" t="s">
        <v>120</v>
      </c>
      <c r="C43" s="45" t="s">
        <v>121</v>
      </c>
      <c r="D43" s="45" t="s">
        <v>557</v>
      </c>
      <c r="E43" s="45" t="s">
        <v>122</v>
      </c>
      <c r="F43" s="70" t="str">
        <f>VLOOKUP(A43,ListadoMaestroReporte__32162888!$A$8:$H$400,8,FALSE)</f>
        <v>helly.burgos@anahuac.mx</v>
      </c>
      <c r="G43" s="5" t="s">
        <v>537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 t="s">
        <v>537</v>
      </c>
      <c r="X43" s="8"/>
      <c r="Y43" s="8"/>
      <c r="Z43" s="8"/>
      <c r="AA43" s="8"/>
      <c r="AB43" s="8"/>
      <c r="AC43" s="8"/>
      <c r="AD43" s="5"/>
      <c r="AE43" s="5"/>
      <c r="AF43" s="5"/>
      <c r="AG43" s="5"/>
      <c r="AH43" s="5"/>
      <c r="AI43" s="5"/>
      <c r="AJ43" s="5"/>
      <c r="AK43" s="5"/>
      <c r="AL43" s="5"/>
      <c r="AN43" s="20">
        <f t="shared" si="1"/>
        <v>2</v>
      </c>
      <c r="AO43" s="21">
        <f t="shared" si="0"/>
        <v>1</v>
      </c>
      <c r="AQ43" s="30" t="str">
        <f t="shared" si="2"/>
        <v xml:space="preserve"> </v>
      </c>
      <c r="AR43" s="30" t="str">
        <f t="shared" si="6"/>
        <v xml:space="preserve"> </v>
      </c>
      <c r="AS43" s="30" t="str">
        <f t="shared" si="7"/>
        <v xml:space="preserve"> </v>
      </c>
      <c r="AT43" s="30">
        <f t="shared" si="5"/>
        <v>1</v>
      </c>
    </row>
    <row r="44" spans="1:46" s="3" customFormat="1" ht="20.100000000000001" customHeight="1" x14ac:dyDescent="0.25">
      <c r="A44" s="45">
        <v>32124903</v>
      </c>
      <c r="B44" s="45" t="s">
        <v>123</v>
      </c>
      <c r="C44" s="45" t="s">
        <v>65</v>
      </c>
      <c r="D44" s="45" t="s">
        <v>558</v>
      </c>
      <c r="E44" s="45" t="s">
        <v>36</v>
      </c>
      <c r="F44" s="70" t="str">
        <f>VLOOKUP(A44,ListadoMaestroReporte__32162888!$A$8:$H$400,8,FALSE)</f>
        <v>cristina.burgos@anahuac.mx</v>
      </c>
      <c r="G44" s="5" t="s">
        <v>537</v>
      </c>
      <c r="H44" s="5" t="s">
        <v>537</v>
      </c>
      <c r="I44" s="5" t="s">
        <v>537</v>
      </c>
      <c r="J44" s="5"/>
      <c r="K44" s="5" t="s">
        <v>537</v>
      </c>
      <c r="L44" s="5" t="s">
        <v>537</v>
      </c>
      <c r="M44" s="5" t="s">
        <v>537</v>
      </c>
      <c r="N44" s="5"/>
      <c r="O44" s="5"/>
      <c r="P44" s="5"/>
      <c r="Q44" s="5"/>
      <c r="R44" s="5"/>
      <c r="S44" s="5"/>
      <c r="T44" s="5"/>
      <c r="U44" s="5"/>
      <c r="V44" s="5" t="s">
        <v>537</v>
      </c>
      <c r="W44" s="5" t="s">
        <v>537</v>
      </c>
      <c r="X44" s="8" t="str">
        <f>VLOOKUP($B44,'Enero 2017 (2)'!$A$2:$W$402,19,FALSE)</f>
        <v>x</v>
      </c>
      <c r="Y44" s="8" t="str">
        <f>VLOOKUP($B44,'Enero 2017 (2)'!$A$2:$W$402,20,FALSE)</f>
        <v>x</v>
      </c>
      <c r="Z44" s="8"/>
      <c r="AA44" s="8"/>
      <c r="AB44" s="8"/>
      <c r="AC44" s="8"/>
      <c r="AD44" s="5" t="s">
        <v>537</v>
      </c>
      <c r="AE44" s="5"/>
      <c r="AF44" s="5"/>
      <c r="AG44" s="5"/>
      <c r="AH44" s="5"/>
      <c r="AI44" s="5"/>
      <c r="AJ44" s="5" t="s">
        <v>537</v>
      </c>
      <c r="AK44" s="5"/>
      <c r="AL44" s="5"/>
      <c r="AN44" s="20">
        <f t="shared" si="1"/>
        <v>12</v>
      </c>
      <c r="AO44" s="21">
        <f t="shared" si="0"/>
        <v>1</v>
      </c>
      <c r="AQ44" s="30">
        <f t="shared" si="2"/>
        <v>1</v>
      </c>
      <c r="AR44" s="30">
        <f t="shared" si="6"/>
        <v>1</v>
      </c>
      <c r="AS44" s="30" t="str">
        <f t="shared" si="7"/>
        <v xml:space="preserve"> </v>
      </c>
      <c r="AT44" s="30">
        <f t="shared" si="5"/>
        <v>1</v>
      </c>
    </row>
    <row r="45" spans="1:46" s="3" customFormat="1" ht="20.100000000000001" customHeight="1" x14ac:dyDescent="0.25">
      <c r="A45" s="45">
        <v>32149977</v>
      </c>
      <c r="B45" s="45" t="s">
        <v>124</v>
      </c>
      <c r="C45" s="45" t="s">
        <v>125</v>
      </c>
      <c r="D45" s="45" t="s">
        <v>559</v>
      </c>
      <c r="E45" s="45" t="s">
        <v>122</v>
      </c>
      <c r="F45" s="70" t="str">
        <f>VLOOKUP(A45,ListadoMaestroReporte__32162888!$A$8:$H$400,8,FALSE)</f>
        <v>juliana.caceres@anahuac.mx</v>
      </c>
      <c r="G45" s="5"/>
      <c r="H45" s="5"/>
      <c r="I45" s="5"/>
      <c r="J45" s="5"/>
      <c r="K45" s="5"/>
      <c r="L45" s="5"/>
      <c r="M45" s="5" t="s">
        <v>537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8"/>
      <c r="Y45" s="8"/>
      <c r="Z45" s="8"/>
      <c r="AA45" s="8"/>
      <c r="AB45" s="8"/>
      <c r="AC45" s="8"/>
      <c r="AD45" s="5" t="s">
        <v>537</v>
      </c>
      <c r="AE45" s="5"/>
      <c r="AF45" s="5"/>
      <c r="AG45" s="5"/>
      <c r="AH45" s="5"/>
      <c r="AI45" s="5"/>
      <c r="AJ45" s="5" t="s">
        <v>537</v>
      </c>
      <c r="AK45" s="5"/>
      <c r="AL45" s="5"/>
      <c r="AN45" s="20">
        <f t="shared" si="1"/>
        <v>3</v>
      </c>
      <c r="AO45" s="21">
        <f t="shared" si="0"/>
        <v>1</v>
      </c>
      <c r="AQ45" s="30" t="str">
        <f t="shared" si="2"/>
        <v xml:space="preserve"> </v>
      </c>
      <c r="AR45" s="30">
        <f t="shared" si="6"/>
        <v>1</v>
      </c>
      <c r="AS45" s="30" t="str">
        <f t="shared" si="7"/>
        <v xml:space="preserve"> </v>
      </c>
      <c r="AT45" s="30">
        <f t="shared" ref="AT45:AT76" si="8">+IF(COUNTA(G45:W45)&lt;&gt;0,1," ")</f>
        <v>1</v>
      </c>
    </row>
    <row r="46" spans="1:46" s="3" customFormat="1" ht="20.100000000000001" customHeight="1" x14ac:dyDescent="0.25">
      <c r="A46" s="45">
        <v>32124199</v>
      </c>
      <c r="B46" s="45" t="s">
        <v>126</v>
      </c>
      <c r="C46" s="45" t="s">
        <v>83</v>
      </c>
      <c r="D46" s="45" t="s">
        <v>548</v>
      </c>
      <c r="E46" s="45" t="s">
        <v>127</v>
      </c>
      <c r="F46" s="70" t="str">
        <f>VLOOKUP(A46,ListadoMaestroReporte__32162888!$A$8:$H$400,8,FALSE)</f>
        <v>enrique.cachon@anahuac.mx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"/>
      <c r="Y46" s="8"/>
      <c r="Z46" s="8"/>
      <c r="AA46" s="8"/>
      <c r="AB46" s="8"/>
      <c r="AC46" s="8"/>
      <c r="AD46" s="5"/>
      <c r="AE46" s="5"/>
      <c r="AF46" s="5"/>
      <c r="AG46" s="5"/>
      <c r="AH46" s="5"/>
      <c r="AI46" s="5"/>
      <c r="AJ46" s="5"/>
      <c r="AK46" s="5"/>
      <c r="AL46" s="5"/>
      <c r="AN46" s="20">
        <f t="shared" si="1"/>
        <v>0</v>
      </c>
      <c r="AO46" s="21" t="str">
        <f t="shared" si="0"/>
        <v xml:space="preserve"> </v>
      </c>
      <c r="AQ46" s="30" t="str">
        <f t="shared" si="2"/>
        <v xml:space="preserve"> </v>
      </c>
      <c r="AR46" s="30" t="str">
        <f t="shared" si="6"/>
        <v xml:space="preserve"> </v>
      </c>
      <c r="AS46" s="30" t="str">
        <f t="shared" si="7"/>
        <v xml:space="preserve"> </v>
      </c>
      <c r="AT46" s="30" t="str">
        <f t="shared" si="8"/>
        <v xml:space="preserve"> </v>
      </c>
    </row>
    <row r="47" spans="1:46" s="3" customFormat="1" ht="20.100000000000001" customHeight="1" x14ac:dyDescent="0.25">
      <c r="A47" s="45">
        <v>32152430</v>
      </c>
      <c r="B47" s="45" t="s">
        <v>128</v>
      </c>
      <c r="C47" s="45" t="s">
        <v>76</v>
      </c>
      <c r="D47" s="45" t="s">
        <v>546</v>
      </c>
      <c r="E47" s="45" t="s">
        <v>36</v>
      </c>
      <c r="F47" s="70" t="str">
        <f>VLOOKUP(A47,ListadoMaestroReporte__32162888!$A$8:$H$400,8,FALSE)</f>
        <v>fernando.cadena@anahuac.mx</v>
      </c>
      <c r="G47" s="5"/>
      <c r="H47" s="5" t="s">
        <v>537</v>
      </c>
      <c r="I47" s="5"/>
      <c r="J47" s="5" t="s">
        <v>537</v>
      </c>
      <c r="K47" s="5"/>
      <c r="L47" s="5"/>
      <c r="M47" s="5" t="s">
        <v>537</v>
      </c>
      <c r="N47" s="5"/>
      <c r="O47" s="5"/>
      <c r="P47" s="5"/>
      <c r="Q47" s="5"/>
      <c r="R47" s="5"/>
      <c r="S47" s="5"/>
      <c r="T47" s="5" t="s">
        <v>537</v>
      </c>
      <c r="U47" s="5"/>
      <c r="V47" s="5"/>
      <c r="W47" s="5"/>
      <c r="X47" s="8"/>
      <c r="Y47" s="8"/>
      <c r="Z47" s="8"/>
      <c r="AA47" s="8"/>
      <c r="AB47" s="8"/>
      <c r="AC47" s="8"/>
      <c r="AD47" s="5"/>
      <c r="AE47" s="5"/>
      <c r="AF47" s="5"/>
      <c r="AG47" s="5"/>
      <c r="AH47" s="5"/>
      <c r="AI47" s="5"/>
      <c r="AJ47" s="5"/>
      <c r="AK47" s="5"/>
      <c r="AL47" s="5"/>
      <c r="AN47" s="20">
        <f t="shared" si="1"/>
        <v>4</v>
      </c>
      <c r="AO47" s="21">
        <f t="shared" si="0"/>
        <v>1</v>
      </c>
      <c r="AQ47" s="30" t="str">
        <f t="shared" si="2"/>
        <v xml:space="preserve"> </v>
      </c>
      <c r="AR47" s="30" t="str">
        <f t="shared" si="6"/>
        <v xml:space="preserve"> </v>
      </c>
      <c r="AS47" s="30" t="str">
        <f t="shared" si="7"/>
        <v xml:space="preserve"> </v>
      </c>
      <c r="AT47" s="30">
        <f t="shared" si="8"/>
        <v>1</v>
      </c>
    </row>
    <row r="48" spans="1:46" s="3" customFormat="1" ht="20.100000000000001" customHeight="1" x14ac:dyDescent="0.25">
      <c r="A48" s="45">
        <v>32164115</v>
      </c>
      <c r="B48" s="45" t="s">
        <v>129</v>
      </c>
      <c r="C48" s="45" t="s">
        <v>83</v>
      </c>
      <c r="D48" s="45" t="s">
        <v>548</v>
      </c>
      <c r="E48" s="45" t="s">
        <v>80</v>
      </c>
      <c r="F48" s="70" t="str">
        <f>VLOOKUP(A48,ListadoMaestroReporte__32162888!$A$8:$H$400,8,FALSE)</f>
        <v>sara.camacho@anahuac.mx</v>
      </c>
      <c r="G48" s="5" t="s">
        <v>537</v>
      </c>
      <c r="H48" s="5" t="s">
        <v>537</v>
      </c>
      <c r="I48" s="5" t="s">
        <v>537</v>
      </c>
      <c r="J48" s="5"/>
      <c r="K48" s="5" t="s">
        <v>537</v>
      </c>
      <c r="L48" s="5"/>
      <c r="M48" s="5" t="s">
        <v>537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537</v>
      </c>
      <c r="X48" s="8"/>
      <c r="Y48" s="8"/>
      <c r="Z48" s="8"/>
      <c r="AA48" s="8"/>
      <c r="AB48" s="8"/>
      <c r="AC48" s="8"/>
      <c r="AD48" s="5"/>
      <c r="AE48" s="5"/>
      <c r="AF48" s="5"/>
      <c r="AG48" s="5"/>
      <c r="AH48" s="5"/>
      <c r="AI48" s="5"/>
      <c r="AJ48" s="5"/>
      <c r="AK48" s="5"/>
      <c r="AL48" s="5"/>
      <c r="AN48" s="20">
        <f t="shared" si="1"/>
        <v>6</v>
      </c>
      <c r="AO48" s="21">
        <f t="shared" si="0"/>
        <v>1</v>
      </c>
      <c r="AQ48" s="30" t="str">
        <f t="shared" si="2"/>
        <v xml:space="preserve"> </v>
      </c>
      <c r="AR48" s="30" t="str">
        <f t="shared" si="6"/>
        <v xml:space="preserve"> </v>
      </c>
      <c r="AS48" s="30" t="str">
        <f t="shared" si="7"/>
        <v xml:space="preserve"> </v>
      </c>
      <c r="AT48" s="30">
        <f t="shared" si="8"/>
        <v>1</v>
      </c>
    </row>
    <row r="49" spans="1:46" s="3" customFormat="1" ht="20.100000000000001" customHeight="1" x14ac:dyDescent="0.25">
      <c r="A49" s="45">
        <v>32151597</v>
      </c>
      <c r="B49" s="45" t="s">
        <v>130</v>
      </c>
      <c r="C49" s="45" t="s">
        <v>53</v>
      </c>
      <c r="D49" s="45" t="s">
        <v>552</v>
      </c>
      <c r="E49" s="45" t="s">
        <v>131</v>
      </c>
      <c r="F49" s="70" t="str">
        <f>VLOOKUP(A49,ListadoMaestroReporte__32162888!$A$8:$H$400,8,FALSE)</f>
        <v>jose.campo@anahuac.mx</v>
      </c>
      <c r="G49" s="5" t="s">
        <v>537</v>
      </c>
      <c r="H49" s="5"/>
      <c r="I49" s="5"/>
      <c r="J49" s="5"/>
      <c r="K49" s="5"/>
      <c r="L49" s="5"/>
      <c r="M49" s="5" t="s">
        <v>537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8"/>
      <c r="Y49" s="8"/>
      <c r="Z49" s="8"/>
      <c r="AA49" s="8"/>
      <c r="AB49" s="8"/>
      <c r="AC49" s="8"/>
      <c r="AD49" s="5"/>
      <c r="AE49" s="5"/>
      <c r="AF49" s="5"/>
      <c r="AG49" s="5"/>
      <c r="AH49" s="5"/>
      <c r="AI49" s="5"/>
      <c r="AJ49" s="5"/>
      <c r="AK49" s="5"/>
      <c r="AL49" s="5"/>
      <c r="AN49" s="20">
        <f t="shared" si="1"/>
        <v>2</v>
      </c>
      <c r="AO49" s="21">
        <f t="shared" si="0"/>
        <v>1</v>
      </c>
      <c r="AQ49" s="30" t="str">
        <f t="shared" si="2"/>
        <v xml:space="preserve"> </v>
      </c>
      <c r="AR49" s="30" t="str">
        <f t="shared" si="6"/>
        <v xml:space="preserve"> </v>
      </c>
      <c r="AS49" s="30" t="str">
        <f t="shared" si="7"/>
        <v xml:space="preserve"> </v>
      </c>
      <c r="AT49" s="30">
        <f t="shared" si="8"/>
        <v>1</v>
      </c>
    </row>
    <row r="50" spans="1:46" s="3" customFormat="1" ht="20.100000000000001" customHeight="1" x14ac:dyDescent="0.25">
      <c r="A50" s="45">
        <v>32151397</v>
      </c>
      <c r="B50" s="45" t="s">
        <v>132</v>
      </c>
      <c r="C50" s="45" t="s">
        <v>62</v>
      </c>
      <c r="D50" s="45" t="s">
        <v>560</v>
      </c>
      <c r="E50" s="45" t="s">
        <v>133</v>
      </c>
      <c r="F50" s="70" t="str">
        <f>VLOOKUP(A50,ListadoMaestroReporte__32162888!$A$8:$H$400,8,FALSE)</f>
        <v>marcelo.canche@anahuac.mx</v>
      </c>
      <c r="G50" s="5"/>
      <c r="H50" s="5"/>
      <c r="I50" s="5"/>
      <c r="J50" s="5" t="s">
        <v>537</v>
      </c>
      <c r="K50" s="5" t="s">
        <v>537</v>
      </c>
      <c r="L50" s="5"/>
      <c r="M50" s="5" t="s">
        <v>537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8"/>
      <c r="Y50" s="8"/>
      <c r="Z50" s="8"/>
      <c r="AA50" s="8"/>
      <c r="AB50" s="8"/>
      <c r="AC50" s="8"/>
      <c r="AD50" s="5"/>
      <c r="AE50" s="5"/>
      <c r="AF50" s="5"/>
      <c r="AG50" s="5"/>
      <c r="AH50" s="5"/>
      <c r="AI50" s="5"/>
      <c r="AJ50" s="5" t="s">
        <v>537</v>
      </c>
      <c r="AK50" s="5"/>
      <c r="AL50" s="5"/>
      <c r="AN50" s="20">
        <f t="shared" si="1"/>
        <v>4</v>
      </c>
      <c r="AO50" s="21">
        <f t="shared" si="0"/>
        <v>1</v>
      </c>
      <c r="AQ50" s="30" t="str">
        <f t="shared" si="2"/>
        <v xml:space="preserve"> </v>
      </c>
      <c r="AR50" s="30" t="str">
        <f t="shared" si="6"/>
        <v xml:space="preserve"> </v>
      </c>
      <c r="AS50" s="30" t="str">
        <f t="shared" si="7"/>
        <v xml:space="preserve"> </v>
      </c>
      <c r="AT50" s="30">
        <f t="shared" si="8"/>
        <v>1</v>
      </c>
    </row>
    <row r="51" spans="1:46" s="3" customFormat="1" ht="20.100000000000001" customHeight="1" x14ac:dyDescent="0.25">
      <c r="A51" s="45">
        <v>32162550</v>
      </c>
      <c r="B51" s="45" t="s">
        <v>134</v>
      </c>
      <c r="C51" s="45" t="s">
        <v>79</v>
      </c>
      <c r="D51" s="45" t="s">
        <v>547</v>
      </c>
      <c r="E51" s="45" t="s">
        <v>80</v>
      </c>
      <c r="F51" s="70" t="str">
        <f>VLOOKUP(A51,ListadoMaestroReporte__32162888!$A$8:$H$400,8,FALSE)</f>
        <v>cristina.canto@anahuac.mx</v>
      </c>
      <c r="G51" s="5"/>
      <c r="H51" s="5"/>
      <c r="I51" s="5"/>
      <c r="J51" s="5"/>
      <c r="K51" s="5"/>
      <c r="L51" s="5"/>
      <c r="M51" s="5" t="s">
        <v>537</v>
      </c>
      <c r="N51" s="5"/>
      <c r="O51" s="5"/>
      <c r="P51" s="5"/>
      <c r="Q51" s="5"/>
      <c r="R51" s="5"/>
      <c r="S51" s="5"/>
      <c r="T51" s="5"/>
      <c r="U51" s="5"/>
      <c r="V51" s="5" t="s">
        <v>537</v>
      </c>
      <c r="W51" s="5" t="s">
        <v>537</v>
      </c>
      <c r="X51" s="8"/>
      <c r="Y51" s="8"/>
      <c r="Z51" s="8"/>
      <c r="AA51" s="8"/>
      <c r="AB51" s="8"/>
      <c r="AC51" s="8"/>
      <c r="AD51" s="5"/>
      <c r="AE51" s="5"/>
      <c r="AF51" s="5"/>
      <c r="AG51" s="5" t="s">
        <v>595</v>
      </c>
      <c r="AH51" s="5"/>
      <c r="AI51" s="5"/>
      <c r="AJ51" s="5" t="s">
        <v>537</v>
      </c>
      <c r="AK51" s="5"/>
      <c r="AL51" s="5"/>
      <c r="AN51" s="20">
        <f t="shared" si="1"/>
        <v>5</v>
      </c>
      <c r="AO51" s="21">
        <f t="shared" si="0"/>
        <v>1</v>
      </c>
      <c r="AQ51" s="30" t="str">
        <f t="shared" si="2"/>
        <v xml:space="preserve"> </v>
      </c>
      <c r="AR51" s="30" t="str">
        <f t="shared" si="6"/>
        <v xml:space="preserve"> </v>
      </c>
      <c r="AS51" s="30">
        <f t="shared" si="7"/>
        <v>1</v>
      </c>
      <c r="AT51" s="30">
        <f t="shared" si="8"/>
        <v>1</v>
      </c>
    </row>
    <row r="52" spans="1:46" s="3" customFormat="1" ht="20.100000000000001" customHeight="1" x14ac:dyDescent="0.25">
      <c r="A52" s="45">
        <v>32160002</v>
      </c>
      <c r="B52" s="45" t="s">
        <v>135</v>
      </c>
      <c r="C52" s="45" t="s">
        <v>50</v>
      </c>
      <c r="D52" s="45" t="s">
        <v>561</v>
      </c>
      <c r="E52" s="45" t="s">
        <v>136</v>
      </c>
      <c r="F52" s="70" t="str">
        <f>VLOOKUP(A52,ListadoMaestroReporte__32162888!$A$8:$H$400,8,FALSE)</f>
        <v>pamela.canton@anahuac.mx</v>
      </c>
      <c r="G52" s="5"/>
      <c r="H52" s="5"/>
      <c r="I52" s="5"/>
      <c r="J52" s="5"/>
      <c r="K52" s="5" t="s">
        <v>537</v>
      </c>
      <c r="L52" s="5" t="s">
        <v>537</v>
      </c>
      <c r="M52" s="5" t="s">
        <v>537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8"/>
      <c r="Y52" s="8"/>
      <c r="Z52" s="8"/>
      <c r="AA52" s="8"/>
      <c r="AB52" s="8"/>
      <c r="AC52" s="8"/>
      <c r="AD52" s="5"/>
      <c r="AE52" s="5"/>
      <c r="AF52" s="5" t="s">
        <v>595</v>
      </c>
      <c r="AG52" s="5" t="s">
        <v>595</v>
      </c>
      <c r="AH52" s="5"/>
      <c r="AI52" s="5"/>
      <c r="AJ52" s="5" t="s">
        <v>537</v>
      </c>
      <c r="AK52" s="5"/>
      <c r="AL52" s="5"/>
      <c r="AN52" s="20">
        <f t="shared" si="1"/>
        <v>6</v>
      </c>
      <c r="AO52" s="21">
        <f t="shared" si="0"/>
        <v>1</v>
      </c>
      <c r="AQ52" s="30" t="str">
        <f t="shared" si="2"/>
        <v xml:space="preserve"> </v>
      </c>
      <c r="AR52" s="30">
        <f t="shared" si="6"/>
        <v>1</v>
      </c>
      <c r="AS52" s="30">
        <f t="shared" si="7"/>
        <v>1</v>
      </c>
      <c r="AT52" s="30">
        <f t="shared" si="8"/>
        <v>1</v>
      </c>
    </row>
    <row r="53" spans="1:46" s="3" customFormat="1" ht="20.100000000000001" customHeight="1" x14ac:dyDescent="0.25">
      <c r="A53" s="45">
        <v>32152776</v>
      </c>
      <c r="B53" s="45" t="s">
        <v>137</v>
      </c>
      <c r="C53" s="45" t="s">
        <v>79</v>
      </c>
      <c r="D53" s="45" t="s">
        <v>547</v>
      </c>
      <c r="E53" s="45" t="s">
        <v>86</v>
      </c>
      <c r="F53" s="70" t="str">
        <f>VLOOKUP(A53,ListadoMaestroReporte__32162888!$A$8:$H$400,8,FALSE)</f>
        <v>edgar.canul@anahuac.mx</v>
      </c>
      <c r="G53" s="5"/>
      <c r="H53" s="5"/>
      <c r="I53" s="5"/>
      <c r="J53" s="5" t="s">
        <v>537</v>
      </c>
      <c r="K53" s="5" t="s">
        <v>537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"/>
      <c r="Y53" s="8"/>
      <c r="Z53" s="8"/>
      <c r="AA53" s="8"/>
      <c r="AB53" s="8"/>
      <c r="AC53" s="8"/>
      <c r="AD53" s="5"/>
      <c r="AE53" s="5"/>
      <c r="AF53" s="5"/>
      <c r="AG53" s="5" t="s">
        <v>595</v>
      </c>
      <c r="AH53" s="5"/>
      <c r="AI53" s="5"/>
      <c r="AJ53" s="5"/>
      <c r="AK53" s="5"/>
      <c r="AL53" s="5"/>
      <c r="AN53" s="20">
        <f t="shared" si="1"/>
        <v>3</v>
      </c>
      <c r="AO53" s="21">
        <f t="shared" si="0"/>
        <v>1</v>
      </c>
      <c r="AQ53" s="30" t="str">
        <f t="shared" si="2"/>
        <v xml:space="preserve"> </v>
      </c>
      <c r="AR53" s="30" t="str">
        <f t="shared" si="6"/>
        <v xml:space="preserve"> </v>
      </c>
      <c r="AS53" s="30">
        <f t="shared" si="7"/>
        <v>1</v>
      </c>
      <c r="AT53" s="30">
        <f t="shared" si="8"/>
        <v>1</v>
      </c>
    </row>
    <row r="54" spans="1:46" s="3" customFormat="1" ht="20.100000000000001" customHeight="1" x14ac:dyDescent="0.25">
      <c r="A54" s="45">
        <v>32124267</v>
      </c>
      <c r="B54" s="45" t="s">
        <v>138</v>
      </c>
      <c r="C54" s="45" t="s">
        <v>139</v>
      </c>
      <c r="D54" s="45" t="s">
        <v>542</v>
      </c>
      <c r="E54" s="45" t="s">
        <v>140</v>
      </c>
      <c r="F54" s="70" t="str">
        <f>VLOOKUP(A54,ListadoMaestroReporte__32162888!$A$8:$H$400,8,FALSE)</f>
        <v>fermin.cardos@anahuac.mx</v>
      </c>
      <c r="G54" s="5" t="s">
        <v>537</v>
      </c>
      <c r="H54" s="5" t="s">
        <v>537</v>
      </c>
      <c r="I54" s="5" t="s">
        <v>537</v>
      </c>
      <c r="J54" s="5" t="s">
        <v>537</v>
      </c>
      <c r="K54" s="5" t="s">
        <v>537</v>
      </c>
      <c r="L54" s="5"/>
      <c r="M54" s="5" t="s">
        <v>537</v>
      </c>
      <c r="N54" s="5"/>
      <c r="O54" s="5" t="s">
        <v>537</v>
      </c>
      <c r="P54" s="5"/>
      <c r="Q54" s="5"/>
      <c r="R54" s="5"/>
      <c r="S54" s="5"/>
      <c r="T54" s="5"/>
      <c r="U54" s="5"/>
      <c r="V54" s="5"/>
      <c r="W54" s="5" t="s">
        <v>537</v>
      </c>
      <c r="X54" s="8"/>
      <c r="Y54" s="8"/>
      <c r="Z54" s="8"/>
      <c r="AA54" s="8"/>
      <c r="AB54" s="8"/>
      <c r="AC54" s="8"/>
      <c r="AD54" s="5" t="s">
        <v>537</v>
      </c>
      <c r="AE54" s="5" t="s">
        <v>598</v>
      </c>
      <c r="AF54" s="5"/>
      <c r="AG54" s="5"/>
      <c r="AH54" s="5"/>
      <c r="AI54" s="5"/>
      <c r="AJ54" s="5" t="s">
        <v>537</v>
      </c>
      <c r="AK54" s="5"/>
      <c r="AL54" s="5"/>
      <c r="AN54" s="20">
        <f t="shared" si="1"/>
        <v>11</v>
      </c>
      <c r="AO54" s="21">
        <f t="shared" si="0"/>
        <v>1</v>
      </c>
      <c r="AQ54" s="30" t="str">
        <f t="shared" si="2"/>
        <v xml:space="preserve"> </v>
      </c>
      <c r="AR54" s="30">
        <f t="shared" si="6"/>
        <v>1</v>
      </c>
      <c r="AS54" s="30" t="str">
        <f t="shared" si="7"/>
        <v xml:space="preserve"> </v>
      </c>
      <c r="AT54" s="30">
        <f t="shared" si="8"/>
        <v>1</v>
      </c>
    </row>
    <row r="55" spans="1:46" s="3" customFormat="1" ht="20.100000000000001" customHeight="1" x14ac:dyDescent="0.25">
      <c r="A55" s="45">
        <v>32160969</v>
      </c>
      <c r="B55" s="45" t="s">
        <v>141</v>
      </c>
      <c r="C55" s="45" t="s">
        <v>50</v>
      </c>
      <c r="D55" s="45" t="s">
        <v>561</v>
      </c>
      <c r="E55" s="45" t="s">
        <v>136</v>
      </c>
      <c r="F55" s="70" t="str">
        <f>VLOOKUP(A55,ListadoMaestroReporte__32162888!$A$8:$H$400,8,FALSE)</f>
        <v>alicia.carrasco@anahuac.mx</v>
      </c>
      <c r="G55" s="5"/>
      <c r="H55" s="5"/>
      <c r="I55" s="5" t="s">
        <v>537</v>
      </c>
      <c r="J55" s="5"/>
      <c r="K55" s="5" t="s">
        <v>537</v>
      </c>
      <c r="L55" s="5"/>
      <c r="M55" s="5" t="s">
        <v>537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8"/>
      <c r="Y55" s="8" t="str">
        <f>VLOOKUP($B55,'Enero 2017 (2)'!$A$2:$W$402,20,FALSE)</f>
        <v>x</v>
      </c>
      <c r="Z55" s="8"/>
      <c r="AA55" s="8"/>
      <c r="AB55" s="8"/>
      <c r="AC55" s="8"/>
      <c r="AD55" s="5"/>
      <c r="AE55" s="5"/>
      <c r="AF55" s="5"/>
      <c r="AG55" s="5" t="s">
        <v>537</v>
      </c>
      <c r="AH55" s="5"/>
      <c r="AI55" s="5"/>
      <c r="AJ55" s="5" t="s">
        <v>537</v>
      </c>
      <c r="AK55" s="5"/>
      <c r="AL55" s="5"/>
      <c r="AN55" s="20">
        <f t="shared" si="1"/>
        <v>6</v>
      </c>
      <c r="AO55" s="21">
        <f t="shared" si="0"/>
        <v>1</v>
      </c>
      <c r="AQ55" s="30">
        <f t="shared" si="2"/>
        <v>1</v>
      </c>
      <c r="AR55" s="30" t="str">
        <f t="shared" si="6"/>
        <v xml:space="preserve"> </v>
      </c>
      <c r="AS55" s="30">
        <f t="shared" si="7"/>
        <v>1</v>
      </c>
      <c r="AT55" s="30">
        <f t="shared" si="8"/>
        <v>1</v>
      </c>
    </row>
    <row r="56" spans="1:46" s="3" customFormat="1" ht="20.100000000000001" customHeight="1" x14ac:dyDescent="0.25">
      <c r="A56" s="45">
        <v>32159785</v>
      </c>
      <c r="B56" s="45" t="s">
        <v>142</v>
      </c>
      <c r="C56" s="45" t="s">
        <v>69</v>
      </c>
      <c r="D56" s="45" t="s">
        <v>555</v>
      </c>
      <c r="E56" s="45" t="s">
        <v>111</v>
      </c>
      <c r="F56" s="70" t="str">
        <f>VLOOKUP(A56,ListadoMaestroReporte__32162888!$A$8:$H$400,8,FALSE)</f>
        <v>hilda.carrera@anahuac.mx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"/>
      <c r="Y56" s="8"/>
      <c r="Z56" s="8"/>
      <c r="AA56" s="8"/>
      <c r="AB56" s="8"/>
      <c r="AC56" s="8"/>
      <c r="AD56" s="5"/>
      <c r="AE56" s="5"/>
      <c r="AF56" s="5"/>
      <c r="AG56" s="5" t="s">
        <v>537</v>
      </c>
      <c r="AH56" s="5"/>
      <c r="AI56" s="5"/>
      <c r="AJ56" s="5" t="s">
        <v>537</v>
      </c>
      <c r="AK56" s="5"/>
      <c r="AL56" s="5"/>
      <c r="AN56" s="20">
        <f t="shared" si="1"/>
        <v>2</v>
      </c>
      <c r="AO56" s="21">
        <f t="shared" si="0"/>
        <v>1</v>
      </c>
      <c r="AQ56" s="30" t="str">
        <f t="shared" si="2"/>
        <v xml:space="preserve"> </v>
      </c>
      <c r="AR56" s="30" t="str">
        <f t="shared" si="6"/>
        <v xml:space="preserve"> </v>
      </c>
      <c r="AS56" s="30">
        <f t="shared" si="7"/>
        <v>1</v>
      </c>
      <c r="AT56" s="30" t="str">
        <f t="shared" si="8"/>
        <v xml:space="preserve"> </v>
      </c>
    </row>
    <row r="57" spans="1:46" s="3" customFormat="1" ht="20.100000000000001" customHeight="1" x14ac:dyDescent="0.25">
      <c r="A57" s="45">
        <v>32124184</v>
      </c>
      <c r="B57" s="45" t="s">
        <v>143</v>
      </c>
      <c r="C57" s="45" t="s">
        <v>47</v>
      </c>
      <c r="D57" s="45" t="s">
        <v>562</v>
      </c>
      <c r="E57" s="45" t="s">
        <v>68</v>
      </c>
      <c r="F57" s="70" t="str">
        <f>VLOOKUP(A57,ListadoMaestroReporte__32162888!$A$8:$H$400,8,FALSE)</f>
        <v>cristina.carrillo@anahuac.mx</v>
      </c>
      <c r="G57" s="5" t="s">
        <v>537</v>
      </c>
      <c r="H57" s="5" t="s">
        <v>537</v>
      </c>
      <c r="I57" s="5"/>
      <c r="J57" s="5" t="s">
        <v>537</v>
      </c>
      <c r="K57" s="5"/>
      <c r="L57" s="5" t="s">
        <v>537</v>
      </c>
      <c r="M57" s="5" t="s">
        <v>537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8" t="str">
        <f>VLOOKUP($B57,'Enero 2017 (2)'!$A$2:$W$402,19,FALSE)</f>
        <v>x</v>
      </c>
      <c r="Y57" s="8"/>
      <c r="Z57" s="8"/>
      <c r="AA57" s="8"/>
      <c r="AB57" s="8"/>
      <c r="AC57" s="8"/>
      <c r="AD57" s="5"/>
      <c r="AE57" s="5"/>
      <c r="AF57" s="5"/>
      <c r="AG57" s="5" t="s">
        <v>537</v>
      </c>
      <c r="AH57" s="5"/>
      <c r="AI57" s="5"/>
      <c r="AJ57" s="5" t="s">
        <v>537</v>
      </c>
      <c r="AK57" s="5"/>
      <c r="AL57" s="5" t="s">
        <v>537</v>
      </c>
      <c r="AN57" s="20">
        <f t="shared" si="1"/>
        <v>9</v>
      </c>
      <c r="AO57" s="21">
        <f t="shared" si="0"/>
        <v>1</v>
      </c>
      <c r="AQ57" s="30">
        <f t="shared" si="2"/>
        <v>1</v>
      </c>
      <c r="AR57" s="30" t="str">
        <f t="shared" si="6"/>
        <v xml:space="preserve"> </v>
      </c>
      <c r="AS57" s="30">
        <f t="shared" si="7"/>
        <v>1</v>
      </c>
      <c r="AT57" s="30">
        <f t="shared" si="8"/>
        <v>1</v>
      </c>
    </row>
    <row r="58" spans="1:46" s="3" customFormat="1" ht="20.100000000000001" customHeight="1" x14ac:dyDescent="0.25">
      <c r="A58" s="45">
        <v>32162648</v>
      </c>
      <c r="B58" s="45" t="s">
        <v>144</v>
      </c>
      <c r="C58" s="45" t="s">
        <v>79</v>
      </c>
      <c r="D58" s="45" t="s">
        <v>547</v>
      </c>
      <c r="E58" s="45" t="s">
        <v>86</v>
      </c>
      <c r="F58" s="70" t="str">
        <f>VLOOKUP(A58,ListadoMaestroReporte__32162888!$A$8:$H$400,8,FALSE)</f>
        <v>angel.carrillo@anahuac.mx</v>
      </c>
      <c r="G58" s="5"/>
      <c r="H58" s="5"/>
      <c r="I58" s="5"/>
      <c r="J58" s="5"/>
      <c r="K58" s="5" t="s">
        <v>537</v>
      </c>
      <c r="L58" s="5"/>
      <c r="M58" s="5" t="s">
        <v>537</v>
      </c>
      <c r="N58" s="5"/>
      <c r="O58" s="5"/>
      <c r="P58" s="5"/>
      <c r="Q58" s="5"/>
      <c r="R58" s="5"/>
      <c r="S58" s="5"/>
      <c r="T58" s="5"/>
      <c r="U58" s="5"/>
      <c r="V58" s="5" t="s">
        <v>537</v>
      </c>
      <c r="W58" s="5"/>
      <c r="X58" s="8"/>
      <c r="Y58" s="8"/>
      <c r="Z58" s="8"/>
      <c r="AA58" s="8"/>
      <c r="AB58" s="8"/>
      <c r="AC58" s="8"/>
      <c r="AD58" s="5"/>
      <c r="AE58" s="5"/>
      <c r="AF58" s="5"/>
      <c r="AG58" s="5"/>
      <c r="AH58" s="5"/>
      <c r="AI58" s="5"/>
      <c r="AJ58" s="5"/>
      <c r="AK58" s="5"/>
      <c r="AL58" s="5"/>
      <c r="AN58" s="20">
        <f t="shared" si="1"/>
        <v>3</v>
      </c>
      <c r="AO58" s="21">
        <f t="shared" si="0"/>
        <v>1</v>
      </c>
      <c r="AQ58" s="30" t="str">
        <f t="shared" si="2"/>
        <v xml:space="preserve"> </v>
      </c>
      <c r="AR58" s="30" t="str">
        <f t="shared" si="6"/>
        <v xml:space="preserve"> </v>
      </c>
      <c r="AS58" s="30" t="str">
        <f t="shared" si="7"/>
        <v xml:space="preserve"> </v>
      </c>
      <c r="AT58" s="30">
        <f t="shared" si="8"/>
        <v>1</v>
      </c>
    </row>
    <row r="59" spans="1:46" s="3" customFormat="1" ht="20.100000000000001" customHeight="1" x14ac:dyDescent="0.25">
      <c r="A59" s="45">
        <v>32124218</v>
      </c>
      <c r="B59" s="45" t="s">
        <v>145</v>
      </c>
      <c r="C59" s="45" t="s">
        <v>62</v>
      </c>
      <c r="D59" s="45" t="s">
        <v>560</v>
      </c>
      <c r="E59" s="45" t="s">
        <v>63</v>
      </c>
      <c r="F59" s="70" t="str">
        <f>VLOOKUP(A59,ListadoMaestroReporte__32162888!$A$8:$H$400,8,FALSE)</f>
        <v>jorge.carrillo@anahuac.mx</v>
      </c>
      <c r="G59" s="5"/>
      <c r="H59" s="5"/>
      <c r="I59" s="5"/>
      <c r="J59" s="5" t="s">
        <v>537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"/>
      <c r="Y59" s="8"/>
      <c r="Z59" s="8"/>
      <c r="AA59" s="8"/>
      <c r="AB59" s="8"/>
      <c r="AC59" s="8"/>
      <c r="AD59" s="5"/>
      <c r="AE59" s="5"/>
      <c r="AF59" s="5"/>
      <c r="AG59" s="5" t="s">
        <v>595</v>
      </c>
      <c r="AH59" s="5"/>
      <c r="AI59" s="5"/>
      <c r="AJ59" s="5"/>
      <c r="AK59" s="5"/>
      <c r="AL59" s="5"/>
      <c r="AN59" s="20">
        <f t="shared" si="1"/>
        <v>2</v>
      </c>
      <c r="AO59" s="21">
        <f t="shared" si="0"/>
        <v>1</v>
      </c>
      <c r="AQ59" s="30" t="str">
        <f t="shared" si="2"/>
        <v xml:space="preserve"> </v>
      </c>
      <c r="AR59" s="30" t="str">
        <f t="shared" si="6"/>
        <v xml:space="preserve"> </v>
      </c>
      <c r="AS59" s="30">
        <f t="shared" si="7"/>
        <v>1</v>
      </c>
      <c r="AT59" s="30">
        <f t="shared" si="8"/>
        <v>1</v>
      </c>
    </row>
    <row r="60" spans="1:46" s="3" customFormat="1" ht="20.100000000000001" customHeight="1" x14ac:dyDescent="0.25">
      <c r="A60" s="45">
        <v>32124370</v>
      </c>
      <c r="B60" s="45" t="s">
        <v>146</v>
      </c>
      <c r="C60" s="45" t="s">
        <v>147</v>
      </c>
      <c r="D60" s="45" t="s">
        <v>563</v>
      </c>
      <c r="E60" s="45" t="s">
        <v>148</v>
      </c>
      <c r="F60" s="70" t="str">
        <f>VLOOKUP(A60,ListadoMaestroReporte__32162888!$A$8:$H$400,8,FALSE)</f>
        <v>jose.carrillo@anahuac.mx</v>
      </c>
      <c r="G60" s="5"/>
      <c r="H60" s="5"/>
      <c r="I60" s="5" t="s">
        <v>537</v>
      </c>
      <c r="J60" s="5" t="s">
        <v>537</v>
      </c>
      <c r="K60" s="5"/>
      <c r="L60" s="5" t="s">
        <v>537</v>
      </c>
      <c r="M60" s="5" t="s">
        <v>537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8"/>
      <c r="Y60" s="8"/>
      <c r="Z60" s="8"/>
      <c r="AA60" s="8"/>
      <c r="AB60" s="8"/>
      <c r="AC60" s="8"/>
      <c r="AD60" s="5"/>
      <c r="AE60" s="5"/>
      <c r="AF60" s="5" t="s">
        <v>595</v>
      </c>
      <c r="AG60" s="5" t="s">
        <v>595</v>
      </c>
      <c r="AH60" s="5"/>
      <c r="AI60" s="5"/>
      <c r="AJ60" s="5" t="s">
        <v>537</v>
      </c>
      <c r="AK60" s="5"/>
      <c r="AL60" s="5"/>
      <c r="AN60" s="20">
        <f t="shared" si="1"/>
        <v>7</v>
      </c>
      <c r="AO60" s="21">
        <f t="shared" si="0"/>
        <v>1</v>
      </c>
      <c r="AQ60" s="30" t="str">
        <f t="shared" si="2"/>
        <v xml:space="preserve"> </v>
      </c>
      <c r="AR60" s="30">
        <f t="shared" si="6"/>
        <v>1</v>
      </c>
      <c r="AS60" s="30">
        <f t="shared" si="7"/>
        <v>1</v>
      </c>
      <c r="AT60" s="30">
        <f t="shared" si="8"/>
        <v>1</v>
      </c>
    </row>
    <row r="61" spans="1:46" s="3" customFormat="1" ht="20.100000000000001" customHeight="1" x14ac:dyDescent="0.25">
      <c r="A61" s="45">
        <v>32162285</v>
      </c>
      <c r="B61" s="45" t="s">
        <v>149</v>
      </c>
      <c r="C61" s="45" t="s">
        <v>35</v>
      </c>
      <c r="D61" s="45" t="s">
        <v>554</v>
      </c>
      <c r="E61" s="45" t="s">
        <v>36</v>
      </c>
      <c r="F61" s="70" t="str">
        <f>VLOOKUP(A61,ListadoMaestroReporte__32162888!$A$8:$H$400,8,FALSE)</f>
        <v>adriana.carrillo@anahuac.mx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"/>
      <c r="Y61" s="8"/>
      <c r="Z61" s="8"/>
      <c r="AA61" s="8"/>
      <c r="AB61" s="8"/>
      <c r="AC61" s="8"/>
      <c r="AD61" s="5"/>
      <c r="AE61" s="5"/>
      <c r="AF61" s="5"/>
      <c r="AG61" s="5"/>
      <c r="AH61" s="5"/>
      <c r="AI61" s="5"/>
      <c r="AJ61" s="5"/>
      <c r="AK61" s="5"/>
      <c r="AL61" s="5"/>
      <c r="AN61" s="20">
        <f t="shared" si="1"/>
        <v>0</v>
      </c>
      <c r="AO61" s="21" t="str">
        <f t="shared" si="0"/>
        <v xml:space="preserve"> </v>
      </c>
      <c r="AQ61" s="30" t="str">
        <f t="shared" si="2"/>
        <v xml:space="preserve"> </v>
      </c>
      <c r="AR61" s="30" t="str">
        <f t="shared" si="6"/>
        <v xml:space="preserve"> </v>
      </c>
      <c r="AS61" s="30" t="str">
        <f t="shared" si="7"/>
        <v xml:space="preserve"> </v>
      </c>
      <c r="AT61" s="30" t="str">
        <f t="shared" si="8"/>
        <v xml:space="preserve"> </v>
      </c>
    </row>
    <row r="62" spans="1:46" s="3" customFormat="1" ht="20.100000000000001" customHeight="1" x14ac:dyDescent="0.25">
      <c r="A62" s="45">
        <v>32124363</v>
      </c>
      <c r="B62" s="45" t="s">
        <v>150</v>
      </c>
      <c r="C62" s="45" t="s">
        <v>83</v>
      </c>
      <c r="D62" s="45" t="s">
        <v>548</v>
      </c>
      <c r="E62" s="45" t="s">
        <v>86</v>
      </c>
      <c r="F62" s="70" t="str">
        <f>VLOOKUP(A62,ListadoMaestroReporte__32162888!$A$8:$H$400,8,FALSE)</f>
        <v>rosa.casanova@anahuac.mx</v>
      </c>
      <c r="G62" s="5"/>
      <c r="H62" s="5"/>
      <c r="I62" s="5"/>
      <c r="J62" s="5"/>
      <c r="K62" s="5" t="s">
        <v>537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"/>
      <c r="Y62" s="8"/>
      <c r="Z62" s="8"/>
      <c r="AA62" s="8"/>
      <c r="AB62" s="8"/>
      <c r="AC62" s="8"/>
      <c r="AD62" s="5"/>
      <c r="AE62" s="5"/>
      <c r="AF62" s="5"/>
      <c r="AG62" s="5"/>
      <c r="AH62" s="5"/>
      <c r="AI62" s="5"/>
      <c r="AJ62" s="5" t="s">
        <v>537</v>
      </c>
      <c r="AK62" s="5"/>
      <c r="AL62" s="5"/>
      <c r="AN62" s="20">
        <f t="shared" si="1"/>
        <v>2</v>
      </c>
      <c r="AO62" s="21">
        <f t="shared" si="0"/>
        <v>1</v>
      </c>
      <c r="AQ62" s="30" t="str">
        <f t="shared" si="2"/>
        <v xml:space="preserve"> </v>
      </c>
      <c r="AR62" s="30" t="str">
        <f t="shared" si="6"/>
        <v xml:space="preserve"> </v>
      </c>
      <c r="AS62" s="30" t="str">
        <f t="shared" si="7"/>
        <v xml:space="preserve"> </v>
      </c>
      <c r="AT62" s="30">
        <f t="shared" si="8"/>
        <v>1</v>
      </c>
    </row>
    <row r="63" spans="1:46" s="3" customFormat="1" ht="20.100000000000001" customHeight="1" x14ac:dyDescent="0.25">
      <c r="A63" s="45">
        <v>32154693</v>
      </c>
      <c r="B63" s="45" t="s">
        <v>151</v>
      </c>
      <c r="C63" s="45" t="s">
        <v>60</v>
      </c>
      <c r="D63" s="45" t="s">
        <v>564</v>
      </c>
      <c r="E63" s="45" t="s">
        <v>56</v>
      </c>
      <c r="F63" s="70" t="str">
        <f>VLOOKUP(A63,ListadoMaestroReporte__32162888!$A$8:$H$400,8,FALSE)</f>
        <v>darling.castillo@anahuac.mx</v>
      </c>
      <c r="G63" s="5" t="s">
        <v>537</v>
      </c>
      <c r="H63" s="5"/>
      <c r="I63" s="5" t="s">
        <v>537</v>
      </c>
      <c r="J63" s="5"/>
      <c r="K63" s="5"/>
      <c r="L63" s="5"/>
      <c r="M63" s="5" t="s">
        <v>537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537</v>
      </c>
      <c r="X63" s="8"/>
      <c r="Y63" s="8"/>
      <c r="Z63" s="8"/>
      <c r="AA63" s="8"/>
      <c r="AB63" s="8"/>
      <c r="AC63" s="8"/>
      <c r="AD63" s="5"/>
      <c r="AE63" s="5"/>
      <c r="AF63" s="5"/>
      <c r="AG63" s="5" t="s">
        <v>595</v>
      </c>
      <c r="AH63" s="5" t="s">
        <v>537</v>
      </c>
      <c r="AI63" s="5"/>
      <c r="AJ63" s="5" t="s">
        <v>537</v>
      </c>
      <c r="AK63" s="5" t="s">
        <v>537</v>
      </c>
      <c r="AL63" s="5"/>
      <c r="AN63" s="20">
        <f t="shared" si="1"/>
        <v>8</v>
      </c>
      <c r="AO63" s="21">
        <f t="shared" si="0"/>
        <v>1</v>
      </c>
      <c r="AQ63" s="30" t="str">
        <f t="shared" si="2"/>
        <v xml:space="preserve"> </v>
      </c>
      <c r="AR63" s="30" t="str">
        <f t="shared" si="6"/>
        <v xml:space="preserve"> </v>
      </c>
      <c r="AS63" s="30">
        <f t="shared" si="7"/>
        <v>1</v>
      </c>
      <c r="AT63" s="30">
        <f t="shared" si="8"/>
        <v>1</v>
      </c>
    </row>
    <row r="64" spans="1:46" s="3" customFormat="1" ht="20.100000000000001" customHeight="1" x14ac:dyDescent="0.25">
      <c r="A64" s="45">
        <v>32148868</v>
      </c>
      <c r="B64" s="45" t="s">
        <v>152</v>
      </c>
      <c r="C64" s="45" t="s">
        <v>83</v>
      </c>
      <c r="D64" s="45" t="s">
        <v>548</v>
      </c>
      <c r="E64" s="45" t="s">
        <v>80</v>
      </c>
      <c r="F64" s="70" t="str">
        <f>VLOOKUP(A64,ListadoMaestroReporte__32162888!$A$8:$H$400,8,FALSE)</f>
        <v>claudia.castillo@anahuac.mx</v>
      </c>
      <c r="G64" s="5" t="s">
        <v>537</v>
      </c>
      <c r="H64" s="5" t="s">
        <v>537</v>
      </c>
      <c r="I64" s="5" t="s">
        <v>537</v>
      </c>
      <c r="J64" s="5" t="s">
        <v>537</v>
      </c>
      <c r="K64" s="5" t="s">
        <v>537</v>
      </c>
      <c r="L64" s="5" t="s">
        <v>537</v>
      </c>
      <c r="M64" s="5" t="s">
        <v>537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8"/>
      <c r="Y64" s="8"/>
      <c r="Z64" s="8"/>
      <c r="AA64" s="8"/>
      <c r="AB64" s="8"/>
      <c r="AC64" s="8"/>
      <c r="AD64" s="5"/>
      <c r="AE64" s="5"/>
      <c r="AF64" s="5"/>
      <c r="AG64" s="5"/>
      <c r="AH64" s="5"/>
      <c r="AI64" s="5"/>
      <c r="AJ64" s="5" t="s">
        <v>537</v>
      </c>
      <c r="AK64" s="5"/>
      <c r="AL64" s="5"/>
      <c r="AN64" s="20">
        <f t="shared" si="1"/>
        <v>8</v>
      </c>
      <c r="AO64" s="21">
        <f t="shared" si="0"/>
        <v>1</v>
      </c>
      <c r="AQ64" s="30" t="str">
        <f t="shared" si="2"/>
        <v xml:space="preserve"> </v>
      </c>
      <c r="AR64" s="30" t="str">
        <f t="shared" si="6"/>
        <v xml:space="preserve"> </v>
      </c>
      <c r="AS64" s="30" t="str">
        <f t="shared" si="7"/>
        <v xml:space="preserve"> </v>
      </c>
      <c r="AT64" s="30">
        <f t="shared" si="8"/>
        <v>1</v>
      </c>
    </row>
    <row r="65" spans="1:46" s="3" customFormat="1" ht="20.100000000000001" customHeight="1" x14ac:dyDescent="0.25">
      <c r="A65" s="45">
        <v>32149970</v>
      </c>
      <c r="B65" s="45" t="s">
        <v>153</v>
      </c>
      <c r="C65" s="45" t="s">
        <v>154</v>
      </c>
      <c r="D65" s="45" t="s">
        <v>565</v>
      </c>
      <c r="E65" s="45" t="s">
        <v>36</v>
      </c>
      <c r="F65" s="70" t="str">
        <f>VLOOKUP(A65,ListadoMaestroReporte__32162888!$A$8:$H$400,8,FALSE)</f>
        <v>leopoldo.castillo@anahuac.mx</v>
      </c>
      <c r="G65" s="5" t="s">
        <v>537</v>
      </c>
      <c r="H65" s="5" t="s">
        <v>537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" t="str">
        <f>VLOOKUP($B65,'Enero 2017 (2)'!$A$2:$W$402,19,FALSE)</f>
        <v>x</v>
      </c>
      <c r="Y65" s="8"/>
      <c r="Z65" s="8"/>
      <c r="AA65" s="8"/>
      <c r="AB65" s="8"/>
      <c r="AC65" s="8"/>
      <c r="AD65" s="5"/>
      <c r="AE65" s="5"/>
      <c r="AF65" s="5"/>
      <c r="AG65" s="5"/>
      <c r="AH65" s="5"/>
      <c r="AI65" s="5"/>
      <c r="AJ65" s="5"/>
      <c r="AK65" s="5"/>
      <c r="AL65" s="5"/>
      <c r="AN65" s="20">
        <f t="shared" si="1"/>
        <v>3</v>
      </c>
      <c r="AO65" s="21">
        <f t="shared" si="0"/>
        <v>1</v>
      </c>
      <c r="AQ65" s="30">
        <f t="shared" si="2"/>
        <v>1</v>
      </c>
      <c r="AR65" s="30" t="str">
        <f t="shared" si="6"/>
        <v xml:space="preserve"> </v>
      </c>
      <c r="AS65" s="30" t="str">
        <f t="shared" si="7"/>
        <v xml:space="preserve"> </v>
      </c>
      <c r="AT65" s="30">
        <f t="shared" si="8"/>
        <v>1</v>
      </c>
    </row>
    <row r="66" spans="1:46" s="3" customFormat="1" ht="20.100000000000001" customHeight="1" x14ac:dyDescent="0.25">
      <c r="A66" s="45">
        <v>32124284</v>
      </c>
      <c r="B66" s="45" t="s">
        <v>155</v>
      </c>
      <c r="C66" s="45" t="s">
        <v>60</v>
      </c>
      <c r="D66" s="45" t="s">
        <v>564</v>
      </c>
      <c r="E66" s="45" t="s">
        <v>36</v>
      </c>
      <c r="F66" s="70" t="str">
        <f>VLOOKUP(A66,ListadoMaestroReporte__32162888!$A$8:$H$400,8,FALSE)</f>
        <v>carlos.castillo@anahuac.mx</v>
      </c>
      <c r="G66" s="5"/>
      <c r="H66" s="5" t="s">
        <v>537</v>
      </c>
      <c r="I66" s="5" t="s">
        <v>537</v>
      </c>
      <c r="J66" s="5"/>
      <c r="K66" s="5" t="s">
        <v>537</v>
      </c>
      <c r="L66" s="5"/>
      <c r="M66" s="5" t="s">
        <v>537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8"/>
      <c r="Y66" s="8"/>
      <c r="Z66" s="8"/>
      <c r="AA66" s="8"/>
      <c r="AB66" s="8"/>
      <c r="AC66" s="8"/>
      <c r="AD66" s="5"/>
      <c r="AE66" s="5"/>
      <c r="AF66" s="5"/>
      <c r="AG66" s="5"/>
      <c r="AH66" s="5"/>
      <c r="AI66" s="5"/>
      <c r="AJ66" s="5"/>
      <c r="AK66" s="5"/>
      <c r="AL66" s="5"/>
      <c r="AN66" s="20">
        <f t="shared" si="1"/>
        <v>4</v>
      </c>
      <c r="AO66" s="21">
        <f t="shared" si="0"/>
        <v>1</v>
      </c>
      <c r="AQ66" s="30" t="str">
        <f t="shared" si="2"/>
        <v xml:space="preserve"> </v>
      </c>
      <c r="AR66" s="30" t="str">
        <f t="shared" ref="AR66:AR97" si="9">+IF(COUNTA(AD66:AF66)&lt;&gt;0,1," ")</f>
        <v xml:space="preserve"> </v>
      </c>
      <c r="AS66" s="30" t="str">
        <f t="shared" ref="AS66:AS97" si="10">+IF(COUNTA(AG66:AI66)&lt;&gt;0,1," ")</f>
        <v xml:space="preserve"> </v>
      </c>
      <c r="AT66" s="30">
        <f t="shared" si="8"/>
        <v>1</v>
      </c>
    </row>
    <row r="67" spans="1:46" s="3" customFormat="1" ht="20.100000000000001" customHeight="1" x14ac:dyDescent="0.25">
      <c r="A67" s="45">
        <v>32153437</v>
      </c>
      <c r="B67" s="45" t="s">
        <v>156</v>
      </c>
      <c r="C67" s="45" t="s">
        <v>83</v>
      </c>
      <c r="D67" s="45" t="s">
        <v>548</v>
      </c>
      <c r="E67" s="45" t="s">
        <v>157</v>
      </c>
      <c r="F67" s="70" t="str">
        <f>VLOOKUP(A67,ListadoMaestroReporte__32162888!$A$8:$H$400,8,FALSE)</f>
        <v>florisela.castillo@anahuac.mx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"/>
      <c r="Y67" s="8"/>
      <c r="Z67" s="8"/>
      <c r="AA67" s="8"/>
      <c r="AB67" s="8"/>
      <c r="AC67" s="8"/>
      <c r="AD67" s="5" t="s">
        <v>537</v>
      </c>
      <c r="AE67" s="5"/>
      <c r="AF67" s="5"/>
      <c r="AG67" s="5"/>
      <c r="AH67" s="5"/>
      <c r="AI67" s="5"/>
      <c r="AJ67" s="5" t="s">
        <v>537</v>
      </c>
      <c r="AK67" s="5"/>
      <c r="AL67" s="5"/>
      <c r="AN67" s="20">
        <f t="shared" ref="AN67:AN130" si="11">+COUNTA(G67:AL67)</f>
        <v>2</v>
      </c>
      <c r="AO67" s="21">
        <f t="shared" ref="AO67:AO130" si="12">+IF(AN67&lt;&gt;0,1," ")</f>
        <v>1</v>
      </c>
      <c r="AQ67" s="30" t="str">
        <f t="shared" ref="AQ67:AQ130" si="13">+IF(COUNTA(X67:AC67)&lt;&gt;0,1," ")</f>
        <v xml:space="preserve"> </v>
      </c>
      <c r="AR67" s="30">
        <f t="shared" si="9"/>
        <v>1</v>
      </c>
      <c r="AS67" s="30" t="str">
        <f t="shared" si="10"/>
        <v xml:space="preserve"> </v>
      </c>
      <c r="AT67" s="30" t="str">
        <f t="shared" si="8"/>
        <v xml:space="preserve"> </v>
      </c>
    </row>
    <row r="68" spans="1:46" s="3" customFormat="1" ht="20.100000000000001" customHeight="1" x14ac:dyDescent="0.25">
      <c r="A68" s="45">
        <v>32146961</v>
      </c>
      <c r="B68" s="45" t="s">
        <v>158</v>
      </c>
      <c r="C68" s="45" t="s">
        <v>88</v>
      </c>
      <c r="D68" s="45" t="s">
        <v>547</v>
      </c>
      <c r="E68" s="45" t="s">
        <v>80</v>
      </c>
      <c r="F68" s="70" t="str">
        <f>VLOOKUP(A68,ListadoMaestroReporte__32162888!$A$8:$H$400,8,FALSE)</f>
        <v>tatiana.castillo@anahuac.mx</v>
      </c>
      <c r="G68" s="5" t="s">
        <v>537</v>
      </c>
      <c r="H68" s="5"/>
      <c r="I68" s="5"/>
      <c r="J68" s="5"/>
      <c r="K68" s="5"/>
      <c r="L68" s="5" t="s">
        <v>537</v>
      </c>
      <c r="M68" s="5" t="s">
        <v>537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8" t="str">
        <f>VLOOKUP($B68,'Enero 2017 (2)'!$A$2:$W$402,19,FALSE)</f>
        <v>x</v>
      </c>
      <c r="Y68" s="8"/>
      <c r="Z68" s="8" t="str">
        <f>VLOOKUP($B68,'Enero 2017 (2)'!$A$2:$W$402,21,FALSE)</f>
        <v>x</v>
      </c>
      <c r="AA68" s="8" t="str">
        <f>VLOOKUP($B68,'Enero 2017 (2)'!$A$2:$W$402,22,FALSE)</f>
        <v>x</v>
      </c>
      <c r="AB68" s="8" t="str">
        <f>VLOOKUP($B68,'Enero 2017 (2)'!$A$2:$W$402,23,FALSE)</f>
        <v>x</v>
      </c>
      <c r="AC68" s="8" t="s">
        <v>537</v>
      </c>
      <c r="AD68" s="5"/>
      <c r="AE68" s="5"/>
      <c r="AF68" s="5"/>
      <c r="AG68" s="5" t="s">
        <v>537</v>
      </c>
      <c r="AH68" s="5"/>
      <c r="AI68" s="5"/>
      <c r="AJ68" s="5" t="s">
        <v>537</v>
      </c>
      <c r="AK68" s="5"/>
      <c r="AL68" s="5"/>
      <c r="AN68" s="20">
        <f t="shared" si="11"/>
        <v>10</v>
      </c>
      <c r="AO68" s="21">
        <f t="shared" si="12"/>
        <v>1</v>
      </c>
      <c r="AQ68" s="30">
        <f t="shared" si="13"/>
        <v>1</v>
      </c>
      <c r="AR68" s="30" t="str">
        <f t="shared" si="9"/>
        <v xml:space="preserve"> </v>
      </c>
      <c r="AS68" s="30">
        <f t="shared" si="10"/>
        <v>1</v>
      </c>
      <c r="AT68" s="30">
        <f t="shared" si="8"/>
        <v>1</v>
      </c>
    </row>
    <row r="69" spans="1:46" s="3" customFormat="1" ht="20.100000000000001" customHeight="1" x14ac:dyDescent="0.25">
      <c r="A69" s="45">
        <v>32142652</v>
      </c>
      <c r="B69" s="45" t="s">
        <v>159</v>
      </c>
      <c r="C69" s="45" t="s">
        <v>160</v>
      </c>
      <c r="D69" s="45" t="s">
        <v>566</v>
      </c>
      <c r="E69" s="45" t="s">
        <v>161</v>
      </c>
      <c r="F69" s="70" t="str">
        <f>VLOOKUP(A69,ListadoMaestroReporte__32162888!$A$8:$H$400,8,FALSE)</f>
        <v>eduardo.castro@anahuac.mx</v>
      </c>
      <c r="G69" s="5"/>
      <c r="H69" s="5"/>
      <c r="I69" s="5"/>
      <c r="J69" s="5"/>
      <c r="K69" s="5" t="s">
        <v>537</v>
      </c>
      <c r="L69" s="5"/>
      <c r="M69" s="5" t="s">
        <v>537</v>
      </c>
      <c r="N69" s="5"/>
      <c r="O69" s="5"/>
      <c r="P69" s="5"/>
      <c r="Q69" s="5"/>
      <c r="R69" s="5"/>
      <c r="S69" s="5"/>
      <c r="T69" s="5" t="s">
        <v>537</v>
      </c>
      <c r="U69" s="5"/>
      <c r="V69" s="5"/>
      <c r="W69" s="5" t="s">
        <v>537</v>
      </c>
      <c r="X69" s="8"/>
      <c r="Y69" s="8"/>
      <c r="Z69" s="8" t="str">
        <f>VLOOKUP($B69,'Enero 2017 (2)'!$A$2:$W$402,21,FALSE)</f>
        <v>x</v>
      </c>
      <c r="AA69" s="8"/>
      <c r="AB69" s="8"/>
      <c r="AC69" s="8"/>
      <c r="AD69" s="5"/>
      <c r="AE69" s="5"/>
      <c r="AF69" s="5"/>
      <c r="AG69" s="5"/>
      <c r="AH69" s="5"/>
      <c r="AI69" s="5"/>
      <c r="AJ69" s="5" t="s">
        <v>537</v>
      </c>
      <c r="AK69" s="5"/>
      <c r="AL69" s="5"/>
      <c r="AN69" s="20">
        <f t="shared" si="11"/>
        <v>6</v>
      </c>
      <c r="AO69" s="21">
        <f t="shared" si="12"/>
        <v>1</v>
      </c>
      <c r="AQ69" s="30">
        <f t="shared" si="13"/>
        <v>1</v>
      </c>
      <c r="AR69" s="30" t="str">
        <f t="shared" si="9"/>
        <v xml:space="preserve"> </v>
      </c>
      <c r="AS69" s="30" t="str">
        <f t="shared" si="10"/>
        <v xml:space="preserve"> </v>
      </c>
      <c r="AT69" s="30">
        <f t="shared" si="8"/>
        <v>1</v>
      </c>
    </row>
    <row r="70" spans="1:46" s="3" customFormat="1" ht="20.100000000000001" customHeight="1" x14ac:dyDescent="0.25">
      <c r="A70" s="45">
        <v>32163142</v>
      </c>
      <c r="B70" s="45" t="s">
        <v>162</v>
      </c>
      <c r="C70" s="45" t="s">
        <v>55</v>
      </c>
      <c r="D70" s="45" t="s">
        <v>549</v>
      </c>
      <c r="E70" s="45" t="s">
        <v>56</v>
      </c>
      <c r="F70" s="70" t="str">
        <f>VLOOKUP(A70,ListadoMaestroReporte__32162888!$A$8:$H$400,8,FALSE)</f>
        <v>javier.castror@anahuac.mx</v>
      </c>
      <c r="G70" s="5"/>
      <c r="H70" s="5"/>
      <c r="I70" s="5"/>
      <c r="J70" s="5"/>
      <c r="K70" s="5" t="s">
        <v>537</v>
      </c>
      <c r="L70" s="5" t="s">
        <v>537</v>
      </c>
      <c r="M70" s="5" t="s">
        <v>537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8"/>
      <c r="Y70" s="8"/>
      <c r="Z70" s="8"/>
      <c r="AA70" s="8"/>
      <c r="AB70" s="8"/>
      <c r="AC70" s="8"/>
      <c r="AD70" s="5" t="s">
        <v>537</v>
      </c>
      <c r="AE70" s="5"/>
      <c r="AF70" s="5"/>
      <c r="AG70" s="5"/>
      <c r="AH70" s="5"/>
      <c r="AI70" s="5"/>
      <c r="AJ70" s="5" t="s">
        <v>537</v>
      </c>
      <c r="AK70" s="5"/>
      <c r="AL70" s="5"/>
      <c r="AN70" s="20">
        <f t="shared" si="11"/>
        <v>5</v>
      </c>
      <c r="AO70" s="21">
        <f t="shared" si="12"/>
        <v>1</v>
      </c>
      <c r="AQ70" s="30" t="str">
        <f t="shared" si="13"/>
        <v xml:space="preserve"> </v>
      </c>
      <c r="AR70" s="30">
        <f t="shared" si="9"/>
        <v>1</v>
      </c>
      <c r="AS70" s="30" t="str">
        <f t="shared" si="10"/>
        <v xml:space="preserve"> </v>
      </c>
      <c r="AT70" s="30">
        <f t="shared" si="8"/>
        <v>1</v>
      </c>
    </row>
    <row r="71" spans="1:46" s="3" customFormat="1" ht="20.100000000000001" customHeight="1" x14ac:dyDescent="0.25">
      <c r="A71" s="45">
        <v>32148210</v>
      </c>
      <c r="B71" s="45" t="s">
        <v>163</v>
      </c>
      <c r="C71" s="45" t="s">
        <v>83</v>
      </c>
      <c r="D71" s="45" t="s">
        <v>548</v>
      </c>
      <c r="E71" s="45" t="s">
        <v>164</v>
      </c>
      <c r="F71" s="70" t="str">
        <f>VLOOKUP(A71,ListadoMaestroReporte__32162888!$A$8:$H$400,8,FALSE)</f>
        <v>maribel.castro@anahuac.mx</v>
      </c>
      <c r="G71" s="5" t="s">
        <v>537</v>
      </c>
      <c r="H71" s="5" t="s">
        <v>537</v>
      </c>
      <c r="I71" s="5" t="s">
        <v>537</v>
      </c>
      <c r="J71" s="5" t="s">
        <v>537</v>
      </c>
      <c r="K71" s="5" t="s">
        <v>537</v>
      </c>
      <c r="L71" s="5" t="s">
        <v>537</v>
      </c>
      <c r="M71" s="5" t="s">
        <v>537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8"/>
      <c r="Y71" s="8"/>
      <c r="Z71" s="8"/>
      <c r="AA71" s="8"/>
      <c r="AB71" s="8"/>
      <c r="AC71" s="8"/>
      <c r="AD71" s="5"/>
      <c r="AE71" s="5"/>
      <c r="AF71" s="5"/>
      <c r="AG71" s="5"/>
      <c r="AH71" s="5"/>
      <c r="AI71" s="5"/>
      <c r="AJ71" s="5" t="s">
        <v>537</v>
      </c>
      <c r="AK71" s="5"/>
      <c r="AL71" s="5"/>
      <c r="AN71" s="20">
        <f t="shared" si="11"/>
        <v>8</v>
      </c>
      <c r="AO71" s="21">
        <f t="shared" si="12"/>
        <v>1</v>
      </c>
      <c r="AQ71" s="30" t="str">
        <f t="shared" si="13"/>
        <v xml:space="preserve"> </v>
      </c>
      <c r="AR71" s="30" t="str">
        <f t="shared" si="9"/>
        <v xml:space="preserve"> </v>
      </c>
      <c r="AS71" s="30" t="str">
        <f t="shared" si="10"/>
        <v xml:space="preserve"> </v>
      </c>
      <c r="AT71" s="30">
        <f t="shared" si="8"/>
        <v>1</v>
      </c>
    </row>
    <row r="72" spans="1:46" s="3" customFormat="1" ht="20.100000000000001" customHeight="1" x14ac:dyDescent="0.25">
      <c r="A72" s="45">
        <v>32142667</v>
      </c>
      <c r="B72" s="45" t="s">
        <v>165</v>
      </c>
      <c r="C72" s="45" t="s">
        <v>98</v>
      </c>
      <c r="D72" s="45" t="s">
        <v>551</v>
      </c>
      <c r="E72" s="45" t="s">
        <v>66</v>
      </c>
      <c r="F72" s="70" t="str">
        <f>VLOOKUP(A72,ListadoMaestroReporte__32162888!$A$8:$H$400,8,FALSE)</f>
        <v>maria.castro@anahuac.mx</v>
      </c>
      <c r="G72" s="5" t="s">
        <v>537</v>
      </c>
      <c r="H72" s="5"/>
      <c r="I72" s="5"/>
      <c r="J72" s="5"/>
      <c r="K72" s="5"/>
      <c r="L72" s="5" t="s">
        <v>537</v>
      </c>
      <c r="M72" s="5"/>
      <c r="N72" s="5"/>
      <c r="O72" s="5"/>
      <c r="P72" s="5"/>
      <c r="Q72" s="5"/>
      <c r="R72" s="5"/>
      <c r="S72" s="5"/>
      <c r="T72" s="5"/>
      <c r="U72" s="5" t="s">
        <v>537</v>
      </c>
      <c r="V72" s="5"/>
      <c r="W72" s="5" t="s">
        <v>537</v>
      </c>
      <c r="X72" s="8"/>
      <c r="Y72" s="8"/>
      <c r="Z72" s="8"/>
      <c r="AA72" s="8"/>
      <c r="AB72" s="8"/>
      <c r="AC72" s="8"/>
      <c r="AD72" s="5"/>
      <c r="AE72" s="5"/>
      <c r="AF72" s="5"/>
      <c r="AG72" s="5"/>
      <c r="AH72" s="5"/>
      <c r="AI72" s="5"/>
      <c r="AJ72" s="5" t="s">
        <v>537</v>
      </c>
      <c r="AK72" s="5"/>
      <c r="AL72" s="5"/>
      <c r="AN72" s="20">
        <f t="shared" si="11"/>
        <v>5</v>
      </c>
      <c r="AO72" s="21">
        <f t="shared" si="12"/>
        <v>1</v>
      </c>
      <c r="AQ72" s="30" t="str">
        <f t="shared" si="13"/>
        <v xml:space="preserve"> </v>
      </c>
      <c r="AR72" s="30" t="str">
        <f t="shared" si="9"/>
        <v xml:space="preserve"> </v>
      </c>
      <c r="AS72" s="30" t="str">
        <f t="shared" si="10"/>
        <v xml:space="preserve"> </v>
      </c>
      <c r="AT72" s="30">
        <f t="shared" si="8"/>
        <v>1</v>
      </c>
    </row>
    <row r="73" spans="1:46" s="3" customFormat="1" ht="20.100000000000001" customHeight="1" x14ac:dyDescent="0.25">
      <c r="A73" s="45">
        <v>32163141</v>
      </c>
      <c r="B73" s="45" t="s">
        <v>166</v>
      </c>
      <c r="C73" s="45" t="s">
        <v>55</v>
      </c>
      <c r="D73" s="45" t="s">
        <v>549</v>
      </c>
      <c r="E73" s="45" t="s">
        <v>56</v>
      </c>
      <c r="F73" s="70" t="str">
        <f>VLOOKUP(A73,ListadoMaestroReporte__32162888!$A$8:$H$400,8,FALSE)</f>
        <v>andres.castro@anahuac.mx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"/>
      <c r="Y73" s="8"/>
      <c r="Z73" s="8"/>
      <c r="AA73" s="8"/>
      <c r="AB73" s="8"/>
      <c r="AC73" s="8"/>
      <c r="AD73" s="5" t="s">
        <v>537</v>
      </c>
      <c r="AE73" s="5"/>
      <c r="AF73" s="5"/>
      <c r="AG73" s="5"/>
      <c r="AH73" s="5"/>
      <c r="AI73" s="5"/>
      <c r="AJ73" s="5"/>
      <c r="AK73" s="5"/>
      <c r="AL73" s="5"/>
      <c r="AN73" s="20">
        <f t="shared" si="11"/>
        <v>1</v>
      </c>
      <c r="AO73" s="21">
        <f t="shared" si="12"/>
        <v>1</v>
      </c>
      <c r="AQ73" s="30" t="str">
        <f t="shared" si="13"/>
        <v xml:space="preserve"> </v>
      </c>
      <c r="AR73" s="30">
        <f t="shared" si="9"/>
        <v>1</v>
      </c>
      <c r="AS73" s="30" t="str">
        <f t="shared" si="10"/>
        <v xml:space="preserve"> </v>
      </c>
      <c r="AT73" s="30" t="str">
        <f t="shared" si="8"/>
        <v xml:space="preserve"> </v>
      </c>
    </row>
    <row r="74" spans="1:46" s="3" customFormat="1" ht="20.100000000000001" customHeight="1" x14ac:dyDescent="0.25">
      <c r="A74" s="45">
        <v>32124197</v>
      </c>
      <c r="B74" s="45" t="s">
        <v>167</v>
      </c>
      <c r="C74" s="45" t="s">
        <v>62</v>
      </c>
      <c r="D74" s="45" t="s">
        <v>560</v>
      </c>
      <c r="E74" s="45" t="s">
        <v>133</v>
      </c>
      <c r="F74" s="70" t="str">
        <f>VLOOKUP(A74,ListadoMaestroReporte__32162888!$A$8:$H$400,8,FALSE)</f>
        <v>eduardo.cel@anahuac.mx</v>
      </c>
      <c r="G74" s="5"/>
      <c r="H74" s="5"/>
      <c r="I74" s="5"/>
      <c r="J74" s="5"/>
      <c r="K74" s="5" t="s">
        <v>537</v>
      </c>
      <c r="L74" s="5" t="s">
        <v>537</v>
      </c>
      <c r="M74" s="5" t="s">
        <v>537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8"/>
      <c r="Y74" s="8"/>
      <c r="Z74" s="8"/>
      <c r="AA74" s="8"/>
      <c r="AB74" s="8"/>
      <c r="AC74" s="8"/>
      <c r="AD74" s="5"/>
      <c r="AE74" s="5"/>
      <c r="AF74" s="5"/>
      <c r="AG74" s="5"/>
      <c r="AH74" s="5"/>
      <c r="AI74" s="5"/>
      <c r="AJ74" s="5" t="s">
        <v>537</v>
      </c>
      <c r="AK74" s="5"/>
      <c r="AL74" s="5"/>
      <c r="AN74" s="20">
        <f t="shared" si="11"/>
        <v>4</v>
      </c>
      <c r="AO74" s="21">
        <f t="shared" si="12"/>
        <v>1</v>
      </c>
      <c r="AQ74" s="30" t="str">
        <f t="shared" si="13"/>
        <v xml:space="preserve"> </v>
      </c>
      <c r="AR74" s="30" t="str">
        <f t="shared" si="9"/>
        <v xml:space="preserve"> </v>
      </c>
      <c r="AS74" s="30" t="str">
        <f t="shared" si="10"/>
        <v xml:space="preserve"> </v>
      </c>
      <c r="AT74" s="30">
        <f t="shared" si="8"/>
        <v>1</v>
      </c>
    </row>
    <row r="75" spans="1:46" s="3" customFormat="1" ht="20.100000000000001" customHeight="1" x14ac:dyDescent="0.25">
      <c r="A75" s="45">
        <v>32124279</v>
      </c>
      <c r="B75" s="45" t="s">
        <v>168</v>
      </c>
      <c r="C75" s="45" t="s">
        <v>98</v>
      </c>
      <c r="D75" s="45" t="s">
        <v>551</v>
      </c>
      <c r="E75" s="45" t="s">
        <v>36</v>
      </c>
      <c r="F75" s="70" t="str">
        <f>VLOOKUP(A75,ListadoMaestroReporte__32162888!$A$8:$H$400,8,FALSE)</f>
        <v>marisol.cen@anahuac.mx</v>
      </c>
      <c r="G75" s="5"/>
      <c r="H75" s="5" t="s">
        <v>537</v>
      </c>
      <c r="I75" s="5"/>
      <c r="J75" s="5"/>
      <c r="K75" s="5"/>
      <c r="L75" s="5" t="s">
        <v>537</v>
      </c>
      <c r="M75" s="5" t="s">
        <v>537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8"/>
      <c r="Y75" s="8"/>
      <c r="Z75" s="8"/>
      <c r="AA75" s="8"/>
      <c r="AB75" s="8"/>
      <c r="AC75" s="8"/>
      <c r="AD75" s="5"/>
      <c r="AE75" s="5"/>
      <c r="AF75" s="5"/>
      <c r="AG75" s="5"/>
      <c r="AH75" s="5"/>
      <c r="AI75" s="5"/>
      <c r="AJ75" s="5"/>
      <c r="AK75" s="5"/>
      <c r="AL75" s="5"/>
      <c r="AN75" s="20">
        <f t="shared" si="11"/>
        <v>3</v>
      </c>
      <c r="AO75" s="21">
        <f t="shared" si="12"/>
        <v>1</v>
      </c>
      <c r="AQ75" s="30" t="str">
        <f t="shared" si="13"/>
        <v xml:space="preserve"> </v>
      </c>
      <c r="AR75" s="30" t="str">
        <f t="shared" si="9"/>
        <v xml:space="preserve"> </v>
      </c>
      <c r="AS75" s="30" t="str">
        <f t="shared" si="10"/>
        <v xml:space="preserve"> </v>
      </c>
      <c r="AT75" s="30">
        <f t="shared" si="8"/>
        <v>1</v>
      </c>
    </row>
    <row r="76" spans="1:46" s="3" customFormat="1" ht="20.100000000000001" customHeight="1" x14ac:dyDescent="0.25">
      <c r="A76" s="45">
        <v>32124333</v>
      </c>
      <c r="B76" s="45" t="s">
        <v>169</v>
      </c>
      <c r="C76" s="45" t="s">
        <v>154</v>
      </c>
      <c r="D76" s="45" t="s">
        <v>565</v>
      </c>
      <c r="E76" s="45" t="s">
        <v>86</v>
      </c>
      <c r="F76" s="70" t="str">
        <f>VLOOKUP(A76,ListadoMaestroReporte__32162888!$A$8:$H$400,8,FALSE)</f>
        <v>elsy.centeno@anahuac.mx</v>
      </c>
      <c r="G76" s="5" t="s">
        <v>537</v>
      </c>
      <c r="H76" s="5" t="s">
        <v>537</v>
      </c>
      <c r="I76" s="5"/>
      <c r="J76" s="5" t="s">
        <v>537</v>
      </c>
      <c r="K76" s="5" t="s">
        <v>537</v>
      </c>
      <c r="L76" s="5" t="s">
        <v>537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 t="s">
        <v>537</v>
      </c>
      <c r="X76" s="8"/>
      <c r="Y76" s="8"/>
      <c r="Z76" s="8"/>
      <c r="AA76" s="8"/>
      <c r="AB76" s="8"/>
      <c r="AC76" s="8"/>
      <c r="AD76" s="5"/>
      <c r="AE76" s="5"/>
      <c r="AF76" s="5"/>
      <c r="AG76" s="5" t="s">
        <v>537</v>
      </c>
      <c r="AH76" s="5"/>
      <c r="AI76" s="5" t="s">
        <v>537</v>
      </c>
      <c r="AJ76" s="5" t="s">
        <v>537</v>
      </c>
      <c r="AK76" s="5"/>
      <c r="AL76" s="5"/>
      <c r="AN76" s="20">
        <f t="shared" si="11"/>
        <v>9</v>
      </c>
      <c r="AO76" s="21">
        <f t="shared" si="12"/>
        <v>1</v>
      </c>
      <c r="AQ76" s="30" t="str">
        <f t="shared" si="13"/>
        <v xml:space="preserve"> </v>
      </c>
      <c r="AR76" s="30" t="str">
        <f t="shared" si="9"/>
        <v xml:space="preserve"> </v>
      </c>
      <c r="AS76" s="30">
        <f t="shared" si="10"/>
        <v>1</v>
      </c>
      <c r="AT76" s="30">
        <f t="shared" si="8"/>
        <v>1</v>
      </c>
    </row>
    <row r="77" spans="1:46" s="3" customFormat="1" ht="20.100000000000001" customHeight="1" x14ac:dyDescent="0.25">
      <c r="A77" s="45">
        <v>32155174</v>
      </c>
      <c r="B77" s="45" t="s">
        <v>170</v>
      </c>
      <c r="C77" s="45" t="s">
        <v>171</v>
      </c>
      <c r="D77" s="45" t="s">
        <v>541</v>
      </c>
      <c r="E77" s="45" t="s">
        <v>172</v>
      </c>
      <c r="F77" s="70" t="str">
        <f>VLOOKUP(A77,ListadoMaestroReporte__32162888!$A$8:$H$400,8,FALSE)</f>
        <v>efrain.cervantes.camara@gmail.com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"/>
      <c r="Y77" s="8"/>
      <c r="Z77" s="8"/>
      <c r="AA77" s="8"/>
      <c r="AB77" s="8"/>
      <c r="AC77" s="8"/>
      <c r="AD77" s="5"/>
      <c r="AE77" s="5"/>
      <c r="AF77" s="5"/>
      <c r="AG77" s="5"/>
      <c r="AH77" s="5"/>
      <c r="AI77" s="5"/>
      <c r="AJ77" s="5"/>
      <c r="AK77" s="5"/>
      <c r="AL77" s="5"/>
      <c r="AN77" s="20">
        <f t="shared" si="11"/>
        <v>0</v>
      </c>
      <c r="AO77" s="21" t="str">
        <f t="shared" si="12"/>
        <v xml:space="preserve"> </v>
      </c>
      <c r="AQ77" s="30" t="str">
        <f t="shared" si="13"/>
        <v xml:space="preserve"> </v>
      </c>
      <c r="AR77" s="30" t="str">
        <f t="shared" si="9"/>
        <v xml:space="preserve"> </v>
      </c>
      <c r="AS77" s="30" t="str">
        <f t="shared" si="10"/>
        <v xml:space="preserve"> </v>
      </c>
      <c r="AT77" s="30" t="str">
        <f t="shared" ref="AT77:AT109" si="14">+IF(COUNTA(G77:W77)&lt;&gt;0,1," ")</f>
        <v xml:space="preserve"> </v>
      </c>
    </row>
    <row r="78" spans="1:46" s="3" customFormat="1" ht="20.100000000000001" customHeight="1" x14ac:dyDescent="0.25">
      <c r="A78" s="45">
        <v>32124194</v>
      </c>
      <c r="B78" s="45" t="s">
        <v>173</v>
      </c>
      <c r="C78" s="45" t="s">
        <v>116</v>
      </c>
      <c r="D78" s="45" t="s">
        <v>556</v>
      </c>
      <c r="E78" s="45" t="s">
        <v>86</v>
      </c>
      <c r="F78" s="70" t="str">
        <f>VLOOKUP(A78,ListadoMaestroReporte__32162888!$A$8:$H$400,8,FALSE)</f>
        <v>guadalupe.cervera@anahuac.mx</v>
      </c>
      <c r="G78" s="5" t="s">
        <v>537</v>
      </c>
      <c r="H78" s="5"/>
      <c r="I78" s="5" t="s">
        <v>537</v>
      </c>
      <c r="J78" s="5" t="s">
        <v>537</v>
      </c>
      <c r="K78" s="5" t="s">
        <v>537</v>
      </c>
      <c r="L78" s="5" t="s">
        <v>537</v>
      </c>
      <c r="M78" s="5" t="s">
        <v>537</v>
      </c>
      <c r="N78" s="5" t="s">
        <v>537</v>
      </c>
      <c r="O78" s="5"/>
      <c r="P78" s="5"/>
      <c r="Q78" s="5"/>
      <c r="R78" s="5"/>
      <c r="S78" s="5" t="s">
        <v>537</v>
      </c>
      <c r="T78" s="5"/>
      <c r="U78" s="5"/>
      <c r="V78" s="5" t="s">
        <v>537</v>
      </c>
      <c r="W78" s="5" t="s">
        <v>537</v>
      </c>
      <c r="X78" s="8" t="str">
        <f>VLOOKUP($B78,'Enero 2017 (2)'!$A$2:$W$402,19,FALSE)</f>
        <v>x</v>
      </c>
      <c r="Y78" s="8"/>
      <c r="Z78" s="8" t="str">
        <f>VLOOKUP($B78,'Enero 2017 (2)'!$A$2:$W$402,21,FALSE)</f>
        <v>x</v>
      </c>
      <c r="AA78" s="8"/>
      <c r="AB78" s="8"/>
      <c r="AC78" s="8"/>
      <c r="AD78" s="5" t="s">
        <v>537</v>
      </c>
      <c r="AE78" s="5"/>
      <c r="AF78" s="5"/>
      <c r="AG78" s="5"/>
      <c r="AH78" s="5"/>
      <c r="AI78" s="5"/>
      <c r="AJ78" s="5" t="s">
        <v>537</v>
      </c>
      <c r="AK78" s="5"/>
      <c r="AL78" s="5"/>
      <c r="AN78" s="20">
        <f t="shared" si="11"/>
        <v>14</v>
      </c>
      <c r="AO78" s="21">
        <f t="shared" si="12"/>
        <v>1</v>
      </c>
      <c r="AQ78" s="30">
        <f t="shared" si="13"/>
        <v>1</v>
      </c>
      <c r="AR78" s="30">
        <f t="shared" si="9"/>
        <v>1</v>
      </c>
      <c r="AS78" s="30" t="str">
        <f t="shared" si="10"/>
        <v xml:space="preserve"> </v>
      </c>
      <c r="AT78" s="30">
        <f t="shared" si="14"/>
        <v>1</v>
      </c>
    </row>
    <row r="79" spans="1:46" s="3" customFormat="1" ht="20.100000000000001" customHeight="1" x14ac:dyDescent="0.25">
      <c r="A79" s="45">
        <v>32162639</v>
      </c>
      <c r="B79" s="45" t="s">
        <v>174</v>
      </c>
      <c r="C79" s="45" t="s">
        <v>79</v>
      </c>
      <c r="D79" s="45" t="s">
        <v>547</v>
      </c>
      <c r="E79" s="45" t="s">
        <v>86</v>
      </c>
      <c r="F79" s="70" t="str">
        <f>VLOOKUP(A79,ListadoMaestroReporte__32162888!$A$8:$H$400,8,FALSE)</f>
        <v>roxanna.cetina@anahuac.mx</v>
      </c>
      <c r="G79" s="5" t="s">
        <v>537</v>
      </c>
      <c r="H79" s="5"/>
      <c r="I79" s="5"/>
      <c r="J79" s="5" t="s">
        <v>537</v>
      </c>
      <c r="K79" s="5"/>
      <c r="L79" s="5" t="s">
        <v>537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"/>
      <c r="Y79" s="8"/>
      <c r="Z79" s="8"/>
      <c r="AA79" s="8"/>
      <c r="AB79" s="8"/>
      <c r="AC79" s="8"/>
      <c r="AD79" s="5"/>
      <c r="AE79" s="5"/>
      <c r="AF79" s="5"/>
      <c r="AG79" s="5" t="s">
        <v>595</v>
      </c>
      <c r="AH79" s="5"/>
      <c r="AI79" s="5"/>
      <c r="AJ79" s="5"/>
      <c r="AK79" s="5"/>
      <c r="AL79" s="5"/>
      <c r="AN79" s="20">
        <f t="shared" si="11"/>
        <v>4</v>
      </c>
      <c r="AO79" s="21">
        <f t="shared" si="12"/>
        <v>1</v>
      </c>
      <c r="AQ79" s="30" t="str">
        <f t="shared" si="13"/>
        <v xml:space="preserve"> </v>
      </c>
      <c r="AR79" s="30" t="str">
        <f t="shared" si="9"/>
        <v xml:space="preserve"> </v>
      </c>
      <c r="AS79" s="30">
        <f t="shared" si="10"/>
        <v>1</v>
      </c>
      <c r="AT79" s="30">
        <f t="shared" si="14"/>
        <v>1</v>
      </c>
    </row>
    <row r="80" spans="1:46" s="3" customFormat="1" ht="20.100000000000001" customHeight="1" x14ac:dyDescent="0.25">
      <c r="A80" s="45">
        <v>32124188</v>
      </c>
      <c r="B80" s="45" t="s">
        <v>175</v>
      </c>
      <c r="C80" s="45" t="s">
        <v>176</v>
      </c>
      <c r="D80" s="45" t="s">
        <v>567</v>
      </c>
      <c r="E80" s="45" t="s">
        <v>177</v>
      </c>
      <c r="F80" s="70" t="str">
        <f>VLOOKUP(A80,ListadoMaestroReporte__32162888!$A$8:$H$400,8,FALSE)</f>
        <v>rocio.chavez@anahuac.mx</v>
      </c>
      <c r="G80" s="5" t="s">
        <v>537</v>
      </c>
      <c r="H80" s="5"/>
      <c r="I80" s="5"/>
      <c r="J80" s="5" t="s">
        <v>537</v>
      </c>
      <c r="K80" s="5" t="s">
        <v>537</v>
      </c>
      <c r="L80" s="5" t="s">
        <v>537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 t="s">
        <v>537</v>
      </c>
      <c r="X80" s="8"/>
      <c r="Y80" s="8"/>
      <c r="Z80" s="8"/>
      <c r="AA80" s="8"/>
      <c r="AB80" s="8"/>
      <c r="AC80" s="8"/>
      <c r="AD80" s="5" t="s">
        <v>537</v>
      </c>
      <c r="AE80" s="5"/>
      <c r="AF80" s="5"/>
      <c r="AG80" s="5" t="s">
        <v>595</v>
      </c>
      <c r="AH80" s="5"/>
      <c r="AI80" s="5"/>
      <c r="AJ80" s="5" t="s">
        <v>537</v>
      </c>
      <c r="AK80" s="5"/>
      <c r="AL80" s="5"/>
      <c r="AN80" s="20">
        <f t="shared" si="11"/>
        <v>8</v>
      </c>
      <c r="AO80" s="21">
        <f t="shared" si="12"/>
        <v>1</v>
      </c>
      <c r="AQ80" s="30" t="str">
        <f t="shared" si="13"/>
        <v xml:space="preserve"> </v>
      </c>
      <c r="AR80" s="30">
        <f t="shared" si="9"/>
        <v>1</v>
      </c>
      <c r="AS80" s="30">
        <f t="shared" si="10"/>
        <v>1</v>
      </c>
      <c r="AT80" s="30">
        <f t="shared" si="14"/>
        <v>1</v>
      </c>
    </row>
    <row r="81" spans="1:46" s="3" customFormat="1" ht="20.100000000000001" customHeight="1" x14ac:dyDescent="0.25">
      <c r="A81" s="45">
        <v>32124176</v>
      </c>
      <c r="B81" s="45" t="s">
        <v>178</v>
      </c>
      <c r="C81" s="45" t="s">
        <v>83</v>
      </c>
      <c r="D81" s="45" t="s">
        <v>548</v>
      </c>
      <c r="E81" s="45" t="s">
        <v>89</v>
      </c>
      <c r="F81" s="70" t="str">
        <f>VLOOKUP(A81,ListadoMaestroReporte__32162888!$A$8:$H$400,8,FALSE)</f>
        <v>martha.chi@anahuac.mx</v>
      </c>
      <c r="G81" s="5" t="s">
        <v>537</v>
      </c>
      <c r="H81" s="5" t="s">
        <v>537</v>
      </c>
      <c r="I81" s="5"/>
      <c r="J81" s="5" t="s">
        <v>537</v>
      </c>
      <c r="K81" s="5" t="s">
        <v>537</v>
      </c>
      <c r="L81" s="5" t="s">
        <v>537</v>
      </c>
      <c r="M81" s="5" t="s">
        <v>537</v>
      </c>
      <c r="N81" s="5"/>
      <c r="O81" s="5"/>
      <c r="P81" s="5"/>
      <c r="Q81" s="5"/>
      <c r="R81" s="5"/>
      <c r="S81" s="5"/>
      <c r="T81" s="5"/>
      <c r="U81" s="5"/>
      <c r="V81" s="5" t="s">
        <v>537</v>
      </c>
      <c r="W81" s="5" t="s">
        <v>537</v>
      </c>
      <c r="X81" s="8"/>
      <c r="Y81" s="8"/>
      <c r="Z81" s="8"/>
      <c r="AA81" s="8"/>
      <c r="AB81" s="8"/>
      <c r="AC81" s="8"/>
      <c r="AD81" s="5"/>
      <c r="AE81" s="5"/>
      <c r="AF81" s="5"/>
      <c r="AG81" s="5"/>
      <c r="AH81" s="5"/>
      <c r="AI81" s="5"/>
      <c r="AJ81" s="5" t="s">
        <v>537</v>
      </c>
      <c r="AK81" s="5"/>
      <c r="AL81" s="5"/>
      <c r="AN81" s="20">
        <f t="shared" si="11"/>
        <v>9</v>
      </c>
      <c r="AO81" s="21">
        <f t="shared" si="12"/>
        <v>1</v>
      </c>
      <c r="AQ81" s="30" t="str">
        <f t="shared" si="13"/>
        <v xml:space="preserve"> </v>
      </c>
      <c r="AR81" s="30" t="str">
        <f t="shared" si="9"/>
        <v xml:space="preserve"> </v>
      </c>
      <c r="AS81" s="30" t="str">
        <f t="shared" si="10"/>
        <v xml:space="preserve"> </v>
      </c>
      <c r="AT81" s="30">
        <f t="shared" si="14"/>
        <v>1</v>
      </c>
    </row>
    <row r="82" spans="1:46" s="3" customFormat="1" ht="20.100000000000001" customHeight="1" x14ac:dyDescent="0.25">
      <c r="A82" s="45">
        <v>32124213</v>
      </c>
      <c r="B82" s="45" t="s">
        <v>179</v>
      </c>
      <c r="C82" s="45" t="s">
        <v>76</v>
      </c>
      <c r="D82" s="45" t="s">
        <v>546</v>
      </c>
      <c r="E82" s="45" t="s">
        <v>77</v>
      </c>
      <c r="F82" s="70" t="str">
        <f>VLOOKUP(A82,ListadoMaestroReporte__32162888!$A$8:$H$400,8,FALSE)</f>
        <v>zolly.chin@anahuac.mx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"/>
      <c r="Y82" s="8"/>
      <c r="Z82" s="8"/>
      <c r="AA82" s="8"/>
      <c r="AB82" s="8"/>
      <c r="AC82" s="8"/>
      <c r="AD82" s="5"/>
      <c r="AE82" s="5"/>
      <c r="AF82" s="5"/>
      <c r="AG82" s="5"/>
      <c r="AH82" s="5"/>
      <c r="AI82" s="5"/>
      <c r="AJ82" s="5"/>
      <c r="AK82" s="5"/>
      <c r="AL82" s="5"/>
      <c r="AN82" s="20">
        <f t="shared" si="11"/>
        <v>0</v>
      </c>
      <c r="AO82" s="21" t="str">
        <f t="shared" si="12"/>
        <v xml:space="preserve"> </v>
      </c>
      <c r="AQ82" s="30" t="str">
        <f t="shared" si="13"/>
        <v xml:space="preserve"> </v>
      </c>
      <c r="AR82" s="30" t="str">
        <f t="shared" si="9"/>
        <v xml:space="preserve"> </v>
      </c>
      <c r="AS82" s="30" t="str">
        <f t="shared" si="10"/>
        <v xml:space="preserve"> </v>
      </c>
      <c r="AT82" s="30" t="str">
        <f t="shared" si="14"/>
        <v xml:space="preserve"> </v>
      </c>
    </row>
    <row r="83" spans="1:46" s="3" customFormat="1" ht="20.100000000000001" customHeight="1" x14ac:dyDescent="0.25">
      <c r="A83" s="45">
        <v>32124193</v>
      </c>
      <c r="B83" s="45" t="s">
        <v>180</v>
      </c>
      <c r="C83" s="45" t="s">
        <v>98</v>
      </c>
      <c r="D83" s="45" t="s">
        <v>551</v>
      </c>
      <c r="E83" s="45" t="s">
        <v>86</v>
      </c>
      <c r="F83" s="70" t="str">
        <f>VLOOKUP(A83,ListadoMaestroReporte__32162888!$A$8:$H$400,8,FALSE)</f>
        <v>annete.cirerol@anahuac.mx</v>
      </c>
      <c r="G83" s="5" t="s">
        <v>537</v>
      </c>
      <c r="H83" s="5"/>
      <c r="I83" s="5"/>
      <c r="J83" s="5" t="s">
        <v>537</v>
      </c>
      <c r="K83" s="5"/>
      <c r="L83" s="5" t="s">
        <v>537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 t="s">
        <v>537</v>
      </c>
      <c r="X83" s="8"/>
      <c r="Y83" s="8"/>
      <c r="Z83" s="8"/>
      <c r="AA83" s="8"/>
      <c r="AB83" s="8"/>
      <c r="AC83" s="8"/>
      <c r="AD83" s="5"/>
      <c r="AE83" s="5"/>
      <c r="AF83" s="5"/>
      <c r="AG83" s="5"/>
      <c r="AH83" s="5"/>
      <c r="AI83" s="5"/>
      <c r="AJ83" s="5" t="s">
        <v>537</v>
      </c>
      <c r="AK83" s="5"/>
      <c r="AL83" s="5"/>
      <c r="AN83" s="20">
        <f t="shared" si="11"/>
        <v>5</v>
      </c>
      <c r="AO83" s="21">
        <f t="shared" si="12"/>
        <v>1</v>
      </c>
      <c r="AQ83" s="30" t="str">
        <f t="shared" si="13"/>
        <v xml:space="preserve"> </v>
      </c>
      <c r="AR83" s="30" t="str">
        <f t="shared" si="9"/>
        <v xml:space="preserve"> </v>
      </c>
      <c r="AS83" s="30" t="str">
        <f t="shared" si="10"/>
        <v xml:space="preserve"> </v>
      </c>
      <c r="AT83" s="30">
        <f t="shared" si="14"/>
        <v>1</v>
      </c>
    </row>
    <row r="84" spans="1:46" s="3" customFormat="1" ht="20.100000000000001" customHeight="1" x14ac:dyDescent="0.25">
      <c r="A84" s="45">
        <v>32136969</v>
      </c>
      <c r="B84" s="45" t="s">
        <v>181</v>
      </c>
      <c r="C84" s="45" t="s">
        <v>171</v>
      </c>
      <c r="D84" s="45" t="s">
        <v>541</v>
      </c>
      <c r="E84" s="45" t="s">
        <v>172</v>
      </c>
      <c r="F84" s="70" t="str">
        <f>VLOOKUP(A84,ListadoMaestroReporte__32162888!$A$8:$H$400,8,FALSE)</f>
        <v>orlando_coeca@hotmail.com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"/>
      <c r="Y84" s="8"/>
      <c r="Z84" s="8"/>
      <c r="AA84" s="8"/>
      <c r="AB84" s="8"/>
      <c r="AC84" s="8"/>
      <c r="AD84" s="5"/>
      <c r="AE84" s="5"/>
      <c r="AF84" s="5"/>
      <c r="AG84" s="5"/>
      <c r="AH84" s="5"/>
      <c r="AI84" s="5"/>
      <c r="AJ84" s="5"/>
      <c r="AK84" s="5"/>
      <c r="AL84" s="5"/>
      <c r="AN84" s="20">
        <f t="shared" si="11"/>
        <v>0</v>
      </c>
      <c r="AO84" s="21" t="str">
        <f t="shared" si="12"/>
        <v xml:space="preserve"> </v>
      </c>
      <c r="AQ84" s="30" t="str">
        <f t="shared" si="13"/>
        <v xml:space="preserve"> </v>
      </c>
      <c r="AR84" s="30" t="str">
        <f t="shared" si="9"/>
        <v xml:space="preserve"> </v>
      </c>
      <c r="AS84" s="30" t="str">
        <f t="shared" si="10"/>
        <v xml:space="preserve"> </v>
      </c>
      <c r="AT84" s="30" t="str">
        <f t="shared" si="14"/>
        <v xml:space="preserve"> </v>
      </c>
    </row>
    <row r="85" spans="1:46" s="3" customFormat="1" ht="20.100000000000001" customHeight="1" x14ac:dyDescent="0.25">
      <c r="A85" s="45">
        <v>32124328</v>
      </c>
      <c r="B85" s="45" t="s">
        <v>182</v>
      </c>
      <c r="C85" s="45" t="s">
        <v>62</v>
      </c>
      <c r="D85" s="45" t="s">
        <v>560</v>
      </c>
      <c r="E85" s="45" t="s">
        <v>63</v>
      </c>
      <c r="F85" s="70" t="str">
        <f>VLOOKUP(A85,ListadoMaestroReporte__32162888!$A$8:$H$400,8,FALSE)</f>
        <v>eusebio.cohuo@anahuac.mx</v>
      </c>
      <c r="G85" s="5"/>
      <c r="H85" s="5"/>
      <c r="I85" s="5"/>
      <c r="J85" s="5" t="s">
        <v>537</v>
      </c>
      <c r="K85" s="5" t="s">
        <v>537</v>
      </c>
      <c r="L85" s="5" t="s">
        <v>537</v>
      </c>
      <c r="M85" s="5" t="s">
        <v>537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8"/>
      <c r="Y85" s="8"/>
      <c r="Z85" s="8"/>
      <c r="AA85" s="8"/>
      <c r="AB85" s="8"/>
      <c r="AC85" s="8"/>
      <c r="AD85" s="5"/>
      <c r="AE85" s="5"/>
      <c r="AF85" s="5"/>
      <c r="AG85" s="5"/>
      <c r="AH85" s="5"/>
      <c r="AI85" s="5"/>
      <c r="AJ85" s="5" t="s">
        <v>537</v>
      </c>
      <c r="AK85" s="5"/>
      <c r="AL85" s="5"/>
      <c r="AN85" s="20">
        <f t="shared" si="11"/>
        <v>5</v>
      </c>
      <c r="AO85" s="21">
        <f t="shared" si="12"/>
        <v>1</v>
      </c>
      <c r="AQ85" s="30" t="str">
        <f t="shared" si="13"/>
        <v xml:space="preserve"> </v>
      </c>
      <c r="AR85" s="30" t="str">
        <f t="shared" si="9"/>
        <v xml:space="preserve"> </v>
      </c>
      <c r="AS85" s="30" t="str">
        <f t="shared" si="10"/>
        <v xml:space="preserve"> </v>
      </c>
      <c r="AT85" s="30">
        <f t="shared" si="14"/>
        <v>1</v>
      </c>
    </row>
    <row r="86" spans="1:46" s="3" customFormat="1" ht="20.100000000000001" customHeight="1" x14ac:dyDescent="0.25">
      <c r="A86" s="45">
        <v>32124233</v>
      </c>
      <c r="B86" s="45" t="s">
        <v>183</v>
      </c>
      <c r="C86" s="45" t="s">
        <v>62</v>
      </c>
      <c r="D86" s="45" t="s">
        <v>560</v>
      </c>
      <c r="E86" s="45" t="s">
        <v>133</v>
      </c>
      <c r="F86" s="70" t="str">
        <f>VLOOKUP(A86,ListadoMaestroReporte__32162888!$A$8:$H$400,8,FALSE)</f>
        <v>inocencio.cohuo@anahuac.mx</v>
      </c>
      <c r="G86" s="5"/>
      <c r="H86" s="5"/>
      <c r="I86" s="5"/>
      <c r="J86" s="5"/>
      <c r="K86" s="5" t="s">
        <v>537</v>
      </c>
      <c r="L86" s="5"/>
      <c r="M86" s="5" t="s">
        <v>537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8"/>
      <c r="Y86" s="8"/>
      <c r="Z86" s="8"/>
      <c r="AA86" s="8"/>
      <c r="AB86" s="8"/>
      <c r="AC86" s="8"/>
      <c r="AD86" s="5"/>
      <c r="AE86" s="5"/>
      <c r="AF86" s="5"/>
      <c r="AG86" s="5"/>
      <c r="AH86" s="5"/>
      <c r="AI86" s="5"/>
      <c r="AJ86" s="5" t="s">
        <v>537</v>
      </c>
      <c r="AK86" s="5"/>
      <c r="AL86" s="5"/>
      <c r="AN86" s="20">
        <f t="shared" si="11"/>
        <v>3</v>
      </c>
      <c r="AO86" s="21">
        <f t="shared" si="12"/>
        <v>1</v>
      </c>
      <c r="AQ86" s="30" t="str">
        <f t="shared" si="13"/>
        <v xml:space="preserve"> </v>
      </c>
      <c r="AR86" s="30" t="str">
        <f t="shared" si="9"/>
        <v xml:space="preserve"> </v>
      </c>
      <c r="AS86" s="30" t="str">
        <f t="shared" si="10"/>
        <v xml:space="preserve"> </v>
      </c>
      <c r="AT86" s="30">
        <f t="shared" si="14"/>
        <v>1</v>
      </c>
    </row>
    <row r="87" spans="1:46" s="3" customFormat="1" ht="20.100000000000001" customHeight="1" x14ac:dyDescent="0.25">
      <c r="A87" s="45">
        <v>32153664</v>
      </c>
      <c r="B87" s="45" t="s">
        <v>184</v>
      </c>
      <c r="C87" s="45" t="s">
        <v>160</v>
      </c>
      <c r="D87" s="45" t="s">
        <v>566</v>
      </c>
      <c r="E87" s="45" t="s">
        <v>86</v>
      </c>
      <c r="F87" s="70" t="str">
        <f>VLOOKUP(A87,ListadoMaestroReporte__32162888!$A$8:$H$400,8,FALSE)</f>
        <v>abel.conde@anahuac.mx</v>
      </c>
      <c r="G87" s="5"/>
      <c r="H87" s="5"/>
      <c r="I87" s="5"/>
      <c r="J87" s="5" t="s">
        <v>537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" t="str">
        <f>VLOOKUP($B87,'Enero 2017 (2)'!$A$2:$W$402,19,FALSE)</f>
        <v>x</v>
      </c>
      <c r="Y87" s="8"/>
      <c r="Z87" s="8" t="str">
        <f>VLOOKUP($B87,'Enero 2017 (2)'!$A$2:$W$402,21,FALSE)</f>
        <v>x</v>
      </c>
      <c r="AA87" s="8"/>
      <c r="AB87" s="8"/>
      <c r="AC87" s="8"/>
      <c r="AD87" s="5"/>
      <c r="AE87" s="5"/>
      <c r="AF87" s="5"/>
      <c r="AG87" s="5" t="s">
        <v>595</v>
      </c>
      <c r="AH87" s="5"/>
      <c r="AI87" s="5"/>
      <c r="AJ87" s="5" t="s">
        <v>537</v>
      </c>
      <c r="AK87" s="5"/>
      <c r="AL87" s="5"/>
      <c r="AN87" s="20">
        <f t="shared" si="11"/>
        <v>5</v>
      </c>
      <c r="AO87" s="21">
        <f t="shared" si="12"/>
        <v>1</v>
      </c>
      <c r="AQ87" s="30">
        <f t="shared" si="13"/>
        <v>1</v>
      </c>
      <c r="AR87" s="30" t="str">
        <f t="shared" si="9"/>
        <v xml:space="preserve"> </v>
      </c>
      <c r="AS87" s="30">
        <f t="shared" si="10"/>
        <v>1</v>
      </c>
      <c r="AT87" s="30">
        <f t="shared" si="14"/>
        <v>1</v>
      </c>
    </row>
    <row r="88" spans="1:46" s="3" customFormat="1" ht="20.100000000000001" customHeight="1" x14ac:dyDescent="0.25">
      <c r="A88" s="45">
        <v>32157048</v>
      </c>
      <c r="B88" s="45" t="s">
        <v>185</v>
      </c>
      <c r="C88" s="45" t="s">
        <v>98</v>
      </c>
      <c r="D88" s="45" t="s">
        <v>551</v>
      </c>
      <c r="E88" s="45" t="s">
        <v>36</v>
      </c>
      <c r="F88" s="70" t="str">
        <f>VLOOKUP(A88,ListadoMaestroReporte__32162888!$A$8:$H$400,8,FALSE)</f>
        <v>ana.copland@anahuac.mx</v>
      </c>
      <c r="G88" s="5"/>
      <c r="H88" s="5" t="s">
        <v>537</v>
      </c>
      <c r="I88" s="5"/>
      <c r="J88" s="5"/>
      <c r="K88" s="5"/>
      <c r="L88" s="5" t="s">
        <v>537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 t="s">
        <v>537</v>
      </c>
      <c r="X88" s="8"/>
      <c r="Y88" s="8"/>
      <c r="Z88" s="8"/>
      <c r="AA88" s="8"/>
      <c r="AB88" s="8"/>
      <c r="AC88" s="8"/>
      <c r="AD88" s="5"/>
      <c r="AE88" s="5"/>
      <c r="AF88" s="5"/>
      <c r="AG88" s="5" t="s">
        <v>537</v>
      </c>
      <c r="AH88" s="5"/>
      <c r="AI88" s="5"/>
      <c r="AJ88" s="5" t="s">
        <v>537</v>
      </c>
      <c r="AK88" s="5"/>
      <c r="AL88" s="5"/>
      <c r="AN88" s="20">
        <f t="shared" si="11"/>
        <v>5</v>
      </c>
      <c r="AO88" s="21">
        <f t="shared" si="12"/>
        <v>1</v>
      </c>
      <c r="AQ88" s="30" t="str">
        <f t="shared" si="13"/>
        <v xml:space="preserve"> </v>
      </c>
      <c r="AR88" s="30" t="str">
        <f t="shared" si="9"/>
        <v xml:space="preserve"> </v>
      </c>
      <c r="AS88" s="30">
        <f t="shared" si="10"/>
        <v>1</v>
      </c>
      <c r="AT88" s="30">
        <f t="shared" si="14"/>
        <v>1</v>
      </c>
    </row>
    <row r="89" spans="1:46" s="3" customFormat="1" ht="20.100000000000001" customHeight="1" x14ac:dyDescent="0.25">
      <c r="A89" s="45">
        <v>32162491</v>
      </c>
      <c r="B89" s="45" t="s">
        <v>186</v>
      </c>
      <c r="C89" s="45" t="s">
        <v>147</v>
      </c>
      <c r="D89" s="45" t="s">
        <v>563</v>
      </c>
      <c r="E89" s="45" t="s">
        <v>148</v>
      </c>
      <c r="F89" s="70" t="str">
        <f>VLOOKUP(A89,ListadoMaestroReporte__32162888!$A$8:$H$400,8,FALSE)</f>
        <v>gicel.cordoba@anahuac.mx</v>
      </c>
      <c r="G89" s="5"/>
      <c r="H89" s="5" t="s">
        <v>537</v>
      </c>
      <c r="I89" s="5" t="s">
        <v>537</v>
      </c>
      <c r="J89" s="5" t="s">
        <v>537</v>
      </c>
      <c r="K89" s="5" t="s">
        <v>537</v>
      </c>
      <c r="L89" s="5" t="s">
        <v>537</v>
      </c>
      <c r="M89" s="5" t="s">
        <v>537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8"/>
      <c r="Y89" s="8"/>
      <c r="Z89" s="8"/>
      <c r="AA89" s="8"/>
      <c r="AB89" s="8"/>
      <c r="AC89" s="8"/>
      <c r="AD89" s="5"/>
      <c r="AE89" s="5"/>
      <c r="AF89" s="5" t="s">
        <v>595</v>
      </c>
      <c r="AG89" s="5"/>
      <c r="AH89" s="5"/>
      <c r="AI89" s="5"/>
      <c r="AJ89" s="5" t="s">
        <v>537</v>
      </c>
      <c r="AK89" s="5"/>
      <c r="AL89" s="5"/>
      <c r="AN89" s="20">
        <f t="shared" si="11"/>
        <v>8</v>
      </c>
      <c r="AO89" s="21">
        <f t="shared" si="12"/>
        <v>1</v>
      </c>
      <c r="AQ89" s="30" t="str">
        <f t="shared" si="13"/>
        <v xml:space="preserve"> </v>
      </c>
      <c r="AR89" s="30">
        <f t="shared" si="9"/>
        <v>1</v>
      </c>
      <c r="AS89" s="30" t="str">
        <f t="shared" si="10"/>
        <v xml:space="preserve"> </v>
      </c>
      <c r="AT89" s="30">
        <f t="shared" si="14"/>
        <v>1</v>
      </c>
    </row>
    <row r="90" spans="1:46" s="3" customFormat="1" ht="20.100000000000001" customHeight="1" x14ac:dyDescent="0.25">
      <c r="A90" s="45">
        <v>32124317</v>
      </c>
      <c r="B90" s="45" t="s">
        <v>187</v>
      </c>
      <c r="C90" s="45" t="s">
        <v>92</v>
      </c>
      <c r="D90" s="45" t="s">
        <v>550</v>
      </c>
      <c r="E90" s="45" t="s">
        <v>93</v>
      </c>
      <c r="F90" s="70" t="str">
        <f>VLOOKUP(A90,ListadoMaestroReporte__32162888!$A$8:$H$400,8,FALSE)</f>
        <v>daniel.correa@anahuac.mx</v>
      </c>
      <c r="G90" s="5" t="s">
        <v>537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"/>
      <c r="Y90" s="8"/>
      <c r="Z90" s="8"/>
      <c r="AA90" s="8"/>
      <c r="AB90" s="8"/>
      <c r="AC90" s="8"/>
      <c r="AD90" s="5"/>
      <c r="AE90" s="5"/>
      <c r="AF90" s="5"/>
      <c r="AG90" s="5"/>
      <c r="AH90" s="5"/>
      <c r="AI90" s="5"/>
      <c r="AJ90" s="5"/>
      <c r="AK90" s="5"/>
      <c r="AL90" s="5"/>
      <c r="AN90" s="20">
        <f t="shared" si="11"/>
        <v>1</v>
      </c>
      <c r="AO90" s="21">
        <f t="shared" si="12"/>
        <v>1</v>
      </c>
      <c r="AQ90" s="30" t="str">
        <f t="shared" si="13"/>
        <v xml:space="preserve"> </v>
      </c>
      <c r="AR90" s="30" t="str">
        <f t="shared" si="9"/>
        <v xml:space="preserve"> </v>
      </c>
      <c r="AS90" s="30" t="str">
        <f t="shared" si="10"/>
        <v xml:space="preserve"> </v>
      </c>
      <c r="AT90" s="30">
        <f t="shared" si="14"/>
        <v>1</v>
      </c>
    </row>
    <row r="91" spans="1:46" s="3" customFormat="1" ht="20.100000000000001" customHeight="1" x14ac:dyDescent="0.25">
      <c r="A91" s="45">
        <v>32160208</v>
      </c>
      <c r="B91" s="45" t="s">
        <v>188</v>
      </c>
      <c r="C91" s="45" t="s">
        <v>76</v>
      </c>
      <c r="D91" s="45" t="s">
        <v>546</v>
      </c>
      <c r="E91" s="45" t="s">
        <v>39</v>
      </c>
      <c r="F91" s="70" t="str">
        <f>VLOOKUP(A91,ListadoMaestroReporte__32162888!$A$8:$H$400,8,FALSE)</f>
        <v>jary.couoh@anahuac.mx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"/>
      <c r="Y91" s="8"/>
      <c r="Z91" s="8"/>
      <c r="AA91" s="8"/>
      <c r="AB91" s="8"/>
      <c r="AC91" s="8"/>
      <c r="AD91" s="5"/>
      <c r="AE91" s="5"/>
      <c r="AF91" s="5"/>
      <c r="AG91" s="5"/>
      <c r="AH91" s="5"/>
      <c r="AI91" s="5"/>
      <c r="AJ91" s="5"/>
      <c r="AK91" s="5"/>
      <c r="AL91" s="5"/>
      <c r="AN91" s="20">
        <f t="shared" si="11"/>
        <v>0</v>
      </c>
      <c r="AO91" s="21" t="str">
        <f t="shared" si="12"/>
        <v xml:space="preserve"> </v>
      </c>
      <c r="AQ91" s="30" t="str">
        <f t="shared" si="13"/>
        <v xml:space="preserve"> </v>
      </c>
      <c r="AR91" s="30" t="str">
        <f t="shared" si="9"/>
        <v xml:space="preserve"> </v>
      </c>
      <c r="AS91" s="30" t="str">
        <f t="shared" si="10"/>
        <v xml:space="preserve"> </v>
      </c>
      <c r="AT91" s="30" t="str">
        <f t="shared" si="14"/>
        <v xml:space="preserve"> </v>
      </c>
    </row>
    <row r="92" spans="1:46" s="3" customFormat="1" ht="20.100000000000001" customHeight="1" x14ac:dyDescent="0.25">
      <c r="A92" s="45">
        <v>32157585</v>
      </c>
      <c r="B92" s="45" t="s">
        <v>189</v>
      </c>
      <c r="C92" s="45" t="s">
        <v>62</v>
      </c>
      <c r="D92" s="45" t="s">
        <v>560</v>
      </c>
      <c r="E92" s="45" t="s">
        <v>63</v>
      </c>
      <c r="F92" s="70" t="str">
        <f>VLOOKUP(A92,ListadoMaestroReporte__32162888!$A$8:$H$400,8,FALSE)</f>
        <v>josue.couoh@anahuac.mx</v>
      </c>
      <c r="G92" s="5"/>
      <c r="H92" s="5"/>
      <c r="I92" s="5"/>
      <c r="J92" s="5" t="s">
        <v>537</v>
      </c>
      <c r="K92" s="5" t="s">
        <v>537</v>
      </c>
      <c r="L92" s="5" t="s">
        <v>537</v>
      </c>
      <c r="M92" s="5" t="s">
        <v>537</v>
      </c>
      <c r="N92" s="5"/>
      <c r="O92" s="5"/>
      <c r="P92" s="5"/>
      <c r="Q92" s="5"/>
      <c r="R92" s="5"/>
      <c r="S92" s="5"/>
      <c r="T92" s="5"/>
      <c r="U92" s="5"/>
      <c r="V92" s="5"/>
      <c r="W92" s="5" t="s">
        <v>537</v>
      </c>
      <c r="X92" s="8"/>
      <c r="Y92" s="8"/>
      <c r="Z92" s="8"/>
      <c r="AA92" s="8"/>
      <c r="AB92" s="8"/>
      <c r="AC92" s="8"/>
      <c r="AD92" s="5"/>
      <c r="AE92" s="5"/>
      <c r="AF92" s="5" t="s">
        <v>595</v>
      </c>
      <c r="AG92" s="5" t="s">
        <v>595</v>
      </c>
      <c r="AH92" s="5"/>
      <c r="AI92" s="5"/>
      <c r="AJ92" s="5" t="s">
        <v>537</v>
      </c>
      <c r="AK92" s="5"/>
      <c r="AL92" s="5"/>
      <c r="AN92" s="20">
        <f t="shared" si="11"/>
        <v>8</v>
      </c>
      <c r="AO92" s="21">
        <f t="shared" si="12"/>
        <v>1</v>
      </c>
      <c r="AQ92" s="30" t="str">
        <f t="shared" si="13"/>
        <v xml:space="preserve"> </v>
      </c>
      <c r="AR92" s="30">
        <f t="shared" si="9"/>
        <v>1</v>
      </c>
      <c r="AS92" s="30">
        <f t="shared" si="10"/>
        <v>1</v>
      </c>
      <c r="AT92" s="30">
        <f t="shared" si="14"/>
        <v>1</v>
      </c>
    </row>
    <row r="93" spans="1:46" s="3" customFormat="1" ht="20.100000000000001" customHeight="1" x14ac:dyDescent="0.25">
      <c r="A93" s="45">
        <v>32124329</v>
      </c>
      <c r="B93" s="45" t="s">
        <v>190</v>
      </c>
      <c r="C93" s="45" t="s">
        <v>76</v>
      </c>
      <c r="D93" s="45" t="s">
        <v>546</v>
      </c>
      <c r="E93" s="45" t="s">
        <v>77</v>
      </c>
      <c r="F93" s="70" t="str">
        <f>VLOOKUP(A93,ListadoMaestroReporte__32162888!$A$8:$H$400,8,FALSE)</f>
        <v>gener.crespo@anahuac.mx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/>
      <c r="Y93" s="8"/>
      <c r="Z93" s="8"/>
      <c r="AA93" s="8"/>
      <c r="AB93" s="8"/>
      <c r="AC93" s="8"/>
      <c r="AD93" s="5"/>
      <c r="AE93" s="5"/>
      <c r="AF93" s="5"/>
      <c r="AG93" s="5"/>
      <c r="AH93" s="5"/>
      <c r="AI93" s="5"/>
      <c r="AJ93" s="5"/>
      <c r="AK93" s="5"/>
      <c r="AL93" s="5"/>
      <c r="AN93" s="20">
        <f t="shared" si="11"/>
        <v>0</v>
      </c>
      <c r="AO93" s="21" t="str">
        <f t="shared" si="12"/>
        <v xml:space="preserve"> </v>
      </c>
      <c r="AQ93" s="30" t="str">
        <f t="shared" si="13"/>
        <v xml:space="preserve"> </v>
      </c>
      <c r="AR93" s="30" t="str">
        <f t="shared" si="9"/>
        <v xml:space="preserve"> </v>
      </c>
      <c r="AS93" s="30" t="str">
        <f t="shared" si="10"/>
        <v xml:space="preserve"> </v>
      </c>
      <c r="AT93" s="30" t="str">
        <f t="shared" si="14"/>
        <v xml:space="preserve"> </v>
      </c>
    </row>
    <row r="94" spans="1:46" s="3" customFormat="1" ht="20.100000000000001" customHeight="1" x14ac:dyDescent="0.25">
      <c r="A94" s="45">
        <v>32124236</v>
      </c>
      <c r="B94" s="45" t="s">
        <v>191</v>
      </c>
      <c r="C94" s="45" t="s">
        <v>53</v>
      </c>
      <c r="D94" s="45" t="s">
        <v>552</v>
      </c>
      <c r="E94" s="45" t="s">
        <v>192</v>
      </c>
      <c r="F94" s="70" t="str">
        <f>VLOOKUP(A94,ListadoMaestroReporte__32162888!$A$8:$H$400,8,FALSE)</f>
        <v>anna.cruz@anahuac.mx</v>
      </c>
      <c r="G94" s="5" t="s">
        <v>537</v>
      </c>
      <c r="H94" s="5"/>
      <c r="I94" s="5"/>
      <c r="J94" s="5"/>
      <c r="K94" s="5"/>
      <c r="L94" s="5"/>
      <c r="M94" s="5" t="s">
        <v>537</v>
      </c>
      <c r="N94" s="5"/>
      <c r="O94" s="5"/>
      <c r="P94" s="5"/>
      <c r="Q94" s="5"/>
      <c r="R94" s="5"/>
      <c r="S94" s="5"/>
      <c r="T94" s="5"/>
      <c r="U94" s="5"/>
      <c r="V94" s="5"/>
      <c r="W94" s="5" t="s">
        <v>537</v>
      </c>
      <c r="X94" s="8"/>
      <c r="Y94" s="8"/>
      <c r="Z94" s="8"/>
      <c r="AA94" s="8"/>
      <c r="AB94" s="8"/>
      <c r="AC94" s="8"/>
      <c r="AD94" s="5"/>
      <c r="AE94" s="5"/>
      <c r="AF94" s="5"/>
      <c r="AG94" s="5"/>
      <c r="AH94" s="5"/>
      <c r="AI94" s="5"/>
      <c r="AJ94" s="5"/>
      <c r="AK94" s="5"/>
      <c r="AL94" s="5"/>
      <c r="AN94" s="20">
        <f t="shared" si="11"/>
        <v>3</v>
      </c>
      <c r="AO94" s="21">
        <f t="shared" si="12"/>
        <v>1</v>
      </c>
      <c r="AQ94" s="30" t="str">
        <f t="shared" si="13"/>
        <v xml:space="preserve"> </v>
      </c>
      <c r="AR94" s="30" t="str">
        <f t="shared" si="9"/>
        <v xml:space="preserve"> </v>
      </c>
      <c r="AS94" s="30" t="str">
        <f t="shared" si="10"/>
        <v xml:space="preserve"> </v>
      </c>
      <c r="AT94" s="30">
        <f t="shared" si="14"/>
        <v>1</v>
      </c>
    </row>
    <row r="95" spans="1:46" s="3" customFormat="1" ht="20.100000000000001" customHeight="1" x14ac:dyDescent="0.25">
      <c r="A95" s="45">
        <v>32161360</v>
      </c>
      <c r="B95" s="45" t="s">
        <v>193</v>
      </c>
      <c r="C95" s="45" t="s">
        <v>58</v>
      </c>
      <c r="D95" s="45" t="s">
        <v>553</v>
      </c>
      <c r="E95" s="45" t="s">
        <v>36</v>
      </c>
      <c r="F95" s="70" t="str">
        <f>VLOOKUP(A95,ListadoMaestroReporte__32162888!$A$8:$H$400,8,FALSE)</f>
        <v>victor.cruz@anahuac.mx</v>
      </c>
      <c r="G95" s="5" t="s">
        <v>537</v>
      </c>
      <c r="H95" s="5"/>
      <c r="I95" s="5"/>
      <c r="J95" s="5"/>
      <c r="K95" s="5"/>
      <c r="L95" s="5" t="s">
        <v>537</v>
      </c>
      <c r="M95" s="5" t="s">
        <v>537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8"/>
      <c r="Y95" s="8"/>
      <c r="Z95" s="8"/>
      <c r="AA95" s="8"/>
      <c r="AB95" s="8"/>
      <c r="AC95" s="8"/>
      <c r="AD95" s="5"/>
      <c r="AE95" s="5"/>
      <c r="AF95" s="5"/>
      <c r="AG95" s="5"/>
      <c r="AH95" s="5"/>
      <c r="AI95" s="5"/>
      <c r="AJ95" s="5"/>
      <c r="AK95" s="5"/>
      <c r="AL95" s="5"/>
      <c r="AN95" s="20">
        <f t="shared" si="11"/>
        <v>3</v>
      </c>
      <c r="AO95" s="21">
        <f t="shared" si="12"/>
        <v>1</v>
      </c>
      <c r="AQ95" s="30" t="str">
        <f t="shared" si="13"/>
        <v xml:space="preserve"> </v>
      </c>
      <c r="AR95" s="30" t="str">
        <f t="shared" si="9"/>
        <v xml:space="preserve"> </v>
      </c>
      <c r="AS95" s="30" t="str">
        <f t="shared" si="10"/>
        <v xml:space="preserve"> </v>
      </c>
      <c r="AT95" s="30">
        <f t="shared" si="14"/>
        <v>1</v>
      </c>
    </row>
    <row r="96" spans="1:46" s="3" customFormat="1" ht="20.100000000000001" customHeight="1" x14ac:dyDescent="0.25">
      <c r="A96" s="45">
        <v>32161674</v>
      </c>
      <c r="B96" s="45" t="s">
        <v>194</v>
      </c>
      <c r="C96" s="45" t="s">
        <v>69</v>
      </c>
      <c r="D96" s="45" t="s">
        <v>555</v>
      </c>
      <c r="E96" s="45" t="s">
        <v>111</v>
      </c>
      <c r="F96" s="70" t="str">
        <f>VLOOKUP(A96,ListadoMaestroReporte__32162888!$A$8:$H$400,8,FALSE)</f>
        <v>kevin.cruz@anahuac.mx</v>
      </c>
      <c r="G96" s="5"/>
      <c r="H96" s="5"/>
      <c r="I96" s="5"/>
      <c r="J96" s="5" t="s">
        <v>537</v>
      </c>
      <c r="K96" s="5" t="s">
        <v>537</v>
      </c>
      <c r="L96" s="5" t="s">
        <v>537</v>
      </c>
      <c r="M96" s="5" t="s">
        <v>537</v>
      </c>
      <c r="N96" s="5"/>
      <c r="O96" s="5"/>
      <c r="P96" s="5"/>
      <c r="Q96" s="5"/>
      <c r="R96" s="5"/>
      <c r="S96" s="5"/>
      <c r="T96" s="5"/>
      <c r="U96" s="5"/>
      <c r="V96" s="5"/>
      <c r="W96" s="5" t="s">
        <v>537</v>
      </c>
      <c r="X96" s="8"/>
      <c r="Y96" s="8"/>
      <c r="Z96" s="8"/>
      <c r="AA96" s="8"/>
      <c r="AB96" s="8"/>
      <c r="AC96" s="8"/>
      <c r="AD96" s="5"/>
      <c r="AE96" s="5"/>
      <c r="AF96" s="5"/>
      <c r="AG96" s="5"/>
      <c r="AH96" s="5"/>
      <c r="AI96" s="5"/>
      <c r="AJ96" s="5"/>
      <c r="AK96" s="5"/>
      <c r="AL96" s="5"/>
      <c r="AN96" s="20">
        <f t="shared" si="11"/>
        <v>5</v>
      </c>
      <c r="AO96" s="21">
        <f t="shared" si="12"/>
        <v>1</v>
      </c>
      <c r="AQ96" s="30" t="str">
        <f t="shared" si="13"/>
        <v xml:space="preserve"> </v>
      </c>
      <c r="AR96" s="30" t="str">
        <f t="shared" si="9"/>
        <v xml:space="preserve"> </v>
      </c>
      <c r="AS96" s="30" t="str">
        <f t="shared" si="10"/>
        <v xml:space="preserve"> </v>
      </c>
      <c r="AT96" s="30">
        <f t="shared" si="14"/>
        <v>1</v>
      </c>
    </row>
    <row r="97" spans="1:46" s="3" customFormat="1" ht="20.100000000000001" customHeight="1" x14ac:dyDescent="0.25">
      <c r="A97" s="45"/>
      <c r="B97" s="45" t="s">
        <v>1978</v>
      </c>
      <c r="C97" s="45" t="s">
        <v>69</v>
      </c>
      <c r="D97" s="45" t="s">
        <v>542</v>
      </c>
      <c r="E97" s="45" t="s">
        <v>111</v>
      </c>
      <c r="F97" s="70" t="s">
        <v>1977</v>
      </c>
      <c r="G97" s="5"/>
      <c r="H97" s="5"/>
      <c r="I97" s="5"/>
      <c r="J97" s="5"/>
      <c r="K97" s="5"/>
      <c r="L97" s="5"/>
      <c r="M97" s="5" t="s">
        <v>537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8"/>
      <c r="Y97" s="8"/>
      <c r="Z97" s="8"/>
      <c r="AA97" s="8"/>
      <c r="AB97" s="8"/>
      <c r="AC97" s="8"/>
      <c r="AD97" s="5"/>
      <c r="AE97" s="5"/>
      <c r="AF97" s="5"/>
      <c r="AG97" s="5"/>
      <c r="AH97" s="5"/>
      <c r="AI97" s="5"/>
      <c r="AJ97" s="5"/>
      <c r="AK97" s="5"/>
      <c r="AL97" s="5"/>
      <c r="AN97" s="20">
        <f t="shared" si="11"/>
        <v>1</v>
      </c>
      <c r="AO97" s="21">
        <f t="shared" si="12"/>
        <v>1</v>
      </c>
      <c r="AQ97" s="30" t="str">
        <f t="shared" si="13"/>
        <v xml:space="preserve"> </v>
      </c>
      <c r="AR97" s="30" t="str">
        <f t="shared" si="9"/>
        <v xml:space="preserve"> </v>
      </c>
      <c r="AS97" s="30" t="str">
        <f t="shared" si="10"/>
        <v xml:space="preserve"> </v>
      </c>
      <c r="AT97" s="30">
        <f t="shared" si="14"/>
        <v>1</v>
      </c>
    </row>
    <row r="98" spans="1:46" s="3" customFormat="1" ht="20.100000000000001" customHeight="1" x14ac:dyDescent="0.25">
      <c r="A98" s="45">
        <v>32163139</v>
      </c>
      <c r="B98" s="45" t="s">
        <v>195</v>
      </c>
      <c r="C98" s="45" t="s">
        <v>60</v>
      </c>
      <c r="D98" s="45" t="s">
        <v>564</v>
      </c>
      <c r="E98" s="45" t="s">
        <v>56</v>
      </c>
      <c r="F98" s="70" t="str">
        <f>VLOOKUP(A98,ListadoMaestroReporte__32162888!$A$8:$H$400,8,FALSE)</f>
        <v>emilio.delapena@anahuac.mx</v>
      </c>
      <c r="G98" s="5"/>
      <c r="H98" s="5"/>
      <c r="I98" s="5" t="s">
        <v>537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"/>
      <c r="Y98" s="8"/>
      <c r="Z98" s="8"/>
      <c r="AA98" s="8"/>
      <c r="AB98" s="8"/>
      <c r="AC98" s="8"/>
      <c r="AD98" s="5"/>
      <c r="AE98" s="5"/>
      <c r="AF98" s="5"/>
      <c r="AG98" s="5"/>
      <c r="AH98" s="5"/>
      <c r="AI98" s="5"/>
      <c r="AJ98" s="5" t="s">
        <v>537</v>
      </c>
      <c r="AK98" s="5"/>
      <c r="AL98" s="5"/>
      <c r="AN98" s="20">
        <f t="shared" si="11"/>
        <v>2</v>
      </c>
      <c r="AO98" s="21">
        <f t="shared" si="12"/>
        <v>1</v>
      </c>
      <c r="AQ98" s="30" t="str">
        <f t="shared" si="13"/>
        <v xml:space="preserve"> </v>
      </c>
      <c r="AR98" s="30"/>
      <c r="AS98" s="30"/>
      <c r="AT98" s="30"/>
    </row>
    <row r="99" spans="1:46" s="3" customFormat="1" ht="20.100000000000001" customHeight="1" x14ac:dyDescent="0.25">
      <c r="A99" s="45">
        <v>32164472</v>
      </c>
      <c r="B99" s="45" t="s">
        <v>618</v>
      </c>
      <c r="C99" s="45"/>
      <c r="D99" s="45" t="s">
        <v>541</v>
      </c>
      <c r="E99" s="45" t="s">
        <v>619</v>
      </c>
      <c r="F99" s="70" t="str">
        <f>VLOOKUP(A99,ListadoMaestroReporte__32162888!$A$8:$H$400,8,FALSE)</f>
        <v>moises.delossantos@anahuac.mx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"/>
      <c r="Y99" s="8"/>
      <c r="Z99" s="8"/>
      <c r="AA99" s="8"/>
      <c r="AB99" s="8"/>
      <c r="AC99" s="8"/>
      <c r="AD99" s="5"/>
      <c r="AE99" s="5"/>
      <c r="AF99" s="5"/>
      <c r="AG99" s="5"/>
      <c r="AH99" s="5"/>
      <c r="AI99" s="5"/>
      <c r="AJ99" s="5"/>
      <c r="AK99" s="5"/>
      <c r="AL99" s="5"/>
      <c r="AN99" s="20">
        <f t="shared" si="11"/>
        <v>0</v>
      </c>
      <c r="AO99" s="21" t="str">
        <f t="shared" si="12"/>
        <v xml:space="preserve"> </v>
      </c>
      <c r="AQ99" s="30" t="str">
        <f t="shared" si="13"/>
        <v xml:space="preserve"> </v>
      </c>
      <c r="AR99" s="30" t="str">
        <f t="shared" ref="AR99:AR129" si="15">+IF(COUNTA(AD99:AF99)&lt;&gt;0,1," ")</f>
        <v xml:space="preserve"> </v>
      </c>
      <c r="AS99" s="30" t="str">
        <f t="shared" ref="AS99:AS129" si="16">+IF(COUNTA(AG99:AI99)&lt;&gt;0,1," ")</f>
        <v xml:space="preserve"> </v>
      </c>
      <c r="AT99" s="30" t="str">
        <f t="shared" si="14"/>
        <v xml:space="preserve"> </v>
      </c>
    </row>
    <row r="100" spans="1:46" s="3" customFormat="1" ht="20.100000000000001" customHeight="1" x14ac:dyDescent="0.25">
      <c r="A100" s="45">
        <v>32164048</v>
      </c>
      <c r="B100" s="45" t="s">
        <v>196</v>
      </c>
      <c r="C100" s="45" t="s">
        <v>76</v>
      </c>
      <c r="D100" s="45" t="s">
        <v>546</v>
      </c>
      <c r="E100" s="45" t="s">
        <v>36</v>
      </c>
      <c r="F100" s="70" t="str">
        <f>VLOOKUP(A100,ListadoMaestroReporte__32162888!$A$8:$H$400,8,FALSE)</f>
        <v>guadalupe.delgado@anahuac.mx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"/>
      <c r="Y100" s="8"/>
      <c r="Z100" s="8"/>
      <c r="AA100" s="8"/>
      <c r="AB100" s="8"/>
      <c r="AC100" s="8"/>
      <c r="AD100" s="5"/>
      <c r="AE100" s="5"/>
      <c r="AF100" s="5"/>
      <c r="AG100" s="5"/>
      <c r="AH100" s="5"/>
      <c r="AI100" s="5"/>
      <c r="AJ100" s="5"/>
      <c r="AK100" s="5"/>
      <c r="AL100" s="5"/>
      <c r="AN100" s="20">
        <f t="shared" si="11"/>
        <v>0</v>
      </c>
      <c r="AO100" s="21" t="str">
        <f t="shared" si="12"/>
        <v xml:space="preserve"> </v>
      </c>
      <c r="AQ100" s="30" t="str">
        <f t="shared" si="13"/>
        <v xml:space="preserve"> </v>
      </c>
      <c r="AR100" s="30" t="str">
        <f t="shared" si="15"/>
        <v xml:space="preserve"> </v>
      </c>
      <c r="AS100" s="30" t="str">
        <f t="shared" si="16"/>
        <v xml:space="preserve"> </v>
      </c>
      <c r="AT100" s="30" t="str">
        <f t="shared" si="14"/>
        <v xml:space="preserve"> </v>
      </c>
    </row>
    <row r="101" spans="1:46" s="3" customFormat="1" ht="20.100000000000001" customHeight="1" x14ac:dyDescent="0.25">
      <c r="A101" s="45">
        <v>32124275</v>
      </c>
      <c r="B101" s="45" t="s">
        <v>197</v>
      </c>
      <c r="C101" s="45" t="s">
        <v>198</v>
      </c>
      <c r="D101" s="45" t="s">
        <v>565</v>
      </c>
      <c r="E101" s="45" t="s">
        <v>122</v>
      </c>
      <c r="F101" s="70" t="str">
        <f>VLOOKUP(A101,ListadoMaestroReporte__32162888!$A$8:$H$400,8,FALSE)</f>
        <v>julia.diaz@anahuac.mx</v>
      </c>
      <c r="G101" s="5" t="s">
        <v>537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 t="str">
        <f>VLOOKUP($B101,'Enero 2017 (2)'!$A$2:$W$402,19,FALSE)</f>
        <v>x</v>
      </c>
      <c r="Y101" s="8"/>
      <c r="Z101" s="8"/>
      <c r="AA101" s="8"/>
      <c r="AB101" s="8"/>
      <c r="AC101" s="8"/>
      <c r="AD101" s="5"/>
      <c r="AE101" s="5"/>
      <c r="AF101" s="5"/>
      <c r="AG101" s="5"/>
      <c r="AH101" s="5"/>
      <c r="AI101" s="5"/>
      <c r="AJ101" s="5" t="s">
        <v>537</v>
      </c>
      <c r="AK101" s="5"/>
      <c r="AL101" s="5"/>
      <c r="AN101" s="20">
        <f t="shared" si="11"/>
        <v>3</v>
      </c>
      <c r="AO101" s="21">
        <f t="shared" si="12"/>
        <v>1</v>
      </c>
      <c r="AQ101" s="30">
        <f t="shared" si="13"/>
        <v>1</v>
      </c>
      <c r="AR101" s="30" t="str">
        <f t="shared" si="15"/>
        <v xml:space="preserve"> </v>
      </c>
      <c r="AS101" s="30" t="str">
        <f t="shared" si="16"/>
        <v xml:space="preserve"> </v>
      </c>
      <c r="AT101" s="30">
        <f t="shared" si="14"/>
        <v>1</v>
      </c>
    </row>
    <row r="102" spans="1:46" s="3" customFormat="1" ht="20.100000000000001" customHeight="1" x14ac:dyDescent="0.25">
      <c r="A102" s="45">
        <v>32164197</v>
      </c>
      <c r="B102" s="45" t="s">
        <v>199</v>
      </c>
      <c r="C102" s="45" t="s">
        <v>200</v>
      </c>
      <c r="D102" s="45" t="s">
        <v>568</v>
      </c>
      <c r="E102" s="45" t="s">
        <v>86</v>
      </c>
      <c r="F102" s="70" t="str">
        <f>VLOOKUP(A102,ListadoMaestroReporte__32162888!$A$8:$H$400,8,FALSE)</f>
        <v>pedro.diaz@anahuac.mx</v>
      </c>
      <c r="G102" s="5" t="s">
        <v>537</v>
      </c>
      <c r="H102" s="5" t="s">
        <v>537</v>
      </c>
      <c r="I102" s="5"/>
      <c r="J102" s="5" t="s">
        <v>537</v>
      </c>
      <c r="K102" s="5" t="s">
        <v>537</v>
      </c>
      <c r="L102" s="5" t="s">
        <v>537</v>
      </c>
      <c r="M102" s="5" t="s">
        <v>537</v>
      </c>
      <c r="N102" s="5" t="s">
        <v>537</v>
      </c>
      <c r="O102" s="5"/>
      <c r="P102" s="5"/>
      <c r="Q102" s="5"/>
      <c r="R102" s="5"/>
      <c r="S102" s="5"/>
      <c r="T102" s="5"/>
      <c r="U102" s="5"/>
      <c r="V102" s="5"/>
      <c r="W102" s="5"/>
      <c r="X102" s="8"/>
      <c r="Y102" s="8"/>
      <c r="Z102" s="8"/>
      <c r="AA102" s="8"/>
      <c r="AB102" s="8"/>
      <c r="AC102" s="8"/>
      <c r="AD102" s="5"/>
      <c r="AE102" s="5"/>
      <c r="AF102" s="5"/>
      <c r="AG102" s="5" t="s">
        <v>537</v>
      </c>
      <c r="AH102" s="5"/>
      <c r="AI102" s="5"/>
      <c r="AJ102" s="5"/>
      <c r="AK102" s="5"/>
      <c r="AL102" s="5"/>
      <c r="AN102" s="20">
        <f t="shared" si="11"/>
        <v>8</v>
      </c>
      <c r="AO102" s="21">
        <f t="shared" si="12"/>
        <v>1</v>
      </c>
      <c r="AQ102" s="30" t="str">
        <f t="shared" si="13"/>
        <v xml:space="preserve"> </v>
      </c>
      <c r="AR102" s="30" t="str">
        <f t="shared" si="15"/>
        <v xml:space="preserve"> </v>
      </c>
      <c r="AS102" s="30">
        <f t="shared" si="16"/>
        <v>1</v>
      </c>
      <c r="AT102" s="30">
        <f t="shared" si="14"/>
        <v>1</v>
      </c>
    </row>
    <row r="103" spans="1:46" s="3" customFormat="1" ht="20.100000000000001" customHeight="1" x14ac:dyDescent="0.25">
      <c r="A103" s="45">
        <v>32152527</v>
      </c>
      <c r="B103" s="45" t="s">
        <v>201</v>
      </c>
      <c r="C103" s="45" t="s">
        <v>74</v>
      </c>
      <c r="D103" s="45" t="s">
        <v>545</v>
      </c>
      <c r="E103" s="45" t="s">
        <v>56</v>
      </c>
      <c r="F103" s="70" t="str">
        <f>VLOOKUP(A103,ListadoMaestroReporte__32162888!$A$8:$H$400,8,FALSE)</f>
        <v>porfirio.diaz@anahuac.mx</v>
      </c>
      <c r="G103" s="5" t="s">
        <v>537</v>
      </c>
      <c r="H103" s="5"/>
      <c r="I103" s="5" t="s">
        <v>537</v>
      </c>
      <c r="J103" s="5" t="s">
        <v>537</v>
      </c>
      <c r="K103" s="5" t="s">
        <v>537</v>
      </c>
      <c r="L103" s="5" t="s">
        <v>537</v>
      </c>
      <c r="M103" s="5" t="s">
        <v>537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"/>
      <c r="Y103" s="8"/>
      <c r="Z103" s="8"/>
      <c r="AA103" s="8"/>
      <c r="AB103" s="8"/>
      <c r="AC103" s="8"/>
      <c r="AD103" s="5"/>
      <c r="AE103" s="5"/>
      <c r="AF103" s="5"/>
      <c r="AG103" s="5" t="s">
        <v>595</v>
      </c>
      <c r="AH103" s="5"/>
      <c r="AI103" s="5"/>
      <c r="AJ103" s="5"/>
      <c r="AK103" s="5"/>
      <c r="AL103" s="5"/>
      <c r="AN103" s="20">
        <f t="shared" si="11"/>
        <v>7</v>
      </c>
      <c r="AO103" s="21">
        <f t="shared" si="12"/>
        <v>1</v>
      </c>
      <c r="AQ103" s="30" t="str">
        <f t="shared" si="13"/>
        <v xml:space="preserve"> </v>
      </c>
      <c r="AR103" s="30" t="str">
        <f t="shared" si="15"/>
        <v xml:space="preserve"> </v>
      </c>
      <c r="AS103" s="30">
        <f t="shared" si="16"/>
        <v>1</v>
      </c>
      <c r="AT103" s="30">
        <f t="shared" si="14"/>
        <v>1</v>
      </c>
    </row>
    <row r="104" spans="1:46" s="3" customFormat="1" ht="20.100000000000001" customHeight="1" x14ac:dyDescent="0.25">
      <c r="A104" s="45">
        <v>32157008</v>
      </c>
      <c r="B104" s="45" t="s">
        <v>202</v>
      </c>
      <c r="C104" s="45" t="s">
        <v>76</v>
      </c>
      <c r="D104" s="45" t="s">
        <v>546</v>
      </c>
      <c r="E104" s="45" t="s">
        <v>86</v>
      </c>
      <c r="F104" s="70" t="str">
        <f>VLOOKUP(A104,ListadoMaestroReporte__32162888!$A$8:$H$400,8,FALSE)</f>
        <v>asuncion.dominguez@anahuac.mx</v>
      </c>
      <c r="G104" s="5"/>
      <c r="H104" s="5"/>
      <c r="I104" s="5"/>
      <c r="J104" s="5" t="s">
        <v>537</v>
      </c>
      <c r="K104" s="5" t="s">
        <v>537</v>
      </c>
      <c r="L104" s="5" t="s">
        <v>537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 t="s">
        <v>537</v>
      </c>
      <c r="X104" s="8"/>
      <c r="Y104" s="8"/>
      <c r="Z104" s="8"/>
      <c r="AA104" s="8"/>
      <c r="AB104" s="8"/>
      <c r="AC104" s="8"/>
      <c r="AD104" s="5"/>
      <c r="AE104" s="5"/>
      <c r="AF104" s="5"/>
      <c r="AG104" s="5" t="s">
        <v>537</v>
      </c>
      <c r="AH104" s="5"/>
      <c r="AI104" s="5"/>
      <c r="AJ104" s="5" t="s">
        <v>537</v>
      </c>
      <c r="AK104" s="5"/>
      <c r="AL104" s="5"/>
      <c r="AN104" s="20">
        <f t="shared" si="11"/>
        <v>6</v>
      </c>
      <c r="AO104" s="21">
        <f t="shared" si="12"/>
        <v>1</v>
      </c>
      <c r="AQ104" s="30" t="str">
        <f t="shared" si="13"/>
        <v xml:space="preserve"> </v>
      </c>
      <c r="AR104" s="30" t="str">
        <f t="shared" si="15"/>
        <v xml:space="preserve"> </v>
      </c>
      <c r="AS104" s="30">
        <f t="shared" si="16"/>
        <v>1</v>
      </c>
      <c r="AT104" s="30">
        <f t="shared" si="14"/>
        <v>1</v>
      </c>
    </row>
    <row r="105" spans="1:46" s="3" customFormat="1" ht="20.100000000000001" customHeight="1" x14ac:dyDescent="0.25">
      <c r="A105" s="45">
        <v>32159730</v>
      </c>
      <c r="B105" s="45" t="s">
        <v>203</v>
      </c>
      <c r="C105" s="45" t="s">
        <v>35</v>
      </c>
      <c r="D105" s="45" t="s">
        <v>554</v>
      </c>
      <c r="E105" s="45" t="s">
        <v>122</v>
      </c>
      <c r="F105" s="70" t="str">
        <f>VLOOKUP(A105,ListadoMaestroReporte__32162888!$A$8:$H$400,8,FALSE)</f>
        <v>rafael.dominguez@anahuac.mx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"/>
      <c r="Y105" s="8"/>
      <c r="Z105" s="8"/>
      <c r="AA105" s="8"/>
      <c r="AB105" s="8"/>
      <c r="AC105" s="8"/>
      <c r="AD105" s="5"/>
      <c r="AE105" s="5"/>
      <c r="AF105" s="5"/>
      <c r="AG105" s="5"/>
      <c r="AH105" s="5"/>
      <c r="AI105" s="5"/>
      <c r="AJ105" s="5"/>
      <c r="AK105" s="5"/>
      <c r="AL105" s="5"/>
      <c r="AN105" s="20">
        <f t="shared" si="11"/>
        <v>0</v>
      </c>
      <c r="AO105" s="21" t="str">
        <f t="shared" si="12"/>
        <v xml:space="preserve"> </v>
      </c>
      <c r="AQ105" s="30" t="str">
        <f t="shared" si="13"/>
        <v xml:space="preserve"> </v>
      </c>
      <c r="AR105" s="30" t="str">
        <f t="shared" si="15"/>
        <v xml:space="preserve"> </v>
      </c>
      <c r="AS105" s="30" t="str">
        <f t="shared" si="16"/>
        <v xml:space="preserve"> </v>
      </c>
      <c r="AT105" s="30" t="str">
        <f t="shared" si="14"/>
        <v xml:space="preserve"> </v>
      </c>
    </row>
    <row r="106" spans="1:46" s="3" customFormat="1" ht="20.100000000000001" customHeight="1" x14ac:dyDescent="0.25">
      <c r="A106" s="45">
        <v>32124206</v>
      </c>
      <c r="B106" s="45" t="s">
        <v>204</v>
      </c>
      <c r="C106" s="45" t="s">
        <v>58</v>
      </c>
      <c r="D106" s="45" t="s">
        <v>553</v>
      </c>
      <c r="E106" s="45" t="s">
        <v>36</v>
      </c>
      <c r="F106" s="70" t="str">
        <f>VLOOKUP(A106,ListadoMaestroReporte__32162888!$A$8:$H$400,8,FALSE)</f>
        <v>luciano.dominguez@anahuac.mx</v>
      </c>
      <c r="G106" s="5" t="s">
        <v>537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"/>
      <c r="Y106" s="8"/>
      <c r="Z106" s="8"/>
      <c r="AA106" s="8"/>
      <c r="AB106" s="8"/>
      <c r="AC106" s="8"/>
      <c r="AD106" s="5"/>
      <c r="AE106" s="5"/>
      <c r="AF106" s="5"/>
      <c r="AG106" s="5"/>
      <c r="AH106" s="5"/>
      <c r="AI106" s="5"/>
      <c r="AJ106" s="5" t="s">
        <v>537</v>
      </c>
      <c r="AK106" s="5"/>
      <c r="AL106" s="5"/>
      <c r="AN106" s="20">
        <f t="shared" si="11"/>
        <v>2</v>
      </c>
      <c r="AO106" s="21">
        <f t="shared" si="12"/>
        <v>1</v>
      </c>
      <c r="AQ106" s="30" t="str">
        <f t="shared" si="13"/>
        <v xml:space="preserve"> </v>
      </c>
      <c r="AR106" s="30" t="str">
        <f t="shared" si="15"/>
        <v xml:space="preserve"> </v>
      </c>
      <c r="AS106" s="30" t="str">
        <f t="shared" si="16"/>
        <v xml:space="preserve"> </v>
      </c>
      <c r="AT106" s="30">
        <f t="shared" si="14"/>
        <v>1</v>
      </c>
    </row>
    <row r="107" spans="1:46" s="3" customFormat="1" ht="20.100000000000001" customHeight="1" x14ac:dyDescent="0.25">
      <c r="A107" s="45">
        <v>32159786</v>
      </c>
      <c r="B107" s="45" t="s">
        <v>205</v>
      </c>
      <c r="C107" s="45" t="s">
        <v>206</v>
      </c>
      <c r="D107" s="45" t="s">
        <v>542</v>
      </c>
      <c r="E107" s="45" t="s">
        <v>86</v>
      </c>
      <c r="F107" s="70" t="str">
        <f>VLOOKUP(A107,ListadoMaestroReporte__32162888!$A$8:$H$400,8,FALSE)</f>
        <v>joaquina.dominguez@anahuac.mx</v>
      </c>
      <c r="G107" s="5" t="s">
        <v>537</v>
      </c>
      <c r="H107" s="5"/>
      <c r="I107" s="5" t="s">
        <v>537</v>
      </c>
      <c r="J107" s="5"/>
      <c r="K107" s="5"/>
      <c r="L107" s="5"/>
      <c r="M107" s="5" t="s">
        <v>537</v>
      </c>
      <c r="N107" s="5"/>
      <c r="O107" s="5"/>
      <c r="P107" s="5"/>
      <c r="Q107" s="5"/>
      <c r="R107" s="5"/>
      <c r="S107" s="5"/>
      <c r="T107" s="5"/>
      <c r="U107" s="5"/>
      <c r="V107" s="5" t="s">
        <v>537</v>
      </c>
      <c r="W107" s="5" t="s">
        <v>537</v>
      </c>
      <c r="X107" s="8" t="str">
        <f>VLOOKUP($B107,'Enero 2017 (2)'!$A$2:$W$402,19,FALSE)</f>
        <v>x</v>
      </c>
      <c r="Y107" s="8" t="str">
        <f>VLOOKUP($B107,'Enero 2017 (2)'!$A$2:$W$402,20,FALSE)</f>
        <v>x</v>
      </c>
      <c r="Z107" s="8" t="str">
        <f>VLOOKUP($B107,'Enero 2017 (2)'!$A$2:$W$402,21,FALSE)</f>
        <v>x</v>
      </c>
      <c r="AA107" s="8"/>
      <c r="AB107" s="8"/>
      <c r="AC107" s="8"/>
      <c r="AD107" s="5"/>
      <c r="AE107" s="5"/>
      <c r="AF107" s="5"/>
      <c r="AG107" s="5"/>
      <c r="AH107" s="5"/>
      <c r="AI107" s="5"/>
      <c r="AJ107" s="5" t="s">
        <v>537</v>
      </c>
      <c r="AK107" s="5" t="s">
        <v>537</v>
      </c>
      <c r="AL107" s="5"/>
      <c r="AN107" s="20">
        <f t="shared" si="11"/>
        <v>10</v>
      </c>
      <c r="AO107" s="21">
        <f t="shared" si="12"/>
        <v>1</v>
      </c>
      <c r="AQ107" s="30">
        <f t="shared" si="13"/>
        <v>1</v>
      </c>
      <c r="AR107" s="30" t="str">
        <f t="shared" si="15"/>
        <v xml:space="preserve"> </v>
      </c>
      <c r="AS107" s="30" t="str">
        <f t="shared" si="16"/>
        <v xml:space="preserve"> </v>
      </c>
      <c r="AT107" s="30">
        <f t="shared" si="14"/>
        <v>1</v>
      </c>
    </row>
    <row r="108" spans="1:46" s="3" customFormat="1" ht="20.100000000000001" customHeight="1" x14ac:dyDescent="0.25">
      <c r="A108" s="45">
        <v>32143435</v>
      </c>
      <c r="B108" s="45" t="s">
        <v>207</v>
      </c>
      <c r="C108" s="45" t="s">
        <v>58</v>
      </c>
      <c r="D108" s="45" t="s">
        <v>553</v>
      </c>
      <c r="E108" s="45" t="s">
        <v>36</v>
      </c>
      <c r="F108" s="70" t="str">
        <f>VLOOKUP(A108,ListadoMaestroReporte__32162888!$A$8:$H$400,8,FALSE)</f>
        <v>ruben.dominguez@anahuac.mx</v>
      </c>
      <c r="G108" s="5"/>
      <c r="H108" s="5"/>
      <c r="I108" s="5" t="s">
        <v>537</v>
      </c>
      <c r="J108" s="5"/>
      <c r="K108" s="5"/>
      <c r="L108" s="5" t="s">
        <v>537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/>
      <c r="Y108" s="8"/>
      <c r="Z108" s="8"/>
      <c r="AA108" s="8"/>
      <c r="AB108" s="8"/>
      <c r="AC108" s="8"/>
      <c r="AD108" s="5"/>
      <c r="AE108" s="5"/>
      <c r="AF108" s="5"/>
      <c r="AG108" s="5"/>
      <c r="AH108" s="5"/>
      <c r="AI108" s="5"/>
      <c r="AJ108" s="5"/>
      <c r="AK108" s="5"/>
      <c r="AL108" s="5"/>
      <c r="AN108" s="20">
        <f t="shared" si="11"/>
        <v>2</v>
      </c>
      <c r="AO108" s="21">
        <f t="shared" si="12"/>
        <v>1</v>
      </c>
      <c r="AQ108" s="30" t="str">
        <f t="shared" si="13"/>
        <v xml:space="preserve"> </v>
      </c>
      <c r="AR108" s="30" t="str">
        <f t="shared" si="15"/>
        <v xml:space="preserve"> </v>
      </c>
      <c r="AS108" s="30" t="str">
        <f t="shared" si="16"/>
        <v xml:space="preserve"> </v>
      </c>
      <c r="AT108" s="30">
        <f t="shared" si="14"/>
        <v>1</v>
      </c>
    </row>
    <row r="109" spans="1:46" s="3" customFormat="1" ht="20.100000000000001" customHeight="1" x14ac:dyDescent="0.25">
      <c r="A109" s="45">
        <v>32148648</v>
      </c>
      <c r="B109" s="45" t="s">
        <v>208</v>
      </c>
      <c r="C109" s="45" t="s">
        <v>209</v>
      </c>
      <c r="D109" s="45" t="s">
        <v>569</v>
      </c>
      <c r="E109" s="45" t="s">
        <v>210</v>
      </c>
      <c r="F109" s="70" t="str">
        <f>VLOOKUP(A109,ListadoMaestroReporte__32162888!$A$8:$H$400,8,FALSE)</f>
        <v>dafne.dominguez@anahuac.mx</v>
      </c>
      <c r="G109" s="5" t="s">
        <v>537</v>
      </c>
      <c r="H109" s="5"/>
      <c r="I109" s="5" t="s">
        <v>537</v>
      </c>
      <c r="J109" s="5"/>
      <c r="K109" s="5"/>
      <c r="L109" s="5"/>
      <c r="M109" s="5" t="s">
        <v>537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"/>
      <c r="Y109" s="8"/>
      <c r="Z109" s="8" t="str">
        <f>VLOOKUP($B109,'Enero 2017 (2)'!$A$2:$W$402,21,FALSE)</f>
        <v>x</v>
      </c>
      <c r="AA109" s="8"/>
      <c r="AB109" s="8"/>
      <c r="AC109" s="8"/>
      <c r="AD109" s="5"/>
      <c r="AE109" s="5"/>
      <c r="AF109" s="5"/>
      <c r="AG109" s="5"/>
      <c r="AH109" s="5"/>
      <c r="AI109" s="5"/>
      <c r="AJ109" s="5" t="s">
        <v>537</v>
      </c>
      <c r="AK109" s="5"/>
      <c r="AL109" s="5"/>
      <c r="AN109" s="20">
        <f t="shared" si="11"/>
        <v>5</v>
      </c>
      <c r="AO109" s="21">
        <f t="shared" si="12"/>
        <v>1</v>
      </c>
      <c r="AQ109" s="30">
        <f t="shared" si="13"/>
        <v>1</v>
      </c>
      <c r="AR109" s="30" t="str">
        <f t="shared" si="15"/>
        <v xml:space="preserve"> </v>
      </c>
      <c r="AS109" s="30" t="str">
        <f t="shared" si="16"/>
        <v xml:space="preserve"> </v>
      </c>
      <c r="AT109" s="30">
        <f t="shared" si="14"/>
        <v>1</v>
      </c>
    </row>
    <row r="110" spans="1:46" s="3" customFormat="1" ht="20.100000000000001" customHeight="1" x14ac:dyDescent="0.25">
      <c r="A110" s="45">
        <v>32156835</v>
      </c>
      <c r="B110" s="45" t="s">
        <v>211</v>
      </c>
      <c r="C110" s="45" t="s">
        <v>74</v>
      </c>
      <c r="D110" s="45" t="s">
        <v>545</v>
      </c>
      <c r="E110" s="45" t="s">
        <v>66</v>
      </c>
      <c r="F110" s="70" t="str">
        <f>VLOOKUP(A110,ListadoMaestroReporte__32162888!$A$8:$H$400,8,FALSE)</f>
        <v>yermak.duarte@anahuac.mx</v>
      </c>
      <c r="G110" s="5" t="s">
        <v>537</v>
      </c>
      <c r="H110" s="5"/>
      <c r="I110" s="5"/>
      <c r="J110" s="5" t="s">
        <v>537</v>
      </c>
      <c r="K110" s="5"/>
      <c r="L110" s="5" t="s">
        <v>537</v>
      </c>
      <c r="M110" s="5" t="s">
        <v>537</v>
      </c>
      <c r="N110" s="5"/>
      <c r="O110" s="5"/>
      <c r="P110" s="5"/>
      <c r="Q110" s="5"/>
      <c r="R110" s="5"/>
      <c r="S110" s="5"/>
      <c r="T110" s="5"/>
      <c r="U110" s="5" t="s">
        <v>537</v>
      </c>
      <c r="V110" s="5"/>
      <c r="W110" s="5" t="s">
        <v>537</v>
      </c>
      <c r="X110" s="8" t="str">
        <f>VLOOKUP($B110,'Enero 2017 (2)'!$A$2:$W$402,19,FALSE)</f>
        <v>x</v>
      </c>
      <c r="Y110" s="8"/>
      <c r="Z110" s="8" t="str">
        <f>VLOOKUP($B110,'Enero 2017 (2)'!$A$2:$W$402,21,FALSE)</f>
        <v>x</v>
      </c>
      <c r="AA110" s="8"/>
      <c r="AB110" s="8"/>
      <c r="AC110" s="8"/>
      <c r="AD110" s="5" t="s">
        <v>537</v>
      </c>
      <c r="AE110" s="5"/>
      <c r="AF110" s="5"/>
      <c r="AG110" s="5" t="s">
        <v>537</v>
      </c>
      <c r="AH110" s="5"/>
      <c r="AI110" s="5"/>
      <c r="AJ110" s="5" t="s">
        <v>537</v>
      </c>
      <c r="AK110" s="5"/>
      <c r="AL110" s="5"/>
      <c r="AN110" s="20">
        <f t="shared" si="11"/>
        <v>11</v>
      </c>
      <c r="AO110" s="21">
        <f t="shared" si="12"/>
        <v>1</v>
      </c>
      <c r="AQ110" s="30">
        <f t="shared" si="13"/>
        <v>1</v>
      </c>
      <c r="AR110" s="30">
        <f t="shared" si="15"/>
        <v>1</v>
      </c>
      <c r="AS110" s="30">
        <f t="shared" si="16"/>
        <v>1</v>
      </c>
      <c r="AT110" s="30">
        <f t="shared" ref="AT110:AT141" si="17">+IF(COUNTA(G110:W110)&lt;&gt;0,1," ")</f>
        <v>1</v>
      </c>
    </row>
    <row r="111" spans="1:46" s="3" customFormat="1" ht="20.100000000000001" customHeight="1" x14ac:dyDescent="0.25">
      <c r="A111" s="45">
        <v>32124263</v>
      </c>
      <c r="B111" s="45" t="s">
        <v>212</v>
      </c>
      <c r="C111" s="45" t="s">
        <v>74</v>
      </c>
      <c r="D111" s="45" t="s">
        <v>545</v>
      </c>
      <c r="E111" s="45" t="s">
        <v>89</v>
      </c>
      <c r="F111" s="70" t="str">
        <f>VLOOKUP(A111,ListadoMaestroReporte__32162888!$A$8:$H$400,8,FALSE)</f>
        <v>margarita.duran@anahuac.mx</v>
      </c>
      <c r="G111" s="5" t="s">
        <v>537</v>
      </c>
      <c r="H111" s="5"/>
      <c r="I111" s="5"/>
      <c r="J111" s="5"/>
      <c r="K111" s="5" t="s">
        <v>537</v>
      </c>
      <c r="L111" s="5"/>
      <c r="M111" s="5"/>
      <c r="N111" s="5" t="s">
        <v>537</v>
      </c>
      <c r="O111" s="5"/>
      <c r="P111" s="5"/>
      <c r="Q111" s="5"/>
      <c r="R111" s="5"/>
      <c r="S111" s="5"/>
      <c r="T111" s="5"/>
      <c r="U111" s="5"/>
      <c r="V111" s="5" t="s">
        <v>537</v>
      </c>
      <c r="W111" s="5" t="s">
        <v>537</v>
      </c>
      <c r="X111" s="8" t="str">
        <f>VLOOKUP($B111,'Enero 2017 (2)'!$A$2:$W$402,19,FALSE)</f>
        <v>x</v>
      </c>
      <c r="Y111" s="8"/>
      <c r="Z111" s="8" t="str">
        <f>VLOOKUP($B111,'Enero 2017 (2)'!$A$2:$W$402,21,FALSE)</f>
        <v>x</v>
      </c>
      <c r="AA111" s="8"/>
      <c r="AB111" s="8"/>
      <c r="AC111" s="8"/>
      <c r="AD111" s="5"/>
      <c r="AE111" s="5"/>
      <c r="AF111" s="5"/>
      <c r="AG111" s="5" t="s">
        <v>537</v>
      </c>
      <c r="AH111" s="5"/>
      <c r="AI111" s="5"/>
      <c r="AJ111" s="5" t="s">
        <v>537</v>
      </c>
      <c r="AK111" s="5"/>
      <c r="AL111" s="5"/>
      <c r="AN111" s="20">
        <f t="shared" si="11"/>
        <v>9</v>
      </c>
      <c r="AO111" s="21">
        <f t="shared" si="12"/>
        <v>1</v>
      </c>
      <c r="AQ111" s="30">
        <f t="shared" si="13"/>
        <v>1</v>
      </c>
      <c r="AR111" s="30" t="str">
        <f t="shared" si="15"/>
        <v xml:space="preserve"> </v>
      </c>
      <c r="AS111" s="30">
        <f t="shared" si="16"/>
        <v>1</v>
      </c>
      <c r="AT111" s="30">
        <f t="shared" si="17"/>
        <v>1</v>
      </c>
    </row>
    <row r="112" spans="1:46" s="3" customFormat="1" ht="20.100000000000001" customHeight="1" x14ac:dyDescent="0.25">
      <c r="A112" s="45">
        <v>32124336</v>
      </c>
      <c r="B112" s="45" t="s">
        <v>213</v>
      </c>
      <c r="C112" s="45" t="s">
        <v>176</v>
      </c>
      <c r="D112" s="45" t="s">
        <v>567</v>
      </c>
      <c r="E112" s="45" t="s">
        <v>86</v>
      </c>
      <c r="F112" s="70" t="str">
        <f>VLOOKUP(A112,ListadoMaestroReporte__32162888!$A$8:$H$400,8,FALSE)</f>
        <v>patricia.dzib@anahuac.mx</v>
      </c>
      <c r="G112" s="5"/>
      <c r="H112" s="5"/>
      <c r="I112" s="5" t="s">
        <v>537</v>
      </c>
      <c r="J112" s="5"/>
      <c r="K112" s="5"/>
      <c r="L112" s="5" t="s">
        <v>537</v>
      </c>
      <c r="M112" s="5" t="s">
        <v>537</v>
      </c>
      <c r="N112" s="5"/>
      <c r="O112" s="5"/>
      <c r="P112" s="5"/>
      <c r="Q112" s="5"/>
      <c r="R112" s="5"/>
      <c r="S112" s="5"/>
      <c r="T112" s="5"/>
      <c r="U112" s="5"/>
      <c r="V112" s="5"/>
      <c r="W112" s="5" t="s">
        <v>537</v>
      </c>
      <c r="X112" s="8"/>
      <c r="Y112" s="8"/>
      <c r="Z112" s="8"/>
      <c r="AA112" s="8"/>
      <c r="AB112" s="8"/>
      <c r="AC112" s="8"/>
      <c r="AD112" s="5"/>
      <c r="AE112" s="5"/>
      <c r="AF112" s="5"/>
      <c r="AG112" s="5"/>
      <c r="AH112" s="5"/>
      <c r="AI112" s="5"/>
      <c r="AJ112" s="5" t="s">
        <v>537</v>
      </c>
      <c r="AK112" s="5"/>
      <c r="AL112" s="5"/>
      <c r="AN112" s="20">
        <f t="shared" si="11"/>
        <v>5</v>
      </c>
      <c r="AO112" s="21">
        <f t="shared" si="12"/>
        <v>1</v>
      </c>
      <c r="AQ112" s="30" t="str">
        <f t="shared" si="13"/>
        <v xml:space="preserve"> </v>
      </c>
      <c r="AR112" s="30" t="str">
        <f t="shared" si="15"/>
        <v xml:space="preserve"> </v>
      </c>
      <c r="AS112" s="30" t="str">
        <f t="shared" si="16"/>
        <v xml:space="preserve"> </v>
      </c>
      <c r="AT112" s="30">
        <f t="shared" si="17"/>
        <v>1</v>
      </c>
    </row>
    <row r="113" spans="1:46" s="3" customFormat="1" ht="20.100000000000001" customHeight="1" x14ac:dyDescent="0.25">
      <c r="A113" s="45">
        <v>32157582</v>
      </c>
      <c r="B113" s="45" t="s">
        <v>214</v>
      </c>
      <c r="C113" s="45" t="s">
        <v>83</v>
      </c>
      <c r="D113" s="45" t="s">
        <v>548</v>
      </c>
      <c r="E113" s="45" t="s">
        <v>84</v>
      </c>
      <c r="F113" s="70" t="str">
        <f>VLOOKUP(A113,ListadoMaestroReporte__32162888!$A$8:$H$400,8,FALSE)</f>
        <v>fabiola.echazarreta@anahuac.mx</v>
      </c>
      <c r="G113" s="5" t="s">
        <v>537</v>
      </c>
      <c r="H113" s="5"/>
      <c r="I113" s="5"/>
      <c r="J113" s="5"/>
      <c r="K113" s="5"/>
      <c r="L113" s="5" t="s">
        <v>537</v>
      </c>
      <c r="M113" s="5" t="s">
        <v>537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/>
      <c r="Y113" s="8"/>
      <c r="Z113" s="8"/>
      <c r="AA113" s="8"/>
      <c r="AB113" s="8"/>
      <c r="AC113" s="8"/>
      <c r="AD113" s="5"/>
      <c r="AE113" s="5"/>
      <c r="AF113" s="5"/>
      <c r="AG113" s="5"/>
      <c r="AH113" s="5"/>
      <c r="AI113" s="5"/>
      <c r="AJ113" s="5" t="s">
        <v>537</v>
      </c>
      <c r="AK113" s="5"/>
      <c r="AL113" s="5"/>
      <c r="AN113" s="20">
        <f t="shared" si="11"/>
        <v>4</v>
      </c>
      <c r="AO113" s="21">
        <f t="shared" si="12"/>
        <v>1</v>
      </c>
      <c r="AQ113" s="30" t="str">
        <f t="shared" si="13"/>
        <v xml:space="preserve"> </v>
      </c>
      <c r="AR113" s="30" t="str">
        <f t="shared" si="15"/>
        <v xml:space="preserve"> </v>
      </c>
      <c r="AS113" s="30" t="str">
        <f t="shared" si="16"/>
        <v xml:space="preserve"> </v>
      </c>
      <c r="AT113" s="30">
        <f t="shared" si="17"/>
        <v>1</v>
      </c>
    </row>
    <row r="114" spans="1:46" s="3" customFormat="1" ht="20.100000000000001" customHeight="1" x14ac:dyDescent="0.25">
      <c r="A114" s="45">
        <v>32124289</v>
      </c>
      <c r="B114" s="45" t="s">
        <v>215</v>
      </c>
      <c r="C114" s="45" t="s">
        <v>83</v>
      </c>
      <c r="D114" s="45" t="s">
        <v>548</v>
      </c>
      <c r="E114" s="45" t="s">
        <v>216</v>
      </c>
      <c r="F114" s="70" t="str">
        <f>VLOOKUP(A114,ListadoMaestroReporte__32162888!$A$8:$H$400,8,FALSE)</f>
        <v>jhoanna.echazarreta@anahuac.mx</v>
      </c>
      <c r="G114" s="5"/>
      <c r="H114" s="5"/>
      <c r="I114" s="5"/>
      <c r="J114" s="5"/>
      <c r="K114" s="5" t="s">
        <v>537</v>
      </c>
      <c r="L114" s="5" t="s">
        <v>537</v>
      </c>
      <c r="M114" s="5" t="s">
        <v>537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8"/>
      <c r="Z114" s="8"/>
      <c r="AA114" s="8"/>
      <c r="AB114" s="8"/>
      <c r="AC114" s="8"/>
      <c r="AD114" s="5"/>
      <c r="AE114" s="5"/>
      <c r="AF114" s="5"/>
      <c r="AG114" s="5"/>
      <c r="AH114" s="5"/>
      <c r="AI114" s="5"/>
      <c r="AJ114" s="5" t="s">
        <v>537</v>
      </c>
      <c r="AK114" s="5"/>
      <c r="AL114" s="5"/>
      <c r="AN114" s="20">
        <f t="shared" si="11"/>
        <v>4</v>
      </c>
      <c r="AO114" s="21">
        <f t="shared" si="12"/>
        <v>1</v>
      </c>
      <c r="AQ114" s="30" t="str">
        <f t="shared" si="13"/>
        <v xml:space="preserve"> </v>
      </c>
      <c r="AR114" s="30" t="str">
        <f t="shared" si="15"/>
        <v xml:space="preserve"> </v>
      </c>
      <c r="AS114" s="30" t="str">
        <f t="shared" si="16"/>
        <v xml:space="preserve"> </v>
      </c>
      <c r="AT114" s="30">
        <f t="shared" si="17"/>
        <v>1</v>
      </c>
    </row>
    <row r="115" spans="1:46" s="3" customFormat="1" ht="20.100000000000001" customHeight="1" x14ac:dyDescent="0.25">
      <c r="A115" s="45">
        <v>32142651</v>
      </c>
      <c r="B115" s="45" t="s">
        <v>217</v>
      </c>
      <c r="C115" s="45" t="s">
        <v>76</v>
      </c>
      <c r="D115" s="45" t="s">
        <v>546</v>
      </c>
      <c r="E115" s="45" t="s">
        <v>66</v>
      </c>
      <c r="F115" s="70" t="str">
        <f>VLOOKUP(A115,ListadoMaestroReporte__32162888!$A$8:$H$400,8,FALSE)</f>
        <v>jose.echeverria@anahuac.mx</v>
      </c>
      <c r="G115" s="5"/>
      <c r="H115" s="5"/>
      <c r="I115" s="5"/>
      <c r="J115" s="5" t="s">
        <v>537</v>
      </c>
      <c r="K115" s="5"/>
      <c r="L115" s="5" t="s">
        <v>537</v>
      </c>
      <c r="M115" s="5" t="s">
        <v>537</v>
      </c>
      <c r="N115" s="5"/>
      <c r="O115" s="5"/>
      <c r="P115" s="5"/>
      <c r="Q115" s="5"/>
      <c r="R115" s="5"/>
      <c r="S115" s="5"/>
      <c r="T115" s="5"/>
      <c r="U115" s="5"/>
      <c r="V115" s="5"/>
      <c r="W115" s="5" t="s">
        <v>537</v>
      </c>
      <c r="X115" s="8"/>
      <c r="Y115" s="8"/>
      <c r="Z115" s="8"/>
      <c r="AA115" s="8"/>
      <c r="AB115" s="8"/>
      <c r="AC115" s="8"/>
      <c r="AD115" s="5" t="s">
        <v>537</v>
      </c>
      <c r="AE115" s="5"/>
      <c r="AF115" s="5"/>
      <c r="AG115" s="5"/>
      <c r="AH115" s="5"/>
      <c r="AI115" s="5"/>
      <c r="AJ115" s="5" t="s">
        <v>537</v>
      </c>
      <c r="AK115" s="5"/>
      <c r="AL115" s="5"/>
      <c r="AN115" s="20">
        <f t="shared" si="11"/>
        <v>6</v>
      </c>
      <c r="AO115" s="21">
        <f t="shared" si="12"/>
        <v>1</v>
      </c>
      <c r="AQ115" s="30" t="str">
        <f t="shared" si="13"/>
        <v xml:space="preserve"> </v>
      </c>
      <c r="AR115" s="30">
        <f t="shared" si="15"/>
        <v>1</v>
      </c>
      <c r="AS115" s="30" t="str">
        <f t="shared" si="16"/>
        <v xml:space="preserve"> </v>
      </c>
      <c r="AT115" s="30">
        <f t="shared" si="17"/>
        <v>1</v>
      </c>
    </row>
    <row r="116" spans="1:46" s="3" customFormat="1" ht="20.100000000000001" customHeight="1" x14ac:dyDescent="0.25">
      <c r="A116" s="45">
        <v>32162651</v>
      </c>
      <c r="B116" s="45" t="s">
        <v>218</v>
      </c>
      <c r="C116" s="45" t="s">
        <v>219</v>
      </c>
      <c r="D116" s="45" t="s">
        <v>570</v>
      </c>
      <c r="E116" s="45" t="s">
        <v>86</v>
      </c>
      <c r="F116" s="70" t="str">
        <f>VLOOKUP(A116,ListadoMaestroReporte__32162888!$A$8:$H$400,8,FALSE)</f>
        <v>dominic.eggers@anahuac.mx</v>
      </c>
      <c r="G116" s="5" t="s">
        <v>537</v>
      </c>
      <c r="H116" s="5"/>
      <c r="I116" s="5" t="s">
        <v>537</v>
      </c>
      <c r="J116" s="5" t="s">
        <v>537</v>
      </c>
      <c r="K116" s="5" t="s">
        <v>537</v>
      </c>
      <c r="L116" s="5" t="s">
        <v>537</v>
      </c>
      <c r="M116" s="5" t="s">
        <v>537</v>
      </c>
      <c r="N116" s="5"/>
      <c r="O116" s="5" t="s">
        <v>537</v>
      </c>
      <c r="P116" s="5"/>
      <c r="Q116" s="5"/>
      <c r="R116" s="5" t="s">
        <v>537</v>
      </c>
      <c r="S116" s="5"/>
      <c r="T116" s="5"/>
      <c r="U116" s="5"/>
      <c r="V116" s="5" t="s">
        <v>537</v>
      </c>
      <c r="W116" s="5" t="s">
        <v>537</v>
      </c>
      <c r="X116" s="8" t="str">
        <f>VLOOKUP($B116,'Enero 2017 (2)'!$A$2:$W$402,19,FALSE)</f>
        <v>x</v>
      </c>
      <c r="Y116" s="8" t="str">
        <f>VLOOKUP($B116,'Enero 2017 (2)'!$A$2:$W$402,20,FALSE)</f>
        <v>x</v>
      </c>
      <c r="Z116" s="8"/>
      <c r="AA116" s="8"/>
      <c r="AB116" s="8"/>
      <c r="AC116" s="8"/>
      <c r="AD116" s="5" t="s">
        <v>537</v>
      </c>
      <c r="AE116" s="5"/>
      <c r="AF116" s="5"/>
      <c r="AG116" s="5" t="s">
        <v>595</v>
      </c>
      <c r="AH116" s="5"/>
      <c r="AI116" s="5"/>
      <c r="AJ116" s="5" t="s">
        <v>537</v>
      </c>
      <c r="AK116" s="5"/>
      <c r="AL116" s="5" t="s">
        <v>537</v>
      </c>
      <c r="AN116" s="20">
        <f t="shared" si="11"/>
        <v>16</v>
      </c>
      <c r="AO116" s="21">
        <f t="shared" si="12"/>
        <v>1</v>
      </c>
      <c r="AQ116" s="30">
        <f t="shared" si="13"/>
        <v>1</v>
      </c>
      <c r="AR116" s="30">
        <f t="shared" si="15"/>
        <v>1</v>
      </c>
      <c r="AS116" s="30">
        <f t="shared" si="16"/>
        <v>1</v>
      </c>
      <c r="AT116" s="30">
        <f t="shared" si="17"/>
        <v>1</v>
      </c>
    </row>
    <row r="117" spans="1:46" s="3" customFormat="1" ht="20.100000000000001" customHeight="1" x14ac:dyDescent="0.25">
      <c r="A117" s="45">
        <v>32162773</v>
      </c>
      <c r="B117" s="45" t="s">
        <v>220</v>
      </c>
      <c r="C117" s="45" t="s">
        <v>139</v>
      </c>
      <c r="D117" s="45" t="s">
        <v>542</v>
      </c>
      <c r="E117" s="45" t="s">
        <v>68</v>
      </c>
      <c r="F117" s="70" t="str">
        <f>VLOOKUP(A117,ListadoMaestroReporte__32162888!$A$8:$H$400,8,FALSE)</f>
        <v>cinthia.encalada@anahuac.mx</v>
      </c>
      <c r="G117" s="5" t="s">
        <v>537</v>
      </c>
      <c r="H117" s="5" t="s">
        <v>537</v>
      </c>
      <c r="I117" s="5"/>
      <c r="J117" s="5" t="s">
        <v>537</v>
      </c>
      <c r="K117" s="5" t="s">
        <v>537</v>
      </c>
      <c r="L117" s="5"/>
      <c r="M117" s="5"/>
      <c r="N117" s="5" t="s">
        <v>537</v>
      </c>
      <c r="O117" s="5"/>
      <c r="P117" s="5"/>
      <c r="Q117" s="5"/>
      <c r="R117" s="5"/>
      <c r="S117" s="5"/>
      <c r="T117" s="5"/>
      <c r="U117" s="5"/>
      <c r="V117" s="5"/>
      <c r="W117" s="5"/>
      <c r="X117" s="8"/>
      <c r="Y117" s="8"/>
      <c r="Z117" s="8"/>
      <c r="AA117" s="8"/>
      <c r="AB117" s="8"/>
      <c r="AC117" s="8"/>
      <c r="AD117" s="5"/>
      <c r="AE117" s="5"/>
      <c r="AF117" s="5"/>
      <c r="AG117" s="5"/>
      <c r="AH117" s="5"/>
      <c r="AI117" s="5"/>
      <c r="AJ117" s="5" t="s">
        <v>537</v>
      </c>
      <c r="AK117" s="5"/>
      <c r="AL117" s="5"/>
      <c r="AN117" s="20">
        <f t="shared" si="11"/>
        <v>6</v>
      </c>
      <c r="AO117" s="21">
        <f t="shared" si="12"/>
        <v>1</v>
      </c>
      <c r="AQ117" s="30" t="str">
        <f t="shared" si="13"/>
        <v xml:space="preserve"> </v>
      </c>
      <c r="AR117" s="30" t="str">
        <f t="shared" si="15"/>
        <v xml:space="preserve"> </v>
      </c>
      <c r="AS117" s="30" t="str">
        <f t="shared" si="16"/>
        <v xml:space="preserve"> </v>
      </c>
      <c r="AT117" s="30">
        <f t="shared" si="17"/>
        <v>1</v>
      </c>
    </row>
    <row r="118" spans="1:46" s="3" customFormat="1" ht="20.100000000000001" customHeight="1" x14ac:dyDescent="0.25">
      <c r="A118" s="45">
        <v>32162093</v>
      </c>
      <c r="B118" s="45" t="s">
        <v>221</v>
      </c>
      <c r="C118" s="45" t="s">
        <v>53</v>
      </c>
      <c r="D118" s="45" t="s">
        <v>552</v>
      </c>
      <c r="E118" s="45" t="s">
        <v>222</v>
      </c>
      <c r="F118" s="70" t="str">
        <f>VLOOKUP(A118,ListadoMaestroReporte__32162888!$A$8:$H$400,8,FALSE)</f>
        <v>erika.enriquezv@anahuac.mx</v>
      </c>
      <c r="G118" s="5" t="s">
        <v>537</v>
      </c>
      <c r="H118" s="5"/>
      <c r="I118" s="5" t="s">
        <v>537</v>
      </c>
      <c r="J118" s="5" t="s">
        <v>537</v>
      </c>
      <c r="K118" s="5"/>
      <c r="L118" s="5"/>
      <c r="M118" s="5" t="s">
        <v>537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537</v>
      </c>
      <c r="X118" s="8"/>
      <c r="Y118" s="8"/>
      <c r="Z118" s="8"/>
      <c r="AA118" s="8"/>
      <c r="AB118" s="8"/>
      <c r="AC118" s="8"/>
      <c r="AD118" s="5"/>
      <c r="AE118" s="5"/>
      <c r="AF118" s="5"/>
      <c r="AG118" s="5" t="s">
        <v>595</v>
      </c>
      <c r="AH118" s="5"/>
      <c r="AI118" s="5"/>
      <c r="AJ118" s="5" t="s">
        <v>537</v>
      </c>
      <c r="AK118" s="5" t="s">
        <v>537</v>
      </c>
      <c r="AL118" s="5"/>
      <c r="AN118" s="20">
        <f t="shared" si="11"/>
        <v>8</v>
      </c>
      <c r="AO118" s="21">
        <f t="shared" si="12"/>
        <v>1</v>
      </c>
      <c r="AQ118" s="30" t="str">
        <f t="shared" si="13"/>
        <v xml:space="preserve"> </v>
      </c>
      <c r="AR118" s="30" t="str">
        <f t="shared" si="15"/>
        <v xml:space="preserve"> </v>
      </c>
      <c r="AS118" s="30">
        <f t="shared" si="16"/>
        <v>1</v>
      </c>
      <c r="AT118" s="30">
        <f t="shared" si="17"/>
        <v>1</v>
      </c>
    </row>
    <row r="119" spans="1:46" s="3" customFormat="1" ht="20.100000000000001" customHeight="1" x14ac:dyDescent="0.25">
      <c r="A119" s="45">
        <v>32160812</v>
      </c>
      <c r="B119" s="45" t="s">
        <v>223</v>
      </c>
      <c r="C119" s="45" t="s">
        <v>224</v>
      </c>
      <c r="D119" s="45" t="s">
        <v>571</v>
      </c>
      <c r="E119" s="45" t="s">
        <v>225</v>
      </c>
      <c r="F119" s="70" t="str">
        <f>VLOOKUP(A119,ListadoMaestroReporte__32162888!$A$8:$H$400,8,FALSE)</f>
        <v>ileana.escalante@anahuac.mx</v>
      </c>
      <c r="G119" s="5" t="s">
        <v>537</v>
      </c>
      <c r="H119" s="5" t="s">
        <v>537</v>
      </c>
      <c r="I119" s="5"/>
      <c r="J119" s="5" t="s">
        <v>537</v>
      </c>
      <c r="K119" s="5"/>
      <c r="L119" s="5"/>
      <c r="M119" s="5"/>
      <c r="N119" s="5"/>
      <c r="O119" s="5"/>
      <c r="P119" s="5"/>
      <c r="Q119" s="5"/>
      <c r="R119" s="5"/>
      <c r="S119" s="5" t="s">
        <v>537</v>
      </c>
      <c r="T119" s="5"/>
      <c r="U119" s="5"/>
      <c r="V119" s="5" t="s">
        <v>537</v>
      </c>
      <c r="W119" s="5"/>
      <c r="X119" s="8"/>
      <c r="Y119" s="8"/>
      <c r="Z119" s="8" t="str">
        <f>VLOOKUP($B119,'Enero 2017 (2)'!$A$2:$W$402,21,FALSE)</f>
        <v>x</v>
      </c>
      <c r="AA119" s="8"/>
      <c r="AB119" s="8" t="str">
        <f>VLOOKUP($B119,'Enero 2017 (2)'!$A$2:$W$402,23,FALSE)</f>
        <v>x</v>
      </c>
      <c r="AC119" s="8"/>
      <c r="AD119" s="5" t="s">
        <v>537</v>
      </c>
      <c r="AE119" s="5"/>
      <c r="AF119" s="5"/>
      <c r="AG119" s="5"/>
      <c r="AH119" s="5"/>
      <c r="AI119" s="5"/>
      <c r="AJ119" s="5" t="s">
        <v>537</v>
      </c>
      <c r="AK119" s="5" t="s">
        <v>537</v>
      </c>
      <c r="AL119" s="5"/>
      <c r="AN119" s="20">
        <f t="shared" si="11"/>
        <v>10</v>
      </c>
      <c r="AO119" s="21">
        <f t="shared" si="12"/>
        <v>1</v>
      </c>
      <c r="AQ119" s="30">
        <f t="shared" si="13"/>
        <v>1</v>
      </c>
      <c r="AR119" s="30">
        <f t="shared" si="15"/>
        <v>1</v>
      </c>
      <c r="AS119" s="30" t="str">
        <f t="shared" si="16"/>
        <v xml:space="preserve"> </v>
      </c>
      <c r="AT119" s="30">
        <f t="shared" si="17"/>
        <v>1</v>
      </c>
    </row>
    <row r="120" spans="1:46" s="3" customFormat="1" ht="20.100000000000001" customHeight="1" x14ac:dyDescent="0.25">
      <c r="A120" s="45">
        <v>32157412</v>
      </c>
      <c r="B120" s="45" t="s">
        <v>226</v>
      </c>
      <c r="C120" s="45" t="s">
        <v>53</v>
      </c>
      <c r="D120" s="45" t="s">
        <v>552</v>
      </c>
      <c r="E120" s="45" t="s">
        <v>86</v>
      </c>
      <c r="F120" s="70" t="str">
        <f>VLOOKUP(A120,ListadoMaestroReporte__32162888!$A$8:$H$400,8,FALSE)</f>
        <v>erika.escalante@anahuac.mx</v>
      </c>
      <c r="G120" s="5" t="s">
        <v>537</v>
      </c>
      <c r="H120" s="5"/>
      <c r="I120" s="5"/>
      <c r="J120" s="5"/>
      <c r="K120" s="5" t="s">
        <v>537</v>
      </c>
      <c r="L120" s="5" t="s">
        <v>537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/>
      <c r="Y120" s="8"/>
      <c r="Z120" s="8"/>
      <c r="AA120" s="8"/>
      <c r="AB120" s="8"/>
      <c r="AC120" s="8"/>
      <c r="AD120" s="5"/>
      <c r="AE120" s="5"/>
      <c r="AF120" s="5"/>
      <c r="AG120" s="5"/>
      <c r="AH120" s="5"/>
      <c r="AI120" s="5"/>
      <c r="AJ120" s="5"/>
      <c r="AK120" s="5"/>
      <c r="AL120" s="5"/>
      <c r="AN120" s="20">
        <f t="shared" si="11"/>
        <v>3</v>
      </c>
      <c r="AO120" s="21">
        <f t="shared" si="12"/>
        <v>1</v>
      </c>
      <c r="AQ120" s="30" t="str">
        <f t="shared" si="13"/>
        <v xml:space="preserve"> </v>
      </c>
      <c r="AR120" s="30" t="str">
        <f t="shared" si="15"/>
        <v xml:space="preserve"> </v>
      </c>
      <c r="AS120" s="30" t="str">
        <f t="shared" si="16"/>
        <v xml:space="preserve"> </v>
      </c>
      <c r="AT120" s="30">
        <f t="shared" si="17"/>
        <v>1</v>
      </c>
    </row>
    <row r="121" spans="1:46" s="3" customFormat="1" ht="20.100000000000001" customHeight="1" x14ac:dyDescent="0.25">
      <c r="A121" s="45">
        <v>32124255</v>
      </c>
      <c r="B121" s="45" t="s">
        <v>227</v>
      </c>
      <c r="C121" s="45" t="s">
        <v>228</v>
      </c>
      <c r="D121" s="45" t="s">
        <v>565</v>
      </c>
      <c r="E121" s="45" t="s">
        <v>36</v>
      </c>
      <c r="F121" s="70" t="str">
        <f>VLOOKUP(A121,ListadoMaestroReporte__32162888!$A$8:$H$400,8,FALSE)</f>
        <v>gretty.escalante@anahuac.mx</v>
      </c>
      <c r="G121" s="5" t="s">
        <v>537</v>
      </c>
      <c r="H121" s="5"/>
      <c r="I121" s="5"/>
      <c r="J121" s="5"/>
      <c r="K121" s="5"/>
      <c r="L121" s="5" t="s">
        <v>537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 t="s">
        <v>537</v>
      </c>
      <c r="X121" s="8"/>
      <c r="Y121" s="8"/>
      <c r="Z121" s="8" t="str">
        <f>VLOOKUP($B121,'Enero 2017 (2)'!$A$2:$W$402,21,FALSE)</f>
        <v>x</v>
      </c>
      <c r="AA121" s="8"/>
      <c r="AB121" s="8"/>
      <c r="AC121" s="8"/>
      <c r="AD121" s="5"/>
      <c r="AE121" s="5"/>
      <c r="AF121" s="5"/>
      <c r="AG121" s="5"/>
      <c r="AH121" s="5"/>
      <c r="AI121" s="5"/>
      <c r="AJ121" s="5" t="s">
        <v>537</v>
      </c>
      <c r="AK121" s="5"/>
      <c r="AL121" s="5"/>
      <c r="AN121" s="20">
        <f t="shared" si="11"/>
        <v>5</v>
      </c>
      <c r="AO121" s="21">
        <f t="shared" si="12"/>
        <v>1</v>
      </c>
      <c r="AQ121" s="30">
        <f t="shared" si="13"/>
        <v>1</v>
      </c>
      <c r="AR121" s="30" t="str">
        <f t="shared" si="15"/>
        <v xml:space="preserve"> </v>
      </c>
      <c r="AS121" s="30" t="str">
        <f t="shared" si="16"/>
        <v xml:space="preserve"> </v>
      </c>
      <c r="AT121" s="30">
        <f t="shared" si="17"/>
        <v>1</v>
      </c>
    </row>
    <row r="122" spans="1:46" s="3" customFormat="1" ht="20.100000000000001" customHeight="1" x14ac:dyDescent="0.25">
      <c r="A122" s="45">
        <v>32144114</v>
      </c>
      <c r="B122" s="45" t="s">
        <v>229</v>
      </c>
      <c r="C122" s="45" t="s">
        <v>58</v>
      </c>
      <c r="D122" s="45" t="s">
        <v>553</v>
      </c>
      <c r="E122" s="45" t="s">
        <v>230</v>
      </c>
      <c r="F122" s="70" t="str">
        <f>VLOOKUP(A122,ListadoMaestroReporte__32162888!$A$8:$H$400,8,FALSE)</f>
        <v>jose.escalante@anahuac.mx</v>
      </c>
      <c r="G122" s="5"/>
      <c r="H122" s="5"/>
      <c r="I122" s="5" t="s">
        <v>537</v>
      </c>
      <c r="J122" s="5" t="s">
        <v>537</v>
      </c>
      <c r="K122" s="5"/>
      <c r="L122" s="5"/>
      <c r="M122" s="5" t="s">
        <v>537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537</v>
      </c>
      <c r="X122" s="8"/>
      <c r="Y122" s="8"/>
      <c r="Z122" s="8"/>
      <c r="AA122" s="8"/>
      <c r="AB122" s="8"/>
      <c r="AC122" s="8"/>
      <c r="AD122" s="5"/>
      <c r="AE122" s="5"/>
      <c r="AF122" s="5"/>
      <c r="AG122" s="5"/>
      <c r="AH122" s="5"/>
      <c r="AI122" s="5"/>
      <c r="AJ122" s="5" t="s">
        <v>537</v>
      </c>
      <c r="AK122" s="5"/>
      <c r="AL122" s="5"/>
      <c r="AN122" s="20">
        <f t="shared" si="11"/>
        <v>5</v>
      </c>
      <c r="AO122" s="21">
        <f t="shared" si="12"/>
        <v>1</v>
      </c>
      <c r="AQ122" s="30" t="str">
        <f t="shared" si="13"/>
        <v xml:space="preserve"> </v>
      </c>
      <c r="AR122" s="30" t="str">
        <f t="shared" si="15"/>
        <v xml:space="preserve"> </v>
      </c>
      <c r="AS122" s="30" t="str">
        <f t="shared" si="16"/>
        <v xml:space="preserve"> </v>
      </c>
      <c r="AT122" s="30">
        <f t="shared" si="17"/>
        <v>1</v>
      </c>
    </row>
    <row r="123" spans="1:46" s="3" customFormat="1" ht="20.100000000000001" customHeight="1" x14ac:dyDescent="0.25">
      <c r="A123" s="45">
        <v>32124898</v>
      </c>
      <c r="B123" s="45" t="s">
        <v>231</v>
      </c>
      <c r="C123" s="45" t="s">
        <v>98</v>
      </c>
      <c r="D123" s="45" t="s">
        <v>551</v>
      </c>
      <c r="E123" s="45" t="s">
        <v>86</v>
      </c>
      <c r="F123" s="70" t="str">
        <f>VLOOKUP(A123,ListadoMaestroReporte__32162888!$A$8:$H$400,8,FALSE)</f>
        <v>lucy.escamilla@anahuac.mx</v>
      </c>
      <c r="G123" s="5"/>
      <c r="H123" s="5" t="s">
        <v>537</v>
      </c>
      <c r="I123" s="5"/>
      <c r="J123" s="5" t="s">
        <v>537</v>
      </c>
      <c r="K123" s="5" t="s">
        <v>537</v>
      </c>
      <c r="L123" s="5" t="s">
        <v>537</v>
      </c>
      <c r="M123" s="5" t="s">
        <v>537</v>
      </c>
      <c r="N123" s="5"/>
      <c r="O123" s="5"/>
      <c r="P123" s="5"/>
      <c r="Q123" s="5"/>
      <c r="R123" s="5"/>
      <c r="S123" s="5"/>
      <c r="T123" s="5"/>
      <c r="U123" s="5"/>
      <c r="V123" s="5" t="s">
        <v>537</v>
      </c>
      <c r="W123" s="5" t="s">
        <v>537</v>
      </c>
      <c r="X123" s="8"/>
      <c r="Y123" s="8"/>
      <c r="Z123" s="8" t="str">
        <f>VLOOKUP($B123,'Enero 2017 (2)'!$A$2:$W$402,21,FALSE)</f>
        <v>x</v>
      </c>
      <c r="AA123" s="8"/>
      <c r="AB123" s="8"/>
      <c r="AC123" s="8"/>
      <c r="AD123" s="5"/>
      <c r="AE123" s="5"/>
      <c r="AF123" s="5"/>
      <c r="AG123" s="5" t="s">
        <v>537</v>
      </c>
      <c r="AH123" s="5"/>
      <c r="AI123" s="5"/>
      <c r="AJ123" s="5" t="s">
        <v>537</v>
      </c>
      <c r="AK123" s="5"/>
      <c r="AL123" s="5"/>
      <c r="AN123" s="20">
        <f t="shared" si="11"/>
        <v>10</v>
      </c>
      <c r="AO123" s="21">
        <f t="shared" si="12"/>
        <v>1</v>
      </c>
      <c r="AQ123" s="30">
        <f t="shared" si="13"/>
        <v>1</v>
      </c>
      <c r="AR123" s="30" t="str">
        <f t="shared" si="15"/>
        <v xml:space="preserve"> </v>
      </c>
      <c r="AS123" s="30">
        <f t="shared" si="16"/>
        <v>1</v>
      </c>
      <c r="AT123" s="30">
        <f t="shared" si="17"/>
        <v>1</v>
      </c>
    </row>
    <row r="124" spans="1:46" s="3" customFormat="1" ht="20.100000000000001" customHeight="1" x14ac:dyDescent="0.25">
      <c r="A124" s="45">
        <v>32137035</v>
      </c>
      <c r="B124" s="45" t="s">
        <v>232</v>
      </c>
      <c r="C124" s="45" t="s">
        <v>83</v>
      </c>
      <c r="D124" s="45" t="s">
        <v>548</v>
      </c>
      <c r="E124" s="45" t="s">
        <v>84</v>
      </c>
      <c r="F124" s="70" t="str">
        <f>VLOOKUP(A124,ListadoMaestroReporte__32162888!$A$8:$H$400,8,FALSE)</f>
        <v>lucely.escarcega@anahuac.mx</v>
      </c>
      <c r="G124" s="5" t="s">
        <v>537</v>
      </c>
      <c r="H124" s="5" t="s">
        <v>537</v>
      </c>
      <c r="I124" s="5"/>
      <c r="J124" s="5" t="s">
        <v>537</v>
      </c>
      <c r="K124" s="5"/>
      <c r="L124" s="5"/>
      <c r="M124" s="5" t="s">
        <v>537</v>
      </c>
      <c r="N124" s="5"/>
      <c r="O124" s="5"/>
      <c r="P124" s="5"/>
      <c r="Q124" s="5"/>
      <c r="R124" s="5"/>
      <c r="S124" s="5"/>
      <c r="T124" s="5"/>
      <c r="U124" s="5"/>
      <c r="V124" s="5" t="s">
        <v>537</v>
      </c>
      <c r="W124" s="5" t="s">
        <v>537</v>
      </c>
      <c r="X124" s="8"/>
      <c r="Y124" s="8"/>
      <c r="Z124" s="8" t="str">
        <f>VLOOKUP($B124,'Enero 2017 (2)'!$A$2:$W$402,21,FALSE)</f>
        <v>x</v>
      </c>
      <c r="AA124" s="8"/>
      <c r="AB124" s="8"/>
      <c r="AC124" s="8"/>
      <c r="AD124" s="5" t="s">
        <v>537</v>
      </c>
      <c r="AE124" s="5"/>
      <c r="AF124" s="5"/>
      <c r="AG124" s="5" t="s">
        <v>595</v>
      </c>
      <c r="AH124" s="5"/>
      <c r="AI124" s="5"/>
      <c r="AJ124" s="5" t="s">
        <v>537</v>
      </c>
      <c r="AK124" s="5"/>
      <c r="AL124" s="5"/>
      <c r="AN124" s="20">
        <f t="shared" si="11"/>
        <v>10</v>
      </c>
      <c r="AO124" s="21">
        <f t="shared" si="12"/>
        <v>1</v>
      </c>
      <c r="AQ124" s="30">
        <f t="shared" si="13"/>
        <v>1</v>
      </c>
      <c r="AR124" s="30">
        <f t="shared" si="15"/>
        <v>1</v>
      </c>
      <c r="AS124" s="30">
        <f t="shared" si="16"/>
        <v>1</v>
      </c>
      <c r="AT124" s="30">
        <f t="shared" si="17"/>
        <v>1</v>
      </c>
    </row>
    <row r="125" spans="1:46" s="3" customFormat="1" ht="20.100000000000001" customHeight="1" x14ac:dyDescent="0.25">
      <c r="A125" s="45">
        <v>32162638</v>
      </c>
      <c r="B125" s="45" t="s">
        <v>233</v>
      </c>
      <c r="C125" s="45" t="s">
        <v>79</v>
      </c>
      <c r="D125" s="45" t="s">
        <v>547</v>
      </c>
      <c r="E125" s="45" t="s">
        <v>86</v>
      </c>
      <c r="F125" s="70" t="str">
        <f>VLOOKUP(A125,ListadoMaestroReporte__32162888!$A$8:$H$400,8,FALSE)</f>
        <v>abril.escobedo@anahuac.mx</v>
      </c>
      <c r="G125" s="5"/>
      <c r="H125" s="5"/>
      <c r="I125" s="5"/>
      <c r="J125" s="5" t="s">
        <v>537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"/>
      <c r="Y125" s="8"/>
      <c r="Z125" s="8"/>
      <c r="AA125" s="8"/>
      <c r="AB125" s="8"/>
      <c r="AC125" s="8"/>
      <c r="AD125" s="5"/>
      <c r="AE125" s="5"/>
      <c r="AF125" s="5"/>
      <c r="AG125" s="5" t="s">
        <v>537</v>
      </c>
      <c r="AH125" s="5"/>
      <c r="AI125" s="5"/>
      <c r="AJ125" s="5"/>
      <c r="AK125" s="5"/>
      <c r="AL125" s="5"/>
      <c r="AN125" s="20">
        <f t="shared" si="11"/>
        <v>2</v>
      </c>
      <c r="AO125" s="21">
        <f t="shared" si="12"/>
        <v>1</v>
      </c>
      <c r="AQ125" s="30" t="str">
        <f t="shared" si="13"/>
        <v xml:space="preserve"> </v>
      </c>
      <c r="AR125" s="30" t="str">
        <f t="shared" si="15"/>
        <v xml:space="preserve"> </v>
      </c>
      <c r="AS125" s="30">
        <f t="shared" si="16"/>
        <v>1</v>
      </c>
      <c r="AT125" s="30">
        <f t="shared" si="17"/>
        <v>1</v>
      </c>
    </row>
    <row r="126" spans="1:46" s="3" customFormat="1" ht="20.100000000000001" customHeight="1" x14ac:dyDescent="0.25">
      <c r="A126" s="45">
        <v>32145538</v>
      </c>
      <c r="B126" s="45" t="s">
        <v>234</v>
      </c>
      <c r="C126" s="45" t="s">
        <v>100</v>
      </c>
      <c r="D126" s="45" t="s">
        <v>549</v>
      </c>
      <c r="E126" s="45" t="s">
        <v>36</v>
      </c>
      <c r="F126" s="70" t="str">
        <f>VLOOKUP(A126,ListadoMaestroReporte__32162888!$A$8:$H$400,8,FALSE)</f>
        <v>maria.espinosag@anahuac.mx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"/>
      <c r="Y126" s="8"/>
      <c r="Z126" s="8"/>
      <c r="AA126" s="8"/>
      <c r="AB126" s="8"/>
      <c r="AC126" s="8"/>
      <c r="AD126" s="5"/>
      <c r="AE126" s="5"/>
      <c r="AF126" s="5"/>
      <c r="AG126" s="5"/>
      <c r="AH126" s="5"/>
      <c r="AI126" s="5"/>
      <c r="AJ126" s="5"/>
      <c r="AK126" s="5"/>
      <c r="AL126" s="5"/>
      <c r="AN126" s="20">
        <f t="shared" si="11"/>
        <v>0</v>
      </c>
      <c r="AO126" s="21" t="str">
        <f t="shared" si="12"/>
        <v xml:space="preserve"> </v>
      </c>
      <c r="AQ126" s="30" t="str">
        <f t="shared" si="13"/>
        <v xml:space="preserve"> </v>
      </c>
      <c r="AR126" s="30" t="str">
        <f t="shared" si="15"/>
        <v xml:space="preserve"> </v>
      </c>
      <c r="AS126" s="30" t="str">
        <f t="shared" si="16"/>
        <v xml:space="preserve"> </v>
      </c>
      <c r="AT126" s="30" t="str">
        <f t="shared" si="17"/>
        <v xml:space="preserve"> </v>
      </c>
    </row>
    <row r="127" spans="1:46" s="3" customFormat="1" ht="20.100000000000001" customHeight="1" x14ac:dyDescent="0.25">
      <c r="A127" s="45">
        <v>32124256</v>
      </c>
      <c r="B127" s="45" t="s">
        <v>235</v>
      </c>
      <c r="C127" s="45" t="s">
        <v>83</v>
      </c>
      <c r="D127" s="45" t="s">
        <v>548</v>
      </c>
      <c r="E127" s="45" t="s">
        <v>68</v>
      </c>
      <c r="F127" s="70" t="str">
        <f>VLOOKUP(A127,ListadoMaestroReporte__32162888!$A$8:$H$400,8,FALSE)</f>
        <v>rubi.estrada@anahuac.mx</v>
      </c>
      <c r="G127" s="5"/>
      <c r="H127" s="5"/>
      <c r="I127" s="5"/>
      <c r="J127" s="5" t="s">
        <v>537</v>
      </c>
      <c r="K127" s="5"/>
      <c r="L127" s="5" t="s">
        <v>537</v>
      </c>
      <c r="M127" s="5" t="s">
        <v>537</v>
      </c>
      <c r="N127" s="5"/>
      <c r="O127" s="5"/>
      <c r="P127" s="5"/>
      <c r="Q127" s="5"/>
      <c r="R127" s="5"/>
      <c r="S127" s="5"/>
      <c r="T127" s="5"/>
      <c r="U127" s="5"/>
      <c r="V127" s="5"/>
      <c r="W127" s="5" t="s">
        <v>537</v>
      </c>
      <c r="X127" s="8"/>
      <c r="Y127" s="8"/>
      <c r="Z127" s="8" t="str">
        <f>VLOOKUP($B127,'Enero 2017 (2)'!$A$2:$W$402,21,FALSE)</f>
        <v>x</v>
      </c>
      <c r="AA127" s="8"/>
      <c r="AB127" s="8"/>
      <c r="AC127" s="8"/>
      <c r="AD127" s="5"/>
      <c r="AE127" s="5"/>
      <c r="AF127" s="5"/>
      <c r="AG127" s="5" t="s">
        <v>537</v>
      </c>
      <c r="AH127" s="5"/>
      <c r="AI127" s="5"/>
      <c r="AJ127" s="5"/>
      <c r="AK127" s="5"/>
      <c r="AL127" s="5"/>
      <c r="AN127" s="20">
        <f t="shared" si="11"/>
        <v>6</v>
      </c>
      <c r="AO127" s="21">
        <f t="shared" si="12"/>
        <v>1</v>
      </c>
      <c r="AQ127" s="30">
        <f t="shared" si="13"/>
        <v>1</v>
      </c>
      <c r="AR127" s="30" t="str">
        <f t="shared" si="15"/>
        <v xml:space="preserve"> </v>
      </c>
      <c r="AS127" s="30">
        <f t="shared" si="16"/>
        <v>1</v>
      </c>
      <c r="AT127" s="30">
        <f t="shared" si="17"/>
        <v>1</v>
      </c>
    </row>
    <row r="128" spans="1:46" s="3" customFormat="1" ht="20.100000000000001" customHeight="1" x14ac:dyDescent="0.25">
      <c r="A128" s="45">
        <v>32149072</v>
      </c>
      <c r="B128" s="45" t="s">
        <v>236</v>
      </c>
      <c r="C128" s="45" t="s">
        <v>62</v>
      </c>
      <c r="D128" s="45" t="s">
        <v>560</v>
      </c>
      <c r="E128" s="45" t="s">
        <v>63</v>
      </c>
      <c r="F128" s="70" t="str">
        <f>VLOOKUP(A128,ListadoMaestroReporte__32162888!$A$8:$H$400,8,FALSE)</f>
        <v>gilberto.estrella@anahuac.mx</v>
      </c>
      <c r="G128" s="5"/>
      <c r="H128" s="5"/>
      <c r="I128" s="5"/>
      <c r="J128" s="5" t="s">
        <v>537</v>
      </c>
      <c r="K128" s="5"/>
      <c r="L128" s="5"/>
      <c r="M128" s="5" t="s">
        <v>537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/>
      <c r="Y128" s="8"/>
      <c r="Z128" s="8"/>
      <c r="AA128" s="8"/>
      <c r="AB128" s="8"/>
      <c r="AC128" s="8"/>
      <c r="AD128" s="5"/>
      <c r="AE128" s="5"/>
      <c r="AF128" s="5"/>
      <c r="AG128" s="5" t="s">
        <v>595</v>
      </c>
      <c r="AH128" s="5"/>
      <c r="AI128" s="5"/>
      <c r="AJ128" s="5"/>
      <c r="AK128" s="5"/>
      <c r="AL128" s="5"/>
      <c r="AN128" s="20">
        <f t="shared" si="11"/>
        <v>3</v>
      </c>
      <c r="AO128" s="21">
        <f t="shared" si="12"/>
        <v>1</v>
      </c>
      <c r="AQ128" s="30" t="str">
        <f t="shared" si="13"/>
        <v xml:space="preserve"> </v>
      </c>
      <c r="AR128" s="30" t="str">
        <f t="shared" si="15"/>
        <v xml:space="preserve"> </v>
      </c>
      <c r="AS128" s="30">
        <f t="shared" si="16"/>
        <v>1</v>
      </c>
      <c r="AT128" s="30">
        <f t="shared" si="17"/>
        <v>1</v>
      </c>
    </row>
    <row r="129" spans="1:46" s="3" customFormat="1" ht="20.100000000000001" customHeight="1" x14ac:dyDescent="0.25">
      <c r="A129" s="45">
        <v>32124243</v>
      </c>
      <c r="B129" s="45" t="s">
        <v>237</v>
      </c>
      <c r="C129" s="45" t="s">
        <v>83</v>
      </c>
      <c r="D129" s="45" t="s">
        <v>548</v>
      </c>
      <c r="E129" s="45" t="s">
        <v>238</v>
      </c>
      <c r="F129" s="70" t="str">
        <f>VLOOKUP(A129,ListadoMaestroReporte__32162888!$A$8:$H$400,8,FALSE)</f>
        <v>eugenia.euan@anahuac.mx</v>
      </c>
      <c r="G129" s="5" t="s">
        <v>537</v>
      </c>
      <c r="H129" s="5"/>
      <c r="I129" s="5" t="s">
        <v>537</v>
      </c>
      <c r="J129" s="5" t="s">
        <v>537</v>
      </c>
      <c r="K129" s="5" t="s">
        <v>537</v>
      </c>
      <c r="L129" s="5" t="s">
        <v>537</v>
      </c>
      <c r="M129" s="5" t="s">
        <v>537</v>
      </c>
      <c r="N129" s="5"/>
      <c r="O129" s="5"/>
      <c r="P129" s="5"/>
      <c r="Q129" s="5"/>
      <c r="R129" s="5"/>
      <c r="S129" s="5"/>
      <c r="T129" s="5"/>
      <c r="U129" s="5"/>
      <c r="V129" s="5"/>
      <c r="W129" s="5" t="s">
        <v>537</v>
      </c>
      <c r="X129" s="8"/>
      <c r="Y129" s="8"/>
      <c r="Z129" s="8" t="str">
        <f>VLOOKUP($B129,'Enero 2017 (2)'!$A$2:$W$402,21,FALSE)</f>
        <v>x</v>
      </c>
      <c r="AA129" s="8"/>
      <c r="AB129" s="8"/>
      <c r="AC129" s="8"/>
      <c r="AD129" s="5"/>
      <c r="AE129" s="5"/>
      <c r="AF129" s="5"/>
      <c r="AG129" s="5"/>
      <c r="AH129" s="5"/>
      <c r="AI129" s="5"/>
      <c r="AJ129" s="5"/>
      <c r="AK129" s="5"/>
      <c r="AL129" s="5"/>
      <c r="AN129" s="20">
        <f t="shared" si="11"/>
        <v>8</v>
      </c>
      <c r="AO129" s="21">
        <f t="shared" si="12"/>
        <v>1</v>
      </c>
      <c r="AQ129" s="30">
        <f t="shared" si="13"/>
        <v>1</v>
      </c>
      <c r="AR129" s="30" t="str">
        <f t="shared" si="15"/>
        <v xml:space="preserve"> </v>
      </c>
      <c r="AS129" s="30" t="str">
        <f t="shared" si="16"/>
        <v xml:space="preserve"> </v>
      </c>
      <c r="AT129" s="30">
        <f t="shared" si="17"/>
        <v>1</v>
      </c>
    </row>
    <row r="130" spans="1:46" s="3" customFormat="1" ht="20.100000000000001" customHeight="1" x14ac:dyDescent="0.25">
      <c r="A130" s="45">
        <v>32161675</v>
      </c>
      <c r="B130" s="45" t="s">
        <v>239</v>
      </c>
      <c r="C130" s="45" t="s">
        <v>219</v>
      </c>
      <c r="D130" s="45" t="s">
        <v>570</v>
      </c>
      <c r="E130" s="45" t="s">
        <v>240</v>
      </c>
      <c r="F130" s="70" t="str">
        <f>VLOOKUP(A130,ListadoMaestroReporte__32162888!$A$8:$H$400,8,FALSE)</f>
        <v>nury.evia@anahuac.mx</v>
      </c>
      <c r="G130" s="5" t="s">
        <v>537</v>
      </c>
      <c r="H130" s="5"/>
      <c r="I130" s="5" t="s">
        <v>537</v>
      </c>
      <c r="J130" s="5"/>
      <c r="K130" s="5" t="s">
        <v>537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537</v>
      </c>
      <c r="W130" s="5" t="s">
        <v>537</v>
      </c>
      <c r="X130" s="8" t="str">
        <f>VLOOKUP($B130,'Enero 2017 (2)'!$A$2:$W$402,19,FALSE)</f>
        <v>x</v>
      </c>
      <c r="Y130" s="8"/>
      <c r="Z130" s="8"/>
      <c r="AA130" s="8"/>
      <c r="AB130" s="8"/>
      <c r="AC130" s="8"/>
      <c r="AD130" s="5"/>
      <c r="AE130" s="5"/>
      <c r="AF130" s="5"/>
      <c r="AG130" s="5"/>
      <c r="AH130" s="5"/>
      <c r="AI130" s="5"/>
      <c r="AJ130" s="5" t="s">
        <v>537</v>
      </c>
      <c r="AK130" s="5"/>
      <c r="AL130" s="5" t="s">
        <v>537</v>
      </c>
      <c r="AN130" s="20">
        <f t="shared" si="11"/>
        <v>8</v>
      </c>
      <c r="AO130" s="21">
        <f t="shared" si="12"/>
        <v>1</v>
      </c>
      <c r="AQ130" s="30">
        <f t="shared" si="13"/>
        <v>1</v>
      </c>
      <c r="AR130" s="30" t="str">
        <f t="shared" ref="AR130:AR146" si="18">+IF(COUNTA(AD130:AF130)&lt;&gt;0,1," ")</f>
        <v xml:space="preserve"> </v>
      </c>
      <c r="AS130" s="30" t="str">
        <f t="shared" ref="AS130:AS146" si="19">+IF(COUNTA(AG130:AI130)&lt;&gt;0,1," ")</f>
        <v xml:space="preserve"> </v>
      </c>
      <c r="AT130" s="30">
        <f t="shared" si="17"/>
        <v>1</v>
      </c>
    </row>
    <row r="131" spans="1:46" s="3" customFormat="1" ht="20.100000000000001" customHeight="1" x14ac:dyDescent="0.25">
      <c r="A131" s="45">
        <v>32163996</v>
      </c>
      <c r="B131" s="45" t="s">
        <v>241</v>
      </c>
      <c r="C131" s="45" t="s">
        <v>53</v>
      </c>
      <c r="D131" s="45" t="s">
        <v>552</v>
      </c>
      <c r="E131" s="45" t="s">
        <v>39</v>
      </c>
      <c r="F131" s="70" t="str">
        <f>VLOOKUP(A131,ListadoMaestroReporte__32162888!$A$8:$H$400,8,FALSE)</f>
        <v>abril.fajardo@anahuac.mx</v>
      </c>
      <c r="G131" s="5"/>
      <c r="H131" s="5"/>
      <c r="I131" s="5"/>
      <c r="J131" s="5" t="s">
        <v>537</v>
      </c>
      <c r="K131" s="5"/>
      <c r="L131" s="5" t="s">
        <v>537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 t="s">
        <v>537</v>
      </c>
      <c r="X131" s="8"/>
      <c r="Y131" s="8"/>
      <c r="Z131" s="8"/>
      <c r="AA131" s="8"/>
      <c r="AB131" s="8"/>
      <c r="AC131" s="8"/>
      <c r="AD131" s="5"/>
      <c r="AE131" s="5"/>
      <c r="AF131" s="5"/>
      <c r="AG131" s="5"/>
      <c r="AH131" s="5"/>
      <c r="AI131" s="5"/>
      <c r="AJ131" s="5"/>
      <c r="AK131" s="5"/>
      <c r="AL131" s="5"/>
      <c r="AN131" s="20">
        <f t="shared" ref="AN131:AN194" si="20">+COUNTA(G131:AL131)</f>
        <v>3</v>
      </c>
      <c r="AO131" s="21">
        <f t="shared" ref="AO131:AO194" si="21">+IF(AN131&lt;&gt;0,1," ")</f>
        <v>1</v>
      </c>
      <c r="AQ131" s="30" t="str">
        <f t="shared" ref="AQ131:AQ194" si="22">+IF(COUNTA(X131:AC131)&lt;&gt;0,1," ")</f>
        <v xml:space="preserve"> </v>
      </c>
      <c r="AR131" s="30" t="str">
        <f t="shared" si="18"/>
        <v xml:space="preserve"> </v>
      </c>
      <c r="AS131" s="30" t="str">
        <f t="shared" si="19"/>
        <v xml:space="preserve"> </v>
      </c>
      <c r="AT131" s="30">
        <f t="shared" si="17"/>
        <v>1</v>
      </c>
    </row>
    <row r="132" spans="1:46" s="3" customFormat="1" ht="20.100000000000001" customHeight="1" x14ac:dyDescent="0.25">
      <c r="A132" s="45">
        <v>32142851</v>
      </c>
      <c r="B132" s="45" t="s">
        <v>242</v>
      </c>
      <c r="C132" s="45" t="s">
        <v>176</v>
      </c>
      <c r="D132" s="45" t="s">
        <v>567</v>
      </c>
      <c r="E132" s="45" t="s">
        <v>243</v>
      </c>
      <c r="F132" s="70" t="str">
        <f>VLOOKUP(A132,ListadoMaestroReporte__32162888!$A$8:$H$400,8,FALSE)</f>
        <v>karla.falcon@anahuac.mx</v>
      </c>
      <c r="G132" s="5" t="s">
        <v>537</v>
      </c>
      <c r="H132" s="5"/>
      <c r="I132" s="5"/>
      <c r="J132" s="5" t="s">
        <v>537</v>
      </c>
      <c r="K132" s="5"/>
      <c r="L132" s="5"/>
      <c r="M132" s="5" t="s">
        <v>537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/>
      <c r="Y132" s="8"/>
      <c r="Z132" s="8"/>
      <c r="AA132" s="8"/>
      <c r="AB132" s="8"/>
      <c r="AC132" s="8"/>
      <c r="AD132" s="5"/>
      <c r="AE132" s="5"/>
      <c r="AF132" s="5"/>
      <c r="AG132" s="5"/>
      <c r="AH132" s="5"/>
      <c r="AI132" s="5"/>
      <c r="AJ132" s="5"/>
      <c r="AK132" s="5"/>
      <c r="AL132" s="5"/>
      <c r="AN132" s="20">
        <f t="shared" si="20"/>
        <v>3</v>
      </c>
      <c r="AO132" s="21">
        <f t="shared" si="21"/>
        <v>1</v>
      </c>
      <c r="AQ132" s="30" t="str">
        <f t="shared" si="22"/>
        <v xml:space="preserve"> </v>
      </c>
      <c r="AR132" s="30" t="str">
        <f t="shared" si="18"/>
        <v xml:space="preserve"> </v>
      </c>
      <c r="AS132" s="30" t="str">
        <f t="shared" si="19"/>
        <v xml:space="preserve"> </v>
      </c>
      <c r="AT132" s="30">
        <f t="shared" si="17"/>
        <v>1</v>
      </c>
    </row>
    <row r="133" spans="1:46" s="3" customFormat="1" ht="20.100000000000001" customHeight="1" x14ac:dyDescent="0.25">
      <c r="A133" s="45">
        <v>32124269</v>
      </c>
      <c r="B133" s="45" t="s">
        <v>244</v>
      </c>
      <c r="C133" s="45" t="s">
        <v>53</v>
      </c>
      <c r="D133" s="45" t="s">
        <v>552</v>
      </c>
      <c r="E133" s="45" t="s">
        <v>192</v>
      </c>
      <c r="F133" s="70" t="str">
        <f>VLOOKUP(A133,ListadoMaestroReporte__32162888!$A$8:$H$400,8,FALSE)</f>
        <v>argel.farjat@anahuac.mx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"/>
      <c r="Y133" s="8"/>
      <c r="Z133" s="8"/>
      <c r="AA133" s="8"/>
      <c r="AB133" s="8"/>
      <c r="AC133" s="8"/>
      <c r="AD133" s="5"/>
      <c r="AE133" s="5" t="s">
        <v>598</v>
      </c>
      <c r="AF133" s="5"/>
      <c r="AG133" s="5"/>
      <c r="AH133" s="5"/>
      <c r="AI133" s="5"/>
      <c r="AJ133" s="5"/>
      <c r="AK133" s="5"/>
      <c r="AL133" s="5"/>
      <c r="AN133" s="20">
        <f t="shared" si="20"/>
        <v>1</v>
      </c>
      <c r="AO133" s="21">
        <f t="shared" si="21"/>
        <v>1</v>
      </c>
      <c r="AQ133" s="30" t="str">
        <f t="shared" si="22"/>
        <v xml:space="preserve"> </v>
      </c>
      <c r="AR133" s="30">
        <f t="shared" si="18"/>
        <v>1</v>
      </c>
      <c r="AS133" s="30" t="str">
        <f t="shared" si="19"/>
        <v xml:space="preserve"> </v>
      </c>
      <c r="AT133" s="30" t="str">
        <f t="shared" si="17"/>
        <v xml:space="preserve"> </v>
      </c>
    </row>
    <row r="134" spans="1:46" s="3" customFormat="1" ht="20.100000000000001" customHeight="1" x14ac:dyDescent="0.25">
      <c r="A134" s="45">
        <v>32151737</v>
      </c>
      <c r="B134" s="45" t="s">
        <v>245</v>
      </c>
      <c r="C134" s="45" t="s">
        <v>76</v>
      </c>
      <c r="D134" s="45" t="s">
        <v>546</v>
      </c>
      <c r="E134" s="45" t="s">
        <v>36</v>
      </c>
      <c r="F134" s="70" t="str">
        <f>VLOOKUP(A134,ListadoMaestroReporte__32162888!$A$8:$H$400,8,FALSE)</f>
        <v>bandini.lucia@anahuac.mx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"/>
      <c r="Y134" s="8"/>
      <c r="Z134" s="8"/>
      <c r="AA134" s="8"/>
      <c r="AB134" s="8"/>
      <c r="AC134" s="8"/>
      <c r="AD134" s="5"/>
      <c r="AE134" s="5"/>
      <c r="AF134" s="5"/>
      <c r="AG134" s="5"/>
      <c r="AH134" s="5"/>
      <c r="AI134" s="5"/>
      <c r="AJ134" s="5"/>
      <c r="AK134" s="5"/>
      <c r="AL134" s="5"/>
      <c r="AN134" s="20">
        <f t="shared" si="20"/>
        <v>0</v>
      </c>
      <c r="AO134" s="21" t="str">
        <f t="shared" si="21"/>
        <v xml:space="preserve"> </v>
      </c>
      <c r="AQ134" s="30" t="str">
        <f t="shared" si="22"/>
        <v xml:space="preserve"> </v>
      </c>
      <c r="AR134" s="30" t="str">
        <f t="shared" si="18"/>
        <v xml:space="preserve"> </v>
      </c>
      <c r="AS134" s="30" t="str">
        <f t="shared" si="19"/>
        <v xml:space="preserve"> </v>
      </c>
      <c r="AT134" s="30" t="str">
        <f t="shared" si="17"/>
        <v xml:space="preserve"> </v>
      </c>
    </row>
    <row r="135" spans="1:46" s="3" customFormat="1" ht="20.100000000000001" customHeight="1" x14ac:dyDescent="0.25">
      <c r="A135" s="45">
        <v>32161867</v>
      </c>
      <c r="B135" s="45" t="s">
        <v>246</v>
      </c>
      <c r="C135" s="45" t="s">
        <v>38</v>
      </c>
      <c r="D135" s="45" t="s">
        <v>541</v>
      </c>
      <c r="E135" s="45" t="s">
        <v>39</v>
      </c>
      <c r="F135" s="70" t="str">
        <f>VLOOKUP(A135,ListadoMaestroReporte__32162888!$A$8:$H$400,8,FALSE)</f>
        <v>farrah.ferro@anahuac.mx</v>
      </c>
      <c r="G135" s="5"/>
      <c r="H135" s="5"/>
      <c r="I135" s="5"/>
      <c r="J135" s="5" t="s">
        <v>537</v>
      </c>
      <c r="K135" s="5" t="s">
        <v>537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537</v>
      </c>
      <c r="W135" s="5"/>
      <c r="X135" s="8"/>
      <c r="Y135" s="8"/>
      <c r="Z135" s="8"/>
      <c r="AA135" s="8"/>
      <c r="AB135" s="8"/>
      <c r="AC135" s="8"/>
      <c r="AD135" s="5"/>
      <c r="AE135" s="5"/>
      <c r="AF135" s="5"/>
      <c r="AG135" s="5" t="s">
        <v>537</v>
      </c>
      <c r="AH135" s="5"/>
      <c r="AI135" s="5"/>
      <c r="AJ135" s="5" t="s">
        <v>537</v>
      </c>
      <c r="AK135" s="5"/>
      <c r="AL135" s="5"/>
      <c r="AN135" s="20">
        <f t="shared" si="20"/>
        <v>5</v>
      </c>
      <c r="AO135" s="21">
        <f t="shared" si="21"/>
        <v>1</v>
      </c>
      <c r="AQ135" s="30" t="str">
        <f t="shared" si="22"/>
        <v xml:space="preserve"> </v>
      </c>
      <c r="AR135" s="30" t="str">
        <f t="shared" si="18"/>
        <v xml:space="preserve"> </v>
      </c>
      <c r="AS135" s="30">
        <f t="shared" si="19"/>
        <v>1</v>
      </c>
      <c r="AT135" s="30">
        <f t="shared" si="17"/>
        <v>1</v>
      </c>
    </row>
    <row r="136" spans="1:46" s="3" customFormat="1" ht="20.100000000000001" customHeight="1" x14ac:dyDescent="0.25">
      <c r="A136" s="45">
        <v>32157498</v>
      </c>
      <c r="B136" s="45" t="s">
        <v>247</v>
      </c>
      <c r="C136" s="45" t="s">
        <v>228</v>
      </c>
      <c r="D136" s="45" t="s">
        <v>565</v>
      </c>
      <c r="E136" s="45" t="s">
        <v>36</v>
      </c>
      <c r="F136" s="70" t="str">
        <f>VLOOKUP(A136,ListadoMaestroReporte__32162888!$A$8:$H$400,8,FALSE)</f>
        <v>alejandro.fitzmaurice@anahuac.mx</v>
      </c>
      <c r="G136" s="5" t="s">
        <v>537</v>
      </c>
      <c r="H136" s="5" t="s">
        <v>537</v>
      </c>
      <c r="I136" s="5" t="s">
        <v>537</v>
      </c>
      <c r="J136" s="5" t="s">
        <v>537</v>
      </c>
      <c r="K136" s="5"/>
      <c r="L136" s="5"/>
      <c r="M136" s="5" t="s">
        <v>537</v>
      </c>
      <c r="N136" s="5"/>
      <c r="O136" s="5"/>
      <c r="P136" s="5"/>
      <c r="Q136" s="5"/>
      <c r="R136" s="5"/>
      <c r="S136" s="5"/>
      <c r="T136" s="5"/>
      <c r="U136" s="5"/>
      <c r="V136" s="5"/>
      <c r="W136" s="5" t="s">
        <v>537</v>
      </c>
      <c r="X136" s="8" t="str">
        <f>VLOOKUP($B136,'Enero 2017 (2)'!$A$2:$W$402,19,FALSE)</f>
        <v>x</v>
      </c>
      <c r="Y136" s="8"/>
      <c r="Z136" s="8"/>
      <c r="AA136" s="8"/>
      <c r="AB136" s="8"/>
      <c r="AC136" s="8"/>
      <c r="AD136" s="5"/>
      <c r="AE136" s="5"/>
      <c r="AF136" s="5"/>
      <c r="AG136" s="5"/>
      <c r="AH136" s="5"/>
      <c r="AI136" s="5"/>
      <c r="AJ136" s="5" t="s">
        <v>537</v>
      </c>
      <c r="AK136" s="5"/>
      <c r="AL136" s="5"/>
      <c r="AN136" s="20">
        <f t="shared" si="20"/>
        <v>8</v>
      </c>
      <c r="AO136" s="21">
        <f t="shared" si="21"/>
        <v>1</v>
      </c>
      <c r="AQ136" s="30">
        <f t="shared" si="22"/>
        <v>1</v>
      </c>
      <c r="AR136" s="30" t="str">
        <f t="shared" si="18"/>
        <v xml:space="preserve"> </v>
      </c>
      <c r="AS136" s="30" t="str">
        <f t="shared" si="19"/>
        <v xml:space="preserve"> </v>
      </c>
      <c r="AT136" s="30">
        <f t="shared" si="17"/>
        <v>1</v>
      </c>
    </row>
    <row r="137" spans="1:46" s="3" customFormat="1" ht="20.100000000000001" customHeight="1" x14ac:dyDescent="0.25">
      <c r="A137" s="45">
        <v>32147070</v>
      </c>
      <c r="B137" s="45" t="s">
        <v>248</v>
      </c>
      <c r="C137" s="45" t="s">
        <v>228</v>
      </c>
      <c r="D137" s="45" t="s">
        <v>565</v>
      </c>
      <c r="E137" s="45" t="s">
        <v>89</v>
      </c>
      <c r="F137" s="70" t="str">
        <f>VLOOKUP(A137,ListadoMaestroReporte__32162888!$A$8:$H$400,8,FALSE)</f>
        <v>beatriz.flores@anahuac.mx</v>
      </c>
      <c r="G137" s="5" t="s">
        <v>537</v>
      </c>
      <c r="H137" s="5" t="s">
        <v>537</v>
      </c>
      <c r="I137" s="5" t="s">
        <v>537</v>
      </c>
      <c r="J137" s="5" t="s">
        <v>537</v>
      </c>
      <c r="K137" s="5" t="s">
        <v>537</v>
      </c>
      <c r="L137" s="5"/>
      <c r="M137" s="5" t="s">
        <v>537</v>
      </c>
      <c r="N137" s="5" t="s">
        <v>537</v>
      </c>
      <c r="O137" s="5"/>
      <c r="P137" s="5"/>
      <c r="Q137" s="5"/>
      <c r="R137" s="5"/>
      <c r="S137" s="5"/>
      <c r="T137" s="5"/>
      <c r="U137" s="5"/>
      <c r="V137" s="5"/>
      <c r="W137" s="5" t="s">
        <v>537</v>
      </c>
      <c r="X137" s="8" t="str">
        <f>VLOOKUP($B137,'Enero 2017 (2)'!$A$2:$W$402,19,FALSE)</f>
        <v>x</v>
      </c>
      <c r="Y137" s="8"/>
      <c r="Z137" s="8"/>
      <c r="AA137" s="8"/>
      <c r="AB137" s="8"/>
      <c r="AC137" s="8"/>
      <c r="AD137" s="5"/>
      <c r="AE137" s="5"/>
      <c r="AF137" s="5"/>
      <c r="AG137" s="5"/>
      <c r="AH137" s="5"/>
      <c r="AI137" s="5"/>
      <c r="AJ137" s="5" t="s">
        <v>537</v>
      </c>
      <c r="AK137" s="5"/>
      <c r="AL137" s="5"/>
      <c r="AN137" s="20">
        <f t="shared" si="20"/>
        <v>10</v>
      </c>
      <c r="AO137" s="21">
        <f t="shared" si="21"/>
        <v>1</v>
      </c>
      <c r="AQ137" s="30">
        <f t="shared" si="22"/>
        <v>1</v>
      </c>
      <c r="AR137" s="30" t="str">
        <f t="shared" si="18"/>
        <v xml:space="preserve"> </v>
      </c>
      <c r="AS137" s="30" t="str">
        <f t="shared" si="19"/>
        <v xml:space="preserve"> </v>
      </c>
      <c r="AT137" s="30">
        <f t="shared" si="17"/>
        <v>1</v>
      </c>
    </row>
    <row r="138" spans="1:46" s="3" customFormat="1" ht="20.100000000000001" customHeight="1" x14ac:dyDescent="0.25">
      <c r="A138" s="45">
        <v>32124170</v>
      </c>
      <c r="B138" s="45" t="s">
        <v>249</v>
      </c>
      <c r="C138" s="45" t="s">
        <v>62</v>
      </c>
      <c r="D138" s="45" t="s">
        <v>560</v>
      </c>
      <c r="E138" s="45" t="s">
        <v>63</v>
      </c>
      <c r="F138" s="70" t="str">
        <f>VLOOKUP(A138,ListadoMaestroReporte__32162888!$A$8:$H$400,8,FALSE)</f>
        <v>gaspar.flores@anahuac.mx</v>
      </c>
      <c r="G138" s="5"/>
      <c r="H138" s="5"/>
      <c r="I138" s="5"/>
      <c r="J138" s="5" t="s">
        <v>537</v>
      </c>
      <c r="K138" s="5"/>
      <c r="L138" s="5"/>
      <c r="M138" s="5" t="s">
        <v>537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"/>
      <c r="Y138" s="8"/>
      <c r="Z138" s="8"/>
      <c r="AA138" s="8"/>
      <c r="AB138" s="8"/>
      <c r="AC138" s="8"/>
      <c r="AD138" s="5"/>
      <c r="AE138" s="5"/>
      <c r="AF138" s="5"/>
      <c r="AG138" s="5"/>
      <c r="AH138" s="5"/>
      <c r="AI138" s="5"/>
      <c r="AJ138" s="5" t="s">
        <v>537</v>
      </c>
      <c r="AK138" s="5"/>
      <c r="AL138" s="5"/>
      <c r="AN138" s="20">
        <f t="shared" si="20"/>
        <v>3</v>
      </c>
      <c r="AO138" s="21">
        <f t="shared" si="21"/>
        <v>1</v>
      </c>
      <c r="AQ138" s="30" t="str">
        <f t="shared" si="22"/>
        <v xml:space="preserve"> </v>
      </c>
      <c r="AR138" s="30" t="str">
        <f t="shared" si="18"/>
        <v xml:space="preserve"> </v>
      </c>
      <c r="AS138" s="30" t="str">
        <f t="shared" si="19"/>
        <v xml:space="preserve"> </v>
      </c>
      <c r="AT138" s="30">
        <f t="shared" si="17"/>
        <v>1</v>
      </c>
    </row>
    <row r="139" spans="1:46" s="3" customFormat="1" ht="20.100000000000001" customHeight="1" x14ac:dyDescent="0.25">
      <c r="A139" s="45">
        <v>32124335</v>
      </c>
      <c r="B139" s="45" t="s">
        <v>250</v>
      </c>
      <c r="C139" s="45" t="s">
        <v>74</v>
      </c>
      <c r="D139" s="45" t="s">
        <v>545</v>
      </c>
      <c r="E139" s="45" t="s">
        <v>36</v>
      </c>
      <c r="F139" s="70" t="str">
        <f>VLOOKUP(A139,ListadoMaestroReporte__32162888!$A$8:$H$400,8,FALSE)</f>
        <v>guillermo.fournier@anahuac.mx</v>
      </c>
      <c r="G139" s="5"/>
      <c r="H139" s="5"/>
      <c r="I139" s="5"/>
      <c r="J139" s="5"/>
      <c r="K139" s="5"/>
      <c r="L139" s="5" t="s">
        <v>537</v>
      </c>
      <c r="M139" s="5" t="s">
        <v>537</v>
      </c>
      <c r="N139" s="5"/>
      <c r="O139" s="5"/>
      <c r="P139" s="5"/>
      <c r="Q139" s="5"/>
      <c r="R139" s="5"/>
      <c r="S139" s="5"/>
      <c r="T139" s="5"/>
      <c r="U139" s="5"/>
      <c r="V139" s="5"/>
      <c r="W139" s="5" t="s">
        <v>537</v>
      </c>
      <c r="X139" s="8"/>
      <c r="Y139" s="8"/>
      <c r="Z139" s="8"/>
      <c r="AA139" s="8"/>
      <c r="AB139" s="8"/>
      <c r="AC139" s="8"/>
      <c r="AD139" s="5"/>
      <c r="AE139" s="5"/>
      <c r="AF139" s="5"/>
      <c r="AG139" s="5"/>
      <c r="AH139" s="5"/>
      <c r="AI139" s="5"/>
      <c r="AJ139" s="5" t="s">
        <v>537</v>
      </c>
      <c r="AK139" s="5"/>
      <c r="AL139" s="5"/>
      <c r="AN139" s="20">
        <f t="shared" si="20"/>
        <v>4</v>
      </c>
      <c r="AO139" s="21">
        <f t="shared" si="21"/>
        <v>1</v>
      </c>
      <c r="AQ139" s="30" t="str">
        <f t="shared" si="22"/>
        <v xml:space="preserve"> </v>
      </c>
      <c r="AR139" s="30" t="str">
        <f t="shared" si="18"/>
        <v xml:space="preserve"> </v>
      </c>
      <c r="AS139" s="30" t="str">
        <f t="shared" si="19"/>
        <v xml:space="preserve"> </v>
      </c>
      <c r="AT139" s="30">
        <f t="shared" si="17"/>
        <v>1</v>
      </c>
    </row>
    <row r="140" spans="1:46" s="3" customFormat="1" ht="20.100000000000001" customHeight="1" x14ac:dyDescent="0.25">
      <c r="A140" s="45">
        <v>32144069</v>
      </c>
      <c r="B140" s="45" t="s">
        <v>251</v>
      </c>
      <c r="C140" s="45" t="s">
        <v>209</v>
      </c>
      <c r="D140" s="45" t="s">
        <v>569</v>
      </c>
      <c r="E140" s="45" t="s">
        <v>89</v>
      </c>
      <c r="F140" s="70" t="str">
        <f>VLOOKUP(A140,ListadoMaestroReporte__32162888!$A$8:$H$400,8,FALSE)</f>
        <v>maythe.fraire@anahuac.mx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/>
      <c r="Y140" s="8"/>
      <c r="Z140" s="8" t="str">
        <f>VLOOKUP($B140,'Enero 2017 (2)'!$A$2:$W$402,21,FALSE)</f>
        <v>x</v>
      </c>
      <c r="AA140" s="8"/>
      <c r="AB140" s="8"/>
      <c r="AC140" s="8"/>
      <c r="AD140" s="5"/>
      <c r="AE140" s="5"/>
      <c r="AF140" s="5"/>
      <c r="AG140" s="5"/>
      <c r="AH140" s="5"/>
      <c r="AI140" s="5"/>
      <c r="AJ140" s="5" t="s">
        <v>537</v>
      </c>
      <c r="AK140" s="5"/>
      <c r="AL140" s="5"/>
      <c r="AN140" s="20">
        <f t="shared" si="20"/>
        <v>2</v>
      </c>
      <c r="AO140" s="21">
        <f t="shared" si="21"/>
        <v>1</v>
      </c>
      <c r="AQ140" s="30">
        <f t="shared" si="22"/>
        <v>1</v>
      </c>
      <c r="AR140" s="30" t="str">
        <f t="shared" si="18"/>
        <v xml:space="preserve"> </v>
      </c>
      <c r="AS140" s="30" t="str">
        <f t="shared" si="19"/>
        <v xml:space="preserve"> </v>
      </c>
      <c r="AT140" s="30" t="str">
        <f t="shared" si="17"/>
        <v xml:space="preserve"> </v>
      </c>
    </row>
    <row r="141" spans="1:46" s="3" customFormat="1" ht="20.100000000000001" customHeight="1" x14ac:dyDescent="0.25">
      <c r="A141" s="45">
        <v>32124321</v>
      </c>
      <c r="B141" s="45" t="s">
        <v>252</v>
      </c>
      <c r="C141" s="45" t="s">
        <v>171</v>
      </c>
      <c r="D141" s="45" t="s">
        <v>571</v>
      </c>
      <c r="E141" s="45" t="s">
        <v>253</v>
      </c>
      <c r="F141" s="70" t="str">
        <f>VLOOKUP(A141,ListadoMaestroReporte__32162888!$A$8:$H$400,8,FALSE)</f>
        <v>rodrigo.franco@anahuac.mx</v>
      </c>
      <c r="G141" s="5" t="s">
        <v>537</v>
      </c>
      <c r="H141" s="5" t="s">
        <v>537</v>
      </c>
      <c r="I141" s="5" t="s">
        <v>537</v>
      </c>
      <c r="J141" s="5" t="s">
        <v>537</v>
      </c>
      <c r="K141" s="5" t="s">
        <v>537</v>
      </c>
      <c r="L141" s="5" t="s">
        <v>537</v>
      </c>
      <c r="M141" s="5" t="s">
        <v>537</v>
      </c>
      <c r="N141" s="5"/>
      <c r="O141" s="5" t="s">
        <v>537</v>
      </c>
      <c r="P141" s="5"/>
      <c r="Q141" s="5"/>
      <c r="R141" s="5"/>
      <c r="S141" s="5"/>
      <c r="T141" s="5" t="s">
        <v>537</v>
      </c>
      <c r="U141" s="5"/>
      <c r="V141" s="5" t="s">
        <v>537</v>
      </c>
      <c r="W141" s="5" t="s">
        <v>537</v>
      </c>
      <c r="X141" s="8" t="str">
        <f>VLOOKUP($B141,'Enero 2017 (2)'!$A$2:$W$402,19,FALSE)</f>
        <v>x</v>
      </c>
      <c r="Y141" s="8"/>
      <c r="Z141" s="8" t="str">
        <f>VLOOKUP($B141,'Enero 2017 (2)'!$A$2:$W$402,21,FALSE)</f>
        <v>x</v>
      </c>
      <c r="AA141" s="8"/>
      <c r="AB141" s="8" t="str">
        <f>VLOOKUP($B141,'Enero 2017 (2)'!$A$2:$W$402,23,FALSE)</f>
        <v>x</v>
      </c>
      <c r="AC141" s="8"/>
      <c r="AD141" s="5" t="s">
        <v>537</v>
      </c>
      <c r="AE141" s="5"/>
      <c r="AF141" s="5"/>
      <c r="AG141" s="5" t="s">
        <v>595</v>
      </c>
      <c r="AH141" s="5"/>
      <c r="AI141" s="5"/>
      <c r="AJ141" s="5" t="s">
        <v>537</v>
      </c>
      <c r="AK141" s="5"/>
      <c r="AL141" s="5" t="s">
        <v>537</v>
      </c>
      <c r="AN141" s="20">
        <f t="shared" si="20"/>
        <v>18</v>
      </c>
      <c r="AO141" s="21">
        <f t="shared" si="21"/>
        <v>1</v>
      </c>
      <c r="AQ141" s="30">
        <f t="shared" si="22"/>
        <v>1</v>
      </c>
      <c r="AR141" s="30">
        <f t="shared" si="18"/>
        <v>1</v>
      </c>
      <c r="AS141" s="30">
        <f t="shared" si="19"/>
        <v>1</v>
      </c>
      <c r="AT141" s="30">
        <f t="shared" si="17"/>
        <v>1</v>
      </c>
    </row>
    <row r="142" spans="1:46" s="3" customFormat="1" ht="20.100000000000001" customHeight="1" x14ac:dyDescent="0.25">
      <c r="A142" s="45">
        <v>32137040</v>
      </c>
      <c r="B142" s="45" t="s">
        <v>254</v>
      </c>
      <c r="C142" s="45" t="s">
        <v>255</v>
      </c>
      <c r="D142" s="45" t="s">
        <v>572</v>
      </c>
      <c r="E142" s="45" t="s">
        <v>36</v>
      </c>
      <c r="F142" s="70" t="str">
        <f>VLOOKUP(A142,ListadoMaestroReporte__32162888!$A$8:$H$400,8,FALSE)</f>
        <v>sofia.fregoso@anahuac.mx</v>
      </c>
      <c r="G142" s="5"/>
      <c r="H142" s="5"/>
      <c r="I142" s="5"/>
      <c r="J142" s="5"/>
      <c r="K142" s="5"/>
      <c r="L142" s="5" t="s">
        <v>537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"/>
      <c r="Y142" s="8"/>
      <c r="Z142" s="8"/>
      <c r="AA142" s="8"/>
      <c r="AB142" s="8"/>
      <c r="AC142" s="8"/>
      <c r="AD142" s="5"/>
      <c r="AE142" s="5"/>
      <c r="AF142" s="5"/>
      <c r="AG142" s="5"/>
      <c r="AH142" s="5"/>
      <c r="AI142" s="5"/>
      <c r="AJ142" s="5"/>
      <c r="AK142" s="5"/>
      <c r="AL142" s="5"/>
      <c r="AN142" s="20">
        <f t="shared" si="20"/>
        <v>1</v>
      </c>
      <c r="AO142" s="21">
        <f t="shared" si="21"/>
        <v>1</v>
      </c>
      <c r="AQ142" s="30" t="str">
        <f t="shared" si="22"/>
        <v xml:space="preserve"> </v>
      </c>
      <c r="AR142" s="30" t="str">
        <f t="shared" si="18"/>
        <v xml:space="preserve"> </v>
      </c>
      <c r="AS142" s="30" t="str">
        <f t="shared" si="19"/>
        <v xml:space="preserve"> </v>
      </c>
      <c r="AT142" s="30">
        <f t="shared" ref="AT142:AT171" si="23">+IF(COUNTA(G142:W142)&lt;&gt;0,1," ")</f>
        <v>1</v>
      </c>
    </row>
    <row r="143" spans="1:46" s="3" customFormat="1" ht="20.100000000000001" customHeight="1" x14ac:dyDescent="0.25">
      <c r="A143" s="45">
        <v>32162649</v>
      </c>
      <c r="B143" s="45" t="s">
        <v>256</v>
      </c>
      <c r="C143" s="45" t="s">
        <v>79</v>
      </c>
      <c r="D143" s="45" t="s">
        <v>547</v>
      </c>
      <c r="E143" s="45" t="s">
        <v>86</v>
      </c>
      <c r="F143" s="70" t="str">
        <f>VLOOKUP(A143,ListadoMaestroReporte__32162888!$A$8:$H$400,8,FALSE)</f>
        <v>alfredo.gallegos@anahuac.mx</v>
      </c>
      <c r="G143" s="5"/>
      <c r="H143" s="5"/>
      <c r="I143" s="5"/>
      <c r="J143" s="5"/>
      <c r="K143" s="5" t="s">
        <v>537</v>
      </c>
      <c r="L143" s="5"/>
      <c r="M143" s="5" t="s">
        <v>537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/>
      <c r="Y143" s="8"/>
      <c r="Z143" s="8"/>
      <c r="AA143" s="8"/>
      <c r="AB143" s="8"/>
      <c r="AC143" s="8"/>
      <c r="AD143" s="5"/>
      <c r="AE143" s="5"/>
      <c r="AF143" s="5"/>
      <c r="AG143" s="5"/>
      <c r="AH143" s="5"/>
      <c r="AI143" s="5"/>
      <c r="AJ143" s="5"/>
      <c r="AK143" s="5"/>
      <c r="AL143" s="5"/>
      <c r="AN143" s="20">
        <f t="shared" si="20"/>
        <v>2</v>
      </c>
      <c r="AO143" s="21">
        <f t="shared" si="21"/>
        <v>1</v>
      </c>
      <c r="AQ143" s="30" t="str">
        <f t="shared" si="22"/>
        <v xml:space="preserve"> </v>
      </c>
      <c r="AR143" s="30" t="str">
        <f t="shared" si="18"/>
        <v xml:space="preserve"> </v>
      </c>
      <c r="AS143" s="30" t="str">
        <f t="shared" si="19"/>
        <v xml:space="preserve"> </v>
      </c>
      <c r="AT143" s="30">
        <f t="shared" si="23"/>
        <v>1</v>
      </c>
    </row>
    <row r="144" spans="1:46" s="3" customFormat="1" ht="20.100000000000001" customHeight="1" x14ac:dyDescent="0.25">
      <c r="A144" s="45">
        <v>32144488</v>
      </c>
      <c r="B144" s="45" t="s">
        <v>257</v>
      </c>
      <c r="C144" s="45" t="s">
        <v>35</v>
      </c>
      <c r="D144" s="45" t="s">
        <v>554</v>
      </c>
      <c r="E144" s="45" t="s">
        <v>122</v>
      </c>
      <c r="F144" s="70" t="str">
        <f>VLOOKUP(A144,ListadoMaestroReporte__32162888!$A$8:$H$400,8,FALSE)</f>
        <v>mario.gamboa@anahuac.mx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/>
      <c r="Y144" s="8"/>
      <c r="Z144" s="8"/>
      <c r="AA144" s="8"/>
      <c r="AB144" s="8"/>
      <c r="AC144" s="8"/>
      <c r="AD144" s="5"/>
      <c r="AE144" s="5"/>
      <c r="AF144" s="5"/>
      <c r="AG144" s="5"/>
      <c r="AH144" s="5"/>
      <c r="AI144" s="5"/>
      <c r="AJ144" s="5" t="s">
        <v>537</v>
      </c>
      <c r="AK144" s="5"/>
      <c r="AL144" s="5"/>
      <c r="AN144" s="20">
        <f t="shared" si="20"/>
        <v>1</v>
      </c>
      <c r="AO144" s="21">
        <f t="shared" si="21"/>
        <v>1</v>
      </c>
      <c r="AQ144" s="30" t="str">
        <f t="shared" si="22"/>
        <v xml:space="preserve"> </v>
      </c>
      <c r="AR144" s="30" t="str">
        <f t="shared" si="18"/>
        <v xml:space="preserve"> </v>
      </c>
      <c r="AS144" s="30" t="str">
        <f t="shared" si="19"/>
        <v xml:space="preserve"> </v>
      </c>
      <c r="AT144" s="30" t="str">
        <f t="shared" si="23"/>
        <v xml:space="preserve"> </v>
      </c>
    </row>
    <row r="145" spans="1:46" s="3" customFormat="1" ht="20.100000000000001" customHeight="1" x14ac:dyDescent="0.25">
      <c r="A145" s="45">
        <v>32153337</v>
      </c>
      <c r="B145" s="45" t="s">
        <v>258</v>
      </c>
      <c r="C145" s="45" t="s">
        <v>147</v>
      </c>
      <c r="D145" s="45" t="s">
        <v>563</v>
      </c>
      <c r="E145" s="45" t="s">
        <v>148</v>
      </c>
      <c r="F145" s="70" t="str">
        <f>VLOOKUP(A145,ListadoMaestroReporte__32162888!$A$8:$H$400,8,FALSE)</f>
        <v>felipe.garcia@anahuac.mx</v>
      </c>
      <c r="G145" s="5"/>
      <c r="H145" s="5"/>
      <c r="I145" s="5"/>
      <c r="J145" s="5" t="s">
        <v>537</v>
      </c>
      <c r="K145" s="5" t="s">
        <v>537</v>
      </c>
      <c r="L145" s="5"/>
      <c r="M145" s="5" t="s">
        <v>537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"/>
      <c r="Y145" s="8"/>
      <c r="Z145" s="8"/>
      <c r="AA145" s="8"/>
      <c r="AB145" s="8"/>
      <c r="AC145" s="8"/>
      <c r="AD145" s="5"/>
      <c r="AE145" s="5"/>
      <c r="AF145" s="5"/>
      <c r="AG145" s="5"/>
      <c r="AH145" s="5"/>
      <c r="AI145" s="5"/>
      <c r="AJ145" s="5" t="s">
        <v>537</v>
      </c>
      <c r="AK145" s="5"/>
      <c r="AL145" s="5"/>
      <c r="AN145" s="20">
        <f t="shared" si="20"/>
        <v>4</v>
      </c>
      <c r="AO145" s="21">
        <f t="shared" si="21"/>
        <v>1</v>
      </c>
      <c r="AQ145" s="30" t="str">
        <f t="shared" si="22"/>
        <v xml:space="preserve"> </v>
      </c>
      <c r="AR145" s="30" t="str">
        <f t="shared" si="18"/>
        <v xml:space="preserve"> </v>
      </c>
      <c r="AS145" s="30" t="str">
        <f t="shared" si="19"/>
        <v xml:space="preserve"> </v>
      </c>
      <c r="AT145" s="30">
        <f t="shared" si="23"/>
        <v>1</v>
      </c>
    </row>
    <row r="146" spans="1:46" s="3" customFormat="1" ht="20.100000000000001" customHeight="1" x14ac:dyDescent="0.25">
      <c r="A146" s="45">
        <v>32124274</v>
      </c>
      <c r="B146" s="45" t="s">
        <v>259</v>
      </c>
      <c r="C146" s="45" t="s">
        <v>62</v>
      </c>
      <c r="D146" s="45" t="s">
        <v>560</v>
      </c>
      <c r="E146" s="45" t="s">
        <v>63</v>
      </c>
      <c r="F146" s="70" t="str">
        <f>VLOOKUP(A146,ListadoMaestroReporte__32162888!$A$8:$H$400,8,FALSE)</f>
        <v>julian.garcia@anahuac.mx</v>
      </c>
      <c r="G146" s="5"/>
      <c r="H146" s="5"/>
      <c r="I146" s="5"/>
      <c r="J146" s="5" t="s">
        <v>537</v>
      </c>
      <c r="K146" s="5" t="s">
        <v>537</v>
      </c>
      <c r="L146" s="5"/>
      <c r="M146" s="5" t="s">
        <v>537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"/>
      <c r="Y146" s="8"/>
      <c r="Z146" s="8"/>
      <c r="AA146" s="8"/>
      <c r="AB146" s="8"/>
      <c r="AC146" s="8"/>
      <c r="AD146" s="5"/>
      <c r="AE146" s="5"/>
      <c r="AF146" s="5"/>
      <c r="AG146" s="5"/>
      <c r="AH146" s="5"/>
      <c r="AI146" s="5"/>
      <c r="AJ146" s="5" t="s">
        <v>537</v>
      </c>
      <c r="AK146" s="5"/>
      <c r="AL146" s="5"/>
      <c r="AN146" s="20">
        <f t="shared" si="20"/>
        <v>4</v>
      </c>
      <c r="AO146" s="21">
        <f t="shared" si="21"/>
        <v>1</v>
      </c>
      <c r="AQ146" s="30" t="str">
        <f t="shared" si="22"/>
        <v xml:space="preserve"> </v>
      </c>
      <c r="AR146" s="30" t="str">
        <f t="shared" si="18"/>
        <v xml:space="preserve"> </v>
      </c>
      <c r="AS146" s="30" t="str">
        <f t="shared" si="19"/>
        <v xml:space="preserve"> </v>
      </c>
      <c r="AT146" s="30">
        <f t="shared" si="23"/>
        <v>1</v>
      </c>
    </row>
    <row r="147" spans="1:46" s="3" customFormat="1" ht="20.100000000000001" customHeight="1" x14ac:dyDescent="0.25">
      <c r="A147" s="45">
        <v>32142235</v>
      </c>
      <c r="B147" s="45" t="s">
        <v>260</v>
      </c>
      <c r="C147" s="45" t="s">
        <v>261</v>
      </c>
      <c r="D147" s="45" t="s">
        <v>571</v>
      </c>
      <c r="E147" s="45" t="s">
        <v>80</v>
      </c>
      <c r="F147" s="70" t="str">
        <f>VLOOKUP(A147,ListadoMaestroReporte__32162888!$A$8:$H$400,8,FALSE)</f>
        <v>carlos.garcia@anahuac.mx</v>
      </c>
      <c r="G147" s="5" t="s">
        <v>537</v>
      </c>
      <c r="H147" s="5" t="s">
        <v>537</v>
      </c>
      <c r="I147" s="5" t="s">
        <v>537</v>
      </c>
      <c r="J147" s="5"/>
      <c r="K147" s="5" t="s">
        <v>537</v>
      </c>
      <c r="L147" s="5" t="s">
        <v>537</v>
      </c>
      <c r="M147" s="5" t="s">
        <v>537</v>
      </c>
      <c r="N147" s="5"/>
      <c r="O147" s="5"/>
      <c r="P147" s="5"/>
      <c r="Q147" s="5"/>
      <c r="R147" s="5"/>
      <c r="S147" s="5"/>
      <c r="T147" s="5" t="s">
        <v>537</v>
      </c>
      <c r="U147" s="5"/>
      <c r="V147" s="5"/>
      <c r="W147" s="5" t="s">
        <v>537</v>
      </c>
      <c r="X147" s="8"/>
      <c r="Y147" s="8"/>
      <c r="Z147" s="8"/>
      <c r="AA147" s="8"/>
      <c r="AB147" s="8"/>
      <c r="AC147" s="8"/>
      <c r="AD147" s="5"/>
      <c r="AE147" s="5"/>
      <c r="AF147" s="5"/>
      <c r="AG147" s="5" t="s">
        <v>537</v>
      </c>
      <c r="AH147" s="5"/>
      <c r="AI147" s="5"/>
      <c r="AJ147" s="5" t="s">
        <v>537</v>
      </c>
      <c r="AK147" s="5"/>
      <c r="AL147" s="5" t="s">
        <v>537</v>
      </c>
      <c r="AN147" s="20">
        <f t="shared" si="20"/>
        <v>11</v>
      </c>
      <c r="AO147" s="21">
        <f t="shared" si="21"/>
        <v>1</v>
      </c>
      <c r="AQ147" s="30" t="str">
        <f t="shared" si="22"/>
        <v xml:space="preserve"> </v>
      </c>
      <c r="AR147" s="30"/>
      <c r="AS147" s="30"/>
      <c r="AT147" s="30">
        <f t="shared" si="23"/>
        <v>1</v>
      </c>
    </row>
    <row r="148" spans="1:46" s="3" customFormat="1" ht="20.100000000000001" customHeight="1" x14ac:dyDescent="0.25">
      <c r="A148" s="5"/>
      <c r="B148" s="45" t="s">
        <v>538</v>
      </c>
      <c r="C148" s="45" t="s">
        <v>540</v>
      </c>
      <c r="D148" s="45" t="s">
        <v>544</v>
      </c>
      <c r="E148" s="45" t="s">
        <v>539</v>
      </c>
      <c r="F148" s="70" t="e">
        <f>VLOOKUP(A148,ListadoMaestroReporte__32162888!$A$8:$H$400,8,FALSE)</f>
        <v>#N/A</v>
      </c>
      <c r="G148" s="5"/>
      <c r="H148" s="5" t="s">
        <v>537</v>
      </c>
      <c r="I148" s="5" t="s">
        <v>537</v>
      </c>
      <c r="J148" s="5"/>
      <c r="K148" s="5"/>
      <c r="L148" s="5" t="s">
        <v>537</v>
      </c>
      <c r="M148" s="5" t="s">
        <v>537</v>
      </c>
      <c r="N148" s="5"/>
      <c r="O148" s="5"/>
      <c r="P148" s="5" t="s">
        <v>537</v>
      </c>
      <c r="Q148" s="5" t="s">
        <v>537</v>
      </c>
      <c r="R148" s="5"/>
      <c r="S148" s="5"/>
      <c r="T148" s="5"/>
      <c r="U148" s="5"/>
      <c r="V148" s="5"/>
      <c r="W148" s="5" t="s">
        <v>537</v>
      </c>
      <c r="X148" s="8"/>
      <c r="Y148" s="8"/>
      <c r="Z148" s="8" t="str">
        <f>VLOOKUP($B148,'Enero 2017 (2)'!$A$2:$W$402,21,FALSE)</f>
        <v>x</v>
      </c>
      <c r="AA148" s="8"/>
      <c r="AB148" s="8"/>
      <c r="AC148" s="8"/>
      <c r="AD148" s="5"/>
      <c r="AE148" s="5"/>
      <c r="AF148" s="5"/>
      <c r="AG148" s="5"/>
      <c r="AH148" s="5"/>
      <c r="AI148" s="5"/>
      <c r="AJ148" s="5"/>
      <c r="AK148" s="5"/>
      <c r="AL148" s="5"/>
      <c r="AN148" s="20">
        <f t="shared" si="20"/>
        <v>8</v>
      </c>
      <c r="AO148" s="21">
        <f t="shared" si="21"/>
        <v>1</v>
      </c>
      <c r="AQ148" s="30">
        <f t="shared" si="22"/>
        <v>1</v>
      </c>
      <c r="AR148" s="30" t="str">
        <f t="shared" ref="AR148:AR191" si="24">+IF(COUNTA(AD148:AF148)&lt;&gt;0,1," ")</f>
        <v xml:space="preserve"> </v>
      </c>
      <c r="AS148" s="30" t="str">
        <f t="shared" ref="AS148:AS191" si="25">+IF(COUNTA(AG148:AI148)&lt;&gt;0,1," ")</f>
        <v xml:space="preserve"> </v>
      </c>
      <c r="AT148" s="30">
        <f t="shared" si="23"/>
        <v>1</v>
      </c>
    </row>
    <row r="149" spans="1:46" s="3" customFormat="1" ht="20.100000000000001" customHeight="1" x14ac:dyDescent="0.25">
      <c r="A149" s="45">
        <v>32143434</v>
      </c>
      <c r="B149" s="45" t="s">
        <v>262</v>
      </c>
      <c r="C149" s="45" t="s">
        <v>79</v>
      </c>
      <c r="D149" s="45" t="s">
        <v>547</v>
      </c>
      <c r="E149" s="45" t="s">
        <v>263</v>
      </c>
      <c r="F149" s="70" t="str">
        <f>VLOOKUP(A149,ListadoMaestroReporte__32162888!$A$8:$H$400,8,FALSE)</f>
        <v>regina.garza@anahuac.mx</v>
      </c>
      <c r="G149" s="5"/>
      <c r="H149" s="5"/>
      <c r="I149" s="5"/>
      <c r="J149" s="5" t="s">
        <v>537</v>
      </c>
      <c r="K149" s="5"/>
      <c r="L149" s="5"/>
      <c r="M149" s="5" t="s">
        <v>537</v>
      </c>
      <c r="N149" s="5"/>
      <c r="O149" s="5"/>
      <c r="P149" s="5"/>
      <c r="Q149" s="5"/>
      <c r="R149" s="5"/>
      <c r="S149" s="5"/>
      <c r="T149" s="5"/>
      <c r="U149" s="5"/>
      <c r="V149" s="5"/>
      <c r="W149" s="5" t="s">
        <v>537</v>
      </c>
      <c r="X149" s="8"/>
      <c r="Y149" s="8" t="str">
        <f>VLOOKUP($B149,'Enero 2017 (2)'!$A$2:$W$402,20,FALSE)</f>
        <v>x</v>
      </c>
      <c r="Z149" s="8" t="str">
        <f>VLOOKUP($B149,'Enero 2017 (2)'!$A$2:$W$402,21,FALSE)</f>
        <v>x</v>
      </c>
      <c r="AA149" s="8"/>
      <c r="AB149" s="8"/>
      <c r="AC149" s="8"/>
      <c r="AD149" s="5"/>
      <c r="AE149" s="5"/>
      <c r="AF149" s="5"/>
      <c r="AG149" s="5"/>
      <c r="AH149" s="5"/>
      <c r="AI149" s="5"/>
      <c r="AJ149" s="5" t="s">
        <v>537</v>
      </c>
      <c r="AK149" s="5"/>
      <c r="AL149" s="5"/>
      <c r="AN149" s="20">
        <f t="shared" si="20"/>
        <v>6</v>
      </c>
      <c r="AO149" s="21">
        <f t="shared" si="21"/>
        <v>1</v>
      </c>
      <c r="AQ149" s="30">
        <f t="shared" si="22"/>
        <v>1</v>
      </c>
      <c r="AR149" s="30" t="str">
        <f t="shared" si="24"/>
        <v xml:space="preserve"> </v>
      </c>
      <c r="AS149" s="30" t="str">
        <f t="shared" si="25"/>
        <v xml:space="preserve"> </v>
      </c>
      <c r="AT149" s="30">
        <f t="shared" si="23"/>
        <v>1</v>
      </c>
    </row>
    <row r="150" spans="1:46" s="3" customFormat="1" ht="20.100000000000001" customHeight="1" x14ac:dyDescent="0.25">
      <c r="A150" s="45">
        <v>32155231</v>
      </c>
      <c r="B150" s="45" t="s">
        <v>264</v>
      </c>
      <c r="C150" s="45" t="s">
        <v>58</v>
      </c>
      <c r="D150" s="45" t="s">
        <v>553</v>
      </c>
      <c r="E150" s="45" t="s">
        <v>36</v>
      </c>
      <c r="F150" s="70" t="str">
        <f>VLOOKUP(A150,ListadoMaestroReporte__32162888!$A$8:$H$400,8,FALSE)</f>
        <v>geovanny.giorgana@anahuac.mx</v>
      </c>
      <c r="G150" s="5" t="s">
        <v>537</v>
      </c>
      <c r="H150" s="5"/>
      <c r="I150" s="5"/>
      <c r="J150" s="5"/>
      <c r="K150" s="5"/>
      <c r="L150" s="5" t="s">
        <v>537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"/>
      <c r="Y150" s="8"/>
      <c r="Z150" s="8"/>
      <c r="AA150" s="8"/>
      <c r="AB150" s="8"/>
      <c r="AC150" s="8"/>
      <c r="AD150" s="5"/>
      <c r="AE150" s="5" t="s">
        <v>598</v>
      </c>
      <c r="AF150" s="5" t="s">
        <v>595</v>
      </c>
      <c r="AG150" s="5"/>
      <c r="AH150" s="5"/>
      <c r="AI150" s="5"/>
      <c r="AJ150" s="5" t="s">
        <v>537</v>
      </c>
      <c r="AK150" s="5"/>
      <c r="AL150" s="5"/>
      <c r="AN150" s="20">
        <f t="shared" si="20"/>
        <v>5</v>
      </c>
      <c r="AO150" s="21">
        <f t="shared" si="21"/>
        <v>1</v>
      </c>
      <c r="AQ150" s="30" t="str">
        <f t="shared" si="22"/>
        <v xml:space="preserve"> </v>
      </c>
      <c r="AR150" s="30">
        <f>+IF(COUNTA(AD150:AF150)&lt;&gt;0,1," ")</f>
        <v>1</v>
      </c>
      <c r="AS150" s="30" t="str">
        <f>+IF(COUNTA(AG150:AI150)&lt;&gt;0,1," ")</f>
        <v xml:space="preserve"> </v>
      </c>
      <c r="AT150" s="30">
        <f>+IF(COUNTA(G150:W150)&lt;&gt;0,1," ")</f>
        <v>1</v>
      </c>
    </row>
    <row r="151" spans="1:46" s="3" customFormat="1" ht="20.100000000000001" customHeight="1" x14ac:dyDescent="0.25">
      <c r="A151" s="45">
        <v>32162403</v>
      </c>
      <c r="B151" s="45" t="s">
        <v>265</v>
      </c>
      <c r="C151" s="45" t="s">
        <v>266</v>
      </c>
      <c r="D151" s="45" t="s">
        <v>571</v>
      </c>
      <c r="E151" s="45" t="s">
        <v>86</v>
      </c>
      <c r="F151" s="70" t="str">
        <f>VLOOKUP(A151,ListadoMaestroReporte__32162888!$A$8:$H$400,8,FALSE)</f>
        <v>andrea.gomezd@anahuac.mx</v>
      </c>
      <c r="G151" s="5"/>
      <c r="H151" s="5" t="s">
        <v>537</v>
      </c>
      <c r="I151" s="5" t="s">
        <v>537</v>
      </c>
      <c r="J151" s="5" t="s">
        <v>537</v>
      </c>
      <c r="K151" s="5"/>
      <c r="L151" s="5" t="s">
        <v>537</v>
      </c>
      <c r="M151" s="5" t="s">
        <v>537</v>
      </c>
      <c r="N151" s="5"/>
      <c r="O151" s="5"/>
      <c r="P151" s="5" t="s">
        <v>537</v>
      </c>
      <c r="Q151" s="5"/>
      <c r="R151" s="5"/>
      <c r="S151" s="5" t="s">
        <v>537</v>
      </c>
      <c r="T151" s="5"/>
      <c r="U151" s="5"/>
      <c r="V151" s="5" t="s">
        <v>537</v>
      </c>
      <c r="W151" s="5" t="s">
        <v>537</v>
      </c>
      <c r="X151" s="8" t="str">
        <f>VLOOKUP($B151,'Enero 2017 (2)'!$A$2:$W$402,19,FALSE)</f>
        <v>x</v>
      </c>
      <c r="Y151" s="8"/>
      <c r="Z151" s="8" t="str">
        <f>VLOOKUP($B151,'Enero 2017 (2)'!$A$2:$W$402,21,FALSE)</f>
        <v>x</v>
      </c>
      <c r="AA151" s="8"/>
      <c r="AB151" s="8"/>
      <c r="AC151" s="8"/>
      <c r="AD151" s="5"/>
      <c r="AE151" s="5"/>
      <c r="AF151" s="5"/>
      <c r="AG151" s="5" t="s">
        <v>595</v>
      </c>
      <c r="AH151" s="5"/>
      <c r="AI151" s="5"/>
      <c r="AJ151" s="5" t="s">
        <v>537</v>
      </c>
      <c r="AK151" s="5"/>
      <c r="AL151" s="5" t="s">
        <v>537</v>
      </c>
      <c r="AN151" s="20">
        <f t="shared" si="20"/>
        <v>14</v>
      </c>
      <c r="AO151" s="21">
        <f t="shared" si="21"/>
        <v>1</v>
      </c>
      <c r="AQ151" s="30">
        <f t="shared" si="22"/>
        <v>1</v>
      </c>
      <c r="AR151" s="30" t="str">
        <f t="shared" si="24"/>
        <v xml:space="preserve"> </v>
      </c>
      <c r="AS151" s="30">
        <f t="shared" si="25"/>
        <v>1</v>
      </c>
      <c r="AT151" s="30">
        <f t="shared" si="23"/>
        <v>1</v>
      </c>
    </row>
    <row r="152" spans="1:46" s="3" customFormat="1" ht="20.100000000000001" customHeight="1" x14ac:dyDescent="0.25">
      <c r="A152" s="45">
        <v>32159427</v>
      </c>
      <c r="B152" s="45" t="s">
        <v>267</v>
      </c>
      <c r="C152" s="45" t="s">
        <v>98</v>
      </c>
      <c r="D152" s="45" t="s">
        <v>551</v>
      </c>
      <c r="E152" s="45" t="s">
        <v>36</v>
      </c>
      <c r="F152" s="70" t="str">
        <f>VLOOKUP(A152,ListadoMaestroReporte__32162888!$A$8:$H$400,8,FALSE)</f>
        <v>jorge.gomezo@anahuac.mx</v>
      </c>
      <c r="G152" s="5" t="s">
        <v>537</v>
      </c>
      <c r="H152" s="5" t="s">
        <v>537</v>
      </c>
      <c r="I152" s="5" t="s">
        <v>537</v>
      </c>
      <c r="J152" s="5"/>
      <c r="K152" s="5"/>
      <c r="L152" s="5" t="s">
        <v>537</v>
      </c>
      <c r="M152" s="5" t="s">
        <v>537</v>
      </c>
      <c r="N152" s="5"/>
      <c r="O152" s="5"/>
      <c r="P152" s="5"/>
      <c r="Q152" s="5"/>
      <c r="R152" s="5"/>
      <c r="S152" s="5"/>
      <c r="T152" s="5"/>
      <c r="U152" s="5"/>
      <c r="V152" s="5"/>
      <c r="W152" s="5" t="s">
        <v>537</v>
      </c>
      <c r="X152" s="8"/>
      <c r="Y152" s="8"/>
      <c r="Z152" s="8"/>
      <c r="AA152" s="8" t="str">
        <f>VLOOKUP($B152,'Enero 2017 (2)'!$A$2:$W$402,22,FALSE)</f>
        <v>x</v>
      </c>
      <c r="AB152" s="8"/>
      <c r="AC152" s="8"/>
      <c r="AD152" s="5"/>
      <c r="AE152" s="5"/>
      <c r="AF152" s="5"/>
      <c r="AG152" s="5"/>
      <c r="AH152" s="5"/>
      <c r="AI152" s="5"/>
      <c r="AJ152" s="5" t="s">
        <v>537</v>
      </c>
      <c r="AK152" s="5"/>
      <c r="AL152" s="5"/>
      <c r="AN152" s="20">
        <f t="shared" si="20"/>
        <v>8</v>
      </c>
      <c r="AO152" s="21">
        <f t="shared" si="21"/>
        <v>1</v>
      </c>
      <c r="AQ152" s="30">
        <f t="shared" si="22"/>
        <v>1</v>
      </c>
      <c r="AR152" s="30" t="str">
        <f t="shared" si="24"/>
        <v xml:space="preserve"> </v>
      </c>
      <c r="AS152" s="30" t="str">
        <f t="shared" si="25"/>
        <v xml:space="preserve"> </v>
      </c>
      <c r="AT152" s="30">
        <f t="shared" si="23"/>
        <v>1</v>
      </c>
    </row>
    <row r="153" spans="1:46" s="3" customFormat="1" ht="20.100000000000001" customHeight="1" x14ac:dyDescent="0.25">
      <c r="A153" s="45">
        <v>32146480</v>
      </c>
      <c r="B153" s="45" t="s">
        <v>620</v>
      </c>
      <c r="C153" s="45" t="s">
        <v>60</v>
      </c>
      <c r="D153" s="45" t="s">
        <v>564</v>
      </c>
      <c r="E153" s="45" t="s">
        <v>36</v>
      </c>
      <c r="F153" s="70" t="str">
        <f>VLOOKUP(A153,ListadoMaestroReporte__32162888!$A$8:$H$400,8,FALSE)</f>
        <v>edsi.gomez@anahuac.mx</v>
      </c>
      <c r="G153" s="5"/>
      <c r="H153" s="5"/>
      <c r="I153" s="5"/>
      <c r="J153" s="5"/>
      <c r="K153" s="5"/>
      <c r="L153" s="5"/>
      <c r="M153" s="5" t="s">
        <v>537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"/>
      <c r="Y153" s="8"/>
      <c r="Z153" s="8"/>
      <c r="AA153" s="8"/>
      <c r="AB153" s="8"/>
      <c r="AC153" s="8"/>
      <c r="AD153" s="5"/>
      <c r="AE153" s="5"/>
      <c r="AF153" s="5"/>
      <c r="AG153" s="5"/>
      <c r="AH153" s="5"/>
      <c r="AI153" s="5"/>
      <c r="AJ153" s="5"/>
      <c r="AK153" s="5"/>
      <c r="AL153" s="5"/>
      <c r="AN153" s="20">
        <f t="shared" si="20"/>
        <v>1</v>
      </c>
      <c r="AO153" s="21">
        <f t="shared" si="21"/>
        <v>1</v>
      </c>
      <c r="AQ153" s="30" t="str">
        <f t="shared" si="22"/>
        <v xml:space="preserve"> </v>
      </c>
      <c r="AR153" s="30" t="str">
        <f t="shared" si="24"/>
        <v xml:space="preserve"> </v>
      </c>
      <c r="AS153" s="30" t="str">
        <f t="shared" si="25"/>
        <v xml:space="preserve"> </v>
      </c>
      <c r="AT153" s="30">
        <f t="shared" si="23"/>
        <v>1</v>
      </c>
    </row>
    <row r="154" spans="1:46" s="3" customFormat="1" ht="20.100000000000001" customHeight="1" x14ac:dyDescent="0.25">
      <c r="A154" s="45">
        <v>32137726</v>
      </c>
      <c r="B154" s="45" t="s">
        <v>268</v>
      </c>
      <c r="C154" s="45" t="s">
        <v>55</v>
      </c>
      <c r="D154" s="45" t="s">
        <v>549</v>
      </c>
      <c r="E154" s="45" t="s">
        <v>86</v>
      </c>
      <c r="F154" s="70" t="str">
        <f>VLOOKUP(A154,ListadoMaestroReporte__32162888!$A$8:$H$400,8,FALSE)</f>
        <v>angelica.gongora@anahuac.mx</v>
      </c>
      <c r="G154" s="5"/>
      <c r="H154" s="5"/>
      <c r="I154" s="5" t="s">
        <v>537</v>
      </c>
      <c r="J154" s="5"/>
      <c r="K154" s="5"/>
      <c r="L154" s="5" t="s">
        <v>537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"/>
      <c r="Y154" s="8"/>
      <c r="Z154" s="8"/>
      <c r="AA154" s="8"/>
      <c r="AB154" s="8"/>
      <c r="AC154" s="8"/>
      <c r="AD154" s="5"/>
      <c r="AE154" s="5"/>
      <c r="AF154" s="5"/>
      <c r="AG154" s="5"/>
      <c r="AH154" s="5"/>
      <c r="AI154" s="5"/>
      <c r="AJ154" s="5"/>
      <c r="AK154" s="5"/>
      <c r="AL154" s="5"/>
      <c r="AN154" s="20">
        <f t="shared" si="20"/>
        <v>2</v>
      </c>
      <c r="AO154" s="21">
        <f t="shared" si="21"/>
        <v>1</v>
      </c>
      <c r="AQ154" s="30" t="str">
        <f t="shared" si="22"/>
        <v xml:space="preserve"> </v>
      </c>
      <c r="AR154" s="30" t="str">
        <f t="shared" si="24"/>
        <v xml:space="preserve"> </v>
      </c>
      <c r="AS154" s="30" t="str">
        <f t="shared" si="25"/>
        <v xml:space="preserve"> </v>
      </c>
      <c r="AT154" s="30">
        <f t="shared" si="23"/>
        <v>1</v>
      </c>
    </row>
    <row r="155" spans="1:46" s="3" customFormat="1" ht="20.100000000000001" customHeight="1" x14ac:dyDescent="0.25">
      <c r="A155" s="45">
        <v>32160339</v>
      </c>
      <c r="B155" s="45" t="s">
        <v>269</v>
      </c>
      <c r="C155" s="45" t="s">
        <v>270</v>
      </c>
      <c r="D155" s="45" t="s">
        <v>541</v>
      </c>
      <c r="E155" s="45" t="s">
        <v>210</v>
      </c>
      <c r="F155" s="70" t="str">
        <f>VLOOKUP(A155,ListadoMaestroReporte__32162888!$A$8:$H$400,8,FALSE)</f>
        <v>carlos.gongora@anahuac.mx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"/>
      <c r="Y155" s="8"/>
      <c r="Z155" s="8"/>
      <c r="AA155" s="8"/>
      <c r="AB155" s="8"/>
      <c r="AC155" s="8"/>
      <c r="AD155" s="5"/>
      <c r="AE155" s="5"/>
      <c r="AF155" s="5"/>
      <c r="AG155" s="5"/>
      <c r="AH155" s="5"/>
      <c r="AI155" s="5"/>
      <c r="AJ155" s="5"/>
      <c r="AK155" s="5"/>
      <c r="AL155" s="5"/>
      <c r="AN155" s="20">
        <f t="shared" si="20"/>
        <v>0</v>
      </c>
      <c r="AO155" s="21" t="str">
        <f t="shared" si="21"/>
        <v xml:space="preserve"> </v>
      </c>
      <c r="AQ155" s="30" t="str">
        <f t="shared" si="22"/>
        <v xml:space="preserve"> </v>
      </c>
      <c r="AR155" s="30" t="str">
        <f t="shared" si="24"/>
        <v xml:space="preserve"> </v>
      </c>
      <c r="AS155" s="30" t="str">
        <f t="shared" si="25"/>
        <v xml:space="preserve"> </v>
      </c>
      <c r="AT155" s="30" t="str">
        <f t="shared" si="23"/>
        <v xml:space="preserve"> </v>
      </c>
    </row>
    <row r="156" spans="1:46" s="3" customFormat="1" ht="20.100000000000001" customHeight="1" x14ac:dyDescent="0.25">
      <c r="A156" s="45">
        <v>32160469</v>
      </c>
      <c r="B156" s="45" t="s">
        <v>271</v>
      </c>
      <c r="C156" s="45" t="s">
        <v>92</v>
      </c>
      <c r="D156" s="45" t="s">
        <v>550</v>
      </c>
      <c r="E156" s="45" t="s">
        <v>93</v>
      </c>
      <c r="F156" s="70" t="str">
        <f>VLOOKUP(A156,ListadoMaestroReporte__32162888!$A$8:$H$400,8,FALSE)</f>
        <v>mariel.gongora@anahuac.mx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"/>
      <c r="Y156" s="8"/>
      <c r="Z156" s="8"/>
      <c r="AA156" s="8"/>
      <c r="AB156" s="8"/>
      <c r="AC156" s="8"/>
      <c r="AD156" s="5"/>
      <c r="AE156" s="5"/>
      <c r="AF156" s="5"/>
      <c r="AG156" s="5"/>
      <c r="AH156" s="5"/>
      <c r="AI156" s="5"/>
      <c r="AJ156" s="5"/>
      <c r="AK156" s="5"/>
      <c r="AL156" s="5"/>
      <c r="AN156" s="20">
        <f t="shared" si="20"/>
        <v>0</v>
      </c>
      <c r="AO156" s="21" t="str">
        <f t="shared" si="21"/>
        <v xml:space="preserve"> </v>
      </c>
      <c r="AQ156" s="30" t="str">
        <f t="shared" si="22"/>
        <v xml:space="preserve"> </v>
      </c>
      <c r="AR156" s="30" t="str">
        <f>+IF(COUNTA(AD156:AF156)&lt;&gt;0,1," ")</f>
        <v xml:space="preserve"> </v>
      </c>
      <c r="AS156" s="30" t="str">
        <f>+IF(COUNTA(AG156:AI156)&lt;&gt;0,1," ")</f>
        <v xml:space="preserve"> </v>
      </c>
      <c r="AT156" s="30" t="str">
        <f>+IF(COUNTA(G156:W156)&lt;&gt;0,1," ")</f>
        <v xml:space="preserve"> </v>
      </c>
    </row>
    <row r="157" spans="1:46" s="3" customFormat="1" ht="20.100000000000001" customHeight="1" x14ac:dyDescent="0.25">
      <c r="A157" s="45">
        <v>32153479</v>
      </c>
      <c r="B157" s="45" t="s">
        <v>272</v>
      </c>
      <c r="C157" s="45" t="s">
        <v>69</v>
      </c>
      <c r="D157" s="45" t="s">
        <v>555</v>
      </c>
      <c r="E157" s="45" t="s">
        <v>111</v>
      </c>
      <c r="F157" s="70" t="str">
        <f>VLOOKUP(A157,ListadoMaestroReporte__32162888!$A$8:$H$400,8,FALSE)</f>
        <v>paulina.gonzalez@anahuac.mx</v>
      </c>
      <c r="G157" s="5"/>
      <c r="H157" s="5"/>
      <c r="I157" s="5"/>
      <c r="J157" s="5"/>
      <c r="K157" s="5" t="s">
        <v>537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"/>
      <c r="Y157" s="8"/>
      <c r="Z157" s="8"/>
      <c r="AA157" s="8"/>
      <c r="AB157" s="8"/>
      <c r="AC157" s="8"/>
      <c r="AD157" s="5"/>
      <c r="AE157" s="5"/>
      <c r="AF157" s="5"/>
      <c r="AG157" s="5" t="s">
        <v>537</v>
      </c>
      <c r="AH157" s="5"/>
      <c r="AI157" s="5"/>
      <c r="AJ157" s="5"/>
      <c r="AK157" s="5"/>
      <c r="AL157" s="5"/>
      <c r="AN157" s="20">
        <f t="shared" si="20"/>
        <v>2</v>
      </c>
      <c r="AO157" s="21">
        <f t="shared" si="21"/>
        <v>1</v>
      </c>
      <c r="AQ157" s="30" t="str">
        <f t="shared" si="22"/>
        <v xml:space="preserve"> </v>
      </c>
      <c r="AR157" s="30" t="str">
        <f t="shared" si="24"/>
        <v xml:space="preserve"> </v>
      </c>
      <c r="AS157" s="30">
        <f t="shared" si="25"/>
        <v>1</v>
      </c>
      <c r="AT157" s="30">
        <f t="shared" si="23"/>
        <v>1</v>
      </c>
    </row>
    <row r="158" spans="1:46" s="3" customFormat="1" ht="20.100000000000001" customHeight="1" x14ac:dyDescent="0.25">
      <c r="A158" s="45">
        <v>32160092</v>
      </c>
      <c r="B158" s="45" t="s">
        <v>273</v>
      </c>
      <c r="C158" s="45" t="s">
        <v>147</v>
      </c>
      <c r="D158" s="45" t="s">
        <v>563</v>
      </c>
      <c r="E158" s="45" t="s">
        <v>274</v>
      </c>
      <c r="F158" s="70" t="str">
        <f>VLOOKUP(A158,ListadoMaestroReporte__32162888!$A$8:$H$400,8,FALSE)</f>
        <v>luis.gonzalezc@anahuac.mx</v>
      </c>
      <c r="G158" s="5"/>
      <c r="H158" s="5" t="s">
        <v>537</v>
      </c>
      <c r="I158" s="5" t="s">
        <v>537</v>
      </c>
      <c r="J158" s="5" t="s">
        <v>537</v>
      </c>
      <c r="K158" s="5" t="s">
        <v>537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"/>
      <c r="Y158" s="8"/>
      <c r="Z158" s="8"/>
      <c r="AA158" s="8"/>
      <c r="AB158" s="8"/>
      <c r="AC158" s="8"/>
      <c r="AD158" s="5"/>
      <c r="AE158" s="5"/>
      <c r="AF158" s="5"/>
      <c r="AG158" s="5"/>
      <c r="AH158" s="5"/>
      <c r="AI158" s="5"/>
      <c r="AJ158" s="5"/>
      <c r="AK158" s="5"/>
      <c r="AL158" s="5"/>
      <c r="AN158" s="20">
        <f t="shared" si="20"/>
        <v>4</v>
      </c>
      <c r="AO158" s="21">
        <f t="shared" si="21"/>
        <v>1</v>
      </c>
      <c r="AQ158" s="30" t="str">
        <f t="shared" si="22"/>
        <v xml:space="preserve"> </v>
      </c>
      <c r="AR158" s="30" t="str">
        <f t="shared" si="24"/>
        <v xml:space="preserve"> </v>
      </c>
      <c r="AS158" s="30" t="str">
        <f t="shared" si="25"/>
        <v xml:space="preserve"> </v>
      </c>
      <c r="AT158" s="30">
        <f t="shared" si="23"/>
        <v>1</v>
      </c>
    </row>
    <row r="159" spans="1:46" s="3" customFormat="1" ht="20.100000000000001" customHeight="1" x14ac:dyDescent="0.25">
      <c r="A159" s="45">
        <v>32142653</v>
      </c>
      <c r="B159" s="45" t="s">
        <v>275</v>
      </c>
      <c r="C159" s="45" t="s">
        <v>224</v>
      </c>
      <c r="D159" s="45" t="s">
        <v>571</v>
      </c>
      <c r="E159" s="45" t="s">
        <v>86</v>
      </c>
      <c r="F159" s="70" t="str">
        <f>VLOOKUP(A159,ListadoMaestroReporte__32162888!$A$8:$H$400,8,FALSE)</f>
        <v>ana.gonzalez@anahuac.mx</v>
      </c>
      <c r="G159" s="5"/>
      <c r="H159" s="5" t="s">
        <v>537</v>
      </c>
      <c r="I159" s="5" t="s">
        <v>537</v>
      </c>
      <c r="J159" s="5" t="s">
        <v>537</v>
      </c>
      <c r="K159" s="5" t="s">
        <v>537</v>
      </c>
      <c r="L159" s="5" t="s">
        <v>537</v>
      </c>
      <c r="M159" s="5" t="s">
        <v>537</v>
      </c>
      <c r="N159" s="5"/>
      <c r="O159" s="5"/>
      <c r="P159" s="5"/>
      <c r="Q159" s="5"/>
      <c r="R159" s="5"/>
      <c r="S159" s="5" t="s">
        <v>537</v>
      </c>
      <c r="T159" s="5"/>
      <c r="U159" s="5"/>
      <c r="V159" s="5" t="s">
        <v>537</v>
      </c>
      <c r="W159" s="5" t="s">
        <v>537</v>
      </c>
      <c r="X159" s="8" t="str">
        <f>VLOOKUP($B159,'Enero 2017 (2)'!$A$2:$W$402,19,FALSE)</f>
        <v>x</v>
      </c>
      <c r="Y159" s="8" t="str">
        <f>VLOOKUP($B159,'Enero 2017 (2)'!$A$2:$W$402,20,FALSE)</f>
        <v>x</v>
      </c>
      <c r="Z159" s="8"/>
      <c r="AA159" s="8"/>
      <c r="AB159" s="8"/>
      <c r="AC159" s="8"/>
      <c r="AD159" s="5" t="s">
        <v>537</v>
      </c>
      <c r="AE159" s="5"/>
      <c r="AF159" s="5"/>
      <c r="AG159" s="5"/>
      <c r="AH159" s="5"/>
      <c r="AI159" s="5"/>
      <c r="AJ159" s="5" t="s">
        <v>537</v>
      </c>
      <c r="AK159" s="5"/>
      <c r="AL159" s="5"/>
      <c r="AN159" s="20">
        <f t="shared" si="20"/>
        <v>13</v>
      </c>
      <c r="AO159" s="21">
        <f t="shared" si="21"/>
        <v>1</v>
      </c>
      <c r="AQ159" s="30">
        <f t="shared" si="22"/>
        <v>1</v>
      </c>
      <c r="AR159" s="30">
        <f t="shared" si="24"/>
        <v>1</v>
      </c>
      <c r="AS159" s="30" t="str">
        <f t="shared" si="25"/>
        <v xml:space="preserve"> </v>
      </c>
      <c r="AT159" s="30">
        <f t="shared" si="23"/>
        <v>1</v>
      </c>
    </row>
    <row r="160" spans="1:46" s="3" customFormat="1" ht="20.100000000000001" customHeight="1" x14ac:dyDescent="0.25">
      <c r="A160" s="45">
        <v>32148863</v>
      </c>
      <c r="B160" s="45" t="s">
        <v>621</v>
      </c>
      <c r="C160" s="45" t="s">
        <v>98</v>
      </c>
      <c r="D160" s="45" t="s">
        <v>551</v>
      </c>
      <c r="E160" s="45" t="s">
        <v>36</v>
      </c>
      <c r="F160" s="70" t="str">
        <f>VLOOKUP(A160,ListadoMaestroReporte__32162888!$A$8:$H$400,8,FALSE)</f>
        <v>natalia.gonzalez@anahuac.mx</v>
      </c>
      <c r="G160" s="5"/>
      <c r="H160" s="5"/>
      <c r="I160" s="5"/>
      <c r="J160" s="5"/>
      <c r="K160" s="5"/>
      <c r="L160" s="5" t="s">
        <v>537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"/>
      <c r="Y160" s="8"/>
      <c r="Z160" s="8"/>
      <c r="AA160" s="8"/>
      <c r="AB160" s="8"/>
      <c r="AC160" s="8"/>
      <c r="AD160" s="5"/>
      <c r="AE160" s="5"/>
      <c r="AF160" s="5"/>
      <c r="AG160" s="5" t="s">
        <v>537</v>
      </c>
      <c r="AH160" s="5"/>
      <c r="AI160" s="5"/>
      <c r="AJ160" s="5" t="s">
        <v>537</v>
      </c>
      <c r="AK160" s="5"/>
      <c r="AL160" s="5"/>
      <c r="AN160" s="20">
        <f t="shared" si="20"/>
        <v>3</v>
      </c>
      <c r="AO160" s="21">
        <f t="shared" si="21"/>
        <v>1</v>
      </c>
      <c r="AQ160" s="30" t="str">
        <f t="shared" si="22"/>
        <v xml:space="preserve"> </v>
      </c>
      <c r="AR160" s="30" t="str">
        <f t="shared" si="24"/>
        <v xml:space="preserve"> </v>
      </c>
      <c r="AS160" s="30">
        <f t="shared" si="25"/>
        <v>1</v>
      </c>
      <c r="AT160" s="30">
        <f t="shared" si="23"/>
        <v>1</v>
      </c>
    </row>
    <row r="161" spans="1:46" s="3" customFormat="1" ht="20.100000000000001" customHeight="1" x14ac:dyDescent="0.25">
      <c r="A161" s="45">
        <v>32159732</v>
      </c>
      <c r="B161" s="45" t="s">
        <v>276</v>
      </c>
      <c r="C161" s="45" t="s">
        <v>53</v>
      </c>
      <c r="D161" s="45" t="s">
        <v>552</v>
      </c>
      <c r="E161" s="45" t="s">
        <v>39</v>
      </c>
      <c r="F161" s="70" t="str">
        <f>VLOOKUP(A161,ListadoMaestroReporte__32162888!$A$8:$H$400,8,FALSE)</f>
        <v>mariana.gonzalez@anahuac.mx</v>
      </c>
      <c r="G161" s="5" t="s">
        <v>537</v>
      </c>
      <c r="H161" s="5"/>
      <c r="I161" s="5"/>
      <c r="J161" s="5"/>
      <c r="K161" s="5" t="s">
        <v>537</v>
      </c>
      <c r="L161" s="5" t="s">
        <v>537</v>
      </c>
      <c r="M161" s="5" t="s">
        <v>537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"/>
      <c r="Y161" s="8"/>
      <c r="Z161" s="8"/>
      <c r="AA161" s="8"/>
      <c r="AB161" s="8"/>
      <c r="AC161" s="8"/>
      <c r="AD161" s="5"/>
      <c r="AE161" s="5"/>
      <c r="AF161" s="5"/>
      <c r="AG161" s="5" t="s">
        <v>537</v>
      </c>
      <c r="AH161" s="5"/>
      <c r="AI161" s="5"/>
      <c r="AJ161" s="5"/>
      <c r="AK161" s="5"/>
      <c r="AL161" s="5"/>
      <c r="AN161" s="20">
        <f t="shared" si="20"/>
        <v>5</v>
      </c>
      <c r="AO161" s="21">
        <f t="shared" si="21"/>
        <v>1</v>
      </c>
      <c r="AQ161" s="30" t="str">
        <f t="shared" si="22"/>
        <v xml:space="preserve"> </v>
      </c>
      <c r="AR161" s="30" t="str">
        <f t="shared" si="24"/>
        <v xml:space="preserve"> </v>
      </c>
      <c r="AS161" s="30">
        <f t="shared" si="25"/>
        <v>1</v>
      </c>
      <c r="AT161" s="30">
        <f t="shared" si="23"/>
        <v>1</v>
      </c>
    </row>
    <row r="162" spans="1:46" s="3" customFormat="1" ht="20.100000000000001" customHeight="1" x14ac:dyDescent="0.25">
      <c r="A162" s="45">
        <v>32145548</v>
      </c>
      <c r="B162" s="45" t="s">
        <v>277</v>
      </c>
      <c r="C162" s="45" t="s">
        <v>83</v>
      </c>
      <c r="D162" s="45" t="s">
        <v>548</v>
      </c>
      <c r="E162" s="45" t="s">
        <v>86</v>
      </c>
      <c r="F162" s="70" t="str">
        <f>VLOOKUP(A162,ListadoMaestroReporte__32162888!$A$8:$H$400,8,FALSE)</f>
        <v>mayte.gonzalez@anahuac.mx</v>
      </c>
      <c r="G162" s="5" t="s">
        <v>537</v>
      </c>
      <c r="H162" s="5" t="s">
        <v>537</v>
      </c>
      <c r="I162" s="5" t="s">
        <v>537</v>
      </c>
      <c r="J162" s="5"/>
      <c r="K162" s="5" t="s">
        <v>537</v>
      </c>
      <c r="L162" s="5" t="s">
        <v>537</v>
      </c>
      <c r="M162" s="5" t="s">
        <v>537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"/>
      <c r="Y162" s="8"/>
      <c r="Z162" s="8"/>
      <c r="AA162" s="8"/>
      <c r="AB162" s="8"/>
      <c r="AC162" s="8"/>
      <c r="AD162" s="5"/>
      <c r="AE162" s="5"/>
      <c r="AF162" s="5"/>
      <c r="AG162" s="5"/>
      <c r="AH162" s="5"/>
      <c r="AI162" s="5"/>
      <c r="AJ162" s="5" t="s">
        <v>537</v>
      </c>
      <c r="AK162" s="5"/>
      <c r="AL162" s="5"/>
      <c r="AN162" s="20">
        <f t="shared" si="20"/>
        <v>7</v>
      </c>
      <c r="AO162" s="21">
        <f t="shared" si="21"/>
        <v>1</v>
      </c>
      <c r="AQ162" s="30" t="str">
        <f t="shared" si="22"/>
        <v xml:space="preserve"> </v>
      </c>
      <c r="AR162" s="30" t="str">
        <f t="shared" si="24"/>
        <v xml:space="preserve"> </v>
      </c>
      <c r="AS162" s="30" t="str">
        <f t="shared" si="25"/>
        <v xml:space="preserve"> </v>
      </c>
      <c r="AT162" s="30">
        <f t="shared" si="23"/>
        <v>1</v>
      </c>
    </row>
    <row r="163" spans="1:46" s="3" customFormat="1" ht="20.100000000000001" customHeight="1" x14ac:dyDescent="0.25">
      <c r="A163" s="45">
        <v>32124225</v>
      </c>
      <c r="B163" s="45" t="s">
        <v>278</v>
      </c>
      <c r="C163" s="45" t="s">
        <v>279</v>
      </c>
      <c r="D163" s="45" t="s">
        <v>550</v>
      </c>
      <c r="E163" s="45" t="s">
        <v>66</v>
      </c>
      <c r="F163" s="70" t="str">
        <f>VLOOKUP(A163,ListadoMaestroReporte__32162888!$A$8:$H$400,8,FALSE)</f>
        <v>alejandro.gonzalezn@anahuac.mx</v>
      </c>
      <c r="G163" s="5" t="s">
        <v>537</v>
      </c>
      <c r="H163" s="5" t="s">
        <v>537</v>
      </c>
      <c r="I163" s="5"/>
      <c r="J163" s="5"/>
      <c r="K163" s="5"/>
      <c r="L163" s="5" t="s">
        <v>537</v>
      </c>
      <c r="M163" s="5" t="s">
        <v>537</v>
      </c>
      <c r="N163" s="5"/>
      <c r="O163" s="5"/>
      <c r="P163" s="5"/>
      <c r="Q163" s="5"/>
      <c r="R163" s="5"/>
      <c r="S163" s="5"/>
      <c r="T163" s="5"/>
      <c r="U163" s="5" t="s">
        <v>537</v>
      </c>
      <c r="V163" s="5"/>
      <c r="W163" s="5"/>
      <c r="X163" s="8"/>
      <c r="Y163" s="8"/>
      <c r="Z163" s="8"/>
      <c r="AA163" s="8"/>
      <c r="AB163" s="8"/>
      <c r="AC163" s="8"/>
      <c r="AD163" s="5"/>
      <c r="AE163" s="5"/>
      <c r="AF163" s="5"/>
      <c r="AG163" s="5"/>
      <c r="AH163" s="5"/>
      <c r="AI163" s="5"/>
      <c r="AJ163" s="5" t="s">
        <v>537</v>
      </c>
      <c r="AK163" s="5"/>
      <c r="AL163" s="5"/>
      <c r="AN163" s="20">
        <f t="shared" si="20"/>
        <v>6</v>
      </c>
      <c r="AO163" s="21">
        <f t="shared" si="21"/>
        <v>1</v>
      </c>
      <c r="AQ163" s="30" t="str">
        <f t="shared" si="22"/>
        <v xml:space="preserve"> </v>
      </c>
      <c r="AR163" s="30" t="str">
        <f t="shared" si="24"/>
        <v xml:space="preserve"> </v>
      </c>
      <c r="AS163" s="30" t="str">
        <f t="shared" si="25"/>
        <v xml:space="preserve"> </v>
      </c>
      <c r="AT163" s="30">
        <f t="shared" si="23"/>
        <v>1</v>
      </c>
    </row>
    <row r="164" spans="1:46" s="3" customFormat="1" ht="20.100000000000001" customHeight="1" x14ac:dyDescent="0.25">
      <c r="A164" s="45">
        <v>32148278</v>
      </c>
      <c r="B164" s="45" t="s">
        <v>280</v>
      </c>
      <c r="C164" s="45" t="s">
        <v>55</v>
      </c>
      <c r="D164" s="45" t="s">
        <v>549</v>
      </c>
      <c r="E164" s="45" t="s">
        <v>36</v>
      </c>
      <c r="F164" s="70" t="str">
        <f>VLOOKUP(A164,ListadoMaestroReporte__32162888!$A$8:$H$400,8,FALSE)</f>
        <v>armando.gonzalez@anahuac.mx</v>
      </c>
      <c r="G164" s="5" t="s">
        <v>537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"/>
      <c r="Y164" s="8"/>
      <c r="Z164" s="8"/>
      <c r="AA164" s="8"/>
      <c r="AB164" s="8"/>
      <c r="AC164" s="8"/>
      <c r="AD164" s="5"/>
      <c r="AE164" s="5"/>
      <c r="AF164" s="5"/>
      <c r="AG164" s="5"/>
      <c r="AH164" s="5"/>
      <c r="AI164" s="5"/>
      <c r="AJ164" s="5" t="s">
        <v>537</v>
      </c>
      <c r="AK164" s="5"/>
      <c r="AL164" s="5"/>
      <c r="AN164" s="20">
        <f t="shared" si="20"/>
        <v>2</v>
      </c>
      <c r="AO164" s="21">
        <f t="shared" si="21"/>
        <v>1</v>
      </c>
      <c r="AQ164" s="30" t="str">
        <f t="shared" si="22"/>
        <v xml:space="preserve"> </v>
      </c>
      <c r="AR164" s="30" t="str">
        <f t="shared" si="24"/>
        <v xml:space="preserve"> </v>
      </c>
      <c r="AS164" s="30" t="str">
        <f t="shared" si="25"/>
        <v xml:space="preserve"> </v>
      </c>
      <c r="AT164" s="30">
        <f t="shared" si="23"/>
        <v>1</v>
      </c>
    </row>
    <row r="165" spans="1:46" s="3" customFormat="1" ht="20.100000000000001" customHeight="1" x14ac:dyDescent="0.25">
      <c r="A165" s="45">
        <v>32157789</v>
      </c>
      <c r="B165" s="45" t="s">
        <v>281</v>
      </c>
      <c r="C165" s="45" t="s">
        <v>62</v>
      </c>
      <c r="D165" s="45" t="s">
        <v>560</v>
      </c>
      <c r="E165" s="45" t="s">
        <v>63</v>
      </c>
      <c r="F165" s="70" t="str">
        <f>VLOOKUP(A165,ListadoMaestroReporte__32162888!$A$8:$H$400,8,FALSE)</f>
        <v>luis.gonzalez@anahuac.mx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"/>
      <c r="Y165" s="8"/>
      <c r="Z165" s="8"/>
      <c r="AA165" s="8"/>
      <c r="AB165" s="8"/>
      <c r="AC165" s="8"/>
      <c r="AD165" s="5"/>
      <c r="AE165" s="5"/>
      <c r="AF165" s="5"/>
      <c r="AG165" s="5"/>
      <c r="AH165" s="5"/>
      <c r="AI165" s="5"/>
      <c r="AJ165" s="5"/>
      <c r="AK165" s="5"/>
      <c r="AL165" s="5"/>
      <c r="AN165" s="20">
        <f t="shared" si="20"/>
        <v>0</v>
      </c>
      <c r="AO165" s="21" t="str">
        <f t="shared" si="21"/>
        <v xml:space="preserve"> </v>
      </c>
      <c r="AQ165" s="30" t="str">
        <f t="shared" si="22"/>
        <v xml:space="preserve"> </v>
      </c>
      <c r="AR165" s="30" t="str">
        <f t="shared" si="24"/>
        <v xml:space="preserve"> </v>
      </c>
      <c r="AS165" s="30" t="str">
        <f t="shared" si="25"/>
        <v xml:space="preserve"> </v>
      </c>
      <c r="AT165" s="30" t="str">
        <f t="shared" si="23"/>
        <v xml:space="preserve"> </v>
      </c>
    </row>
    <row r="166" spans="1:46" s="3" customFormat="1" ht="20.100000000000001" customHeight="1" x14ac:dyDescent="0.25">
      <c r="A166" s="45">
        <v>32124359</v>
      </c>
      <c r="B166" s="45" t="s">
        <v>282</v>
      </c>
      <c r="C166" s="45" t="s">
        <v>62</v>
      </c>
      <c r="D166" s="45" t="s">
        <v>560</v>
      </c>
      <c r="E166" s="45" t="s">
        <v>133</v>
      </c>
      <c r="F166" s="70" t="str">
        <f>VLOOKUP(A166,ListadoMaestroReporte__32162888!$A$8:$H$400,8,FALSE)</f>
        <v>candido.guardia@anahuac.mx</v>
      </c>
      <c r="G166" s="5"/>
      <c r="H166" s="5"/>
      <c r="I166" s="5" t="s">
        <v>537</v>
      </c>
      <c r="J166" s="5" t="s">
        <v>537</v>
      </c>
      <c r="K166" s="5" t="s">
        <v>537</v>
      </c>
      <c r="L166" s="5" t="s">
        <v>537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"/>
      <c r="Y166" s="8"/>
      <c r="Z166" s="8"/>
      <c r="AA166" s="8"/>
      <c r="AB166" s="8"/>
      <c r="AC166" s="8"/>
      <c r="AD166" s="5"/>
      <c r="AE166" s="5"/>
      <c r="AF166" s="5"/>
      <c r="AG166" s="5"/>
      <c r="AH166" s="5"/>
      <c r="AI166" s="5"/>
      <c r="AJ166" s="5" t="s">
        <v>537</v>
      </c>
      <c r="AK166" s="5"/>
      <c r="AL166" s="5"/>
      <c r="AN166" s="20">
        <f t="shared" si="20"/>
        <v>5</v>
      </c>
      <c r="AO166" s="21">
        <f t="shared" si="21"/>
        <v>1</v>
      </c>
      <c r="AQ166" s="30" t="str">
        <f t="shared" si="22"/>
        <v xml:space="preserve"> </v>
      </c>
      <c r="AR166" s="30" t="str">
        <f t="shared" si="24"/>
        <v xml:space="preserve"> </v>
      </c>
      <c r="AS166" s="30" t="str">
        <f t="shared" si="25"/>
        <v xml:space="preserve"> </v>
      </c>
      <c r="AT166" s="30">
        <f t="shared" si="23"/>
        <v>1</v>
      </c>
    </row>
    <row r="167" spans="1:46" s="3" customFormat="1" ht="20.100000000000001" customHeight="1" x14ac:dyDescent="0.25">
      <c r="A167" s="45">
        <v>32153815</v>
      </c>
      <c r="B167" s="45" t="s">
        <v>283</v>
      </c>
      <c r="C167" s="45" t="s">
        <v>79</v>
      </c>
      <c r="D167" s="45" t="s">
        <v>547</v>
      </c>
      <c r="E167" s="45" t="s">
        <v>80</v>
      </c>
      <c r="F167" s="70" t="str">
        <f>VLOOKUP(A167,ListadoMaestroReporte__32162888!$A$8:$H$400,8,FALSE)</f>
        <v>delfina.guedimin@anahuac.mx</v>
      </c>
      <c r="G167" s="5" t="s">
        <v>537</v>
      </c>
      <c r="H167" s="5" t="s">
        <v>537</v>
      </c>
      <c r="I167" s="5"/>
      <c r="J167" s="5" t="s">
        <v>537</v>
      </c>
      <c r="K167" s="5" t="s">
        <v>537</v>
      </c>
      <c r="L167" s="5" t="s">
        <v>537</v>
      </c>
      <c r="M167" s="5" t="s">
        <v>537</v>
      </c>
      <c r="N167" s="5"/>
      <c r="O167" s="5"/>
      <c r="P167" s="5"/>
      <c r="Q167" s="5"/>
      <c r="R167" s="5"/>
      <c r="S167" s="5"/>
      <c r="T167" s="5"/>
      <c r="U167" s="5"/>
      <c r="V167" s="5"/>
      <c r="W167" s="5" t="s">
        <v>537</v>
      </c>
      <c r="X167" s="8"/>
      <c r="Y167" s="8"/>
      <c r="Z167" s="8"/>
      <c r="AA167" s="8"/>
      <c r="AB167" s="8"/>
      <c r="AC167" s="8"/>
      <c r="AD167" s="5"/>
      <c r="AE167" s="5"/>
      <c r="AF167" s="5"/>
      <c r="AG167" s="5" t="s">
        <v>537</v>
      </c>
      <c r="AH167" s="5"/>
      <c r="AI167" s="5"/>
      <c r="AJ167" s="5" t="s">
        <v>537</v>
      </c>
      <c r="AK167" s="5"/>
      <c r="AL167" s="5"/>
      <c r="AN167" s="20">
        <f t="shared" si="20"/>
        <v>9</v>
      </c>
      <c r="AO167" s="21">
        <f t="shared" si="21"/>
        <v>1</v>
      </c>
      <c r="AQ167" s="30" t="str">
        <f t="shared" si="22"/>
        <v xml:space="preserve"> </v>
      </c>
      <c r="AR167" s="30" t="str">
        <f>+IF(COUNTA(AD167:AF167)&lt;&gt;0,1," ")</f>
        <v xml:space="preserve"> </v>
      </c>
      <c r="AS167" s="30">
        <f>+IF(COUNTA(AG167:AI167)&lt;&gt;0,1," ")</f>
        <v>1</v>
      </c>
      <c r="AT167" s="30">
        <f>+IF(COUNTA(G167:W167)&lt;&gt;0,1," ")</f>
        <v>1</v>
      </c>
    </row>
    <row r="168" spans="1:46" s="3" customFormat="1" ht="20.100000000000001" customHeight="1" x14ac:dyDescent="0.25">
      <c r="A168" s="45">
        <v>32147655</v>
      </c>
      <c r="B168" s="45" t="s">
        <v>284</v>
      </c>
      <c r="C168" s="45" t="s">
        <v>154</v>
      </c>
      <c r="D168" s="45" t="s">
        <v>565</v>
      </c>
      <c r="E168" s="45" t="s">
        <v>36</v>
      </c>
      <c r="F168" s="70" t="str">
        <f>VLOOKUP(A168,ListadoMaestroReporte__32162888!$A$8:$H$400,8,FALSE)</f>
        <v>jesus.gutierrez@anahuac.mx</v>
      </c>
      <c r="G168" s="5"/>
      <c r="H168" s="5"/>
      <c r="I168" s="5"/>
      <c r="J168" s="5"/>
      <c r="K168" s="5"/>
      <c r="L168" s="5" t="s">
        <v>537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 t="s">
        <v>537</v>
      </c>
      <c r="X168" s="8" t="str">
        <f>VLOOKUP($B168,'Enero 2017 (2)'!$A$2:$W$402,19,FALSE)</f>
        <v>x</v>
      </c>
      <c r="Y168" s="8"/>
      <c r="Z168" s="8"/>
      <c r="AA168" s="8"/>
      <c r="AB168" s="8"/>
      <c r="AC168" s="8"/>
      <c r="AD168" s="5"/>
      <c r="AE168" s="5"/>
      <c r="AF168" s="5"/>
      <c r="AG168" s="5"/>
      <c r="AH168" s="5"/>
      <c r="AI168" s="5"/>
      <c r="AJ168" s="5" t="s">
        <v>537</v>
      </c>
      <c r="AK168" s="5"/>
      <c r="AL168" s="5"/>
      <c r="AN168" s="20">
        <f t="shared" si="20"/>
        <v>4</v>
      </c>
      <c r="AO168" s="21">
        <f t="shared" si="21"/>
        <v>1</v>
      </c>
      <c r="AQ168" s="30">
        <f t="shared" si="22"/>
        <v>1</v>
      </c>
      <c r="AR168" s="30" t="str">
        <f>+IF(COUNTA(AD168:AF168)&lt;&gt;0,1," ")</f>
        <v xml:space="preserve"> </v>
      </c>
      <c r="AS168" s="30" t="str">
        <f>+IF(COUNTA(AG168:AI168)&lt;&gt;0,1," ")</f>
        <v xml:space="preserve"> </v>
      </c>
      <c r="AT168" s="30">
        <f>+IF(COUNTA(G168:W168)&lt;&gt;0,1," ")</f>
        <v>1</v>
      </c>
    </row>
    <row r="169" spans="1:46" s="3" customFormat="1" ht="20.100000000000001" customHeight="1" x14ac:dyDescent="0.25">
      <c r="A169" s="45">
        <v>32163133</v>
      </c>
      <c r="B169" s="45" t="s">
        <v>285</v>
      </c>
      <c r="C169" s="45" t="s">
        <v>76</v>
      </c>
      <c r="D169" s="45" t="s">
        <v>546</v>
      </c>
      <c r="E169" s="45" t="s">
        <v>56</v>
      </c>
      <c r="F169" s="70" t="str">
        <f>VLOOKUP(A169,ListadoMaestroReporte__32162888!$A$8:$H$400,8,FALSE)</f>
        <v>marissa.gutierrez@anahuac.mx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"/>
      <c r="Y169" s="8"/>
      <c r="Z169" s="8"/>
      <c r="AA169" s="8"/>
      <c r="AB169" s="8"/>
      <c r="AC169" s="8"/>
      <c r="AD169" s="5"/>
      <c r="AE169" s="5"/>
      <c r="AF169" s="5"/>
      <c r="AG169" s="5"/>
      <c r="AH169" s="5"/>
      <c r="AI169" s="5"/>
      <c r="AJ169" s="5"/>
      <c r="AK169" s="5"/>
      <c r="AL169" s="5"/>
      <c r="AN169" s="20">
        <f t="shared" si="20"/>
        <v>0</v>
      </c>
      <c r="AO169" s="21" t="str">
        <f t="shared" si="21"/>
        <v xml:space="preserve"> </v>
      </c>
      <c r="AQ169" s="30" t="str">
        <f t="shared" si="22"/>
        <v xml:space="preserve"> </v>
      </c>
      <c r="AR169" s="30" t="str">
        <f t="shared" si="24"/>
        <v xml:space="preserve"> </v>
      </c>
      <c r="AS169" s="30" t="str">
        <f t="shared" si="25"/>
        <v xml:space="preserve"> </v>
      </c>
      <c r="AT169" s="30" t="str">
        <f t="shared" si="23"/>
        <v xml:space="preserve"> </v>
      </c>
    </row>
    <row r="170" spans="1:46" s="3" customFormat="1" ht="20.100000000000001" customHeight="1" x14ac:dyDescent="0.25">
      <c r="A170" s="45">
        <v>32162289</v>
      </c>
      <c r="B170" s="45" t="s">
        <v>286</v>
      </c>
      <c r="C170" s="45" t="s">
        <v>35</v>
      </c>
      <c r="D170" s="45" t="s">
        <v>554</v>
      </c>
      <c r="E170" s="45" t="s">
        <v>36</v>
      </c>
      <c r="F170" s="70" t="str">
        <f>VLOOKUP(A170,ListadoMaestroReporte__32162888!$A$8:$H$400,8,FALSE)</f>
        <v>eduardo.gutierrezp@anahuac.mx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"/>
      <c r="Y170" s="8"/>
      <c r="Z170" s="8"/>
      <c r="AA170" s="8"/>
      <c r="AB170" s="8"/>
      <c r="AC170" s="8"/>
      <c r="AD170" s="5"/>
      <c r="AE170" s="5"/>
      <c r="AF170" s="5"/>
      <c r="AG170" s="5"/>
      <c r="AH170" s="5"/>
      <c r="AI170" s="5" t="s">
        <v>537</v>
      </c>
      <c r="AJ170" s="5"/>
      <c r="AK170" s="5"/>
      <c r="AL170" s="5"/>
      <c r="AN170" s="20">
        <f t="shared" si="20"/>
        <v>1</v>
      </c>
      <c r="AO170" s="21">
        <f t="shared" si="21"/>
        <v>1</v>
      </c>
      <c r="AQ170" s="30" t="str">
        <f t="shared" si="22"/>
        <v xml:space="preserve"> </v>
      </c>
      <c r="AR170" s="30" t="str">
        <f t="shared" si="24"/>
        <v xml:space="preserve"> </v>
      </c>
      <c r="AS170" s="30">
        <f t="shared" si="25"/>
        <v>1</v>
      </c>
      <c r="AT170" s="30" t="str">
        <f t="shared" si="23"/>
        <v xml:space="preserve"> </v>
      </c>
    </row>
    <row r="171" spans="1:46" s="3" customFormat="1" ht="20.100000000000001" customHeight="1" x14ac:dyDescent="0.25">
      <c r="A171" s="45">
        <v>32124245</v>
      </c>
      <c r="B171" s="45" t="s">
        <v>287</v>
      </c>
      <c r="C171" s="45" t="s">
        <v>53</v>
      </c>
      <c r="D171" s="45" t="s">
        <v>552</v>
      </c>
      <c r="E171" s="45" t="s">
        <v>288</v>
      </c>
      <c r="F171" s="70" t="str">
        <f>VLOOKUP(A171,ListadoMaestroReporte__32162888!$A$8:$H$400,8,FALSE)</f>
        <v>susana.guzman@anahuac.mx</v>
      </c>
      <c r="G171" s="5" t="s">
        <v>537</v>
      </c>
      <c r="H171" s="5"/>
      <c r="I171" s="5" t="s">
        <v>537</v>
      </c>
      <c r="J171" s="5" t="s">
        <v>537</v>
      </c>
      <c r="K171" s="5" t="s">
        <v>537</v>
      </c>
      <c r="L171" s="5"/>
      <c r="M171" s="5"/>
      <c r="N171" s="5"/>
      <c r="O171" s="5"/>
      <c r="P171" s="5"/>
      <c r="Q171" s="5"/>
      <c r="R171" s="5"/>
      <c r="S171" s="5"/>
      <c r="T171" s="5"/>
      <c r="U171" s="5" t="s">
        <v>537</v>
      </c>
      <c r="V171" s="5"/>
      <c r="W171" s="5"/>
      <c r="X171" s="8" t="str">
        <f>VLOOKUP($B171,'Enero 2017 (2)'!$A$2:$W$402,19,FALSE)</f>
        <v>x</v>
      </c>
      <c r="Y171" s="8"/>
      <c r="Z171" s="8"/>
      <c r="AA171" s="8"/>
      <c r="AB171" s="8"/>
      <c r="AC171" s="8"/>
      <c r="AD171" s="5"/>
      <c r="AE171" s="5"/>
      <c r="AF171" s="5"/>
      <c r="AG171" s="5"/>
      <c r="AH171" s="5"/>
      <c r="AI171" s="5"/>
      <c r="AJ171" s="5" t="s">
        <v>537</v>
      </c>
      <c r="AK171" s="5"/>
      <c r="AL171" s="5"/>
      <c r="AN171" s="20">
        <f t="shared" si="20"/>
        <v>7</v>
      </c>
      <c r="AO171" s="21">
        <f t="shared" si="21"/>
        <v>1</v>
      </c>
      <c r="AQ171" s="30">
        <f t="shared" si="22"/>
        <v>1</v>
      </c>
      <c r="AR171" s="30" t="str">
        <f t="shared" si="24"/>
        <v xml:space="preserve"> </v>
      </c>
      <c r="AS171" s="30" t="str">
        <f t="shared" si="25"/>
        <v xml:space="preserve"> </v>
      </c>
      <c r="AT171" s="30">
        <f t="shared" si="23"/>
        <v>1</v>
      </c>
    </row>
    <row r="172" spans="1:46" s="3" customFormat="1" ht="20.100000000000001" customHeight="1" x14ac:dyDescent="0.25">
      <c r="A172" s="45">
        <v>32163132</v>
      </c>
      <c r="B172" s="45" t="s">
        <v>289</v>
      </c>
      <c r="C172" s="45" t="s">
        <v>76</v>
      </c>
      <c r="D172" s="45" t="s">
        <v>546</v>
      </c>
      <c r="E172" s="45" t="s">
        <v>56</v>
      </c>
      <c r="F172" s="70" t="str">
        <f>VLOOKUP(A172,ListadoMaestroReporte__32162888!$A$8:$H$400,8,FALSE)</f>
        <v>andres.hau@anahuac.mx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"/>
      <c r="Y172" s="8"/>
      <c r="Z172" s="8"/>
      <c r="AA172" s="8"/>
      <c r="AB172" s="8"/>
      <c r="AC172" s="8"/>
      <c r="AD172" s="5"/>
      <c r="AE172" s="5"/>
      <c r="AF172" s="5"/>
      <c r="AG172" s="5"/>
      <c r="AH172" s="5" t="s">
        <v>537</v>
      </c>
      <c r="AI172" s="5"/>
      <c r="AJ172" s="5" t="s">
        <v>537</v>
      </c>
      <c r="AK172" s="5"/>
      <c r="AL172" s="5"/>
      <c r="AN172" s="20">
        <f t="shared" si="20"/>
        <v>2</v>
      </c>
      <c r="AO172" s="21">
        <f t="shared" si="21"/>
        <v>1</v>
      </c>
      <c r="AQ172" s="30" t="str">
        <f t="shared" si="22"/>
        <v xml:space="preserve"> </v>
      </c>
      <c r="AR172" s="30" t="str">
        <f t="shared" si="24"/>
        <v xml:space="preserve"> </v>
      </c>
      <c r="AS172" s="30">
        <f t="shared" si="25"/>
        <v>1</v>
      </c>
      <c r="AT172" s="30" t="str">
        <f t="shared" ref="AT172:AT177" si="26">+IF(COUNTA(G172:W172)&lt;&gt;0,1," ")</f>
        <v xml:space="preserve"> </v>
      </c>
    </row>
    <row r="173" spans="1:46" s="3" customFormat="1" ht="20.100000000000001" customHeight="1" x14ac:dyDescent="0.25">
      <c r="A173" s="45">
        <v>32136613</v>
      </c>
      <c r="B173" s="45" t="s">
        <v>290</v>
      </c>
      <c r="C173" s="45" t="s">
        <v>224</v>
      </c>
      <c r="D173" s="45" t="s">
        <v>571</v>
      </c>
      <c r="E173" s="45" t="s">
        <v>225</v>
      </c>
      <c r="F173" s="70" t="str">
        <f>VLOOKUP(A173,ListadoMaestroReporte__32162888!$A$8:$H$400,8,FALSE)</f>
        <v>gilda.henry@anahuac.mx</v>
      </c>
      <c r="G173" s="5"/>
      <c r="H173" s="5"/>
      <c r="I173" s="5" t="s">
        <v>537</v>
      </c>
      <c r="J173" s="5" t="s">
        <v>537</v>
      </c>
      <c r="K173" s="5" t="s">
        <v>537</v>
      </c>
      <c r="L173" s="5" t="s">
        <v>537</v>
      </c>
      <c r="M173" s="5" t="s">
        <v>537</v>
      </c>
      <c r="N173" s="5"/>
      <c r="O173" s="5"/>
      <c r="P173" s="5"/>
      <c r="Q173" s="5"/>
      <c r="R173" s="5"/>
      <c r="S173" s="5" t="s">
        <v>537</v>
      </c>
      <c r="T173" s="5"/>
      <c r="U173" s="5"/>
      <c r="V173" s="5" t="s">
        <v>537</v>
      </c>
      <c r="W173" s="5" t="s">
        <v>537</v>
      </c>
      <c r="X173" s="8" t="str">
        <f>VLOOKUP($B173,'Enero 2017 (2)'!$A$2:$W$402,19,FALSE)</f>
        <v>x</v>
      </c>
      <c r="Y173" s="8"/>
      <c r="Z173" s="8"/>
      <c r="AA173" s="8"/>
      <c r="AB173" s="8"/>
      <c r="AC173" s="8"/>
      <c r="AD173" s="5"/>
      <c r="AE173" s="5"/>
      <c r="AF173" s="5"/>
      <c r="AG173" s="5" t="s">
        <v>595</v>
      </c>
      <c r="AH173" s="5"/>
      <c r="AI173" s="5"/>
      <c r="AJ173" s="5" t="s">
        <v>537</v>
      </c>
      <c r="AK173" s="5" t="s">
        <v>537</v>
      </c>
      <c r="AL173" s="5"/>
      <c r="AN173" s="20">
        <f t="shared" si="20"/>
        <v>12</v>
      </c>
      <c r="AO173" s="21">
        <f t="shared" si="21"/>
        <v>1</v>
      </c>
      <c r="AQ173" s="30">
        <f t="shared" si="22"/>
        <v>1</v>
      </c>
      <c r="AR173" s="30" t="str">
        <f>+IF(COUNTA(AD173:AF173)&lt;&gt;0,1," ")</f>
        <v xml:space="preserve"> </v>
      </c>
      <c r="AS173" s="30">
        <f>+IF(COUNTA(AG173:AI173)&lt;&gt;0,1," ")</f>
        <v>1</v>
      </c>
      <c r="AT173" s="30">
        <f>+IF(COUNTA(G173:W173)&lt;&gt;0,1," ")</f>
        <v>1</v>
      </c>
    </row>
    <row r="174" spans="1:46" s="3" customFormat="1" ht="20.100000000000001" customHeight="1" x14ac:dyDescent="0.25">
      <c r="A174" s="45">
        <v>32142871</v>
      </c>
      <c r="B174" s="45" t="s">
        <v>291</v>
      </c>
      <c r="C174" s="45" t="s">
        <v>105</v>
      </c>
      <c r="D174" s="45" t="s">
        <v>549</v>
      </c>
      <c r="E174" s="45" t="s">
        <v>119</v>
      </c>
      <c r="F174" s="70" t="str">
        <f>VLOOKUP(A174,ListadoMaestroReporte__32162888!$A$8:$H$400,8,FALSE)</f>
        <v>rebeca.hernandez@anahuac.mx</v>
      </c>
      <c r="G174" s="5" t="s">
        <v>537</v>
      </c>
      <c r="H174" s="5"/>
      <c r="I174" s="5"/>
      <c r="J174" s="5" t="s">
        <v>537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"/>
      <c r="Y174" s="8"/>
      <c r="Z174" s="8"/>
      <c r="AA174" s="8"/>
      <c r="AB174" s="8"/>
      <c r="AC174" s="8"/>
      <c r="AD174" s="5"/>
      <c r="AE174" s="5"/>
      <c r="AF174" s="5"/>
      <c r="AG174" s="5" t="s">
        <v>595</v>
      </c>
      <c r="AH174" s="5"/>
      <c r="AI174" s="5"/>
      <c r="AJ174" s="5"/>
      <c r="AK174" s="5"/>
      <c r="AL174" s="5"/>
      <c r="AN174" s="20">
        <f t="shared" si="20"/>
        <v>3</v>
      </c>
      <c r="AO174" s="21">
        <f t="shared" si="21"/>
        <v>1</v>
      </c>
      <c r="AQ174" s="30" t="str">
        <f t="shared" si="22"/>
        <v xml:space="preserve"> </v>
      </c>
      <c r="AR174" s="30" t="str">
        <f>+IF(COUNTA(AD174:AF174)&lt;&gt;0,1," ")</f>
        <v xml:space="preserve"> </v>
      </c>
      <c r="AS174" s="30">
        <f>+IF(COUNTA(AG174:AI174)&lt;&gt;0,1," ")</f>
        <v>1</v>
      </c>
      <c r="AT174" s="30">
        <f>+IF(COUNTA(G174:W174)&lt;&gt;0,1," ")</f>
        <v>1</v>
      </c>
    </row>
    <row r="175" spans="1:46" s="3" customFormat="1" ht="20.100000000000001" customHeight="1" x14ac:dyDescent="0.25">
      <c r="A175" s="45">
        <v>32124190</v>
      </c>
      <c r="B175" s="45" t="s">
        <v>292</v>
      </c>
      <c r="C175" s="45" t="s">
        <v>65</v>
      </c>
      <c r="D175" s="45" t="s">
        <v>558</v>
      </c>
      <c r="E175" s="45" t="s">
        <v>86</v>
      </c>
      <c r="F175" s="70" t="str">
        <f>VLOOKUP(A175,ListadoMaestroReporte__32162888!$A$8:$H$400,8,FALSE)</f>
        <v>guadalupe.hernandez@anahuac.mx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"/>
      <c r="Y175" s="8"/>
      <c r="Z175" s="8"/>
      <c r="AA175" s="8"/>
      <c r="AB175" s="8"/>
      <c r="AC175" s="8"/>
      <c r="AD175" s="5"/>
      <c r="AE175" s="5"/>
      <c r="AF175" s="5"/>
      <c r="AG175" s="5"/>
      <c r="AH175" s="5"/>
      <c r="AI175" s="5"/>
      <c r="AJ175" s="5" t="s">
        <v>537</v>
      </c>
      <c r="AK175" s="5"/>
      <c r="AL175" s="5"/>
      <c r="AN175" s="20">
        <f t="shared" si="20"/>
        <v>1</v>
      </c>
      <c r="AO175" s="21">
        <f t="shared" si="21"/>
        <v>1</v>
      </c>
      <c r="AQ175" s="30" t="str">
        <f t="shared" si="22"/>
        <v xml:space="preserve"> </v>
      </c>
      <c r="AR175" s="30" t="str">
        <f t="shared" si="24"/>
        <v xml:space="preserve"> </v>
      </c>
      <c r="AS175" s="30" t="str">
        <f t="shared" si="25"/>
        <v xml:space="preserve"> </v>
      </c>
      <c r="AT175" s="30" t="str">
        <f t="shared" si="26"/>
        <v xml:space="preserve"> </v>
      </c>
    </row>
    <row r="176" spans="1:46" s="3" customFormat="1" ht="20.100000000000001" customHeight="1" x14ac:dyDescent="0.25">
      <c r="A176" s="45">
        <v>32157411</v>
      </c>
      <c r="B176" s="45" t="s">
        <v>293</v>
      </c>
      <c r="C176" s="45" t="s">
        <v>294</v>
      </c>
      <c r="D176" s="45" t="s">
        <v>573</v>
      </c>
      <c r="E176" s="45" t="s">
        <v>86</v>
      </c>
      <c r="F176" s="70" t="str">
        <f>VLOOKUP(A176,ListadoMaestroReporte__32162888!$A$8:$H$400,8,FALSE)</f>
        <v>laura.hernandez@anahuac.mx</v>
      </c>
      <c r="G176" s="5"/>
      <c r="H176" s="5"/>
      <c r="I176" s="5"/>
      <c r="J176" s="5" t="s">
        <v>537</v>
      </c>
      <c r="K176" s="5"/>
      <c r="L176" s="5"/>
      <c r="M176" s="5" t="s">
        <v>537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"/>
      <c r="Y176" s="8"/>
      <c r="Z176" s="8"/>
      <c r="AA176" s="8"/>
      <c r="AB176" s="8"/>
      <c r="AC176" s="8"/>
      <c r="AD176" s="5"/>
      <c r="AE176" s="5"/>
      <c r="AF176" s="5"/>
      <c r="AG176" s="5" t="s">
        <v>537</v>
      </c>
      <c r="AH176" s="5"/>
      <c r="AI176" s="5"/>
      <c r="AJ176" s="5"/>
      <c r="AK176" s="5"/>
      <c r="AL176" s="5"/>
      <c r="AN176" s="20">
        <f t="shared" si="20"/>
        <v>3</v>
      </c>
      <c r="AO176" s="21">
        <f t="shared" si="21"/>
        <v>1</v>
      </c>
      <c r="AQ176" s="30" t="str">
        <f t="shared" si="22"/>
        <v xml:space="preserve"> </v>
      </c>
      <c r="AR176" s="30" t="str">
        <f t="shared" si="24"/>
        <v xml:space="preserve"> </v>
      </c>
      <c r="AS176" s="30">
        <f t="shared" si="25"/>
        <v>1</v>
      </c>
      <c r="AT176" s="30">
        <f t="shared" si="26"/>
        <v>1</v>
      </c>
    </row>
    <row r="177" spans="1:46" s="3" customFormat="1" ht="20.100000000000001" customHeight="1" x14ac:dyDescent="0.25">
      <c r="A177" s="45">
        <v>32148924</v>
      </c>
      <c r="B177" s="45" t="s">
        <v>295</v>
      </c>
      <c r="C177" s="45" t="s">
        <v>98</v>
      </c>
      <c r="D177" s="45" t="s">
        <v>551</v>
      </c>
      <c r="E177" s="45" t="s">
        <v>36</v>
      </c>
      <c r="F177" s="70" t="str">
        <f>VLOOKUP(A177,ListadoMaestroReporte__32162888!$A$8:$H$400,8,FALSE)</f>
        <v>fernando.hernandez@anahuac.mx</v>
      </c>
      <c r="G177" s="5" t="s">
        <v>537</v>
      </c>
      <c r="H177" s="5" t="s">
        <v>537</v>
      </c>
      <c r="I177" s="5"/>
      <c r="J177" s="5" t="s">
        <v>537</v>
      </c>
      <c r="K177" s="5"/>
      <c r="L177" s="5" t="s">
        <v>537</v>
      </c>
      <c r="M177" s="5" t="s">
        <v>537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"/>
      <c r="Y177" s="8"/>
      <c r="Z177" s="8"/>
      <c r="AA177" s="8"/>
      <c r="AB177" s="8"/>
      <c r="AC177" s="8"/>
      <c r="AD177" s="5"/>
      <c r="AE177" s="5"/>
      <c r="AF177" s="5"/>
      <c r="AG177" s="5"/>
      <c r="AH177" s="5"/>
      <c r="AI177" s="5"/>
      <c r="AJ177" s="5" t="s">
        <v>537</v>
      </c>
      <c r="AK177" s="5"/>
      <c r="AL177" s="5"/>
      <c r="AN177" s="20">
        <f t="shared" si="20"/>
        <v>6</v>
      </c>
      <c r="AO177" s="21">
        <f t="shared" si="21"/>
        <v>1</v>
      </c>
      <c r="AQ177" s="30" t="str">
        <f t="shared" si="22"/>
        <v xml:space="preserve"> </v>
      </c>
      <c r="AR177" s="30" t="str">
        <f t="shared" si="24"/>
        <v xml:space="preserve"> </v>
      </c>
      <c r="AS177" s="30" t="str">
        <f t="shared" si="25"/>
        <v xml:space="preserve"> </v>
      </c>
      <c r="AT177" s="30">
        <f t="shared" si="26"/>
        <v>1</v>
      </c>
    </row>
    <row r="178" spans="1:46" s="3" customFormat="1" ht="20.100000000000001" customHeight="1" x14ac:dyDescent="0.25">
      <c r="A178" s="45">
        <v>32124224</v>
      </c>
      <c r="B178" s="45" t="s">
        <v>296</v>
      </c>
      <c r="C178" s="45" t="s">
        <v>50</v>
      </c>
      <c r="D178" s="45" t="s">
        <v>561</v>
      </c>
      <c r="E178" s="45" t="s">
        <v>51</v>
      </c>
      <c r="F178" s="70" t="str">
        <f>VLOOKUP(A178,ListadoMaestroReporte__32162888!$A$8:$H$400,8,FALSE)</f>
        <v>florangely.herrera@anahuac.mx</v>
      </c>
      <c r="G178" s="5" t="s">
        <v>537</v>
      </c>
      <c r="H178" s="5" t="s">
        <v>537</v>
      </c>
      <c r="I178" s="5"/>
      <c r="J178" s="5" t="s">
        <v>537</v>
      </c>
      <c r="K178" s="5" t="s">
        <v>537</v>
      </c>
      <c r="L178" s="5" t="s">
        <v>537</v>
      </c>
      <c r="M178" s="5" t="s">
        <v>537</v>
      </c>
      <c r="N178" s="5"/>
      <c r="O178" s="5"/>
      <c r="P178" s="5" t="s">
        <v>537</v>
      </c>
      <c r="Q178" s="5" t="s">
        <v>537</v>
      </c>
      <c r="R178" s="5"/>
      <c r="S178" s="5"/>
      <c r="T178" s="5"/>
      <c r="U178" s="5"/>
      <c r="V178" s="5" t="s">
        <v>537</v>
      </c>
      <c r="W178" s="5" t="s">
        <v>537</v>
      </c>
      <c r="X178" s="8" t="str">
        <f>VLOOKUP($B178,'Enero 2017 (2)'!$A$2:$W$402,19,FALSE)</f>
        <v>x</v>
      </c>
      <c r="Y178" s="8"/>
      <c r="Z178" s="8" t="str">
        <f>VLOOKUP($B178,'Enero 2017 (2)'!$A$2:$W$402,21,FALSE)</f>
        <v>x</v>
      </c>
      <c r="AA178" s="8"/>
      <c r="AB178" s="8"/>
      <c r="AC178" s="8"/>
      <c r="AD178" s="5" t="s">
        <v>537</v>
      </c>
      <c r="AE178" s="5"/>
      <c r="AF178" s="5"/>
      <c r="AG178" s="5"/>
      <c r="AH178" s="5"/>
      <c r="AI178" s="5"/>
      <c r="AJ178" s="5" t="s">
        <v>537</v>
      </c>
      <c r="AK178" s="5"/>
      <c r="AL178" s="5"/>
      <c r="AN178" s="20">
        <f t="shared" si="20"/>
        <v>14</v>
      </c>
      <c r="AO178" s="21">
        <f t="shared" si="21"/>
        <v>1</v>
      </c>
      <c r="AQ178" s="30">
        <f t="shared" si="22"/>
        <v>1</v>
      </c>
      <c r="AR178" s="30"/>
      <c r="AS178" s="30"/>
      <c r="AT178" s="30"/>
    </row>
    <row r="179" spans="1:46" s="3" customFormat="1" ht="20.100000000000001" customHeight="1" x14ac:dyDescent="0.25">
      <c r="A179" s="45">
        <v>32164466</v>
      </c>
      <c r="B179" s="45" t="s">
        <v>622</v>
      </c>
      <c r="C179" s="45" t="s">
        <v>69</v>
      </c>
      <c r="D179" s="45" t="s">
        <v>555</v>
      </c>
      <c r="E179" s="45" t="s">
        <v>111</v>
      </c>
      <c r="F179" s="70" t="str">
        <f>VLOOKUP(A179,ListadoMaestroReporte__32162888!$A$8:$H$400,8,FALSE)</f>
        <v>david.hinojosa@anahuac.mx</v>
      </c>
      <c r="G179" s="5"/>
      <c r="H179" s="5"/>
      <c r="I179" s="5"/>
      <c r="J179" s="5" t="s">
        <v>537</v>
      </c>
      <c r="K179" s="5"/>
      <c r="L179" s="5"/>
      <c r="M179" s="5" t="s">
        <v>537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"/>
      <c r="Y179" s="8"/>
      <c r="Z179" s="8"/>
      <c r="AA179" s="8"/>
      <c r="AB179" s="8"/>
      <c r="AC179" s="8"/>
      <c r="AD179" s="5"/>
      <c r="AE179" s="5"/>
      <c r="AF179" s="5"/>
      <c r="AG179" s="5" t="s">
        <v>537</v>
      </c>
      <c r="AH179" s="5"/>
      <c r="AI179" s="5"/>
      <c r="AJ179" s="5"/>
      <c r="AK179" s="5"/>
      <c r="AL179" s="5"/>
      <c r="AN179" s="20">
        <f t="shared" si="20"/>
        <v>3</v>
      </c>
      <c r="AO179" s="21">
        <f t="shared" si="21"/>
        <v>1</v>
      </c>
      <c r="AQ179" s="30" t="str">
        <f t="shared" si="22"/>
        <v xml:space="preserve"> </v>
      </c>
      <c r="AR179" s="30" t="str">
        <f t="shared" si="24"/>
        <v xml:space="preserve"> </v>
      </c>
      <c r="AS179" s="30">
        <f t="shared" si="25"/>
        <v>1</v>
      </c>
      <c r="AT179" s="30">
        <f>+IF(COUNTA(G179:W179)&lt;&gt;0,1," ")</f>
        <v>1</v>
      </c>
    </row>
    <row r="180" spans="1:46" s="3" customFormat="1" ht="20.100000000000001" customHeight="1" x14ac:dyDescent="0.25">
      <c r="A180" s="45">
        <v>32124320</v>
      </c>
      <c r="B180" s="45" t="s">
        <v>297</v>
      </c>
      <c r="C180" s="45" t="s">
        <v>228</v>
      </c>
      <c r="D180" s="45" t="s">
        <v>565</v>
      </c>
      <c r="E180" s="45" t="s">
        <v>36</v>
      </c>
      <c r="F180" s="70" t="str">
        <f>VLOOKUP(A180,ListadoMaestroReporte__32162888!$A$8:$H$400,8,FALSE)</f>
        <v>carlos.hornelas@anahuac.mx</v>
      </c>
      <c r="G180" s="5"/>
      <c r="H180" s="5" t="s">
        <v>537</v>
      </c>
      <c r="I180" s="5" t="s">
        <v>537</v>
      </c>
      <c r="J180" s="5" t="s">
        <v>537</v>
      </c>
      <c r="K180" s="5" t="s">
        <v>537</v>
      </c>
      <c r="L180" s="5" t="s">
        <v>537</v>
      </c>
      <c r="M180" s="5" t="s">
        <v>537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" t="str">
        <f>VLOOKUP($B180,'Enero 2017 (2)'!$A$2:$W$402,19,FALSE)</f>
        <v>x</v>
      </c>
      <c r="Y180" s="8"/>
      <c r="Z180" s="8"/>
      <c r="AA180" s="8"/>
      <c r="AB180" s="8"/>
      <c r="AC180" s="8"/>
      <c r="AD180" s="5"/>
      <c r="AE180" s="5"/>
      <c r="AF180" s="5"/>
      <c r="AG180" s="5"/>
      <c r="AH180" s="5"/>
      <c r="AI180" s="5"/>
      <c r="AJ180" s="5" t="s">
        <v>537</v>
      </c>
      <c r="AK180" s="5"/>
      <c r="AL180" s="5"/>
      <c r="AN180" s="20">
        <f t="shared" si="20"/>
        <v>8</v>
      </c>
      <c r="AO180" s="21">
        <f t="shared" si="21"/>
        <v>1</v>
      </c>
      <c r="AQ180" s="30">
        <f t="shared" si="22"/>
        <v>1</v>
      </c>
      <c r="AR180" s="30" t="str">
        <f t="shared" si="24"/>
        <v xml:space="preserve"> </v>
      </c>
      <c r="AS180" s="30" t="str">
        <f t="shared" si="25"/>
        <v xml:space="preserve"> </v>
      </c>
      <c r="AT180" s="30">
        <f>+IF(COUNTA(G180:W180)&lt;&gt;0,1," ")</f>
        <v>1</v>
      </c>
    </row>
    <row r="181" spans="1:46" s="3" customFormat="1" ht="20.100000000000001" customHeight="1" x14ac:dyDescent="0.25">
      <c r="A181" s="45">
        <v>32161372</v>
      </c>
      <c r="B181" s="45" t="s">
        <v>298</v>
      </c>
      <c r="C181" s="45" t="s">
        <v>55</v>
      </c>
      <c r="D181" s="45" t="s">
        <v>549</v>
      </c>
      <c r="E181" s="45" t="s">
        <v>36</v>
      </c>
      <c r="F181" s="70" t="str">
        <f>VLOOKUP(A181,ListadoMaestroReporte__32162888!$A$8:$H$400,8,FALSE)</f>
        <v>manuel.hoyos@anahuac.mx</v>
      </c>
      <c r="G181" s="5" t="s">
        <v>537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"/>
      <c r="Y181" s="8"/>
      <c r="Z181" s="8"/>
      <c r="AA181" s="8"/>
      <c r="AB181" s="8"/>
      <c r="AC181" s="8"/>
      <c r="AD181" s="5"/>
      <c r="AE181" s="5"/>
      <c r="AF181" s="5"/>
      <c r="AG181" s="5"/>
      <c r="AH181" s="5"/>
      <c r="AI181" s="5"/>
      <c r="AJ181" s="5"/>
      <c r="AK181" s="5"/>
      <c r="AL181" s="5"/>
      <c r="AN181" s="20">
        <f t="shared" si="20"/>
        <v>1</v>
      </c>
      <c r="AO181" s="21">
        <f t="shared" si="21"/>
        <v>1</v>
      </c>
      <c r="AQ181" s="30" t="str">
        <f t="shared" si="22"/>
        <v xml:space="preserve"> </v>
      </c>
      <c r="AR181" s="30" t="str">
        <f t="shared" si="24"/>
        <v xml:space="preserve"> </v>
      </c>
      <c r="AS181" s="30" t="str">
        <f t="shared" si="25"/>
        <v xml:space="preserve"> </v>
      </c>
      <c r="AT181" s="30">
        <f t="shared" ref="AT181:AT196" si="27">+IF(COUNTA(G181:W181)&lt;&gt;0,1," ")</f>
        <v>1</v>
      </c>
    </row>
    <row r="182" spans="1:46" s="3" customFormat="1" ht="20.100000000000001" customHeight="1" x14ac:dyDescent="0.25">
      <c r="A182" s="45">
        <v>32124215</v>
      </c>
      <c r="B182" s="45" t="s">
        <v>299</v>
      </c>
      <c r="C182" s="45" t="s">
        <v>76</v>
      </c>
      <c r="D182" s="45" t="s">
        <v>546</v>
      </c>
      <c r="E182" s="45" t="s">
        <v>80</v>
      </c>
      <c r="F182" s="70" t="str">
        <f>VLOOKUP(A182,ListadoMaestroReporte__32162888!$A$8:$H$400,8,FALSE)</f>
        <v>katinka.ibanez@anahuac.mx</v>
      </c>
      <c r="G182" s="5"/>
      <c r="H182" s="5" t="s">
        <v>537</v>
      </c>
      <c r="I182" s="5"/>
      <c r="J182" s="5" t="s">
        <v>537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 t="s">
        <v>537</v>
      </c>
      <c r="X182" s="8"/>
      <c r="Y182" s="8"/>
      <c r="Z182" s="8" t="str">
        <f>VLOOKUP($B182,'Enero 2017 (2)'!$A$2:$W$402,21,FALSE)</f>
        <v>x</v>
      </c>
      <c r="AA182" s="8"/>
      <c r="AB182" s="8"/>
      <c r="AC182" s="8"/>
      <c r="AD182" s="5"/>
      <c r="AE182" s="5"/>
      <c r="AF182" s="5"/>
      <c r="AG182" s="5"/>
      <c r="AH182" s="5"/>
      <c r="AI182" s="5"/>
      <c r="AJ182" s="5"/>
      <c r="AK182" s="5"/>
      <c r="AL182" s="5"/>
      <c r="AN182" s="20">
        <f t="shared" si="20"/>
        <v>4</v>
      </c>
      <c r="AO182" s="21">
        <f t="shared" si="21"/>
        <v>1</v>
      </c>
      <c r="AQ182" s="30">
        <f t="shared" si="22"/>
        <v>1</v>
      </c>
      <c r="AR182" s="30" t="str">
        <f t="shared" si="24"/>
        <v xml:space="preserve"> </v>
      </c>
      <c r="AS182" s="30" t="str">
        <f t="shared" si="25"/>
        <v xml:space="preserve"> </v>
      </c>
      <c r="AT182" s="30">
        <f t="shared" si="27"/>
        <v>1</v>
      </c>
    </row>
    <row r="183" spans="1:46" s="3" customFormat="1" ht="20.100000000000001" customHeight="1" x14ac:dyDescent="0.25">
      <c r="A183" s="45">
        <v>32157400</v>
      </c>
      <c r="B183" s="45" t="s">
        <v>300</v>
      </c>
      <c r="C183" s="45" t="s">
        <v>83</v>
      </c>
      <c r="D183" s="45" t="s">
        <v>548</v>
      </c>
      <c r="E183" s="45" t="s">
        <v>301</v>
      </c>
      <c r="F183" s="70" t="str">
        <f>VLOOKUP(A183,ListadoMaestroReporte__32162888!$A$8:$H$400,8,FALSE)</f>
        <v>ana.interian@anahuac.mx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"/>
      <c r="Y183" s="8"/>
      <c r="Z183" s="8"/>
      <c r="AA183" s="8"/>
      <c r="AB183" s="8"/>
      <c r="AC183" s="8"/>
      <c r="AD183" s="5"/>
      <c r="AE183" s="5"/>
      <c r="AF183" s="5"/>
      <c r="AG183" s="5"/>
      <c r="AH183" s="5"/>
      <c r="AI183" s="5"/>
      <c r="AJ183" s="5" t="s">
        <v>537</v>
      </c>
      <c r="AK183" s="5"/>
      <c r="AL183" s="5"/>
      <c r="AN183" s="20">
        <f t="shared" si="20"/>
        <v>1</v>
      </c>
      <c r="AO183" s="21">
        <f t="shared" si="21"/>
        <v>1</v>
      </c>
      <c r="AQ183" s="30" t="str">
        <f t="shared" si="22"/>
        <v xml:space="preserve"> </v>
      </c>
      <c r="AR183" s="30" t="str">
        <f t="shared" si="24"/>
        <v xml:space="preserve"> </v>
      </c>
      <c r="AS183" s="30" t="str">
        <f t="shared" si="25"/>
        <v xml:space="preserve"> </v>
      </c>
      <c r="AT183" s="30" t="str">
        <f t="shared" si="27"/>
        <v xml:space="preserve"> </v>
      </c>
    </row>
    <row r="184" spans="1:46" s="3" customFormat="1" ht="20.100000000000001" customHeight="1" x14ac:dyDescent="0.25">
      <c r="A184" s="45">
        <v>32162270</v>
      </c>
      <c r="B184" s="45" t="s">
        <v>302</v>
      </c>
      <c r="C184" s="45" t="s">
        <v>50</v>
      </c>
      <c r="D184" s="45" t="s">
        <v>561</v>
      </c>
      <c r="E184" s="45" t="s">
        <v>136</v>
      </c>
      <c r="F184" s="70" t="str">
        <f>VLOOKUP(A184,ListadoMaestroReporte__32162888!$A$8:$H$400,8,FALSE)</f>
        <v>johann.jimenez@anahuac.mx</v>
      </c>
      <c r="G184" s="5"/>
      <c r="H184" s="5"/>
      <c r="I184" s="5"/>
      <c r="J184" s="5" t="s">
        <v>537</v>
      </c>
      <c r="K184" s="5" t="s">
        <v>537</v>
      </c>
      <c r="L184" s="5" t="s">
        <v>537</v>
      </c>
      <c r="M184" s="5" t="s">
        <v>537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" t="str">
        <f>VLOOKUP($B184,'Enero 2017 (2)'!$A$2:$W$402,19,FALSE)</f>
        <v>x</v>
      </c>
      <c r="Y184" s="8"/>
      <c r="Z184" s="8"/>
      <c r="AA184" s="8"/>
      <c r="AB184" s="8"/>
      <c r="AC184" s="8"/>
      <c r="AD184" s="5"/>
      <c r="AE184" s="5"/>
      <c r="AF184" s="5"/>
      <c r="AG184" s="5"/>
      <c r="AH184" s="5"/>
      <c r="AI184" s="5"/>
      <c r="AJ184" s="5"/>
      <c r="AK184" s="5"/>
      <c r="AL184" s="5"/>
      <c r="AN184" s="20">
        <f t="shared" si="20"/>
        <v>5</v>
      </c>
      <c r="AO184" s="21">
        <f t="shared" si="21"/>
        <v>1</v>
      </c>
      <c r="AQ184" s="30">
        <f t="shared" si="22"/>
        <v>1</v>
      </c>
      <c r="AR184" s="30" t="str">
        <f t="shared" si="24"/>
        <v xml:space="preserve"> </v>
      </c>
      <c r="AS184" s="30" t="str">
        <f t="shared" si="25"/>
        <v xml:space="preserve"> </v>
      </c>
      <c r="AT184" s="30">
        <f t="shared" si="27"/>
        <v>1</v>
      </c>
    </row>
    <row r="185" spans="1:46" s="3" customFormat="1" ht="20.100000000000001" customHeight="1" x14ac:dyDescent="0.25">
      <c r="A185" s="45">
        <v>32160871</v>
      </c>
      <c r="B185" s="45" t="s">
        <v>303</v>
      </c>
      <c r="C185" s="45" t="s">
        <v>98</v>
      </c>
      <c r="D185" s="45" t="s">
        <v>551</v>
      </c>
      <c r="E185" s="45" t="s">
        <v>36</v>
      </c>
      <c r="F185" s="70" t="str">
        <f>VLOOKUP(A185,ListadoMaestroReporte__32162888!$A$8:$H$400,8,FALSE)</f>
        <v>elsa.jimenez@anahuac.mx</v>
      </c>
      <c r="G185" s="5"/>
      <c r="H185" s="5"/>
      <c r="I185" s="5"/>
      <c r="J185" s="5"/>
      <c r="K185" s="5"/>
      <c r="L185" s="5" t="s">
        <v>537</v>
      </c>
      <c r="M185" s="5" t="s">
        <v>537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" t="str">
        <f>VLOOKUP($B185,'Enero 2017 (2)'!$A$2:$W$402,19,FALSE)</f>
        <v>x</v>
      </c>
      <c r="Y185" s="8"/>
      <c r="Z185" s="8"/>
      <c r="AA185" s="8"/>
      <c r="AB185" s="8"/>
      <c r="AC185" s="8"/>
      <c r="AD185" s="5"/>
      <c r="AE185" s="5"/>
      <c r="AF185" s="5"/>
      <c r="AG185" s="5"/>
      <c r="AH185" s="5"/>
      <c r="AI185" s="5"/>
      <c r="AJ185" s="5" t="s">
        <v>537</v>
      </c>
      <c r="AK185" s="5"/>
      <c r="AL185" s="5"/>
      <c r="AN185" s="20">
        <f t="shared" si="20"/>
        <v>4</v>
      </c>
      <c r="AO185" s="21">
        <f t="shared" si="21"/>
        <v>1</v>
      </c>
      <c r="AQ185" s="30">
        <f t="shared" si="22"/>
        <v>1</v>
      </c>
      <c r="AR185" s="30" t="str">
        <f t="shared" si="24"/>
        <v xml:space="preserve"> </v>
      </c>
      <c r="AS185" s="30" t="str">
        <f t="shared" si="25"/>
        <v xml:space="preserve"> </v>
      </c>
      <c r="AT185" s="30">
        <f t="shared" si="27"/>
        <v>1</v>
      </c>
    </row>
    <row r="186" spans="1:46" s="3" customFormat="1" ht="20.100000000000001" customHeight="1" x14ac:dyDescent="0.25">
      <c r="A186" s="45">
        <v>32137036</v>
      </c>
      <c r="B186" s="45" t="s">
        <v>304</v>
      </c>
      <c r="C186" s="45" t="s">
        <v>279</v>
      </c>
      <c r="D186" s="45" t="s">
        <v>550</v>
      </c>
      <c r="E186" s="45" t="s">
        <v>36</v>
      </c>
      <c r="F186" s="70" t="str">
        <f>VLOOKUP(A186,ListadoMaestroReporte__32162888!$A$8:$H$400,8,FALSE)</f>
        <v>jose.karam@anahuac.mx</v>
      </c>
      <c r="G186" s="5" t="s">
        <v>537</v>
      </c>
      <c r="H186" s="5" t="s">
        <v>537</v>
      </c>
      <c r="I186" s="5"/>
      <c r="J186" s="5"/>
      <c r="K186" s="5"/>
      <c r="L186" s="5" t="s">
        <v>537</v>
      </c>
      <c r="M186" s="5" t="s">
        <v>537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"/>
      <c r="Y186" s="8"/>
      <c r="Z186" s="8"/>
      <c r="AA186" s="8"/>
      <c r="AB186" s="8"/>
      <c r="AC186" s="8"/>
      <c r="AD186" s="5"/>
      <c r="AE186" s="5"/>
      <c r="AF186" s="5" t="s">
        <v>595</v>
      </c>
      <c r="AG186" s="5"/>
      <c r="AH186" s="5"/>
      <c r="AI186" s="5"/>
      <c r="AJ186" s="5" t="s">
        <v>537</v>
      </c>
      <c r="AK186" s="5"/>
      <c r="AL186" s="5"/>
      <c r="AN186" s="20">
        <f t="shared" si="20"/>
        <v>6</v>
      </c>
      <c r="AO186" s="21">
        <f t="shared" si="21"/>
        <v>1</v>
      </c>
      <c r="AQ186" s="30" t="str">
        <f t="shared" si="22"/>
        <v xml:space="preserve"> </v>
      </c>
      <c r="AR186" s="30">
        <f t="shared" si="24"/>
        <v>1</v>
      </c>
      <c r="AS186" s="30" t="str">
        <f t="shared" si="25"/>
        <v xml:space="preserve"> </v>
      </c>
      <c r="AT186" s="30">
        <f t="shared" si="27"/>
        <v>1</v>
      </c>
    </row>
    <row r="187" spans="1:46" s="3" customFormat="1" ht="20.100000000000001" customHeight="1" x14ac:dyDescent="0.25">
      <c r="A187" s="45">
        <v>32162409</v>
      </c>
      <c r="B187" s="45" t="s">
        <v>305</v>
      </c>
      <c r="C187" s="45" t="s">
        <v>261</v>
      </c>
      <c r="D187" s="45" t="s">
        <v>571</v>
      </c>
      <c r="E187" s="45" t="s">
        <v>86</v>
      </c>
      <c r="F187" s="70" t="str">
        <f>VLOOKUP(A187,ListadoMaestroReporte__32162888!$A$8:$H$400,8,FALSE)</f>
        <v>pamela.kemp@anahuac.mx</v>
      </c>
      <c r="G187" s="5" t="s">
        <v>537</v>
      </c>
      <c r="H187" s="5" t="s">
        <v>537</v>
      </c>
      <c r="I187" s="5" t="s">
        <v>537</v>
      </c>
      <c r="J187" s="5" t="s">
        <v>537</v>
      </c>
      <c r="K187" s="5" t="s">
        <v>537</v>
      </c>
      <c r="L187" s="5" t="s">
        <v>537</v>
      </c>
      <c r="M187" s="5" t="s">
        <v>537</v>
      </c>
      <c r="N187" s="5"/>
      <c r="O187" s="5"/>
      <c r="P187" s="5"/>
      <c r="Q187" s="5"/>
      <c r="R187" s="5"/>
      <c r="S187" s="5" t="s">
        <v>537</v>
      </c>
      <c r="T187" s="5"/>
      <c r="U187" s="5"/>
      <c r="V187" s="5"/>
      <c r="W187" s="5" t="s">
        <v>537</v>
      </c>
      <c r="X187" s="8" t="str">
        <f>VLOOKUP($B187,'Enero 2017 (2)'!$A$2:$W$402,19,FALSE)</f>
        <v>x</v>
      </c>
      <c r="Y187" s="8"/>
      <c r="Z187" s="8"/>
      <c r="AA187" s="8"/>
      <c r="AB187" s="8"/>
      <c r="AC187" s="8"/>
      <c r="AD187" s="5"/>
      <c r="AE187" s="5"/>
      <c r="AF187" s="5" t="s">
        <v>595</v>
      </c>
      <c r="AG187" s="5"/>
      <c r="AH187" s="5"/>
      <c r="AI187" s="5"/>
      <c r="AJ187" s="5" t="s">
        <v>537</v>
      </c>
      <c r="AK187" s="5"/>
      <c r="AL187" s="5" t="s">
        <v>537</v>
      </c>
      <c r="AN187" s="20">
        <f t="shared" si="20"/>
        <v>13</v>
      </c>
      <c r="AO187" s="21">
        <f t="shared" si="21"/>
        <v>1</v>
      </c>
      <c r="AQ187" s="30">
        <f t="shared" si="22"/>
        <v>1</v>
      </c>
      <c r="AR187" s="30">
        <f t="shared" si="24"/>
        <v>1</v>
      </c>
      <c r="AS187" s="30" t="str">
        <f t="shared" si="25"/>
        <v xml:space="preserve"> </v>
      </c>
      <c r="AT187" s="30">
        <f t="shared" si="27"/>
        <v>1</v>
      </c>
    </row>
    <row r="188" spans="1:46" s="3" customFormat="1" ht="20.100000000000001" customHeight="1" x14ac:dyDescent="0.25">
      <c r="A188" s="45">
        <v>32142985</v>
      </c>
      <c r="B188" s="45" t="s">
        <v>306</v>
      </c>
      <c r="C188" s="45" t="s">
        <v>35</v>
      </c>
      <c r="D188" s="45" t="s">
        <v>554</v>
      </c>
      <c r="E188" s="45" t="s">
        <v>122</v>
      </c>
      <c r="F188" s="70" t="str">
        <f>VLOOKUP(A188,ListadoMaestroReporte__32162888!$A$8:$H$400,8,FALSE)</f>
        <v>francisco.ku@anahuac.mx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"/>
      <c r="Y188" s="8"/>
      <c r="Z188" s="8"/>
      <c r="AA188" s="8"/>
      <c r="AB188" s="8"/>
      <c r="AC188" s="8"/>
      <c r="AD188" s="5"/>
      <c r="AE188" s="5"/>
      <c r="AF188" s="5"/>
      <c r="AG188" s="5"/>
      <c r="AH188" s="5"/>
      <c r="AI188" s="5"/>
      <c r="AJ188" s="5"/>
      <c r="AK188" s="5"/>
      <c r="AL188" s="5"/>
      <c r="AN188" s="20">
        <f t="shared" si="20"/>
        <v>0</v>
      </c>
      <c r="AO188" s="21" t="str">
        <f t="shared" si="21"/>
        <v xml:space="preserve"> </v>
      </c>
      <c r="AQ188" s="30" t="str">
        <f t="shared" si="22"/>
        <v xml:space="preserve"> </v>
      </c>
      <c r="AR188" s="30" t="str">
        <f t="shared" si="24"/>
        <v xml:space="preserve"> </v>
      </c>
      <c r="AS188" s="30" t="str">
        <f t="shared" si="25"/>
        <v xml:space="preserve"> </v>
      </c>
      <c r="AT188" s="30" t="str">
        <f t="shared" si="27"/>
        <v xml:space="preserve"> </v>
      </c>
    </row>
    <row r="189" spans="1:46" s="3" customFormat="1" ht="20.100000000000001" customHeight="1" x14ac:dyDescent="0.25">
      <c r="A189" s="45">
        <v>32124351</v>
      </c>
      <c r="B189" s="45" t="s">
        <v>307</v>
      </c>
      <c r="C189" s="45" t="s">
        <v>62</v>
      </c>
      <c r="D189" s="45" t="s">
        <v>560</v>
      </c>
      <c r="E189" s="45" t="s">
        <v>133</v>
      </c>
      <c r="F189" s="70" t="str">
        <f>VLOOKUP(A189,ListadoMaestroReporte__32162888!$A$8:$H$400,8,FALSE)</f>
        <v>andres.kuman@anahuac.mx</v>
      </c>
      <c r="G189" s="5"/>
      <c r="H189" s="5"/>
      <c r="I189" s="5"/>
      <c r="J189" s="5"/>
      <c r="K189" s="5" t="s">
        <v>537</v>
      </c>
      <c r="L189" s="5" t="s">
        <v>537</v>
      </c>
      <c r="M189" s="5" t="s">
        <v>537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"/>
      <c r="Y189" s="8"/>
      <c r="Z189" s="8"/>
      <c r="AA189" s="8"/>
      <c r="AB189" s="8"/>
      <c r="AC189" s="8"/>
      <c r="AD189" s="5"/>
      <c r="AE189" s="5"/>
      <c r="AF189" s="5"/>
      <c r="AG189" s="5"/>
      <c r="AH189" s="5"/>
      <c r="AI189" s="5"/>
      <c r="AJ189" s="5" t="s">
        <v>537</v>
      </c>
      <c r="AK189" s="5"/>
      <c r="AL189" s="5"/>
      <c r="AN189" s="20">
        <f t="shared" si="20"/>
        <v>4</v>
      </c>
      <c r="AO189" s="21">
        <f t="shared" si="21"/>
        <v>1</v>
      </c>
      <c r="AQ189" s="30" t="str">
        <f t="shared" si="22"/>
        <v xml:space="preserve"> </v>
      </c>
      <c r="AR189" s="30" t="str">
        <f t="shared" si="24"/>
        <v xml:space="preserve"> </v>
      </c>
      <c r="AS189" s="30" t="str">
        <f t="shared" si="25"/>
        <v xml:space="preserve"> </v>
      </c>
      <c r="AT189" s="30">
        <f t="shared" si="27"/>
        <v>1</v>
      </c>
    </row>
    <row r="190" spans="1:46" s="3" customFormat="1" ht="20.100000000000001" customHeight="1" x14ac:dyDescent="0.25">
      <c r="A190" s="45">
        <v>32157586</v>
      </c>
      <c r="B190" s="45" t="s">
        <v>308</v>
      </c>
      <c r="C190" s="45" t="s">
        <v>176</v>
      </c>
      <c r="D190" s="45" t="s">
        <v>567</v>
      </c>
      <c r="E190" s="45" t="s">
        <v>86</v>
      </c>
      <c r="F190" s="70" t="str">
        <f>VLOOKUP(A190,ListadoMaestroReporte__32162888!$A$8:$H$400,8,FALSE)</f>
        <v>maria.lara@anahuac.mx</v>
      </c>
      <c r="G190" s="5"/>
      <c r="H190" s="5"/>
      <c r="I190" s="5"/>
      <c r="J190" s="5"/>
      <c r="K190" s="5" t="s">
        <v>537</v>
      </c>
      <c r="L190" s="5" t="s">
        <v>537</v>
      </c>
      <c r="M190" s="5" t="s">
        <v>537</v>
      </c>
      <c r="N190" s="5"/>
      <c r="O190" s="5"/>
      <c r="P190" s="5"/>
      <c r="Q190" s="5"/>
      <c r="R190" s="5"/>
      <c r="S190" s="5"/>
      <c r="T190" s="5"/>
      <c r="U190" s="5"/>
      <c r="V190" s="5"/>
      <c r="W190" s="5" t="s">
        <v>537</v>
      </c>
      <c r="X190" s="8"/>
      <c r="Y190" s="8"/>
      <c r="Z190" s="8"/>
      <c r="AA190" s="8"/>
      <c r="AB190" s="8"/>
      <c r="AC190" s="8"/>
      <c r="AD190" s="5"/>
      <c r="AE190" s="5"/>
      <c r="AF190" s="5"/>
      <c r="AG190" s="5"/>
      <c r="AH190" s="5"/>
      <c r="AI190" s="5"/>
      <c r="AJ190" s="5"/>
      <c r="AK190" s="5"/>
      <c r="AL190" s="5"/>
      <c r="AN190" s="20">
        <f t="shared" si="20"/>
        <v>4</v>
      </c>
      <c r="AO190" s="21">
        <f t="shared" si="21"/>
        <v>1</v>
      </c>
      <c r="AQ190" s="30" t="str">
        <f t="shared" si="22"/>
        <v xml:space="preserve"> </v>
      </c>
      <c r="AR190" s="30" t="str">
        <f t="shared" si="24"/>
        <v xml:space="preserve"> </v>
      </c>
      <c r="AS190" s="30" t="str">
        <f t="shared" si="25"/>
        <v xml:space="preserve"> </v>
      </c>
      <c r="AT190" s="30">
        <f t="shared" si="27"/>
        <v>1</v>
      </c>
    </row>
    <row r="191" spans="1:46" s="3" customFormat="1" ht="20.100000000000001" customHeight="1" x14ac:dyDescent="0.25">
      <c r="A191" s="45">
        <v>32144462</v>
      </c>
      <c r="B191" s="45" t="s">
        <v>309</v>
      </c>
      <c r="C191" s="45" t="s">
        <v>76</v>
      </c>
      <c r="D191" s="45" t="s">
        <v>546</v>
      </c>
      <c r="E191" s="45" t="s">
        <v>77</v>
      </c>
      <c r="F191" s="70" t="str">
        <f>VLOOKUP(A191,ListadoMaestroReporte__32162888!$A$8:$H$400,8,FALSE)</f>
        <v>mariela.lara@anahuac.mx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"/>
      <c r="Y191" s="8"/>
      <c r="Z191" s="8"/>
      <c r="AA191" s="8"/>
      <c r="AB191" s="8"/>
      <c r="AC191" s="8"/>
      <c r="AD191" s="5"/>
      <c r="AE191" s="5"/>
      <c r="AF191" s="5"/>
      <c r="AG191" s="5"/>
      <c r="AH191" s="5"/>
      <c r="AI191" s="5"/>
      <c r="AJ191" s="5"/>
      <c r="AK191" s="5"/>
      <c r="AL191" s="5"/>
      <c r="AN191" s="20">
        <f t="shared" si="20"/>
        <v>0</v>
      </c>
      <c r="AO191" s="21" t="str">
        <f t="shared" si="21"/>
        <v xml:space="preserve"> </v>
      </c>
      <c r="AQ191" s="30" t="str">
        <f t="shared" si="22"/>
        <v xml:space="preserve"> </v>
      </c>
      <c r="AR191" s="30" t="str">
        <f t="shared" si="24"/>
        <v xml:space="preserve"> </v>
      </c>
      <c r="AS191" s="30" t="str">
        <f t="shared" si="25"/>
        <v xml:space="preserve"> </v>
      </c>
      <c r="AT191" s="30" t="str">
        <f t="shared" si="27"/>
        <v xml:space="preserve"> </v>
      </c>
    </row>
    <row r="192" spans="1:46" s="3" customFormat="1" ht="20.100000000000001" customHeight="1" x14ac:dyDescent="0.25">
      <c r="A192" s="45">
        <v>32160583</v>
      </c>
      <c r="B192" s="45" t="s">
        <v>310</v>
      </c>
      <c r="C192" s="45" t="s">
        <v>41</v>
      </c>
      <c r="D192" s="45" t="s">
        <v>561</v>
      </c>
      <c r="E192" s="45" t="s">
        <v>42</v>
      </c>
      <c r="F192" s="70" t="str">
        <f>VLOOKUP(A192,ListadoMaestroReporte__32162888!$A$8:$H$400,8,FALSE)</f>
        <v>stacy.lara@anahuac.mx</v>
      </c>
      <c r="G192" s="5" t="s">
        <v>537</v>
      </c>
      <c r="H192" s="5" t="s">
        <v>537</v>
      </c>
      <c r="I192" s="5" t="s">
        <v>537</v>
      </c>
      <c r="J192" s="5" t="s">
        <v>537</v>
      </c>
      <c r="K192" s="5" t="s">
        <v>537</v>
      </c>
      <c r="L192" s="5"/>
      <c r="M192" s="5" t="s">
        <v>537</v>
      </c>
      <c r="N192" s="5"/>
      <c r="O192" s="5"/>
      <c r="P192" s="5"/>
      <c r="Q192" s="5"/>
      <c r="R192" s="5"/>
      <c r="S192" s="5"/>
      <c r="T192" s="5"/>
      <c r="U192" s="5"/>
      <c r="V192" s="5"/>
      <c r="W192" s="5" t="s">
        <v>537</v>
      </c>
      <c r="X192" s="8"/>
      <c r="Y192" s="8"/>
      <c r="Z192" s="8"/>
      <c r="AA192" s="8"/>
      <c r="AB192" s="8"/>
      <c r="AC192" s="8" t="s">
        <v>537</v>
      </c>
      <c r="AD192" s="5" t="s">
        <v>537</v>
      </c>
      <c r="AE192" s="5"/>
      <c r="AF192" s="5"/>
      <c r="AG192" s="5"/>
      <c r="AH192" s="5"/>
      <c r="AI192" s="5"/>
      <c r="AJ192" s="5" t="s">
        <v>537</v>
      </c>
      <c r="AK192" s="5"/>
      <c r="AL192" s="5"/>
      <c r="AN192" s="20">
        <f t="shared" si="20"/>
        <v>10</v>
      </c>
      <c r="AO192" s="21">
        <f t="shared" si="21"/>
        <v>1</v>
      </c>
      <c r="AQ192" s="30">
        <f t="shared" si="22"/>
        <v>1</v>
      </c>
      <c r="AR192" s="30"/>
      <c r="AS192" s="30"/>
      <c r="AT192" s="30">
        <f t="shared" si="27"/>
        <v>1</v>
      </c>
    </row>
    <row r="193" spans="1:46" s="3" customFormat="1" ht="20.100000000000001" customHeight="1" x14ac:dyDescent="0.25">
      <c r="A193" s="45">
        <v>32164540</v>
      </c>
      <c r="B193" s="45" t="s">
        <v>589</v>
      </c>
      <c r="C193" s="45" t="s">
        <v>590</v>
      </c>
      <c r="D193" s="45" t="s">
        <v>541</v>
      </c>
      <c r="E193" s="45"/>
      <c r="F193" s="70" t="str">
        <f>VLOOKUP(A193,ListadoMaestroReporte__32162888!$A$8:$H$400,8,FALSE)</f>
        <v>angelica.lara@anahuac.mx</v>
      </c>
      <c r="G193" s="5"/>
      <c r="H193" s="5"/>
      <c r="I193" s="5" t="s">
        <v>537</v>
      </c>
      <c r="J193" s="5"/>
      <c r="K193" s="5"/>
      <c r="L193" s="5" t="s">
        <v>537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"/>
      <c r="Y193" s="8"/>
      <c r="Z193" s="8"/>
      <c r="AA193" s="8"/>
      <c r="AB193" s="8"/>
      <c r="AC193" s="8"/>
      <c r="AD193" s="5"/>
      <c r="AE193" s="5"/>
      <c r="AF193" s="5"/>
      <c r="AG193" s="5" t="s">
        <v>537</v>
      </c>
      <c r="AH193" s="5"/>
      <c r="AI193" s="5"/>
      <c r="AJ193" s="5"/>
      <c r="AK193" s="5"/>
      <c r="AL193" s="5"/>
      <c r="AN193" s="20">
        <f t="shared" si="20"/>
        <v>3</v>
      </c>
      <c r="AO193" s="21">
        <f t="shared" si="21"/>
        <v>1</v>
      </c>
      <c r="AQ193" s="30" t="str">
        <f t="shared" si="22"/>
        <v xml:space="preserve"> </v>
      </c>
      <c r="AR193" s="30" t="str">
        <f t="shared" ref="AR193:AR211" si="28">+IF(COUNTA(AD193:AF193)&lt;&gt;0,1," ")</f>
        <v xml:space="preserve"> </v>
      </c>
      <c r="AS193" s="30">
        <f t="shared" ref="AS193:AS211" si="29">+IF(COUNTA(AG193:AI193)&lt;&gt;0,1," ")</f>
        <v>1</v>
      </c>
      <c r="AT193" s="30">
        <f t="shared" si="27"/>
        <v>1</v>
      </c>
    </row>
    <row r="194" spans="1:46" s="3" customFormat="1" ht="20.100000000000001" customHeight="1" x14ac:dyDescent="0.25">
      <c r="A194" s="45">
        <v>32157587</v>
      </c>
      <c r="B194" s="45" t="s">
        <v>311</v>
      </c>
      <c r="C194" s="45" t="s">
        <v>69</v>
      </c>
      <c r="D194" s="45" t="s">
        <v>555</v>
      </c>
      <c r="E194" s="45" t="s">
        <v>86</v>
      </c>
      <c r="F194" s="70" t="str">
        <f>VLOOKUP(A194,ListadoMaestroReporte__32162888!$A$8:$H$400,8,FALSE)</f>
        <v>ana.lavalle@anahuac.mx</v>
      </c>
      <c r="G194" s="5"/>
      <c r="H194" s="5"/>
      <c r="I194" s="5"/>
      <c r="J194" s="5" t="s">
        <v>537</v>
      </c>
      <c r="K194" s="5"/>
      <c r="L194" s="5" t="s">
        <v>537</v>
      </c>
      <c r="M194" s="5" t="s">
        <v>537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"/>
      <c r="Y194" s="8"/>
      <c r="Z194" s="8"/>
      <c r="AA194" s="8"/>
      <c r="AB194" s="8"/>
      <c r="AC194" s="8"/>
      <c r="AD194" s="5" t="s">
        <v>537</v>
      </c>
      <c r="AE194" s="5"/>
      <c r="AF194" s="5"/>
      <c r="AG194" s="5" t="s">
        <v>537</v>
      </c>
      <c r="AH194" s="5"/>
      <c r="AI194" s="5"/>
      <c r="AJ194" s="5" t="s">
        <v>537</v>
      </c>
      <c r="AK194" s="5"/>
      <c r="AL194" s="5"/>
      <c r="AN194" s="20">
        <f t="shared" si="20"/>
        <v>6</v>
      </c>
      <c r="AO194" s="21">
        <f t="shared" si="21"/>
        <v>1</v>
      </c>
      <c r="AQ194" s="30" t="str">
        <f t="shared" si="22"/>
        <v xml:space="preserve"> </v>
      </c>
      <c r="AR194" s="30">
        <f t="shared" si="28"/>
        <v>1</v>
      </c>
      <c r="AS194" s="30">
        <f t="shared" si="29"/>
        <v>1</v>
      </c>
      <c r="AT194" s="30">
        <f t="shared" si="27"/>
        <v>1</v>
      </c>
    </row>
    <row r="195" spans="1:46" s="3" customFormat="1" ht="20.100000000000001" customHeight="1" x14ac:dyDescent="0.25">
      <c r="A195" s="45">
        <v>32154574</v>
      </c>
      <c r="B195" s="45" t="s">
        <v>312</v>
      </c>
      <c r="C195" s="45" t="s">
        <v>62</v>
      </c>
      <c r="D195" s="45" t="s">
        <v>560</v>
      </c>
      <c r="E195" s="45" t="s">
        <v>133</v>
      </c>
      <c r="F195" s="70" t="str">
        <f>VLOOKUP(A195,ListadoMaestroReporte__32162888!$A$8:$H$400,8,FALSE)</f>
        <v>rafael.lima@anahuac.mx</v>
      </c>
      <c r="G195" s="5"/>
      <c r="H195" s="5"/>
      <c r="I195" s="5"/>
      <c r="J195" s="5"/>
      <c r="K195" s="5"/>
      <c r="L195" s="5"/>
      <c r="M195" s="5" t="s">
        <v>537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"/>
      <c r="Y195" s="8"/>
      <c r="Z195" s="8"/>
      <c r="AA195" s="8"/>
      <c r="AB195" s="8"/>
      <c r="AC195" s="8"/>
      <c r="AD195" s="5"/>
      <c r="AE195" s="5"/>
      <c r="AF195" s="5"/>
      <c r="AG195" s="5"/>
      <c r="AH195" s="5"/>
      <c r="AI195" s="5"/>
      <c r="AJ195" s="5"/>
      <c r="AK195" s="5"/>
      <c r="AL195" s="5"/>
      <c r="AN195" s="20">
        <f t="shared" ref="AN195:AN258" si="30">+COUNTA(G195:AL195)</f>
        <v>1</v>
      </c>
      <c r="AO195" s="21">
        <f t="shared" ref="AO195:AO258" si="31">+IF(AN195&lt;&gt;0,1," ")</f>
        <v>1</v>
      </c>
      <c r="AQ195" s="30" t="str">
        <f t="shared" ref="AQ195:AQ258" si="32">+IF(COUNTA(X195:AC195)&lt;&gt;0,1," ")</f>
        <v xml:space="preserve"> </v>
      </c>
      <c r="AR195" s="30" t="str">
        <f t="shared" si="28"/>
        <v xml:space="preserve"> </v>
      </c>
      <c r="AS195" s="30" t="str">
        <f t="shared" si="29"/>
        <v xml:space="preserve"> </v>
      </c>
      <c r="AT195" s="30">
        <f t="shared" si="27"/>
        <v>1</v>
      </c>
    </row>
    <row r="196" spans="1:46" s="3" customFormat="1" ht="20.100000000000001" customHeight="1" x14ac:dyDescent="0.25">
      <c r="A196" s="45">
        <v>32152130</v>
      </c>
      <c r="B196" s="45" t="s">
        <v>313</v>
      </c>
      <c r="C196" s="45" t="s">
        <v>171</v>
      </c>
      <c r="D196" s="45" t="s">
        <v>571</v>
      </c>
      <c r="E196" s="45" t="s">
        <v>172</v>
      </c>
      <c r="F196" s="70" t="str">
        <f>VLOOKUP(A196,ListadoMaestroReporte__32162888!$A$8:$H$400,8,FALSE)</f>
        <v>natalia.lizama@anahuac.mx</v>
      </c>
      <c r="G196" s="5"/>
      <c r="H196" s="5" t="s">
        <v>537</v>
      </c>
      <c r="I196" s="5" t="s">
        <v>537</v>
      </c>
      <c r="J196" s="5"/>
      <c r="K196" s="5"/>
      <c r="L196" s="5" t="s">
        <v>537</v>
      </c>
      <c r="M196" s="5" t="s">
        <v>537</v>
      </c>
      <c r="N196" s="5"/>
      <c r="O196" s="5"/>
      <c r="P196" s="5"/>
      <c r="Q196" s="5"/>
      <c r="R196" s="5"/>
      <c r="S196" s="5"/>
      <c r="T196" s="5"/>
      <c r="U196" s="5"/>
      <c r="V196" s="5" t="s">
        <v>537</v>
      </c>
      <c r="W196" s="5" t="s">
        <v>537</v>
      </c>
      <c r="X196" s="8" t="str">
        <f>VLOOKUP($B196,'Enero 2017 (2)'!$A$2:$W$402,19,FALSE)</f>
        <v>x</v>
      </c>
      <c r="Y196" s="8"/>
      <c r="Z196" s="8"/>
      <c r="AA196" s="8"/>
      <c r="AB196" s="8"/>
      <c r="AC196" s="8"/>
      <c r="AD196" s="5"/>
      <c r="AE196" s="5"/>
      <c r="AF196" s="5" t="s">
        <v>595</v>
      </c>
      <c r="AG196" s="5"/>
      <c r="AH196" s="5"/>
      <c r="AI196" s="5"/>
      <c r="AJ196" s="5"/>
      <c r="AK196" s="5"/>
      <c r="AL196" s="5"/>
      <c r="AN196" s="20">
        <f t="shared" si="30"/>
        <v>8</v>
      </c>
      <c r="AO196" s="21">
        <f t="shared" si="31"/>
        <v>1</v>
      </c>
      <c r="AQ196" s="30">
        <f t="shared" si="32"/>
        <v>1</v>
      </c>
      <c r="AR196" s="30">
        <f t="shared" si="28"/>
        <v>1</v>
      </c>
      <c r="AS196" s="30" t="str">
        <f t="shared" si="29"/>
        <v xml:space="preserve"> </v>
      </c>
      <c r="AT196" s="30">
        <f t="shared" si="27"/>
        <v>1</v>
      </c>
    </row>
    <row r="197" spans="1:46" s="3" customFormat="1" ht="20.100000000000001" customHeight="1" x14ac:dyDescent="0.25">
      <c r="A197" s="45">
        <v>32154232</v>
      </c>
      <c r="B197" s="45" t="s">
        <v>314</v>
      </c>
      <c r="C197" s="45" t="s">
        <v>176</v>
      </c>
      <c r="D197" s="45" t="s">
        <v>567</v>
      </c>
      <c r="E197" s="45" t="s">
        <v>86</v>
      </c>
      <c r="F197" s="70" t="str">
        <f>VLOOKUP(A197,ListadoMaestroReporte__32162888!$A$8:$H$400,8,FALSE)</f>
        <v>isabel.lizarraga@anahuac.mx</v>
      </c>
      <c r="G197" s="5" t="s">
        <v>537</v>
      </c>
      <c r="H197" s="5" t="s">
        <v>537</v>
      </c>
      <c r="I197" s="5" t="s">
        <v>537</v>
      </c>
      <c r="J197" s="5" t="s">
        <v>537</v>
      </c>
      <c r="K197" s="5" t="s">
        <v>537</v>
      </c>
      <c r="L197" s="5" t="s">
        <v>537</v>
      </c>
      <c r="M197" s="5" t="s">
        <v>537</v>
      </c>
      <c r="N197" s="5"/>
      <c r="O197" s="5"/>
      <c r="P197" s="5"/>
      <c r="Q197" s="5"/>
      <c r="R197" s="5"/>
      <c r="S197" s="5"/>
      <c r="T197" s="5"/>
      <c r="U197" s="5"/>
      <c r="V197" s="5"/>
      <c r="W197" s="5" t="s">
        <v>537</v>
      </c>
      <c r="X197" s="8"/>
      <c r="Y197" s="8"/>
      <c r="Z197" s="8"/>
      <c r="AA197" s="8"/>
      <c r="AB197" s="8"/>
      <c r="AC197" s="8"/>
      <c r="AD197" s="5" t="s">
        <v>537</v>
      </c>
      <c r="AE197" s="5"/>
      <c r="AF197" s="5"/>
      <c r="AG197" s="5" t="s">
        <v>595</v>
      </c>
      <c r="AH197" s="5"/>
      <c r="AI197" s="5"/>
      <c r="AJ197" s="5" t="s">
        <v>537</v>
      </c>
      <c r="AK197" s="5"/>
      <c r="AL197" s="5"/>
      <c r="AN197" s="20">
        <f t="shared" si="30"/>
        <v>11</v>
      </c>
      <c r="AO197" s="21">
        <f t="shared" si="31"/>
        <v>1</v>
      </c>
      <c r="AQ197" s="30" t="str">
        <f t="shared" si="32"/>
        <v xml:space="preserve"> </v>
      </c>
      <c r="AR197" s="30">
        <f t="shared" si="28"/>
        <v>1</v>
      </c>
      <c r="AS197" s="30">
        <f t="shared" si="29"/>
        <v>1</v>
      </c>
      <c r="AT197" s="30">
        <f t="shared" ref="AT197:AT228" si="33">+IF(COUNTA(G197:W197)&lt;&gt;0,1," ")</f>
        <v>1</v>
      </c>
    </row>
    <row r="198" spans="1:46" s="3" customFormat="1" ht="20.100000000000001" customHeight="1" x14ac:dyDescent="0.25">
      <c r="A198" s="45">
        <v>32149819</v>
      </c>
      <c r="B198" s="45" t="s">
        <v>315</v>
      </c>
      <c r="C198" s="45" t="s">
        <v>83</v>
      </c>
      <c r="D198" s="45" t="s">
        <v>548</v>
      </c>
      <c r="E198" s="45" t="s">
        <v>164</v>
      </c>
      <c r="F198" s="70" t="str">
        <f>VLOOKUP(A198,ListadoMaestroReporte__32162888!$A$8:$H$400,8,FALSE)</f>
        <v>melina.lopez@anahuac.mx</v>
      </c>
      <c r="G198" s="5" t="s">
        <v>537</v>
      </c>
      <c r="H198" s="5" t="s">
        <v>537</v>
      </c>
      <c r="I198" s="5" t="s">
        <v>537</v>
      </c>
      <c r="J198" s="5" t="s">
        <v>537</v>
      </c>
      <c r="K198" s="5" t="s">
        <v>537</v>
      </c>
      <c r="L198" s="5" t="s">
        <v>537</v>
      </c>
      <c r="M198" s="5" t="s">
        <v>537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"/>
      <c r="Y198" s="8"/>
      <c r="Z198" s="8"/>
      <c r="AA198" s="8"/>
      <c r="AB198" s="8"/>
      <c r="AC198" s="8"/>
      <c r="AD198" s="5"/>
      <c r="AE198" s="5"/>
      <c r="AF198" s="5"/>
      <c r="AG198" s="5" t="s">
        <v>595</v>
      </c>
      <c r="AH198" s="5"/>
      <c r="AI198" s="5"/>
      <c r="AJ198" s="5" t="s">
        <v>537</v>
      </c>
      <c r="AK198" s="5"/>
      <c r="AL198" s="5"/>
      <c r="AN198" s="20">
        <f t="shared" si="30"/>
        <v>9</v>
      </c>
      <c r="AO198" s="21">
        <f t="shared" si="31"/>
        <v>1</v>
      </c>
      <c r="AQ198" s="30" t="str">
        <f t="shared" si="32"/>
        <v xml:space="preserve"> </v>
      </c>
      <c r="AR198" s="30" t="str">
        <f>+IF(COUNTA(AD198:AF198)&lt;&gt;0,1," ")</f>
        <v xml:space="preserve"> </v>
      </c>
      <c r="AS198" s="30">
        <f>+IF(COUNTA(AG198:AI198)&lt;&gt;0,1," ")</f>
        <v>1</v>
      </c>
      <c r="AT198" s="30">
        <f>+IF(COUNTA(G198:W198)&lt;&gt;0,1," ")</f>
        <v>1</v>
      </c>
    </row>
    <row r="199" spans="1:46" s="3" customFormat="1" ht="20.100000000000001" customHeight="1" x14ac:dyDescent="0.25">
      <c r="A199" s="45">
        <v>32142634</v>
      </c>
      <c r="B199" s="45" t="s">
        <v>316</v>
      </c>
      <c r="C199" s="45" t="s">
        <v>98</v>
      </c>
      <c r="D199" s="45" t="s">
        <v>551</v>
      </c>
      <c r="E199" s="45" t="s">
        <v>36</v>
      </c>
      <c r="F199" s="70" t="str">
        <f>VLOOKUP(A199,ListadoMaestroReporte__32162888!$A$8:$H$400,8,FALSE)</f>
        <v>ileana.lopez@anahuac.mx</v>
      </c>
      <c r="G199" s="5"/>
      <c r="H199" s="5" t="s">
        <v>537</v>
      </c>
      <c r="I199" s="5"/>
      <c r="J199" s="5" t="s">
        <v>537</v>
      </c>
      <c r="K199" s="5"/>
      <c r="L199" s="5" t="s">
        <v>537</v>
      </c>
      <c r="M199" s="5"/>
      <c r="N199" s="5"/>
      <c r="O199" s="5"/>
      <c r="P199" s="5"/>
      <c r="Q199" s="5"/>
      <c r="R199" s="5"/>
      <c r="S199" s="5"/>
      <c r="T199" s="5"/>
      <c r="U199" s="5"/>
      <c r="V199" s="5" t="s">
        <v>537</v>
      </c>
      <c r="W199" s="5"/>
      <c r="X199" s="8"/>
      <c r="Y199" s="8"/>
      <c r="Z199" s="8"/>
      <c r="AA199" s="8"/>
      <c r="AB199" s="8"/>
      <c r="AC199" s="8" t="s">
        <v>537</v>
      </c>
      <c r="AD199" s="5"/>
      <c r="AE199" s="5"/>
      <c r="AF199" s="5"/>
      <c r="AG199" s="5"/>
      <c r="AH199" s="5"/>
      <c r="AI199" s="5"/>
      <c r="AJ199" s="5" t="s">
        <v>537</v>
      </c>
      <c r="AK199" s="5"/>
      <c r="AL199" s="5"/>
      <c r="AN199" s="20">
        <f t="shared" si="30"/>
        <v>6</v>
      </c>
      <c r="AO199" s="21">
        <f t="shared" si="31"/>
        <v>1</v>
      </c>
      <c r="AQ199" s="30">
        <f t="shared" si="32"/>
        <v>1</v>
      </c>
      <c r="AR199" s="30" t="str">
        <f t="shared" si="28"/>
        <v xml:space="preserve"> </v>
      </c>
      <c r="AS199" s="30" t="str">
        <f t="shared" si="29"/>
        <v xml:space="preserve"> </v>
      </c>
      <c r="AT199" s="30">
        <f t="shared" si="33"/>
        <v>1</v>
      </c>
    </row>
    <row r="200" spans="1:46" s="3" customFormat="1" ht="20.100000000000001" customHeight="1" x14ac:dyDescent="0.25">
      <c r="A200" s="45">
        <v>32153244</v>
      </c>
      <c r="B200" s="45" t="s">
        <v>317</v>
      </c>
      <c r="C200" s="45" t="s">
        <v>74</v>
      </c>
      <c r="D200" s="45" t="s">
        <v>545</v>
      </c>
      <c r="E200" s="45" t="s">
        <v>36</v>
      </c>
      <c r="F200" s="70" t="str">
        <f>VLOOKUP(A200,ListadoMaestroReporte__32162888!$A$8:$H$400,8,FALSE)</f>
        <v>bruno.lopez@anahuac.mx</v>
      </c>
      <c r="G200" s="5" t="s">
        <v>537</v>
      </c>
      <c r="H200" s="5"/>
      <c r="I200" s="5" t="s">
        <v>537</v>
      </c>
      <c r="J200" s="5"/>
      <c r="K200" s="5"/>
      <c r="L200" s="5" t="s">
        <v>537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"/>
      <c r="Y200" s="8"/>
      <c r="Z200" s="8"/>
      <c r="AA200" s="8"/>
      <c r="AB200" s="8"/>
      <c r="AC200" s="8"/>
      <c r="AD200" s="5"/>
      <c r="AE200" s="5"/>
      <c r="AF200" s="5"/>
      <c r="AG200" s="5"/>
      <c r="AH200" s="5"/>
      <c r="AI200" s="5"/>
      <c r="AJ200" s="5"/>
      <c r="AK200" s="5"/>
      <c r="AL200" s="5"/>
      <c r="AN200" s="20">
        <f t="shared" si="30"/>
        <v>3</v>
      </c>
      <c r="AO200" s="21">
        <f t="shared" si="31"/>
        <v>1</v>
      </c>
      <c r="AQ200" s="30" t="str">
        <f t="shared" si="32"/>
        <v xml:space="preserve"> </v>
      </c>
      <c r="AR200" s="30" t="str">
        <f t="shared" si="28"/>
        <v xml:space="preserve"> </v>
      </c>
      <c r="AS200" s="30" t="str">
        <f t="shared" si="29"/>
        <v xml:space="preserve"> </v>
      </c>
      <c r="AT200" s="30">
        <f t="shared" si="33"/>
        <v>1</v>
      </c>
    </row>
    <row r="201" spans="1:46" s="3" customFormat="1" ht="20.100000000000001" customHeight="1" x14ac:dyDescent="0.25">
      <c r="A201" s="45">
        <v>32149910</v>
      </c>
      <c r="B201" s="45" t="s">
        <v>318</v>
      </c>
      <c r="C201" s="45" t="s">
        <v>98</v>
      </c>
      <c r="D201" s="45" t="s">
        <v>551</v>
      </c>
      <c r="E201" s="45" t="s">
        <v>68</v>
      </c>
      <c r="F201" s="70" t="str">
        <f>VLOOKUP(A201,ListadoMaestroReporte__32162888!$A$8:$H$400,8,FALSE)</f>
        <v>leydi.lopez@anahuac.mx</v>
      </c>
      <c r="G201" s="5" t="s">
        <v>537</v>
      </c>
      <c r="H201" s="5" t="s">
        <v>537</v>
      </c>
      <c r="I201" s="5"/>
      <c r="J201" s="5" t="s">
        <v>537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 t="s">
        <v>537</v>
      </c>
      <c r="W201" s="5" t="s">
        <v>537</v>
      </c>
      <c r="X201" s="8"/>
      <c r="Y201" s="8"/>
      <c r="Z201" s="8"/>
      <c r="AA201" s="8"/>
      <c r="AB201" s="8"/>
      <c r="AC201" s="8"/>
      <c r="AD201" s="5"/>
      <c r="AE201" s="5"/>
      <c r="AF201" s="5"/>
      <c r="AG201" s="5" t="s">
        <v>537</v>
      </c>
      <c r="AH201" s="5"/>
      <c r="AI201" s="5"/>
      <c r="AJ201" s="5" t="s">
        <v>537</v>
      </c>
      <c r="AK201" s="5"/>
      <c r="AL201" s="5"/>
      <c r="AN201" s="20">
        <f t="shared" si="30"/>
        <v>7</v>
      </c>
      <c r="AO201" s="21">
        <f t="shared" si="31"/>
        <v>1</v>
      </c>
      <c r="AQ201" s="30" t="str">
        <f t="shared" si="32"/>
        <v xml:space="preserve"> </v>
      </c>
      <c r="AR201" s="30" t="str">
        <f t="shared" si="28"/>
        <v xml:space="preserve"> </v>
      </c>
      <c r="AS201" s="30">
        <f t="shared" si="29"/>
        <v>1</v>
      </c>
      <c r="AT201" s="30">
        <f t="shared" si="33"/>
        <v>1</v>
      </c>
    </row>
    <row r="202" spans="1:46" s="3" customFormat="1" ht="20.100000000000001" customHeight="1" x14ac:dyDescent="0.25">
      <c r="A202" s="45">
        <v>32161633</v>
      </c>
      <c r="B202" s="45" t="s">
        <v>319</v>
      </c>
      <c r="C202" s="45" t="s">
        <v>83</v>
      </c>
      <c r="D202" s="45" t="s">
        <v>548</v>
      </c>
      <c r="E202" s="45" t="s">
        <v>164</v>
      </c>
      <c r="F202" s="70" t="str">
        <f>VLOOKUP(A202,ListadoMaestroReporte__32162888!$A$8:$H$400,8,FALSE)</f>
        <v>yuselmy.lopez@anahuac.mx</v>
      </c>
      <c r="G202" s="5" t="s">
        <v>537</v>
      </c>
      <c r="H202" s="5" t="s">
        <v>537</v>
      </c>
      <c r="I202" s="5" t="s">
        <v>537</v>
      </c>
      <c r="J202" s="5" t="s">
        <v>537</v>
      </c>
      <c r="K202" s="5" t="s">
        <v>537</v>
      </c>
      <c r="L202" s="5" t="s">
        <v>537</v>
      </c>
      <c r="M202" s="5" t="s">
        <v>537</v>
      </c>
      <c r="N202" s="5"/>
      <c r="O202" s="5"/>
      <c r="P202" s="5"/>
      <c r="Q202" s="5"/>
      <c r="R202" s="5"/>
      <c r="S202" s="5"/>
      <c r="T202" s="5"/>
      <c r="U202" s="5"/>
      <c r="V202" s="5"/>
      <c r="W202" s="5" t="s">
        <v>537</v>
      </c>
      <c r="X202" s="8"/>
      <c r="Y202" s="8"/>
      <c r="Z202" s="8"/>
      <c r="AA202" s="8"/>
      <c r="AB202" s="8"/>
      <c r="AC202" s="8"/>
      <c r="AD202" s="5"/>
      <c r="AE202" s="5"/>
      <c r="AF202" s="5" t="s">
        <v>595</v>
      </c>
      <c r="AG202" s="5"/>
      <c r="AH202" s="5"/>
      <c r="AI202" s="5"/>
      <c r="AJ202" s="5" t="s">
        <v>537</v>
      </c>
      <c r="AK202" s="5"/>
      <c r="AL202" s="5"/>
      <c r="AN202" s="20">
        <f t="shared" si="30"/>
        <v>10</v>
      </c>
      <c r="AO202" s="21">
        <f t="shared" si="31"/>
        <v>1</v>
      </c>
      <c r="AQ202" s="30" t="str">
        <f t="shared" si="32"/>
        <v xml:space="preserve"> </v>
      </c>
      <c r="AR202" s="30">
        <f t="shared" si="28"/>
        <v>1</v>
      </c>
      <c r="AS202" s="30" t="str">
        <f t="shared" si="29"/>
        <v xml:space="preserve"> </v>
      </c>
      <c r="AT202" s="30">
        <f t="shared" si="33"/>
        <v>1</v>
      </c>
    </row>
    <row r="203" spans="1:46" s="3" customFormat="1" ht="20.100000000000001" customHeight="1" x14ac:dyDescent="0.25">
      <c r="A203" s="45">
        <v>32152691</v>
      </c>
      <c r="B203" s="45" t="s">
        <v>320</v>
      </c>
      <c r="C203" s="45" t="s">
        <v>98</v>
      </c>
      <c r="D203" s="45" t="s">
        <v>551</v>
      </c>
      <c r="E203" s="45" t="s">
        <v>36</v>
      </c>
      <c r="F203" s="70" t="str">
        <f>VLOOKUP(A203,ListadoMaestroReporte__32162888!$A$8:$H$400,8,FALSE)</f>
        <v>eli.lopez@anahuac.mx</v>
      </c>
      <c r="G203" s="5" t="s">
        <v>537</v>
      </c>
      <c r="H203" s="5" t="s">
        <v>537</v>
      </c>
      <c r="I203" s="5"/>
      <c r="J203" s="5" t="s">
        <v>537</v>
      </c>
      <c r="K203" s="5"/>
      <c r="L203" s="5" t="s">
        <v>537</v>
      </c>
      <c r="M203" s="5" t="s">
        <v>537</v>
      </c>
      <c r="N203" s="5"/>
      <c r="O203" s="5"/>
      <c r="P203" s="5"/>
      <c r="Q203" s="5"/>
      <c r="R203" s="5"/>
      <c r="S203" s="5"/>
      <c r="T203" s="5"/>
      <c r="U203" s="5"/>
      <c r="V203" s="5"/>
      <c r="W203" s="5" t="s">
        <v>537</v>
      </c>
      <c r="X203" s="8"/>
      <c r="Y203" s="8"/>
      <c r="Z203" s="8"/>
      <c r="AA203" s="8"/>
      <c r="AB203" s="8"/>
      <c r="AC203" s="8"/>
      <c r="AD203" s="5"/>
      <c r="AE203" s="5"/>
      <c r="AF203" s="5"/>
      <c r="AG203" s="5"/>
      <c r="AH203" s="5"/>
      <c r="AI203" s="5"/>
      <c r="AJ203" s="5"/>
      <c r="AK203" s="5"/>
      <c r="AL203" s="5"/>
      <c r="AN203" s="20">
        <f t="shared" si="30"/>
        <v>6</v>
      </c>
      <c r="AO203" s="21">
        <f t="shared" si="31"/>
        <v>1</v>
      </c>
      <c r="AQ203" s="30" t="str">
        <f t="shared" si="32"/>
        <v xml:space="preserve"> </v>
      </c>
      <c r="AR203" s="30" t="str">
        <f t="shared" si="28"/>
        <v xml:space="preserve"> </v>
      </c>
      <c r="AS203" s="30" t="str">
        <f t="shared" si="29"/>
        <v xml:space="preserve"> </v>
      </c>
      <c r="AT203" s="30">
        <f t="shared" si="33"/>
        <v>1</v>
      </c>
    </row>
    <row r="204" spans="1:46" s="3" customFormat="1" ht="20.100000000000001" customHeight="1" x14ac:dyDescent="0.25">
      <c r="A204" s="45">
        <v>32159883</v>
      </c>
      <c r="B204" s="45" t="s">
        <v>321</v>
      </c>
      <c r="C204" s="45" t="s">
        <v>44</v>
      </c>
      <c r="D204" s="45" t="s">
        <v>574</v>
      </c>
      <c r="E204" s="45" t="s">
        <v>39</v>
      </c>
      <c r="F204" s="70" t="str">
        <f>VLOOKUP(A204,ListadoMaestroReporte__32162888!$A$8:$H$400,8,FALSE)</f>
        <v>tania.lopezr@anahuac.mx</v>
      </c>
      <c r="G204" s="5"/>
      <c r="H204" s="5"/>
      <c r="I204" s="5"/>
      <c r="J204" s="5"/>
      <c r="K204" s="5"/>
      <c r="L204" s="5"/>
      <c r="M204" s="5" t="s">
        <v>537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"/>
      <c r="Y204" s="8"/>
      <c r="Z204" s="8"/>
      <c r="AA204" s="8"/>
      <c r="AB204" s="8"/>
      <c r="AC204" s="8"/>
      <c r="AD204" s="5"/>
      <c r="AE204" s="5"/>
      <c r="AF204" s="5"/>
      <c r="AG204" s="5" t="s">
        <v>537</v>
      </c>
      <c r="AH204" s="5"/>
      <c r="AI204" s="5"/>
      <c r="AJ204" s="5" t="s">
        <v>537</v>
      </c>
      <c r="AK204" s="5"/>
      <c r="AL204" s="5" t="s">
        <v>537</v>
      </c>
      <c r="AN204" s="20">
        <f t="shared" si="30"/>
        <v>4</v>
      </c>
      <c r="AO204" s="21">
        <f t="shared" si="31"/>
        <v>1</v>
      </c>
      <c r="AQ204" s="30" t="str">
        <f t="shared" si="32"/>
        <v xml:space="preserve"> </v>
      </c>
      <c r="AR204" s="30" t="str">
        <f t="shared" si="28"/>
        <v xml:space="preserve"> </v>
      </c>
      <c r="AS204" s="30">
        <f t="shared" si="29"/>
        <v>1</v>
      </c>
      <c r="AT204" s="30">
        <f t="shared" si="33"/>
        <v>1</v>
      </c>
    </row>
    <row r="205" spans="1:46" s="3" customFormat="1" ht="20.100000000000001" customHeight="1" x14ac:dyDescent="0.25">
      <c r="A205" s="45">
        <v>32124174</v>
      </c>
      <c r="B205" s="45" t="s">
        <v>322</v>
      </c>
      <c r="C205" s="45" t="s">
        <v>65</v>
      </c>
      <c r="D205" s="45" t="s">
        <v>558</v>
      </c>
      <c r="E205" s="45" t="s">
        <v>89</v>
      </c>
      <c r="F205" s="70" t="str">
        <f>VLOOKUP(A205,ListadoMaestroReporte__32162888!$A$8:$H$400,8,FALSE)</f>
        <v>patricia.lopez@anahuac.mx</v>
      </c>
      <c r="G205" s="5" t="s">
        <v>537</v>
      </c>
      <c r="H205" s="5" t="s">
        <v>537</v>
      </c>
      <c r="I205" s="5"/>
      <c r="J205" s="5"/>
      <c r="K205" s="5" t="s">
        <v>537</v>
      </c>
      <c r="L205" s="5" t="s">
        <v>537</v>
      </c>
      <c r="M205" s="5" t="s">
        <v>537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"/>
      <c r="Y205" s="8"/>
      <c r="Z205" s="8"/>
      <c r="AA205" s="8"/>
      <c r="AB205" s="8"/>
      <c r="AC205" s="8"/>
      <c r="AD205" s="5"/>
      <c r="AE205" s="5"/>
      <c r="AF205" s="5"/>
      <c r="AG205" s="5"/>
      <c r="AH205" s="5"/>
      <c r="AI205" s="5"/>
      <c r="AJ205" s="5" t="s">
        <v>537</v>
      </c>
      <c r="AK205" s="5"/>
      <c r="AL205" s="5"/>
      <c r="AN205" s="20">
        <f t="shared" si="30"/>
        <v>6</v>
      </c>
      <c r="AO205" s="21">
        <f t="shared" si="31"/>
        <v>1</v>
      </c>
      <c r="AQ205" s="30" t="str">
        <f t="shared" si="32"/>
        <v xml:space="preserve"> </v>
      </c>
      <c r="AR205" s="30" t="str">
        <f t="shared" si="28"/>
        <v xml:space="preserve"> </v>
      </c>
      <c r="AS205" s="30" t="str">
        <f t="shared" si="29"/>
        <v xml:space="preserve"> </v>
      </c>
      <c r="AT205" s="30">
        <f t="shared" si="33"/>
        <v>1</v>
      </c>
    </row>
    <row r="206" spans="1:46" s="3" customFormat="1" ht="20.100000000000001" customHeight="1" x14ac:dyDescent="0.25">
      <c r="A206" s="45">
        <v>32147708</v>
      </c>
      <c r="B206" s="45" t="s">
        <v>323</v>
      </c>
      <c r="C206" s="45" t="s">
        <v>69</v>
      </c>
      <c r="D206" s="45" t="s">
        <v>555</v>
      </c>
      <c r="E206" s="45" t="s">
        <v>324</v>
      </c>
      <c r="F206" s="70" t="str">
        <f>VLOOKUP(A206,ListadoMaestroReporte__32162888!$A$8:$H$400,8,FALSE)</f>
        <v>anunciata.lopez@anahuac.mx</v>
      </c>
      <c r="G206" s="5"/>
      <c r="H206" s="5" t="s">
        <v>537</v>
      </c>
      <c r="I206" s="5"/>
      <c r="J206" s="5" t="s">
        <v>537</v>
      </c>
      <c r="K206" s="5"/>
      <c r="L206" s="5" t="s">
        <v>537</v>
      </c>
      <c r="M206" s="5" t="s">
        <v>537</v>
      </c>
      <c r="N206" s="5"/>
      <c r="O206" s="5"/>
      <c r="P206" s="5" t="s">
        <v>537</v>
      </c>
      <c r="Q206" s="5" t="s">
        <v>537</v>
      </c>
      <c r="R206" s="5"/>
      <c r="S206" s="5"/>
      <c r="T206" s="5"/>
      <c r="U206" s="5"/>
      <c r="V206" s="5"/>
      <c r="W206" s="5" t="s">
        <v>537</v>
      </c>
      <c r="X206" s="8"/>
      <c r="Y206" s="8"/>
      <c r="Z206" s="8"/>
      <c r="AA206" s="8" t="str">
        <f>VLOOKUP($B206,'Enero 2017 (2)'!$A$2:$W$402,22,FALSE)</f>
        <v>x</v>
      </c>
      <c r="AB206" s="8" t="str">
        <f>VLOOKUP($B206,'Enero 2017 (2)'!$A$2:$W$402,23,FALSE)</f>
        <v>x</v>
      </c>
      <c r="AC206" s="8"/>
      <c r="AD206" s="5" t="s">
        <v>537</v>
      </c>
      <c r="AE206" s="5"/>
      <c r="AF206" s="5"/>
      <c r="AG206" s="5" t="s">
        <v>537</v>
      </c>
      <c r="AH206" s="5"/>
      <c r="AI206" s="5"/>
      <c r="AJ206" s="5"/>
      <c r="AK206" s="5"/>
      <c r="AL206" s="5"/>
      <c r="AN206" s="20">
        <f t="shared" si="30"/>
        <v>11</v>
      </c>
      <c r="AO206" s="21">
        <f t="shared" si="31"/>
        <v>1</v>
      </c>
      <c r="AQ206" s="30">
        <f t="shared" si="32"/>
        <v>1</v>
      </c>
      <c r="AR206" s="30">
        <f t="shared" si="28"/>
        <v>1</v>
      </c>
      <c r="AS206" s="30">
        <f t="shared" si="29"/>
        <v>1</v>
      </c>
      <c r="AT206" s="30">
        <f t="shared" si="33"/>
        <v>1</v>
      </c>
    </row>
    <row r="207" spans="1:46" s="3" customFormat="1" ht="20.100000000000001" customHeight="1" x14ac:dyDescent="0.25">
      <c r="A207" s="45"/>
      <c r="B207" s="45" t="s">
        <v>1981</v>
      </c>
      <c r="C207" s="45" t="s">
        <v>116</v>
      </c>
      <c r="D207" s="45" t="s">
        <v>571</v>
      </c>
      <c r="E207" s="45" t="s">
        <v>1980</v>
      </c>
      <c r="F207" s="70" t="s">
        <v>1979</v>
      </c>
      <c r="G207" s="5"/>
      <c r="H207" s="5"/>
      <c r="I207" s="5"/>
      <c r="J207" s="5"/>
      <c r="K207" s="5"/>
      <c r="L207" s="5"/>
      <c r="M207" s="5" t="s">
        <v>537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"/>
      <c r="Y207" s="8"/>
      <c r="Z207" s="8"/>
      <c r="AA207" s="8"/>
      <c r="AB207" s="8"/>
      <c r="AC207" s="8"/>
      <c r="AD207" s="5"/>
      <c r="AE207" s="5"/>
      <c r="AF207" s="5"/>
      <c r="AG207" s="5"/>
      <c r="AH207" s="5"/>
      <c r="AI207" s="5"/>
      <c r="AJ207" s="5"/>
      <c r="AK207" s="5"/>
      <c r="AL207" s="5"/>
      <c r="AN207" s="20">
        <f t="shared" si="30"/>
        <v>1</v>
      </c>
      <c r="AO207" s="21">
        <f t="shared" si="31"/>
        <v>1</v>
      </c>
      <c r="AQ207" s="30" t="str">
        <f t="shared" si="32"/>
        <v xml:space="preserve"> </v>
      </c>
      <c r="AR207" s="30" t="str">
        <f t="shared" si="28"/>
        <v xml:space="preserve"> </v>
      </c>
      <c r="AS207" s="30" t="str">
        <f t="shared" si="29"/>
        <v xml:space="preserve"> </v>
      </c>
      <c r="AT207" s="30">
        <f t="shared" si="33"/>
        <v>1</v>
      </c>
    </row>
    <row r="208" spans="1:46" s="3" customFormat="1" ht="20.100000000000001" customHeight="1" x14ac:dyDescent="0.25">
      <c r="A208" s="45">
        <v>32124342</v>
      </c>
      <c r="B208" s="45" t="s">
        <v>325</v>
      </c>
      <c r="C208" s="45" t="s">
        <v>76</v>
      </c>
      <c r="D208" s="45" t="s">
        <v>546</v>
      </c>
      <c r="E208" s="45" t="s">
        <v>326</v>
      </c>
      <c r="F208" s="70" t="str">
        <f>VLOOKUP(A208,ListadoMaestroReporte__32162888!$A$8:$H$400,8,FALSE)</f>
        <v>jose.lunam@anahuac.mx</v>
      </c>
      <c r="G208" s="5"/>
      <c r="H208" s="5"/>
      <c r="I208" s="5"/>
      <c r="J208" s="5"/>
      <c r="K208" s="5"/>
      <c r="L208" s="5"/>
      <c r="M208" s="5" t="s">
        <v>537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"/>
      <c r="Y208" s="8"/>
      <c r="Z208" s="8"/>
      <c r="AA208" s="8"/>
      <c r="AB208" s="8"/>
      <c r="AC208" s="8"/>
      <c r="AD208" s="5"/>
      <c r="AE208" s="5"/>
      <c r="AF208" s="5"/>
      <c r="AG208" s="5"/>
      <c r="AH208" s="5"/>
      <c r="AI208" s="5"/>
      <c r="AJ208" s="5"/>
      <c r="AK208" s="5"/>
      <c r="AL208" s="5"/>
      <c r="AN208" s="20">
        <f t="shared" si="30"/>
        <v>1</v>
      </c>
      <c r="AO208" s="21">
        <f t="shared" si="31"/>
        <v>1</v>
      </c>
      <c r="AQ208" s="30" t="str">
        <f t="shared" si="32"/>
        <v xml:space="preserve"> </v>
      </c>
      <c r="AR208" s="30"/>
      <c r="AS208" s="30"/>
      <c r="AT208" s="30"/>
    </row>
    <row r="209" spans="1:46" s="3" customFormat="1" ht="20.100000000000001" customHeight="1" x14ac:dyDescent="0.25">
      <c r="A209" s="45">
        <v>32147656</v>
      </c>
      <c r="B209" s="45" t="s">
        <v>327</v>
      </c>
      <c r="C209" s="45" t="s">
        <v>328</v>
      </c>
      <c r="D209" s="45" t="s">
        <v>575</v>
      </c>
      <c r="E209" s="45" t="s">
        <v>329</v>
      </c>
      <c r="F209" s="70" t="str">
        <f>VLOOKUP(A209,ListadoMaestroReporte__32162888!$A$8:$H$400,8,FALSE)</f>
        <v>diana.luna@anahuac.mx</v>
      </c>
      <c r="G209" s="5" t="s">
        <v>537</v>
      </c>
      <c r="H209" s="5"/>
      <c r="I209" s="5" t="s">
        <v>537</v>
      </c>
      <c r="J209" s="5" t="s">
        <v>537</v>
      </c>
      <c r="K209" s="5" t="s">
        <v>537</v>
      </c>
      <c r="L209" s="5" t="s">
        <v>537</v>
      </c>
      <c r="M209" s="5" t="s">
        <v>537</v>
      </c>
      <c r="N209" s="5"/>
      <c r="O209" s="5"/>
      <c r="P209" s="5"/>
      <c r="Q209" s="5"/>
      <c r="R209" s="5"/>
      <c r="S209" s="5"/>
      <c r="T209" s="5"/>
      <c r="U209" s="5"/>
      <c r="V209" s="5"/>
      <c r="W209" s="5" t="s">
        <v>537</v>
      </c>
      <c r="X209" s="8" t="str">
        <f>VLOOKUP($B209,'Enero 2017 (2)'!$A$2:$W$402,19,FALSE)</f>
        <v>x</v>
      </c>
      <c r="Y209" s="8"/>
      <c r="Z209" s="8"/>
      <c r="AA209" s="8"/>
      <c r="AB209" s="8"/>
      <c r="AC209" s="8"/>
      <c r="AD209" s="5"/>
      <c r="AE209" s="5"/>
      <c r="AF209" s="5"/>
      <c r="AG209" s="5" t="s">
        <v>595</v>
      </c>
      <c r="AH209" s="5"/>
      <c r="AI209" s="5"/>
      <c r="AJ209" s="5" t="s">
        <v>537</v>
      </c>
      <c r="AK209" s="5"/>
      <c r="AL209" s="5"/>
      <c r="AN209" s="20">
        <f t="shared" si="30"/>
        <v>10</v>
      </c>
      <c r="AO209" s="21">
        <f t="shared" si="31"/>
        <v>1</v>
      </c>
      <c r="AQ209" s="30">
        <f t="shared" si="32"/>
        <v>1</v>
      </c>
      <c r="AR209" s="30" t="str">
        <f t="shared" si="28"/>
        <v xml:space="preserve"> </v>
      </c>
      <c r="AS209" s="30">
        <f t="shared" si="29"/>
        <v>1</v>
      </c>
      <c r="AT209" s="30">
        <f t="shared" si="33"/>
        <v>1</v>
      </c>
    </row>
    <row r="210" spans="1:46" s="3" customFormat="1" ht="20.100000000000001" customHeight="1" x14ac:dyDescent="0.25">
      <c r="A210" s="45">
        <v>32154220</v>
      </c>
      <c r="B210" s="45" t="s">
        <v>623</v>
      </c>
      <c r="C210" s="45"/>
      <c r="D210" s="45" t="s">
        <v>541</v>
      </c>
      <c r="E210" s="45" t="s">
        <v>619</v>
      </c>
      <c r="F210" s="70" t="str">
        <f>VLOOKUP(A210,ListadoMaestroReporte__32162888!$A$8:$H$400,8,FALSE)</f>
        <v>beatrizmalja@yahoo.com.mx</v>
      </c>
      <c r="G210" s="5"/>
      <c r="H210" s="5"/>
      <c r="I210" s="5"/>
      <c r="J210" s="5"/>
      <c r="K210" s="5"/>
      <c r="L210" s="5" t="s">
        <v>537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"/>
      <c r="Y210" s="8"/>
      <c r="Z210" s="8"/>
      <c r="AA210" s="8"/>
      <c r="AB210" s="8"/>
      <c r="AC210" s="8"/>
      <c r="AD210" s="5"/>
      <c r="AE210" s="5"/>
      <c r="AF210" s="5"/>
      <c r="AG210" s="5"/>
      <c r="AH210" s="5"/>
      <c r="AI210" s="5"/>
      <c r="AJ210" s="5"/>
      <c r="AK210" s="5"/>
      <c r="AL210" s="5"/>
      <c r="AN210" s="20">
        <f t="shared" si="30"/>
        <v>1</v>
      </c>
      <c r="AO210" s="21">
        <f t="shared" si="31"/>
        <v>1</v>
      </c>
      <c r="AQ210" s="30" t="str">
        <f t="shared" si="32"/>
        <v xml:space="preserve"> </v>
      </c>
      <c r="AR210" s="30" t="str">
        <f t="shared" si="28"/>
        <v xml:space="preserve"> </v>
      </c>
      <c r="AS210" s="30" t="str">
        <f t="shared" si="29"/>
        <v xml:space="preserve"> </v>
      </c>
      <c r="AT210" s="30">
        <f t="shared" si="33"/>
        <v>1</v>
      </c>
    </row>
    <row r="211" spans="1:46" s="3" customFormat="1" ht="20.100000000000001" customHeight="1" x14ac:dyDescent="0.25">
      <c r="A211" s="45">
        <v>32151603</v>
      </c>
      <c r="B211" s="45" t="s">
        <v>330</v>
      </c>
      <c r="C211" s="45" t="s">
        <v>69</v>
      </c>
      <c r="D211" s="45" t="s">
        <v>555</v>
      </c>
      <c r="E211" s="45" t="s">
        <v>331</v>
      </c>
      <c r="F211" s="70" t="str">
        <f>VLOOKUP(A211,ListadoMaestroReporte__32162888!$A$8:$H$400,8,FALSE)</f>
        <v>maricela.marqueda@anahuac.mx</v>
      </c>
      <c r="G211" s="5"/>
      <c r="H211" s="5" t="s">
        <v>537</v>
      </c>
      <c r="I211" s="5"/>
      <c r="J211" s="5" t="s">
        <v>537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"/>
      <c r="Y211" s="8"/>
      <c r="Z211" s="8"/>
      <c r="AA211" s="8"/>
      <c r="AB211" s="8"/>
      <c r="AC211" s="8"/>
      <c r="AD211" s="5"/>
      <c r="AE211" s="5"/>
      <c r="AF211" s="5"/>
      <c r="AG211" s="5"/>
      <c r="AH211" s="5"/>
      <c r="AI211" s="5" t="s">
        <v>537</v>
      </c>
      <c r="AJ211" s="5" t="s">
        <v>537</v>
      </c>
      <c r="AK211" s="5"/>
      <c r="AL211" s="5"/>
      <c r="AN211" s="20">
        <f t="shared" si="30"/>
        <v>4</v>
      </c>
      <c r="AO211" s="21">
        <f t="shared" si="31"/>
        <v>1</v>
      </c>
      <c r="AQ211" s="30" t="str">
        <f t="shared" si="32"/>
        <v xml:space="preserve"> </v>
      </c>
      <c r="AR211" s="30" t="str">
        <f t="shared" si="28"/>
        <v xml:space="preserve"> </v>
      </c>
      <c r="AS211" s="30">
        <f t="shared" si="29"/>
        <v>1</v>
      </c>
      <c r="AT211" s="30">
        <f t="shared" si="33"/>
        <v>1</v>
      </c>
    </row>
    <row r="212" spans="1:46" s="3" customFormat="1" ht="20.100000000000001" customHeight="1" x14ac:dyDescent="0.25">
      <c r="A212" s="45">
        <v>32124185</v>
      </c>
      <c r="B212" s="45" t="s">
        <v>332</v>
      </c>
      <c r="C212" s="45" t="s">
        <v>160</v>
      </c>
      <c r="D212" s="45" t="s">
        <v>566</v>
      </c>
      <c r="E212" s="45" t="s">
        <v>86</v>
      </c>
      <c r="F212" s="70" t="str">
        <f>VLOOKUP(A212,ListadoMaestroReporte__32162888!$A$8:$H$400,8,FALSE)</f>
        <v>rubi.martin@anahuac.mx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 t="s">
        <v>537</v>
      </c>
      <c r="W212" s="5" t="s">
        <v>537</v>
      </c>
      <c r="X212" s="8"/>
      <c r="Y212" s="8"/>
      <c r="Z212" s="8"/>
      <c r="AA212" s="8"/>
      <c r="AB212" s="8"/>
      <c r="AC212" s="8"/>
      <c r="AD212" s="5"/>
      <c r="AE212" s="5"/>
      <c r="AF212" s="5"/>
      <c r="AG212" s="5" t="s">
        <v>595</v>
      </c>
      <c r="AH212" s="5"/>
      <c r="AI212" s="5"/>
      <c r="AJ212" s="5" t="s">
        <v>537</v>
      </c>
      <c r="AK212" s="5"/>
      <c r="AL212" s="5"/>
      <c r="AN212" s="20">
        <f t="shared" si="30"/>
        <v>4</v>
      </c>
      <c r="AO212" s="21">
        <f t="shared" si="31"/>
        <v>1</v>
      </c>
      <c r="AQ212" s="30" t="str">
        <f t="shared" si="32"/>
        <v xml:space="preserve"> </v>
      </c>
      <c r="AR212" s="30" t="str">
        <f t="shared" ref="AR212:AR218" si="34">+IF(COUNTA(AD212:AF212)&lt;&gt;0,1," ")</f>
        <v xml:space="preserve"> </v>
      </c>
      <c r="AS212" s="30">
        <f t="shared" ref="AS212:AS218" si="35">+IF(COUNTA(AG212:AI212)&lt;&gt;0,1," ")</f>
        <v>1</v>
      </c>
      <c r="AT212" s="30">
        <f t="shared" ref="AT212:AT218" si="36">+IF(COUNTA(G212:W212)&lt;&gt;0,1," ")</f>
        <v>1</v>
      </c>
    </row>
    <row r="213" spans="1:46" s="3" customFormat="1" ht="20.100000000000001" customHeight="1" x14ac:dyDescent="0.25">
      <c r="A213" s="45">
        <v>32154240</v>
      </c>
      <c r="B213" s="45" t="s">
        <v>333</v>
      </c>
      <c r="C213" s="45" t="s">
        <v>47</v>
      </c>
      <c r="D213" s="45" t="s">
        <v>562</v>
      </c>
      <c r="E213" s="45" t="s">
        <v>80</v>
      </c>
      <c r="F213" s="70" t="str">
        <f>VLOOKUP(A213,ListadoMaestroReporte__32162888!$A$8:$H$400,8,FALSE)</f>
        <v>gabriela.martin@anahuac.mx</v>
      </c>
      <c r="G213" s="5" t="s">
        <v>537</v>
      </c>
      <c r="H213" s="5"/>
      <c r="I213" s="5" t="s">
        <v>537</v>
      </c>
      <c r="J213" s="5"/>
      <c r="K213" s="5" t="s">
        <v>537</v>
      </c>
      <c r="L213" s="5" t="s">
        <v>537</v>
      </c>
      <c r="M213" s="5" t="s">
        <v>537</v>
      </c>
      <c r="N213" s="5"/>
      <c r="O213" s="5"/>
      <c r="P213" s="5"/>
      <c r="Q213" s="5"/>
      <c r="R213" s="5"/>
      <c r="S213" s="5"/>
      <c r="T213" s="5"/>
      <c r="U213" s="5"/>
      <c r="V213" s="5" t="s">
        <v>537</v>
      </c>
      <c r="W213" s="5" t="s">
        <v>537</v>
      </c>
      <c r="X213" s="8"/>
      <c r="Y213" s="8"/>
      <c r="Z213" s="8"/>
      <c r="AA213" s="8"/>
      <c r="AB213" s="8"/>
      <c r="AC213" s="8"/>
      <c r="AD213" s="5"/>
      <c r="AE213" s="5"/>
      <c r="AF213" s="5"/>
      <c r="AG213" s="5"/>
      <c r="AH213" s="5"/>
      <c r="AI213" s="5"/>
      <c r="AJ213" s="5" t="s">
        <v>537</v>
      </c>
      <c r="AK213" s="5"/>
      <c r="AL213" s="5" t="s">
        <v>537</v>
      </c>
      <c r="AN213" s="20">
        <f t="shared" si="30"/>
        <v>9</v>
      </c>
      <c r="AO213" s="21">
        <f t="shared" si="31"/>
        <v>1</v>
      </c>
      <c r="AQ213" s="30" t="str">
        <f t="shared" si="32"/>
        <v xml:space="preserve"> </v>
      </c>
      <c r="AR213" s="30" t="str">
        <f t="shared" si="34"/>
        <v xml:space="preserve"> </v>
      </c>
      <c r="AS213" s="30" t="str">
        <f t="shared" si="35"/>
        <v xml:space="preserve"> </v>
      </c>
      <c r="AT213" s="30">
        <f t="shared" si="36"/>
        <v>1</v>
      </c>
    </row>
    <row r="214" spans="1:46" s="3" customFormat="1" ht="20.100000000000001" customHeight="1" x14ac:dyDescent="0.25">
      <c r="A214" s="45">
        <v>32145420</v>
      </c>
      <c r="B214" s="45" t="s">
        <v>334</v>
      </c>
      <c r="C214" s="45" t="s">
        <v>76</v>
      </c>
      <c r="D214" s="45" t="s">
        <v>546</v>
      </c>
      <c r="E214" s="45" t="s">
        <v>36</v>
      </c>
      <c r="F214" s="70" t="str">
        <f>VLOOKUP(A214,ListadoMaestroReporte__32162888!$A$8:$H$400,8,FALSE)</f>
        <v>adalberto.martinez@anahuac.mx</v>
      </c>
      <c r="G214" s="5"/>
      <c r="H214" s="5"/>
      <c r="I214" s="5"/>
      <c r="J214" s="5" t="s">
        <v>537</v>
      </c>
      <c r="K214" s="5"/>
      <c r="L214" s="5" t="s">
        <v>537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"/>
      <c r="Y214" s="8"/>
      <c r="Z214" s="8"/>
      <c r="AA214" s="8"/>
      <c r="AB214" s="8"/>
      <c r="AC214" s="8"/>
      <c r="AD214" s="5"/>
      <c r="AE214" s="5"/>
      <c r="AF214" s="5"/>
      <c r="AG214" s="5"/>
      <c r="AH214" s="5"/>
      <c r="AI214" s="5"/>
      <c r="AJ214" s="5"/>
      <c r="AK214" s="5"/>
      <c r="AL214" s="5"/>
      <c r="AN214" s="20">
        <f t="shared" si="30"/>
        <v>2</v>
      </c>
      <c r="AO214" s="21">
        <f t="shared" si="31"/>
        <v>1</v>
      </c>
      <c r="AQ214" s="30" t="str">
        <f t="shared" si="32"/>
        <v xml:space="preserve"> </v>
      </c>
      <c r="AR214" s="30" t="str">
        <f t="shared" si="34"/>
        <v xml:space="preserve"> </v>
      </c>
      <c r="AS214" s="30" t="str">
        <f t="shared" si="35"/>
        <v xml:space="preserve"> </v>
      </c>
      <c r="AT214" s="30">
        <f t="shared" si="36"/>
        <v>1</v>
      </c>
    </row>
    <row r="215" spans="1:46" s="3" customFormat="1" ht="20.100000000000001" customHeight="1" x14ac:dyDescent="0.25">
      <c r="A215" s="45">
        <v>32154166</v>
      </c>
      <c r="B215" s="45" t="s">
        <v>335</v>
      </c>
      <c r="C215" s="45" t="s">
        <v>228</v>
      </c>
      <c r="D215" s="45" t="s">
        <v>565</v>
      </c>
      <c r="E215" s="45" t="s">
        <v>86</v>
      </c>
      <c r="F215" s="70" t="str">
        <f>VLOOKUP(A215,ListadoMaestroReporte__32162888!$A$8:$H$400,8,FALSE)</f>
        <v>vanessa.martinez@anahuac.mx</v>
      </c>
      <c r="G215" s="5" t="s">
        <v>537</v>
      </c>
      <c r="H215" s="5" t="s">
        <v>537</v>
      </c>
      <c r="I215" s="5" t="s">
        <v>537</v>
      </c>
      <c r="J215" s="5" t="s">
        <v>537</v>
      </c>
      <c r="K215" s="5"/>
      <c r="L215" s="5" t="s">
        <v>537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"/>
      <c r="Y215" s="8"/>
      <c r="Z215" s="8"/>
      <c r="AA215" s="8"/>
      <c r="AB215" s="8"/>
      <c r="AC215" s="8"/>
      <c r="AD215" s="5"/>
      <c r="AE215" s="5"/>
      <c r="AF215" s="5"/>
      <c r="AG215" s="5" t="s">
        <v>537</v>
      </c>
      <c r="AH215" s="5"/>
      <c r="AI215" s="5"/>
      <c r="AJ215" s="5"/>
      <c r="AK215" s="5"/>
      <c r="AL215" s="5"/>
      <c r="AN215" s="20">
        <f t="shared" si="30"/>
        <v>6</v>
      </c>
      <c r="AO215" s="21">
        <f t="shared" si="31"/>
        <v>1</v>
      </c>
      <c r="AQ215" s="30" t="str">
        <f t="shared" si="32"/>
        <v xml:space="preserve"> </v>
      </c>
      <c r="AR215" s="30" t="str">
        <f t="shared" si="34"/>
        <v xml:space="preserve"> </v>
      </c>
      <c r="AS215" s="30">
        <f t="shared" si="35"/>
        <v>1</v>
      </c>
      <c r="AT215" s="30">
        <f t="shared" si="36"/>
        <v>1</v>
      </c>
    </row>
    <row r="216" spans="1:46" s="3" customFormat="1" ht="20.100000000000001" customHeight="1" x14ac:dyDescent="0.25">
      <c r="A216" s="45">
        <v>32163092</v>
      </c>
      <c r="B216" s="45" t="s">
        <v>336</v>
      </c>
      <c r="C216" s="45" t="s">
        <v>53</v>
      </c>
      <c r="D216" s="45" t="s">
        <v>552</v>
      </c>
      <c r="E216" s="45" t="s">
        <v>222</v>
      </c>
      <c r="F216" s="70" t="str">
        <f>VLOOKUP(A216,ListadoMaestroReporte__32162888!$A$8:$H$400,8,FALSE)</f>
        <v>rubi.martinez@anahuac.mx</v>
      </c>
      <c r="G216" s="5"/>
      <c r="H216" s="5"/>
      <c r="I216" s="5"/>
      <c r="J216" s="5" t="s">
        <v>537</v>
      </c>
      <c r="K216" s="5" t="s">
        <v>537</v>
      </c>
      <c r="L216" s="5"/>
      <c r="M216" s="5" t="s">
        <v>537</v>
      </c>
      <c r="N216" s="5"/>
      <c r="O216" s="5"/>
      <c r="P216" s="5"/>
      <c r="Q216" s="5"/>
      <c r="R216" s="5"/>
      <c r="S216" s="5"/>
      <c r="T216" s="5"/>
      <c r="U216" s="5"/>
      <c r="V216" s="5"/>
      <c r="W216" s="5" t="s">
        <v>537</v>
      </c>
      <c r="X216" s="8"/>
      <c r="Y216" s="8"/>
      <c r="Z216" s="8"/>
      <c r="AA216" s="8"/>
      <c r="AB216" s="8"/>
      <c r="AC216" s="8"/>
      <c r="AD216" s="5"/>
      <c r="AE216" s="5"/>
      <c r="AF216" s="5"/>
      <c r="AG216" s="5" t="s">
        <v>537</v>
      </c>
      <c r="AH216" s="5"/>
      <c r="AI216" s="5"/>
      <c r="AJ216" s="5" t="s">
        <v>537</v>
      </c>
      <c r="AK216" s="5"/>
      <c r="AL216" s="5"/>
      <c r="AN216" s="20">
        <f t="shared" si="30"/>
        <v>6</v>
      </c>
      <c r="AO216" s="21">
        <f t="shared" si="31"/>
        <v>1</v>
      </c>
      <c r="AQ216" s="30" t="str">
        <f t="shared" si="32"/>
        <v xml:space="preserve"> </v>
      </c>
      <c r="AR216" s="30" t="str">
        <f t="shared" si="34"/>
        <v xml:space="preserve"> </v>
      </c>
      <c r="AS216" s="30">
        <f t="shared" si="35"/>
        <v>1</v>
      </c>
      <c r="AT216" s="30">
        <f t="shared" si="36"/>
        <v>1</v>
      </c>
    </row>
    <row r="217" spans="1:46" s="3" customFormat="1" ht="20.100000000000001" customHeight="1" x14ac:dyDescent="0.25">
      <c r="A217" s="45">
        <v>32148074</v>
      </c>
      <c r="B217" s="45" t="s">
        <v>337</v>
      </c>
      <c r="C217" s="45" t="s">
        <v>83</v>
      </c>
      <c r="D217" s="45" t="s">
        <v>548</v>
      </c>
      <c r="E217" s="45" t="s">
        <v>338</v>
      </c>
      <c r="F217" s="70" t="str">
        <f>VLOOKUP(A217,ListadoMaestroReporte__32162888!$A$8:$H$400,8,FALSE)</f>
        <v>dora.martinez@anahuac.mx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"/>
      <c r="Y217" s="8"/>
      <c r="Z217" s="8"/>
      <c r="AA217" s="8"/>
      <c r="AB217" s="8"/>
      <c r="AC217" s="8"/>
      <c r="AD217" s="5" t="s">
        <v>537</v>
      </c>
      <c r="AE217" s="5"/>
      <c r="AF217" s="5"/>
      <c r="AG217" s="5"/>
      <c r="AH217" s="5"/>
      <c r="AI217" s="5"/>
      <c r="AJ217" s="5" t="s">
        <v>537</v>
      </c>
      <c r="AK217" s="5"/>
      <c r="AL217" s="5"/>
      <c r="AN217" s="20">
        <f t="shared" si="30"/>
        <v>2</v>
      </c>
      <c r="AO217" s="21">
        <f t="shared" si="31"/>
        <v>1</v>
      </c>
      <c r="AQ217" s="30" t="str">
        <f t="shared" si="32"/>
        <v xml:space="preserve"> </v>
      </c>
      <c r="AR217" s="30">
        <f t="shared" si="34"/>
        <v>1</v>
      </c>
      <c r="AS217" s="30" t="str">
        <f t="shared" si="35"/>
        <v xml:space="preserve"> </v>
      </c>
      <c r="AT217" s="30" t="str">
        <f t="shared" si="36"/>
        <v xml:space="preserve"> </v>
      </c>
    </row>
    <row r="218" spans="1:46" s="3" customFormat="1" ht="20.100000000000001" customHeight="1" x14ac:dyDescent="0.25">
      <c r="A218" s="45">
        <v>32163090</v>
      </c>
      <c r="B218" s="45" t="s">
        <v>339</v>
      </c>
      <c r="C218" s="45" t="s">
        <v>116</v>
      </c>
      <c r="D218" s="45" t="s">
        <v>556</v>
      </c>
      <c r="E218" s="45" t="s">
        <v>86</v>
      </c>
      <c r="F218" s="70" t="str">
        <f>VLOOKUP(A218,ListadoMaestroReporte__32162888!$A$8:$H$400,8,FALSE)</f>
        <v>alexa.martinezr@anahuac.mx</v>
      </c>
      <c r="G218" s="5" t="s">
        <v>537</v>
      </c>
      <c r="H218" s="5" t="s">
        <v>537</v>
      </c>
      <c r="I218" s="5" t="s">
        <v>537</v>
      </c>
      <c r="J218" s="5"/>
      <c r="K218" s="5" t="s">
        <v>537</v>
      </c>
      <c r="L218" s="5" t="s">
        <v>537</v>
      </c>
      <c r="M218" s="5" t="s">
        <v>537</v>
      </c>
      <c r="N218" s="5"/>
      <c r="O218" s="5"/>
      <c r="P218" s="5"/>
      <c r="Q218" s="5"/>
      <c r="R218" s="5"/>
      <c r="S218" s="5" t="s">
        <v>537</v>
      </c>
      <c r="T218" s="5"/>
      <c r="U218" s="5"/>
      <c r="V218" s="5" t="s">
        <v>537</v>
      </c>
      <c r="W218" s="5" t="s">
        <v>537</v>
      </c>
      <c r="X218" s="8" t="str">
        <f>VLOOKUP($B218,'Enero 2017 (2)'!$A$2:$W$402,19,FALSE)</f>
        <v>x</v>
      </c>
      <c r="Y218" s="8"/>
      <c r="Z218" s="8" t="str">
        <f>VLOOKUP($B218,'Enero 2017 (2)'!$A$2:$W$402,21,FALSE)</f>
        <v>x</v>
      </c>
      <c r="AA218" s="8"/>
      <c r="AB218" s="8"/>
      <c r="AC218" s="8"/>
      <c r="AD218" s="5"/>
      <c r="AE218" s="5"/>
      <c r="AF218" s="5" t="s">
        <v>595</v>
      </c>
      <c r="AG218" s="5" t="s">
        <v>595</v>
      </c>
      <c r="AH218" s="5"/>
      <c r="AI218" s="5"/>
      <c r="AJ218" s="5" t="s">
        <v>537</v>
      </c>
      <c r="AK218" s="5"/>
      <c r="AL218" s="5" t="s">
        <v>537</v>
      </c>
      <c r="AN218" s="20">
        <f t="shared" si="30"/>
        <v>15</v>
      </c>
      <c r="AO218" s="21">
        <f t="shared" si="31"/>
        <v>1</v>
      </c>
      <c r="AQ218" s="30">
        <f t="shared" si="32"/>
        <v>1</v>
      </c>
      <c r="AR218" s="30">
        <f t="shared" si="34"/>
        <v>1</v>
      </c>
      <c r="AS218" s="30">
        <f t="shared" si="35"/>
        <v>1</v>
      </c>
      <c r="AT218" s="30">
        <f t="shared" si="36"/>
        <v>1</v>
      </c>
    </row>
    <row r="219" spans="1:46" s="3" customFormat="1" ht="20.100000000000001" customHeight="1" x14ac:dyDescent="0.25">
      <c r="A219" s="45">
        <v>32124313</v>
      </c>
      <c r="B219" s="45" t="s">
        <v>340</v>
      </c>
      <c r="C219" s="45" t="s">
        <v>160</v>
      </c>
      <c r="D219" s="45" t="s">
        <v>566</v>
      </c>
      <c r="E219" s="45" t="s">
        <v>86</v>
      </c>
      <c r="F219" s="70" t="str">
        <f>VLOOKUP(A219,ListadoMaestroReporte__32162888!$A$8:$H$400,8,FALSE)</f>
        <v>cecilia.martinez@anahuac.mx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 t="s">
        <v>537</v>
      </c>
      <c r="W219" s="5" t="s">
        <v>537</v>
      </c>
      <c r="X219" s="8"/>
      <c r="Y219" s="8"/>
      <c r="Z219" s="8"/>
      <c r="AA219" s="8"/>
      <c r="AB219" s="8"/>
      <c r="AC219" s="8"/>
      <c r="AD219" s="5"/>
      <c r="AE219" s="5"/>
      <c r="AF219" s="5"/>
      <c r="AG219" s="5" t="s">
        <v>537</v>
      </c>
      <c r="AH219" s="5"/>
      <c r="AI219" s="5"/>
      <c r="AJ219" s="5" t="s">
        <v>537</v>
      </c>
      <c r="AK219" s="5"/>
      <c r="AL219" s="5"/>
      <c r="AN219" s="20">
        <f t="shared" si="30"/>
        <v>4</v>
      </c>
      <c r="AO219" s="21">
        <f t="shared" si="31"/>
        <v>1</v>
      </c>
      <c r="AQ219" s="30" t="str">
        <f t="shared" si="32"/>
        <v xml:space="preserve"> </v>
      </c>
      <c r="AR219" s="30" t="str">
        <f t="shared" ref="AR219:AR241" si="37">+IF(COUNTA(AD219:AF219)&lt;&gt;0,1," ")</f>
        <v xml:space="preserve"> </v>
      </c>
      <c r="AS219" s="30">
        <f t="shared" ref="AS219:AS241" si="38">+IF(COUNTA(AG219:AI219)&lt;&gt;0,1," ")</f>
        <v>1</v>
      </c>
      <c r="AT219" s="30">
        <f t="shared" si="33"/>
        <v>1</v>
      </c>
    </row>
    <row r="220" spans="1:46" s="3" customFormat="1" ht="20.100000000000001" customHeight="1" x14ac:dyDescent="0.25">
      <c r="A220" s="45">
        <v>32159906</v>
      </c>
      <c r="B220" s="45" t="s">
        <v>341</v>
      </c>
      <c r="C220" s="45" t="s">
        <v>50</v>
      </c>
      <c r="D220" s="45" t="s">
        <v>561</v>
      </c>
      <c r="E220" s="45" t="s">
        <v>89</v>
      </c>
      <c r="F220" s="70" t="str">
        <f>VLOOKUP(A220,ListadoMaestroReporte__32162888!$A$8:$H$400,8,FALSE)</f>
        <v>reyna.martinez@anahuac.mx</v>
      </c>
      <c r="G220" s="5" t="s">
        <v>537</v>
      </c>
      <c r="H220" s="5"/>
      <c r="I220" s="5"/>
      <c r="J220" s="5" t="s">
        <v>537</v>
      </c>
      <c r="K220" s="5" t="s">
        <v>537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 t="s">
        <v>537</v>
      </c>
      <c r="X220" s="8"/>
      <c r="Y220" s="8"/>
      <c r="Z220" s="8"/>
      <c r="AA220" s="8"/>
      <c r="AB220" s="8"/>
      <c r="AC220" s="8"/>
      <c r="AD220" s="5"/>
      <c r="AE220" s="5"/>
      <c r="AF220" s="5"/>
      <c r="AG220" s="5"/>
      <c r="AH220" s="5"/>
      <c r="AI220" s="5" t="s">
        <v>537</v>
      </c>
      <c r="AJ220" s="5" t="s">
        <v>537</v>
      </c>
      <c r="AK220" s="5"/>
      <c r="AL220" s="5"/>
      <c r="AN220" s="20">
        <f t="shared" si="30"/>
        <v>6</v>
      </c>
      <c r="AO220" s="21">
        <f t="shared" si="31"/>
        <v>1</v>
      </c>
      <c r="AQ220" s="30" t="str">
        <f t="shared" si="32"/>
        <v xml:space="preserve"> </v>
      </c>
      <c r="AR220" s="30" t="str">
        <f t="shared" si="37"/>
        <v xml:space="preserve"> </v>
      </c>
      <c r="AS220" s="30">
        <f t="shared" si="38"/>
        <v>1</v>
      </c>
      <c r="AT220" s="30">
        <f t="shared" si="33"/>
        <v>1</v>
      </c>
    </row>
    <row r="221" spans="1:46" s="3" customFormat="1" ht="20.100000000000001" customHeight="1" x14ac:dyDescent="0.25">
      <c r="A221" s="45">
        <v>32124343</v>
      </c>
      <c r="B221" s="45" t="s">
        <v>342</v>
      </c>
      <c r="C221" s="45" t="s">
        <v>60</v>
      </c>
      <c r="D221" s="45" t="s">
        <v>564</v>
      </c>
      <c r="E221" s="45" t="s">
        <v>86</v>
      </c>
      <c r="F221" s="70" t="str">
        <f>VLOOKUP(A221,ListadoMaestroReporte__32162888!$A$8:$H$400,8,FALSE)</f>
        <v>aurea.medina@anahuac.mx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8"/>
      <c r="Z221" s="8"/>
      <c r="AA221" s="8"/>
      <c r="AB221" s="8"/>
      <c r="AC221" s="8"/>
      <c r="AD221" s="5"/>
      <c r="AE221" s="5"/>
      <c r="AF221" s="5"/>
      <c r="AG221" s="5"/>
      <c r="AH221" s="5"/>
      <c r="AI221" s="5"/>
      <c r="AJ221" s="5"/>
      <c r="AK221" s="5"/>
      <c r="AL221" s="5"/>
      <c r="AN221" s="20">
        <f t="shared" si="30"/>
        <v>0</v>
      </c>
      <c r="AO221" s="21" t="str">
        <f t="shared" si="31"/>
        <v xml:space="preserve"> </v>
      </c>
      <c r="AQ221" s="30" t="str">
        <f t="shared" si="32"/>
        <v xml:space="preserve"> </v>
      </c>
      <c r="AR221" s="30" t="str">
        <f t="shared" si="37"/>
        <v xml:space="preserve"> </v>
      </c>
      <c r="AS221" s="30" t="str">
        <f t="shared" si="38"/>
        <v xml:space="preserve"> </v>
      </c>
      <c r="AT221" s="30" t="str">
        <f t="shared" si="33"/>
        <v xml:space="preserve"> </v>
      </c>
    </row>
    <row r="222" spans="1:46" s="3" customFormat="1" ht="20.100000000000001" customHeight="1" x14ac:dyDescent="0.25">
      <c r="A222" s="45">
        <v>32157290</v>
      </c>
      <c r="B222" s="45" t="s">
        <v>343</v>
      </c>
      <c r="C222" s="45" t="s">
        <v>154</v>
      </c>
      <c r="D222" s="45" t="s">
        <v>565</v>
      </c>
      <c r="E222" s="45" t="s">
        <v>36</v>
      </c>
      <c r="F222" s="70" t="str">
        <f>VLOOKUP(A222,ListadoMaestroReporte__32162888!$A$8:$H$400,8,FALSE)</f>
        <v>jorge.medina@anahuac.mx</v>
      </c>
      <c r="G222" s="5"/>
      <c r="H222" s="5" t="s">
        <v>537</v>
      </c>
      <c r="I222" s="5" t="s">
        <v>537</v>
      </c>
      <c r="J222" s="5" t="s">
        <v>537</v>
      </c>
      <c r="K222" s="5" t="s">
        <v>537</v>
      </c>
      <c r="L222" s="5" t="s">
        <v>537</v>
      </c>
      <c r="M222" s="5" t="s">
        <v>537</v>
      </c>
      <c r="N222" s="5"/>
      <c r="O222" s="5" t="s">
        <v>537</v>
      </c>
      <c r="P222" s="5"/>
      <c r="Q222" s="5"/>
      <c r="R222" s="5"/>
      <c r="S222" s="5"/>
      <c r="T222" s="5"/>
      <c r="U222" s="5"/>
      <c r="V222" s="5" t="s">
        <v>537</v>
      </c>
      <c r="W222" s="5"/>
      <c r="X222" s="8"/>
      <c r="Y222" s="8"/>
      <c r="Z222" s="8"/>
      <c r="AA222" s="8"/>
      <c r="AB222" s="8"/>
      <c r="AC222" s="8"/>
      <c r="AD222" s="5"/>
      <c r="AE222" s="5"/>
      <c r="AF222" s="5"/>
      <c r="AG222" s="5" t="s">
        <v>595</v>
      </c>
      <c r="AH222" s="5"/>
      <c r="AI222" s="5"/>
      <c r="AJ222" s="5" t="s">
        <v>537</v>
      </c>
      <c r="AK222" s="5"/>
      <c r="AL222" s="5"/>
      <c r="AN222" s="20">
        <f t="shared" si="30"/>
        <v>10</v>
      </c>
      <c r="AO222" s="21">
        <f t="shared" si="31"/>
        <v>1</v>
      </c>
      <c r="AQ222" s="30" t="str">
        <f t="shared" si="32"/>
        <v xml:space="preserve"> </v>
      </c>
      <c r="AR222" s="30" t="str">
        <f t="shared" si="37"/>
        <v xml:space="preserve"> </v>
      </c>
      <c r="AS222" s="30">
        <f t="shared" si="38"/>
        <v>1</v>
      </c>
      <c r="AT222" s="30">
        <f t="shared" si="33"/>
        <v>1</v>
      </c>
    </row>
    <row r="223" spans="1:46" s="3" customFormat="1" ht="20.100000000000001" customHeight="1" x14ac:dyDescent="0.25">
      <c r="A223" s="45">
        <v>32151505</v>
      </c>
      <c r="B223" s="45" t="s">
        <v>344</v>
      </c>
      <c r="C223" s="45" t="s">
        <v>60</v>
      </c>
      <c r="D223" s="45" t="s">
        <v>564</v>
      </c>
      <c r="E223" s="45" t="s">
        <v>326</v>
      </c>
      <c r="F223" s="70" t="str">
        <f>VLOOKUP(A223,ListadoMaestroReporte__32162888!$A$8:$H$400,8,FALSE)</f>
        <v>david.medina@anahuac.mx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"/>
      <c r="Y223" s="8"/>
      <c r="Z223" s="8"/>
      <c r="AA223" s="8"/>
      <c r="AB223" s="8"/>
      <c r="AC223" s="8"/>
      <c r="AD223" s="5"/>
      <c r="AE223" s="5"/>
      <c r="AF223" s="5"/>
      <c r="AG223" s="5"/>
      <c r="AH223" s="5"/>
      <c r="AI223" s="5"/>
      <c r="AJ223" s="5"/>
      <c r="AK223" s="5"/>
      <c r="AL223" s="5"/>
      <c r="AN223" s="20">
        <f t="shared" si="30"/>
        <v>0</v>
      </c>
      <c r="AO223" s="21" t="str">
        <f t="shared" si="31"/>
        <v xml:space="preserve"> </v>
      </c>
      <c r="AQ223" s="30" t="str">
        <f t="shared" si="32"/>
        <v xml:space="preserve"> </v>
      </c>
      <c r="AR223" s="30" t="str">
        <f t="shared" si="37"/>
        <v xml:space="preserve"> </v>
      </c>
      <c r="AS223" s="30" t="str">
        <f t="shared" si="38"/>
        <v xml:space="preserve"> </v>
      </c>
      <c r="AT223" s="30" t="str">
        <f t="shared" si="33"/>
        <v xml:space="preserve"> </v>
      </c>
    </row>
    <row r="224" spans="1:46" s="3" customFormat="1" ht="20.100000000000001" customHeight="1" x14ac:dyDescent="0.25">
      <c r="A224" s="45">
        <v>32155726</v>
      </c>
      <c r="B224" s="45" t="s">
        <v>345</v>
      </c>
      <c r="C224" s="45" t="s">
        <v>83</v>
      </c>
      <c r="D224" s="45" t="s">
        <v>548</v>
      </c>
      <c r="E224" s="45" t="s">
        <v>238</v>
      </c>
      <c r="F224" s="70" t="str">
        <f>VLOOKUP(A224,ListadoMaestroReporte__32162888!$A$8:$H$400,8,FALSE)</f>
        <v>alejandrina.mejia@anahuac.mx</v>
      </c>
      <c r="G224" s="5" t="s">
        <v>537</v>
      </c>
      <c r="H224" s="5" t="s">
        <v>537</v>
      </c>
      <c r="I224" s="5" t="s">
        <v>537</v>
      </c>
      <c r="J224" s="5" t="s">
        <v>537</v>
      </c>
      <c r="K224" s="5" t="s">
        <v>537</v>
      </c>
      <c r="L224" s="5" t="s">
        <v>537</v>
      </c>
      <c r="M224" s="5" t="s">
        <v>537</v>
      </c>
      <c r="N224" s="5"/>
      <c r="O224" s="5"/>
      <c r="P224" s="5"/>
      <c r="Q224" s="5"/>
      <c r="R224" s="5"/>
      <c r="S224" s="5"/>
      <c r="T224" s="5"/>
      <c r="U224" s="5"/>
      <c r="V224" s="5"/>
      <c r="W224" s="5" t="s">
        <v>537</v>
      </c>
      <c r="X224" s="8"/>
      <c r="Y224" s="8"/>
      <c r="Z224" s="8"/>
      <c r="AA224" s="8"/>
      <c r="AB224" s="8"/>
      <c r="AC224" s="8"/>
      <c r="AD224" s="5"/>
      <c r="AE224" s="5"/>
      <c r="AF224" s="5"/>
      <c r="AG224" s="5" t="s">
        <v>595</v>
      </c>
      <c r="AH224" s="5"/>
      <c r="AI224" s="5"/>
      <c r="AJ224" s="5"/>
      <c r="AK224" s="5"/>
      <c r="AL224" s="5"/>
      <c r="AN224" s="20">
        <f t="shared" si="30"/>
        <v>9</v>
      </c>
      <c r="AO224" s="21">
        <f t="shared" si="31"/>
        <v>1</v>
      </c>
      <c r="AQ224" s="30" t="str">
        <f t="shared" si="32"/>
        <v xml:space="preserve"> </v>
      </c>
      <c r="AR224" s="30" t="str">
        <f t="shared" si="37"/>
        <v xml:space="preserve"> </v>
      </c>
      <c r="AS224" s="30">
        <f t="shared" si="38"/>
        <v>1</v>
      </c>
      <c r="AT224" s="30">
        <f t="shared" si="33"/>
        <v>1</v>
      </c>
    </row>
    <row r="225" spans="1:46" s="3" customFormat="1" ht="20.100000000000001" customHeight="1" x14ac:dyDescent="0.25">
      <c r="A225" s="45">
        <v>32160340</v>
      </c>
      <c r="B225" s="45" t="s">
        <v>346</v>
      </c>
      <c r="C225" s="45" t="s">
        <v>50</v>
      </c>
      <c r="D225" s="45" t="s">
        <v>561</v>
      </c>
      <c r="E225" s="45" t="s">
        <v>136</v>
      </c>
      <c r="F225" s="70" t="str">
        <f>VLOOKUP(A225,ListadoMaestroReporte__32162888!$A$8:$H$400,8,FALSE)</f>
        <v>almendra.mena@anahuac.mx</v>
      </c>
      <c r="G225" s="5" t="s">
        <v>537</v>
      </c>
      <c r="H225" s="5"/>
      <c r="I225" s="5"/>
      <c r="J225" s="5"/>
      <c r="K225" s="5"/>
      <c r="L225" s="5" t="s">
        <v>537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 t="s">
        <v>537</v>
      </c>
      <c r="X225" s="8"/>
      <c r="Y225" s="8"/>
      <c r="Z225" s="8"/>
      <c r="AA225" s="8"/>
      <c r="AB225" s="8"/>
      <c r="AC225" s="8"/>
      <c r="AD225" s="5"/>
      <c r="AE225" s="5"/>
      <c r="AF225" s="5"/>
      <c r="AG225" s="5"/>
      <c r="AH225" s="5"/>
      <c r="AI225" s="5" t="s">
        <v>537</v>
      </c>
      <c r="AJ225" s="5"/>
      <c r="AK225" s="5"/>
      <c r="AL225" s="5"/>
      <c r="AN225" s="20">
        <f t="shared" si="30"/>
        <v>4</v>
      </c>
      <c r="AO225" s="21">
        <f t="shared" si="31"/>
        <v>1</v>
      </c>
      <c r="AQ225" s="30" t="str">
        <f t="shared" si="32"/>
        <v xml:space="preserve"> </v>
      </c>
      <c r="AR225" s="30" t="str">
        <f t="shared" si="37"/>
        <v xml:space="preserve"> </v>
      </c>
      <c r="AS225" s="30">
        <f t="shared" si="38"/>
        <v>1</v>
      </c>
      <c r="AT225" s="30">
        <f t="shared" si="33"/>
        <v>1</v>
      </c>
    </row>
    <row r="226" spans="1:46" s="3" customFormat="1" ht="20.100000000000001" customHeight="1" x14ac:dyDescent="0.25">
      <c r="A226" s="45">
        <v>32161632</v>
      </c>
      <c r="B226" s="45" t="s">
        <v>347</v>
      </c>
      <c r="C226" s="45" t="s">
        <v>171</v>
      </c>
      <c r="D226" s="45" t="s">
        <v>541</v>
      </c>
      <c r="E226" s="45" t="s">
        <v>172</v>
      </c>
      <c r="F226" s="70" t="str">
        <f>VLOOKUP(A226,ListadoMaestroReporte__32162888!$A$8:$H$400,8,FALSE)</f>
        <v>pamakeb@hotmail.com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"/>
      <c r="Y226" s="8"/>
      <c r="Z226" s="8"/>
      <c r="AA226" s="8"/>
      <c r="AB226" s="8"/>
      <c r="AC226" s="8"/>
      <c r="AD226" s="5"/>
      <c r="AE226" s="5"/>
      <c r="AF226" s="5"/>
      <c r="AG226" s="5"/>
      <c r="AH226" s="5"/>
      <c r="AI226" s="5"/>
      <c r="AJ226" s="5"/>
      <c r="AK226" s="5"/>
      <c r="AL226" s="5"/>
      <c r="AN226" s="20">
        <f t="shared" si="30"/>
        <v>0</v>
      </c>
      <c r="AO226" s="21" t="str">
        <f t="shared" si="31"/>
        <v xml:space="preserve"> </v>
      </c>
      <c r="AQ226" s="30" t="str">
        <f t="shared" si="32"/>
        <v xml:space="preserve"> </v>
      </c>
      <c r="AR226" s="30" t="str">
        <f t="shared" si="37"/>
        <v xml:space="preserve"> </v>
      </c>
      <c r="AS226" s="30" t="str">
        <f t="shared" si="38"/>
        <v xml:space="preserve"> </v>
      </c>
      <c r="AT226" s="30" t="str">
        <f t="shared" si="33"/>
        <v xml:space="preserve"> </v>
      </c>
    </row>
    <row r="227" spans="1:46" s="3" customFormat="1" ht="20.100000000000001" customHeight="1" x14ac:dyDescent="0.25">
      <c r="A227" s="45">
        <v>32124304</v>
      </c>
      <c r="B227" s="45" t="s">
        <v>348</v>
      </c>
      <c r="C227" s="45" t="s">
        <v>147</v>
      </c>
      <c r="D227" s="45" t="s">
        <v>563</v>
      </c>
      <c r="E227" s="45" t="s">
        <v>349</v>
      </c>
      <c r="F227" s="70" t="str">
        <f>VLOOKUP(A227,ListadoMaestroReporte__32162888!$A$8:$H$400,8,FALSE)</f>
        <v>anilu.mendoza@anahuac.mx</v>
      </c>
      <c r="G227" s="5"/>
      <c r="H227" s="5" t="s">
        <v>537</v>
      </c>
      <c r="I227" s="5" t="s">
        <v>537</v>
      </c>
      <c r="J227" s="5" t="s">
        <v>537</v>
      </c>
      <c r="K227" s="5" t="s">
        <v>537</v>
      </c>
      <c r="L227" s="5"/>
      <c r="M227" s="5" t="s">
        <v>537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"/>
      <c r="Y227" s="8"/>
      <c r="Z227" s="8"/>
      <c r="AA227" s="8"/>
      <c r="AB227" s="8"/>
      <c r="AC227" s="8"/>
      <c r="AD227" s="5" t="s">
        <v>537</v>
      </c>
      <c r="AE227" s="5"/>
      <c r="AF227" s="5"/>
      <c r="AG227" s="5"/>
      <c r="AH227" s="5"/>
      <c r="AI227" s="5"/>
      <c r="AJ227" s="5" t="s">
        <v>537</v>
      </c>
      <c r="AK227" s="5"/>
      <c r="AL227" s="5"/>
      <c r="AN227" s="20">
        <f t="shared" si="30"/>
        <v>7</v>
      </c>
      <c r="AO227" s="21">
        <f t="shared" si="31"/>
        <v>1</v>
      </c>
      <c r="AQ227" s="30" t="str">
        <f t="shared" si="32"/>
        <v xml:space="preserve"> </v>
      </c>
      <c r="AR227" s="30">
        <f t="shared" si="37"/>
        <v>1</v>
      </c>
      <c r="AS227" s="30" t="str">
        <f t="shared" si="38"/>
        <v xml:space="preserve"> </v>
      </c>
      <c r="AT227" s="30">
        <f t="shared" si="33"/>
        <v>1</v>
      </c>
    </row>
    <row r="228" spans="1:46" s="3" customFormat="1" ht="20.100000000000001" customHeight="1" x14ac:dyDescent="0.25">
      <c r="A228" s="45">
        <v>32124181</v>
      </c>
      <c r="B228" s="45" t="s">
        <v>350</v>
      </c>
      <c r="C228" s="45" t="s">
        <v>38</v>
      </c>
      <c r="D228" s="45" t="s">
        <v>541</v>
      </c>
      <c r="E228" s="45" t="s">
        <v>351</v>
      </c>
      <c r="F228" s="70" t="str">
        <f>VLOOKUP(A228,ListadoMaestroReporte__32162888!$A$8:$H$400,8,FALSE)</f>
        <v>alejandra.mendoza@anahuac.mx</v>
      </c>
      <c r="G228" s="5"/>
      <c r="H228" s="5"/>
      <c r="I228" s="5"/>
      <c r="J228" s="5" t="s">
        <v>537</v>
      </c>
      <c r="K228" s="5" t="s">
        <v>537</v>
      </c>
      <c r="L228" s="5"/>
      <c r="M228" s="5" t="s">
        <v>537</v>
      </c>
      <c r="N228" s="5"/>
      <c r="O228" s="5"/>
      <c r="P228" s="5"/>
      <c r="Q228" s="5"/>
      <c r="R228" s="5"/>
      <c r="S228" s="5"/>
      <c r="T228" s="5"/>
      <c r="U228" s="5" t="s">
        <v>537</v>
      </c>
      <c r="V228" s="5"/>
      <c r="W228" s="5"/>
      <c r="X228" s="8"/>
      <c r="Y228" s="8"/>
      <c r="Z228" s="8"/>
      <c r="AA228" s="8"/>
      <c r="AB228" s="8"/>
      <c r="AC228" s="8"/>
      <c r="AD228" s="5"/>
      <c r="AE228" s="5"/>
      <c r="AF228" s="5"/>
      <c r="AG228" s="5"/>
      <c r="AH228" s="5"/>
      <c r="AI228" s="5"/>
      <c r="AJ228" s="5" t="s">
        <v>537</v>
      </c>
      <c r="AK228" s="5"/>
      <c r="AL228" s="5"/>
      <c r="AN228" s="20">
        <f t="shared" si="30"/>
        <v>5</v>
      </c>
      <c r="AO228" s="21">
        <f t="shared" si="31"/>
        <v>1</v>
      </c>
      <c r="AQ228" s="30" t="str">
        <f t="shared" si="32"/>
        <v xml:space="preserve"> </v>
      </c>
      <c r="AR228" s="30" t="str">
        <f t="shared" si="37"/>
        <v xml:space="preserve"> </v>
      </c>
      <c r="AS228" s="30" t="str">
        <f t="shared" si="38"/>
        <v xml:space="preserve"> </v>
      </c>
      <c r="AT228" s="30">
        <f t="shared" si="33"/>
        <v>1</v>
      </c>
    </row>
    <row r="229" spans="1:46" s="3" customFormat="1" ht="20.100000000000001" customHeight="1" x14ac:dyDescent="0.25">
      <c r="A229" s="45">
        <v>32137037</v>
      </c>
      <c r="B229" s="45" t="s">
        <v>352</v>
      </c>
      <c r="C229" s="45" t="s">
        <v>83</v>
      </c>
      <c r="D229" s="45" t="s">
        <v>548</v>
      </c>
      <c r="E229" s="45" t="s">
        <v>157</v>
      </c>
      <c r="F229" s="70" t="str">
        <f>VLOOKUP(A229,ListadoMaestroReporte__32162888!$A$8:$H$400,8,FALSE)</f>
        <v>karla.mezquita@anahuac.mx</v>
      </c>
      <c r="G229" s="5" t="s">
        <v>537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"/>
      <c r="Y229" s="8"/>
      <c r="Z229" s="8"/>
      <c r="AA229" s="8"/>
      <c r="AB229" s="8"/>
      <c r="AC229" s="8"/>
      <c r="AD229" s="5"/>
      <c r="AE229" s="5"/>
      <c r="AF229" s="5"/>
      <c r="AG229" s="5"/>
      <c r="AH229" s="5"/>
      <c r="AI229" s="5"/>
      <c r="AJ229" s="5" t="s">
        <v>537</v>
      </c>
      <c r="AK229" s="5"/>
      <c r="AL229" s="5"/>
      <c r="AN229" s="20">
        <f t="shared" si="30"/>
        <v>2</v>
      </c>
      <c r="AO229" s="21">
        <f t="shared" si="31"/>
        <v>1</v>
      </c>
      <c r="AQ229" s="30" t="str">
        <f t="shared" si="32"/>
        <v xml:space="preserve"> </v>
      </c>
      <c r="AR229" s="30" t="str">
        <f t="shared" si="37"/>
        <v xml:space="preserve"> </v>
      </c>
      <c r="AS229" s="30" t="str">
        <f t="shared" si="38"/>
        <v xml:space="preserve"> </v>
      </c>
      <c r="AT229" s="30">
        <f t="shared" ref="AT229:AT259" si="39">+IF(COUNTA(G229:W229)&lt;&gt;0,1," ")</f>
        <v>1</v>
      </c>
    </row>
    <row r="230" spans="1:46" s="3" customFormat="1" ht="20.100000000000001" customHeight="1" x14ac:dyDescent="0.25">
      <c r="A230" s="45">
        <v>32124331</v>
      </c>
      <c r="B230" s="45" t="s">
        <v>353</v>
      </c>
      <c r="C230" s="45" t="s">
        <v>92</v>
      </c>
      <c r="D230" s="45" t="s">
        <v>550</v>
      </c>
      <c r="E230" s="45" t="s">
        <v>354</v>
      </c>
      <c r="F230" s="70" t="str">
        <f>VLOOKUP(A230,ListadoMaestroReporte__32162888!$A$8:$H$400,8,FALSE)</f>
        <v>rosa.mijangos@anahuac.mx</v>
      </c>
      <c r="G230" s="5" t="s">
        <v>537</v>
      </c>
      <c r="H230" s="5" t="s">
        <v>537</v>
      </c>
      <c r="I230" s="5"/>
      <c r="J230" s="5" t="s">
        <v>537</v>
      </c>
      <c r="K230" s="5"/>
      <c r="L230" s="5" t="s">
        <v>537</v>
      </c>
      <c r="M230" s="5" t="s">
        <v>537</v>
      </c>
      <c r="N230" s="5"/>
      <c r="O230" s="5"/>
      <c r="P230" s="5"/>
      <c r="Q230" s="5"/>
      <c r="R230" s="5"/>
      <c r="S230" s="5"/>
      <c r="T230" s="5"/>
      <c r="U230" s="5"/>
      <c r="V230" s="5"/>
      <c r="W230" s="5" t="s">
        <v>537</v>
      </c>
      <c r="X230" s="8"/>
      <c r="Y230" s="8"/>
      <c r="Z230" s="8"/>
      <c r="AA230" s="8"/>
      <c r="AB230" s="8"/>
      <c r="AC230" s="8"/>
      <c r="AD230" s="5"/>
      <c r="AE230" s="5"/>
      <c r="AF230" s="5"/>
      <c r="AG230" s="5" t="s">
        <v>537</v>
      </c>
      <c r="AH230" s="5"/>
      <c r="AI230" s="5"/>
      <c r="AJ230" s="5" t="s">
        <v>537</v>
      </c>
      <c r="AK230" s="5"/>
      <c r="AL230" s="5"/>
      <c r="AN230" s="20">
        <f t="shared" si="30"/>
        <v>8</v>
      </c>
      <c r="AO230" s="21">
        <f t="shared" si="31"/>
        <v>1</v>
      </c>
      <c r="AQ230" s="30" t="str">
        <f t="shared" si="32"/>
        <v xml:space="preserve"> </v>
      </c>
      <c r="AR230" s="30" t="str">
        <f t="shared" si="37"/>
        <v xml:space="preserve"> </v>
      </c>
      <c r="AS230" s="30">
        <f t="shared" si="38"/>
        <v>1</v>
      </c>
      <c r="AT230" s="30">
        <f t="shared" si="39"/>
        <v>1</v>
      </c>
    </row>
    <row r="231" spans="1:46" s="3" customFormat="1" ht="20.100000000000001" customHeight="1" x14ac:dyDescent="0.25">
      <c r="A231" s="45">
        <v>32162559</v>
      </c>
      <c r="B231" s="45" t="s">
        <v>355</v>
      </c>
      <c r="C231" s="45" t="s">
        <v>255</v>
      </c>
      <c r="D231" s="45" t="s">
        <v>572</v>
      </c>
      <c r="E231" s="45" t="s">
        <v>36</v>
      </c>
      <c r="F231" s="70" t="str">
        <f>VLOOKUP(A231,ListadoMaestroReporte__32162888!$A$8:$H$400,8,FALSE)</f>
        <v>david.mir@anahuac.mx</v>
      </c>
      <c r="G231" s="5" t="s">
        <v>537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 t="s">
        <v>537</v>
      </c>
      <c r="X231" s="8"/>
      <c r="Y231" s="8"/>
      <c r="Z231" s="8"/>
      <c r="AA231" s="8"/>
      <c r="AB231" s="8"/>
      <c r="AC231" s="8"/>
      <c r="AD231" s="5"/>
      <c r="AE231" s="5"/>
      <c r="AF231" s="5"/>
      <c r="AG231" s="5" t="s">
        <v>537</v>
      </c>
      <c r="AH231" s="5"/>
      <c r="AI231" s="5"/>
      <c r="AJ231" s="5"/>
      <c r="AK231" s="5"/>
      <c r="AL231" s="5"/>
      <c r="AN231" s="20">
        <f t="shared" si="30"/>
        <v>3</v>
      </c>
      <c r="AO231" s="21">
        <f t="shared" si="31"/>
        <v>1</v>
      </c>
      <c r="AQ231" s="30" t="str">
        <f t="shared" si="32"/>
        <v xml:space="preserve"> </v>
      </c>
      <c r="AR231" s="30" t="str">
        <f t="shared" si="37"/>
        <v xml:space="preserve"> </v>
      </c>
      <c r="AS231" s="30">
        <f t="shared" si="38"/>
        <v>1</v>
      </c>
      <c r="AT231" s="30">
        <f t="shared" si="39"/>
        <v>1</v>
      </c>
    </row>
    <row r="232" spans="1:46" s="3" customFormat="1" ht="20.100000000000001" customHeight="1" x14ac:dyDescent="0.25">
      <c r="A232" s="45">
        <v>32157686</v>
      </c>
      <c r="B232" s="45" t="s">
        <v>356</v>
      </c>
      <c r="C232" s="45" t="s">
        <v>50</v>
      </c>
      <c r="D232" s="45" t="s">
        <v>561</v>
      </c>
      <c r="E232" s="45" t="s">
        <v>86</v>
      </c>
      <c r="F232" s="70" t="str">
        <f>VLOOKUP(A232,ListadoMaestroReporte__32162888!$A$8:$H$400,8,FALSE)</f>
        <v>flor.miranda@anahuac.mx</v>
      </c>
      <c r="G232" s="5" t="s">
        <v>537</v>
      </c>
      <c r="H232" s="5"/>
      <c r="I232" s="5"/>
      <c r="J232" s="5"/>
      <c r="K232" s="5" t="s">
        <v>537</v>
      </c>
      <c r="L232" s="5" t="s">
        <v>537</v>
      </c>
      <c r="M232" s="5" t="s">
        <v>537</v>
      </c>
      <c r="N232" s="5"/>
      <c r="O232" s="5"/>
      <c r="P232" s="5"/>
      <c r="Q232" s="5"/>
      <c r="R232" s="5"/>
      <c r="S232" s="5"/>
      <c r="T232" s="5"/>
      <c r="U232" s="5"/>
      <c r="V232" s="5"/>
      <c r="W232" s="5" t="s">
        <v>537</v>
      </c>
      <c r="X232" s="8" t="str">
        <f>VLOOKUP($B232,'Enero 2017 (2)'!$A$2:$W$402,19,FALSE)</f>
        <v>x</v>
      </c>
      <c r="Y232" s="8"/>
      <c r="Z232" s="8"/>
      <c r="AA232" s="8"/>
      <c r="AB232" s="8"/>
      <c r="AC232" s="8"/>
      <c r="AD232" s="5" t="s">
        <v>537</v>
      </c>
      <c r="AE232" s="5"/>
      <c r="AF232" s="5"/>
      <c r="AG232" s="5" t="s">
        <v>537</v>
      </c>
      <c r="AH232" s="5"/>
      <c r="AI232" s="5"/>
      <c r="AJ232" s="5" t="s">
        <v>537</v>
      </c>
      <c r="AK232" s="5"/>
      <c r="AL232" s="5"/>
      <c r="AN232" s="20">
        <f t="shared" si="30"/>
        <v>9</v>
      </c>
      <c r="AO232" s="21">
        <f t="shared" si="31"/>
        <v>1</v>
      </c>
      <c r="AQ232" s="30">
        <f t="shared" si="32"/>
        <v>1</v>
      </c>
      <c r="AR232" s="30">
        <f t="shared" si="37"/>
        <v>1</v>
      </c>
      <c r="AS232" s="30">
        <f t="shared" si="38"/>
        <v>1</v>
      </c>
      <c r="AT232" s="30">
        <f t="shared" si="39"/>
        <v>1</v>
      </c>
    </row>
    <row r="233" spans="1:46" s="3" customFormat="1" ht="20.100000000000001" customHeight="1" x14ac:dyDescent="0.25">
      <c r="A233" s="45">
        <v>32161402</v>
      </c>
      <c r="B233" s="45" t="s">
        <v>357</v>
      </c>
      <c r="C233" s="45" t="s">
        <v>35</v>
      </c>
      <c r="D233" s="45" t="s">
        <v>554</v>
      </c>
      <c r="E233" s="45" t="s">
        <v>36</v>
      </c>
      <c r="F233" s="70" t="str">
        <f>VLOOKUP(A233,ListadoMaestroReporte__32162888!$A$8:$H$400,8,FALSE)</f>
        <v>rubi.moguel@anahuac.mx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"/>
      <c r="Y233" s="8"/>
      <c r="Z233" s="8"/>
      <c r="AA233" s="8"/>
      <c r="AB233" s="8"/>
      <c r="AC233" s="8"/>
      <c r="AD233" s="5"/>
      <c r="AE233" s="5"/>
      <c r="AF233" s="5"/>
      <c r="AG233" s="5"/>
      <c r="AH233" s="5"/>
      <c r="AI233" s="5"/>
      <c r="AJ233" s="5" t="s">
        <v>537</v>
      </c>
      <c r="AK233" s="5"/>
      <c r="AL233" s="5"/>
      <c r="AN233" s="20">
        <f t="shared" si="30"/>
        <v>1</v>
      </c>
      <c r="AO233" s="21">
        <f t="shared" si="31"/>
        <v>1</v>
      </c>
      <c r="AQ233" s="30" t="str">
        <f t="shared" si="32"/>
        <v xml:space="preserve"> </v>
      </c>
      <c r="AR233" s="30" t="str">
        <f>+IF(COUNTA(AD233:AF233)&lt;&gt;0,1," ")</f>
        <v xml:space="preserve"> </v>
      </c>
      <c r="AS233" s="30" t="str">
        <f>+IF(COUNTA(AG233:AI233)&lt;&gt;0,1," ")</f>
        <v xml:space="preserve"> </v>
      </c>
      <c r="AT233" s="30" t="str">
        <f>+IF(COUNTA(G233:W233)&lt;&gt;0,1," ")</f>
        <v xml:space="preserve"> </v>
      </c>
    </row>
    <row r="234" spans="1:46" s="3" customFormat="1" ht="20.100000000000001" customHeight="1" x14ac:dyDescent="0.25">
      <c r="A234" s="45">
        <v>32154101</v>
      </c>
      <c r="B234" s="45" t="s">
        <v>358</v>
      </c>
      <c r="C234" s="45" t="s">
        <v>279</v>
      </c>
      <c r="D234" s="45" t="s">
        <v>550</v>
      </c>
      <c r="E234" s="45" t="s">
        <v>36</v>
      </c>
      <c r="F234" s="70" t="str">
        <f>VLOOKUP(A234,ListadoMaestroReporte__32162888!$A$8:$H$400,8,FALSE)</f>
        <v>greta.molina@anahuac.mx</v>
      </c>
      <c r="G234" s="5" t="s">
        <v>537</v>
      </c>
      <c r="H234" s="5" t="s">
        <v>537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"/>
      <c r="Y234" s="8"/>
      <c r="Z234" s="8"/>
      <c r="AA234" s="8"/>
      <c r="AB234" s="8"/>
      <c r="AC234" s="8"/>
      <c r="AD234" s="5"/>
      <c r="AE234" s="5"/>
      <c r="AF234" s="5"/>
      <c r="AG234" s="5"/>
      <c r="AH234" s="5"/>
      <c r="AI234" s="5"/>
      <c r="AJ234" s="5" t="s">
        <v>537</v>
      </c>
      <c r="AK234" s="5"/>
      <c r="AL234" s="5"/>
      <c r="AN234" s="20">
        <f t="shared" si="30"/>
        <v>3</v>
      </c>
      <c r="AO234" s="21">
        <f t="shared" si="31"/>
        <v>1</v>
      </c>
      <c r="AQ234" s="30" t="str">
        <f t="shared" si="32"/>
        <v xml:space="preserve"> </v>
      </c>
      <c r="AR234" s="30" t="str">
        <f t="shared" si="37"/>
        <v xml:space="preserve"> </v>
      </c>
      <c r="AS234" s="30" t="str">
        <f t="shared" si="38"/>
        <v xml:space="preserve"> </v>
      </c>
      <c r="AT234" s="30">
        <f t="shared" si="39"/>
        <v>1</v>
      </c>
    </row>
    <row r="235" spans="1:46" s="3" customFormat="1" ht="20.100000000000001" customHeight="1" x14ac:dyDescent="0.25">
      <c r="A235" s="45">
        <v>32152181</v>
      </c>
      <c r="B235" s="45" t="s">
        <v>359</v>
      </c>
      <c r="C235" s="45" t="s">
        <v>266</v>
      </c>
      <c r="D235" s="45" t="s">
        <v>571</v>
      </c>
      <c r="E235" s="45" t="s">
        <v>86</v>
      </c>
      <c r="F235" s="70" t="str">
        <f>VLOOKUP(A235,ListadoMaestroReporte__32162888!$A$8:$H$400,8,FALSE)</f>
        <v>maria.montalvol@anahuac.mx</v>
      </c>
      <c r="G235" s="5" t="s">
        <v>537</v>
      </c>
      <c r="H235" s="5" t="s">
        <v>537</v>
      </c>
      <c r="I235" s="5" t="s">
        <v>537</v>
      </c>
      <c r="J235" s="5" t="s">
        <v>537</v>
      </c>
      <c r="K235" s="5" t="s">
        <v>537</v>
      </c>
      <c r="L235" s="5" t="s">
        <v>537</v>
      </c>
      <c r="M235" s="5" t="s">
        <v>537</v>
      </c>
      <c r="N235" s="5" t="s">
        <v>537</v>
      </c>
      <c r="O235" s="5"/>
      <c r="P235" s="5" t="s">
        <v>537</v>
      </c>
      <c r="Q235" s="5" t="s">
        <v>537</v>
      </c>
      <c r="R235" s="5"/>
      <c r="S235" s="5" t="s">
        <v>537</v>
      </c>
      <c r="T235" s="5"/>
      <c r="U235" s="5"/>
      <c r="V235" s="5" t="s">
        <v>537</v>
      </c>
      <c r="W235" s="5" t="s">
        <v>537</v>
      </c>
      <c r="X235" s="8" t="str">
        <f>VLOOKUP($B235,'Enero 2017 (2)'!$A$2:$W$402,19,FALSE)</f>
        <v>x</v>
      </c>
      <c r="Y235" s="8"/>
      <c r="Z235" s="8" t="str">
        <f>VLOOKUP($B235,'Enero 2017 (2)'!$A$2:$W$402,21,FALSE)</f>
        <v>x</v>
      </c>
      <c r="AA235" s="8"/>
      <c r="AB235" s="8" t="str">
        <f>VLOOKUP($B235,'Enero 2017 (2)'!$A$2:$W$402,23,FALSE)</f>
        <v>x</v>
      </c>
      <c r="AC235" s="8"/>
      <c r="AD235" s="5" t="s">
        <v>537</v>
      </c>
      <c r="AE235" s="5"/>
      <c r="AF235" s="5"/>
      <c r="AG235" s="5"/>
      <c r="AH235" s="5"/>
      <c r="AI235" s="5"/>
      <c r="AJ235" s="5" t="s">
        <v>537</v>
      </c>
      <c r="AK235" s="5"/>
      <c r="AL235" s="5"/>
      <c r="AN235" s="20">
        <f t="shared" si="30"/>
        <v>18</v>
      </c>
      <c r="AO235" s="21">
        <f t="shared" si="31"/>
        <v>1</v>
      </c>
      <c r="AQ235" s="30">
        <f t="shared" si="32"/>
        <v>1</v>
      </c>
      <c r="AR235" s="30">
        <f t="shared" si="37"/>
        <v>1</v>
      </c>
      <c r="AS235" s="30" t="str">
        <f t="shared" si="38"/>
        <v xml:space="preserve"> </v>
      </c>
      <c r="AT235" s="30">
        <f t="shared" si="39"/>
        <v>1</v>
      </c>
    </row>
    <row r="236" spans="1:46" s="3" customFormat="1" ht="20.100000000000001" customHeight="1" x14ac:dyDescent="0.25">
      <c r="A236" s="45">
        <v>32162640</v>
      </c>
      <c r="B236" s="45" t="s">
        <v>360</v>
      </c>
      <c r="C236" s="45" t="s">
        <v>79</v>
      </c>
      <c r="D236" s="45" t="s">
        <v>547</v>
      </c>
      <c r="E236" s="45" t="s">
        <v>80</v>
      </c>
      <c r="F236" s="70" t="str">
        <f>VLOOKUP(A236,ListadoMaestroReporte__32162888!$A$8:$H$400,8,FALSE)</f>
        <v>joaquin.morales@anahuac.mx</v>
      </c>
      <c r="G236" s="5"/>
      <c r="H236" s="5"/>
      <c r="I236" s="5"/>
      <c r="J236" s="5"/>
      <c r="K236" s="5" t="s">
        <v>537</v>
      </c>
      <c r="L236" s="5" t="s">
        <v>537</v>
      </c>
      <c r="M236" s="5" t="s">
        <v>537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"/>
      <c r="Y236" s="8"/>
      <c r="Z236" s="8" t="str">
        <f>VLOOKUP($B236,'Enero 2017 (2)'!$A$2:$W$402,21,FALSE)</f>
        <v>x</v>
      </c>
      <c r="AA236" s="8"/>
      <c r="AB236" s="8"/>
      <c r="AC236" s="8"/>
      <c r="AD236" s="5"/>
      <c r="AE236" s="5"/>
      <c r="AF236" s="5"/>
      <c r="AG236" s="5"/>
      <c r="AH236" s="5"/>
      <c r="AI236" s="5"/>
      <c r="AJ236" s="5" t="s">
        <v>537</v>
      </c>
      <c r="AK236" s="5"/>
      <c r="AL236" s="5"/>
      <c r="AN236" s="20">
        <f t="shared" si="30"/>
        <v>5</v>
      </c>
      <c r="AO236" s="21">
        <f t="shared" si="31"/>
        <v>1</v>
      </c>
      <c r="AQ236" s="30">
        <f t="shared" si="32"/>
        <v>1</v>
      </c>
      <c r="AR236" s="30" t="str">
        <f t="shared" si="37"/>
        <v xml:space="preserve"> </v>
      </c>
      <c r="AS236" s="30" t="str">
        <f t="shared" si="38"/>
        <v xml:space="preserve"> </v>
      </c>
      <c r="AT236" s="30">
        <f t="shared" si="39"/>
        <v>1</v>
      </c>
    </row>
    <row r="237" spans="1:46" s="3" customFormat="1" ht="20.100000000000001" customHeight="1" x14ac:dyDescent="0.25">
      <c r="A237" s="45">
        <v>32151835</v>
      </c>
      <c r="B237" s="45" t="s">
        <v>361</v>
      </c>
      <c r="C237" s="45" t="s">
        <v>76</v>
      </c>
      <c r="D237" s="45" t="s">
        <v>546</v>
      </c>
      <c r="E237" s="45" t="s">
        <v>86</v>
      </c>
      <c r="F237" s="70" t="str">
        <f>VLOOKUP(A237,ListadoMaestroReporte__32162888!$A$8:$H$400,8,FALSE)</f>
        <v>diana.morcillo@anahuac.mx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"/>
      <c r="Y237" s="8"/>
      <c r="Z237" s="8"/>
      <c r="AA237" s="8"/>
      <c r="AB237" s="8"/>
      <c r="AC237" s="8"/>
      <c r="AD237" s="5"/>
      <c r="AE237" s="5"/>
      <c r="AF237" s="5"/>
      <c r="AG237" s="5"/>
      <c r="AH237" s="5"/>
      <c r="AI237" s="5"/>
      <c r="AJ237" s="5" t="s">
        <v>537</v>
      </c>
      <c r="AK237" s="5"/>
      <c r="AL237" s="5"/>
      <c r="AN237" s="20">
        <f t="shared" si="30"/>
        <v>1</v>
      </c>
      <c r="AO237" s="21">
        <f t="shared" si="31"/>
        <v>1</v>
      </c>
      <c r="AQ237" s="30" t="str">
        <f t="shared" si="32"/>
        <v xml:space="preserve"> </v>
      </c>
      <c r="AR237" s="30" t="str">
        <f t="shared" si="37"/>
        <v xml:space="preserve"> </v>
      </c>
      <c r="AS237" s="30" t="str">
        <f t="shared" si="38"/>
        <v xml:space="preserve"> </v>
      </c>
      <c r="AT237" s="30" t="str">
        <f t="shared" si="39"/>
        <v xml:space="preserve"> </v>
      </c>
    </row>
    <row r="238" spans="1:46" s="3" customFormat="1" ht="20.100000000000001" customHeight="1" x14ac:dyDescent="0.25">
      <c r="A238" s="45">
        <v>32159619</v>
      </c>
      <c r="B238" s="45" t="s">
        <v>362</v>
      </c>
      <c r="C238" s="45" t="s">
        <v>88</v>
      </c>
      <c r="D238" s="45" t="s">
        <v>547</v>
      </c>
      <c r="E238" s="45" t="s">
        <v>86</v>
      </c>
      <c r="F238" s="70" t="str">
        <f>VLOOKUP(A238,ListadoMaestroReporte__32162888!$A$8:$H$400,8,FALSE)</f>
        <v>oscar.moreno@anahuac.mx</v>
      </c>
      <c r="G238" s="5"/>
      <c r="H238" s="5"/>
      <c r="I238" s="5" t="s">
        <v>537</v>
      </c>
      <c r="J238" s="5"/>
      <c r="K238" s="5" t="s">
        <v>537</v>
      </c>
      <c r="L238" s="5" t="s">
        <v>537</v>
      </c>
      <c r="M238" s="5" t="s">
        <v>537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"/>
      <c r="Y238" s="8" t="str">
        <f>VLOOKUP($B238,'Enero 2017 (2)'!$A$2:$W$402,20,FALSE)</f>
        <v>x</v>
      </c>
      <c r="Z238" s="8"/>
      <c r="AA238" s="8"/>
      <c r="AB238" s="8"/>
      <c r="AC238" s="8"/>
      <c r="AD238" s="5"/>
      <c r="AE238" s="5"/>
      <c r="AF238" s="5"/>
      <c r="AG238" s="5"/>
      <c r="AH238" s="5"/>
      <c r="AI238" s="5"/>
      <c r="AJ238" s="5"/>
      <c r="AK238" s="5"/>
      <c r="AL238" s="5"/>
      <c r="AN238" s="20">
        <f t="shared" si="30"/>
        <v>5</v>
      </c>
      <c r="AO238" s="21">
        <f t="shared" si="31"/>
        <v>1</v>
      </c>
      <c r="AQ238" s="30">
        <f t="shared" si="32"/>
        <v>1</v>
      </c>
      <c r="AR238" s="30" t="str">
        <f t="shared" si="37"/>
        <v xml:space="preserve"> </v>
      </c>
      <c r="AS238" s="30" t="str">
        <f t="shared" si="38"/>
        <v xml:space="preserve"> </v>
      </c>
      <c r="AT238" s="30">
        <f t="shared" si="39"/>
        <v>1</v>
      </c>
    </row>
    <row r="239" spans="1:46" s="3" customFormat="1" ht="20.100000000000001" customHeight="1" x14ac:dyDescent="0.25">
      <c r="A239" s="45">
        <v>32164198</v>
      </c>
      <c r="B239" s="45" t="s">
        <v>363</v>
      </c>
      <c r="C239" s="45" t="s">
        <v>176</v>
      </c>
      <c r="D239" s="45" t="s">
        <v>567</v>
      </c>
      <c r="E239" s="45" t="s">
        <v>86</v>
      </c>
      <c r="F239" s="70" t="str">
        <f>VLOOKUP(A239,ListadoMaestroReporte__32162888!$A$8:$H$400,8,FALSE)</f>
        <v>roberto.moreno@anahuac.mx</v>
      </c>
      <c r="G239" s="5"/>
      <c r="H239" s="5"/>
      <c r="I239" s="5" t="s">
        <v>537</v>
      </c>
      <c r="J239" s="5"/>
      <c r="K239" s="5" t="s">
        <v>537</v>
      </c>
      <c r="L239" s="5" t="s">
        <v>537</v>
      </c>
      <c r="M239" s="5"/>
      <c r="N239" s="5"/>
      <c r="O239" s="5" t="s">
        <v>537</v>
      </c>
      <c r="P239" s="5"/>
      <c r="Q239" s="5"/>
      <c r="R239" s="5"/>
      <c r="S239" s="5"/>
      <c r="T239" s="5"/>
      <c r="U239" s="5"/>
      <c r="V239" s="5"/>
      <c r="W239" s="5"/>
      <c r="X239" s="8"/>
      <c r="Y239" s="8"/>
      <c r="Z239" s="8"/>
      <c r="AA239" s="8"/>
      <c r="AB239" s="8"/>
      <c r="AC239" s="8"/>
      <c r="AD239" s="5" t="s">
        <v>537</v>
      </c>
      <c r="AE239" s="5"/>
      <c r="AF239" s="5"/>
      <c r="AG239" s="5" t="s">
        <v>595</v>
      </c>
      <c r="AH239" s="5"/>
      <c r="AI239" s="5"/>
      <c r="AJ239" s="5"/>
      <c r="AK239" s="5"/>
      <c r="AL239" s="5"/>
      <c r="AN239" s="20">
        <f t="shared" si="30"/>
        <v>6</v>
      </c>
      <c r="AO239" s="21">
        <f t="shared" si="31"/>
        <v>1</v>
      </c>
      <c r="AQ239" s="30" t="str">
        <f t="shared" si="32"/>
        <v xml:space="preserve"> </v>
      </c>
      <c r="AR239" s="30">
        <f t="shared" si="37"/>
        <v>1</v>
      </c>
      <c r="AS239" s="30">
        <f t="shared" si="38"/>
        <v>1</v>
      </c>
      <c r="AT239" s="30">
        <f t="shared" si="39"/>
        <v>1</v>
      </c>
    </row>
    <row r="240" spans="1:46" s="3" customFormat="1" ht="20.100000000000001" customHeight="1" x14ac:dyDescent="0.25">
      <c r="A240" s="45">
        <v>32142649</v>
      </c>
      <c r="B240" s="45" t="s">
        <v>364</v>
      </c>
      <c r="C240" s="45" t="s">
        <v>365</v>
      </c>
      <c r="D240" s="45" t="s">
        <v>571</v>
      </c>
      <c r="E240" s="45" t="s">
        <v>366</v>
      </c>
      <c r="F240" s="70" t="str">
        <f>VLOOKUP(A240,ListadoMaestroReporte__32162888!$A$8:$H$400,8,FALSE)</f>
        <v>aida.munoz@anahuac.mx</v>
      </c>
      <c r="G240" s="5" t="s">
        <v>537</v>
      </c>
      <c r="H240" s="5" t="s">
        <v>537</v>
      </c>
      <c r="I240" s="5"/>
      <c r="J240" s="5" t="s">
        <v>537</v>
      </c>
      <c r="K240" s="5" t="s">
        <v>537</v>
      </c>
      <c r="L240" s="5" t="s">
        <v>537</v>
      </c>
      <c r="M240" s="5" t="s">
        <v>537</v>
      </c>
      <c r="N240" s="5"/>
      <c r="O240" s="5"/>
      <c r="P240" s="5"/>
      <c r="Q240" s="5"/>
      <c r="R240" s="5"/>
      <c r="S240" s="5"/>
      <c r="T240" s="5"/>
      <c r="U240" s="5"/>
      <c r="V240" s="5" t="s">
        <v>537</v>
      </c>
      <c r="W240" s="5" t="s">
        <v>537</v>
      </c>
      <c r="X240" s="8" t="str">
        <f>VLOOKUP($B240,'Enero 2017 (2)'!$A$2:$W$402,19,FALSE)</f>
        <v>x</v>
      </c>
      <c r="Y240" s="8" t="str">
        <f>VLOOKUP($B240,'Enero 2017 (2)'!$A$2:$W$402,20,FALSE)</f>
        <v>x</v>
      </c>
      <c r="Z240" s="8" t="str">
        <f>VLOOKUP($B240,'Enero 2017 (2)'!$A$2:$W$402,21,FALSE)</f>
        <v>x</v>
      </c>
      <c r="AA240" s="8" t="str">
        <f>VLOOKUP($B240,'Enero 2017 (2)'!$A$2:$W$402,22,FALSE)</f>
        <v>x</v>
      </c>
      <c r="AB240" s="8" t="str">
        <f>VLOOKUP($B240,'Enero 2017 (2)'!$A$2:$W$402,23,FALSE)</f>
        <v>x</v>
      </c>
      <c r="AC240" s="8" t="s">
        <v>537</v>
      </c>
      <c r="AD240" s="5"/>
      <c r="AE240" s="5"/>
      <c r="AF240" s="5"/>
      <c r="AG240" s="5"/>
      <c r="AH240" s="5"/>
      <c r="AI240" s="5"/>
      <c r="AJ240" s="5" t="s">
        <v>537</v>
      </c>
      <c r="AK240" s="5"/>
      <c r="AL240" s="5"/>
      <c r="AN240" s="20">
        <f t="shared" si="30"/>
        <v>15</v>
      </c>
      <c r="AO240" s="21">
        <f t="shared" si="31"/>
        <v>1</v>
      </c>
      <c r="AQ240" s="30">
        <f t="shared" si="32"/>
        <v>1</v>
      </c>
      <c r="AR240" s="30" t="str">
        <f t="shared" si="37"/>
        <v xml:space="preserve"> </v>
      </c>
      <c r="AS240" s="30" t="str">
        <f t="shared" si="38"/>
        <v xml:space="preserve"> </v>
      </c>
      <c r="AT240" s="30">
        <f t="shared" si="39"/>
        <v>1</v>
      </c>
    </row>
    <row r="241" spans="1:46" s="3" customFormat="1" ht="20.100000000000001" customHeight="1" x14ac:dyDescent="0.25">
      <c r="A241" s="45">
        <v>32124366</v>
      </c>
      <c r="B241" s="45" t="s">
        <v>367</v>
      </c>
      <c r="C241" s="45" t="s">
        <v>62</v>
      </c>
      <c r="D241" s="45" t="s">
        <v>560</v>
      </c>
      <c r="E241" s="45" t="s">
        <v>63</v>
      </c>
      <c r="F241" s="70" t="str">
        <f>VLOOKUP(A241,ListadoMaestroReporte__32162888!$A$8:$H$400,8,FALSE)</f>
        <v>adrian.munoz@anahuac.mx</v>
      </c>
      <c r="G241" s="5"/>
      <c r="H241" s="5"/>
      <c r="I241" s="5"/>
      <c r="J241" s="5" t="s">
        <v>537</v>
      </c>
      <c r="K241" s="5" t="s">
        <v>537</v>
      </c>
      <c r="L241" s="5" t="s">
        <v>537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"/>
      <c r="Y241" s="8"/>
      <c r="Z241" s="8"/>
      <c r="AA241" s="8"/>
      <c r="AB241" s="8"/>
      <c r="AC241" s="8"/>
      <c r="AD241" s="5"/>
      <c r="AE241" s="5"/>
      <c r="AF241" s="5"/>
      <c r="AG241" s="5"/>
      <c r="AH241" s="5"/>
      <c r="AI241" s="5"/>
      <c r="AJ241" s="5" t="s">
        <v>537</v>
      </c>
      <c r="AK241" s="5"/>
      <c r="AL241" s="5"/>
      <c r="AN241" s="20">
        <f t="shared" si="30"/>
        <v>4</v>
      </c>
      <c r="AO241" s="21">
        <f t="shared" si="31"/>
        <v>1</v>
      </c>
      <c r="AQ241" s="30" t="str">
        <f t="shared" si="32"/>
        <v xml:space="preserve"> </v>
      </c>
      <c r="AR241" s="30" t="str">
        <f t="shared" si="37"/>
        <v xml:space="preserve"> </v>
      </c>
      <c r="AS241" s="30" t="str">
        <f t="shared" si="38"/>
        <v xml:space="preserve"> </v>
      </c>
      <c r="AT241" s="30">
        <f t="shared" si="39"/>
        <v>1</v>
      </c>
    </row>
    <row r="242" spans="1:46" s="3" customFormat="1" ht="20.100000000000001" customHeight="1" x14ac:dyDescent="0.25">
      <c r="A242" s="45">
        <v>32149973</v>
      </c>
      <c r="B242" s="45" t="s">
        <v>368</v>
      </c>
      <c r="C242" s="45" t="s">
        <v>147</v>
      </c>
      <c r="D242" s="45" t="s">
        <v>563</v>
      </c>
      <c r="E242" s="45" t="s">
        <v>369</v>
      </c>
      <c r="F242" s="70" t="str">
        <f>VLOOKUP(A242,ListadoMaestroReporte__32162888!$A$8:$H$400,8,FALSE)</f>
        <v>gary.murillo@anahuac.mx</v>
      </c>
      <c r="G242" s="5"/>
      <c r="H242" s="5"/>
      <c r="I242" s="5" t="s">
        <v>537</v>
      </c>
      <c r="J242" s="5"/>
      <c r="K242" s="5" t="s">
        <v>537</v>
      </c>
      <c r="L242" s="5"/>
      <c r="M242" s="5" t="s">
        <v>537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"/>
      <c r="Y242" s="8"/>
      <c r="Z242" s="8"/>
      <c r="AA242" s="8"/>
      <c r="AB242" s="8"/>
      <c r="AC242" s="8"/>
      <c r="AD242" s="5"/>
      <c r="AE242" s="5" t="s">
        <v>598</v>
      </c>
      <c r="AF242" s="5"/>
      <c r="AG242" s="5"/>
      <c r="AH242" s="5"/>
      <c r="AI242" s="5"/>
      <c r="AJ242" s="5" t="s">
        <v>537</v>
      </c>
      <c r="AK242" s="5"/>
      <c r="AL242" s="5"/>
      <c r="AN242" s="20">
        <f t="shared" si="30"/>
        <v>5</v>
      </c>
      <c r="AO242" s="21">
        <f t="shared" si="31"/>
        <v>1</v>
      </c>
      <c r="AQ242" s="30" t="str">
        <f t="shared" si="32"/>
        <v xml:space="preserve"> </v>
      </c>
      <c r="AR242" s="30">
        <f t="shared" ref="AR242:AR272" si="40">+IF(COUNTA(AD242:AF242)&lt;&gt;0,1," ")</f>
        <v>1</v>
      </c>
      <c r="AS242" s="30" t="str">
        <f t="shared" ref="AS242:AS272" si="41">+IF(COUNTA(AG242:AI242)&lt;&gt;0,1," ")</f>
        <v xml:space="preserve"> </v>
      </c>
      <c r="AT242" s="30">
        <f t="shared" si="39"/>
        <v>1</v>
      </c>
    </row>
    <row r="243" spans="1:46" s="3" customFormat="1" ht="20.100000000000001" customHeight="1" x14ac:dyDescent="0.25">
      <c r="A243" s="45">
        <v>32144380</v>
      </c>
      <c r="B243" s="45" t="s">
        <v>370</v>
      </c>
      <c r="C243" s="45" t="s">
        <v>76</v>
      </c>
      <c r="D243" s="45" t="s">
        <v>546</v>
      </c>
      <c r="E243" s="45" t="s">
        <v>36</v>
      </c>
      <c r="F243" s="70" t="str">
        <f>VLOOKUP(A243,ListadoMaestroReporte__32162888!$A$8:$H$400,8,FALSE)</f>
        <v>eric.murillo@anahuac.mx</v>
      </c>
      <c r="G243" s="5"/>
      <c r="H243" s="5"/>
      <c r="I243" s="5"/>
      <c r="J243" s="5"/>
      <c r="K243" s="5"/>
      <c r="L243" s="5" t="s">
        <v>537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"/>
      <c r="Y243" s="8"/>
      <c r="Z243" s="8"/>
      <c r="AA243" s="8"/>
      <c r="AB243" s="8"/>
      <c r="AC243" s="8"/>
      <c r="AD243" s="5"/>
      <c r="AE243" s="5"/>
      <c r="AF243" s="5"/>
      <c r="AG243" s="5"/>
      <c r="AH243" s="5"/>
      <c r="AI243" s="5"/>
      <c r="AJ243" s="5"/>
      <c r="AK243" s="5"/>
      <c r="AL243" s="5"/>
      <c r="AN243" s="20">
        <f t="shared" si="30"/>
        <v>1</v>
      </c>
      <c r="AO243" s="21">
        <f t="shared" si="31"/>
        <v>1</v>
      </c>
      <c r="AQ243" s="30" t="str">
        <f t="shared" si="32"/>
        <v xml:space="preserve"> </v>
      </c>
      <c r="AR243" s="30" t="str">
        <f t="shared" si="40"/>
        <v xml:space="preserve"> </v>
      </c>
      <c r="AS243" s="30" t="str">
        <f t="shared" si="41"/>
        <v xml:space="preserve"> </v>
      </c>
      <c r="AT243" s="30">
        <f t="shared" si="39"/>
        <v>1</v>
      </c>
    </row>
    <row r="244" spans="1:46" s="3" customFormat="1" ht="20.100000000000001" customHeight="1" x14ac:dyDescent="0.25">
      <c r="A244" s="45">
        <v>32160407</v>
      </c>
      <c r="B244" s="45" t="s">
        <v>371</v>
      </c>
      <c r="C244" s="45" t="s">
        <v>279</v>
      </c>
      <c r="D244" s="45" t="s">
        <v>550</v>
      </c>
      <c r="E244" s="45" t="s">
        <v>77</v>
      </c>
      <c r="F244" s="70" t="str">
        <f>VLOOKUP(A244,ListadoMaestroReporte__32162888!$A$8:$H$400,8,FALSE)</f>
        <v>maria.nabte@anahuac.mx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"/>
      <c r="Y244" s="8"/>
      <c r="Z244" s="8"/>
      <c r="AA244" s="8"/>
      <c r="AB244" s="8"/>
      <c r="AC244" s="8"/>
      <c r="AD244" s="5"/>
      <c r="AE244" s="5"/>
      <c r="AF244" s="5"/>
      <c r="AG244" s="5"/>
      <c r="AH244" s="5"/>
      <c r="AI244" s="5"/>
      <c r="AJ244" s="5" t="s">
        <v>537</v>
      </c>
      <c r="AK244" s="5"/>
      <c r="AL244" s="5"/>
      <c r="AN244" s="20">
        <f t="shared" si="30"/>
        <v>1</v>
      </c>
      <c r="AO244" s="21">
        <f t="shared" si="31"/>
        <v>1</v>
      </c>
      <c r="AQ244" s="30" t="str">
        <f t="shared" si="32"/>
        <v xml:space="preserve"> </v>
      </c>
      <c r="AR244" s="30" t="str">
        <f t="shared" si="40"/>
        <v xml:space="preserve"> </v>
      </c>
      <c r="AS244" s="30" t="str">
        <f t="shared" si="41"/>
        <v xml:space="preserve"> </v>
      </c>
      <c r="AT244" s="30" t="str">
        <f t="shared" si="39"/>
        <v xml:space="preserve"> </v>
      </c>
    </row>
    <row r="245" spans="1:46" s="3" customFormat="1" ht="20.100000000000001" customHeight="1" x14ac:dyDescent="0.25">
      <c r="A245" s="45">
        <v>32124186</v>
      </c>
      <c r="B245" s="45" t="s">
        <v>372</v>
      </c>
      <c r="C245" s="45" t="s">
        <v>41</v>
      </c>
      <c r="D245" s="45" t="s">
        <v>561</v>
      </c>
      <c r="E245" s="45" t="s">
        <v>373</v>
      </c>
      <c r="F245" s="70" t="str">
        <f>VLOOKUP(A245,ListadoMaestroReporte__32162888!$A$8:$H$400,8,FALSE)</f>
        <v>lia.narvaez@anahuac.mx</v>
      </c>
      <c r="G245" s="5" t="s">
        <v>537</v>
      </c>
      <c r="H245" s="5" t="s">
        <v>537</v>
      </c>
      <c r="I245" s="5" t="s">
        <v>537</v>
      </c>
      <c r="J245" s="5" t="s">
        <v>537</v>
      </c>
      <c r="K245" s="5" t="s">
        <v>537</v>
      </c>
      <c r="L245" s="5" t="s">
        <v>537</v>
      </c>
      <c r="M245" s="5" t="s">
        <v>537</v>
      </c>
      <c r="N245" s="5"/>
      <c r="O245" s="5"/>
      <c r="P245" s="5" t="s">
        <v>537</v>
      </c>
      <c r="Q245" s="5" t="s">
        <v>537</v>
      </c>
      <c r="R245" s="5"/>
      <c r="S245" s="5"/>
      <c r="T245" s="5"/>
      <c r="U245" s="5"/>
      <c r="V245" s="5"/>
      <c r="W245" s="5" t="s">
        <v>537</v>
      </c>
      <c r="X245" s="8"/>
      <c r="Y245" s="8"/>
      <c r="Z245" s="8"/>
      <c r="AA245" s="8"/>
      <c r="AB245" s="8"/>
      <c r="AC245" s="8"/>
      <c r="AD245" s="5" t="s">
        <v>537</v>
      </c>
      <c r="AE245" s="5"/>
      <c r="AF245" s="5"/>
      <c r="AG245" s="5" t="s">
        <v>537</v>
      </c>
      <c r="AH245" s="5"/>
      <c r="AI245" s="5"/>
      <c r="AJ245" s="5" t="s">
        <v>537</v>
      </c>
      <c r="AK245" s="5"/>
      <c r="AL245" s="5"/>
      <c r="AN245" s="20">
        <f t="shared" si="30"/>
        <v>13</v>
      </c>
      <c r="AO245" s="21">
        <f t="shared" si="31"/>
        <v>1</v>
      </c>
      <c r="AQ245" s="30" t="str">
        <f t="shared" si="32"/>
        <v xml:space="preserve"> </v>
      </c>
      <c r="AR245" s="30">
        <f t="shared" si="40"/>
        <v>1</v>
      </c>
      <c r="AS245" s="30">
        <f t="shared" si="41"/>
        <v>1</v>
      </c>
      <c r="AT245" s="30">
        <f t="shared" si="39"/>
        <v>1</v>
      </c>
    </row>
    <row r="246" spans="1:46" s="3" customFormat="1" ht="20.100000000000001" customHeight="1" x14ac:dyDescent="0.25">
      <c r="A246" s="45">
        <v>32149175</v>
      </c>
      <c r="B246" s="45" t="s">
        <v>374</v>
      </c>
      <c r="C246" s="45" t="s">
        <v>76</v>
      </c>
      <c r="D246" s="45" t="s">
        <v>546</v>
      </c>
      <c r="E246" s="45" t="s">
        <v>77</v>
      </c>
      <c r="F246" s="70" t="str">
        <f>VLOOKUP(A246,ListadoMaestroReporte__32162888!$A$8:$H$400,8,FALSE)</f>
        <v>rosana.navarro@anahuac.mx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"/>
      <c r="Y246" s="8"/>
      <c r="Z246" s="8"/>
      <c r="AA246" s="8"/>
      <c r="AB246" s="8"/>
      <c r="AC246" s="8"/>
      <c r="AD246" s="5"/>
      <c r="AE246" s="5"/>
      <c r="AF246" s="5"/>
      <c r="AG246" s="5"/>
      <c r="AH246" s="5"/>
      <c r="AI246" s="5"/>
      <c r="AJ246" s="5"/>
      <c r="AK246" s="5"/>
      <c r="AL246" s="5"/>
      <c r="AN246" s="20">
        <f t="shared" si="30"/>
        <v>0</v>
      </c>
      <c r="AO246" s="21" t="str">
        <f t="shared" si="31"/>
        <v xml:space="preserve"> </v>
      </c>
      <c r="AQ246" s="30" t="str">
        <f t="shared" si="32"/>
        <v xml:space="preserve"> </v>
      </c>
      <c r="AR246" s="30" t="str">
        <f t="shared" si="40"/>
        <v xml:space="preserve"> </v>
      </c>
      <c r="AS246" s="30" t="str">
        <f t="shared" si="41"/>
        <v xml:space="preserve"> </v>
      </c>
      <c r="AT246" s="30" t="str">
        <f t="shared" si="39"/>
        <v xml:space="preserve"> </v>
      </c>
    </row>
    <row r="247" spans="1:46" s="3" customFormat="1" ht="20.100000000000001" customHeight="1" x14ac:dyDescent="0.25">
      <c r="A247" s="45">
        <v>32154516</v>
      </c>
      <c r="B247" s="45" t="s">
        <v>375</v>
      </c>
      <c r="C247" s="45" t="s">
        <v>62</v>
      </c>
      <c r="D247" s="45" t="s">
        <v>560</v>
      </c>
      <c r="E247" s="45" t="s">
        <v>133</v>
      </c>
      <c r="F247" s="70" t="str">
        <f>VLOOKUP(A247,ListadoMaestroReporte__32162888!$A$8:$H$400,8,FALSE)</f>
        <v>manuel.navarro@anahuac.mx</v>
      </c>
      <c r="G247" s="5"/>
      <c r="H247" s="5"/>
      <c r="I247" s="5" t="s">
        <v>537</v>
      </c>
      <c r="J247" s="5" t="s">
        <v>537</v>
      </c>
      <c r="K247" s="5" t="s">
        <v>537</v>
      </c>
      <c r="L247" s="5"/>
      <c r="M247" s="5" t="s">
        <v>537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"/>
      <c r="Y247" s="8"/>
      <c r="Z247" s="8"/>
      <c r="AA247" s="8"/>
      <c r="AB247" s="8"/>
      <c r="AC247" s="8"/>
      <c r="AD247" s="5"/>
      <c r="AE247" s="5"/>
      <c r="AF247" s="5"/>
      <c r="AG247" s="5"/>
      <c r="AH247" s="5"/>
      <c r="AI247" s="5"/>
      <c r="AJ247" s="5"/>
      <c r="AK247" s="5"/>
      <c r="AL247" s="5"/>
      <c r="AN247" s="20">
        <f t="shared" si="30"/>
        <v>4</v>
      </c>
      <c r="AO247" s="21">
        <f t="shared" si="31"/>
        <v>1</v>
      </c>
      <c r="AQ247" s="30" t="str">
        <f t="shared" si="32"/>
        <v xml:space="preserve"> </v>
      </c>
      <c r="AR247" s="30" t="str">
        <f t="shared" si="40"/>
        <v xml:space="preserve"> </v>
      </c>
      <c r="AS247" s="30" t="str">
        <f t="shared" si="41"/>
        <v xml:space="preserve"> </v>
      </c>
      <c r="AT247" s="30">
        <f t="shared" si="39"/>
        <v>1</v>
      </c>
    </row>
    <row r="248" spans="1:46" s="3" customFormat="1" ht="20.100000000000001" customHeight="1" x14ac:dyDescent="0.25">
      <c r="A248" s="45">
        <v>32124192</v>
      </c>
      <c r="B248" s="45" t="s">
        <v>376</v>
      </c>
      <c r="C248" s="45" t="s">
        <v>98</v>
      </c>
      <c r="D248" s="45" t="s">
        <v>551</v>
      </c>
      <c r="E248" s="45" t="s">
        <v>66</v>
      </c>
      <c r="F248" s="70" t="str">
        <f>VLOOKUP(A248,ListadoMaestroReporte__32162888!$A$8:$H$400,8,FALSE)</f>
        <v>benjamin.negroe@anahuac.mx</v>
      </c>
      <c r="G248" s="5"/>
      <c r="H248" s="5"/>
      <c r="I248" s="5"/>
      <c r="J248" s="5"/>
      <c r="K248" s="5"/>
      <c r="L248" s="5"/>
      <c r="M248" s="5" t="s">
        <v>537</v>
      </c>
      <c r="N248" s="5"/>
      <c r="O248" s="5"/>
      <c r="P248" s="5"/>
      <c r="Q248" s="5"/>
      <c r="R248" s="5"/>
      <c r="S248" s="5"/>
      <c r="T248" s="5"/>
      <c r="U248" s="5" t="s">
        <v>537</v>
      </c>
      <c r="V248" s="5"/>
      <c r="W248" s="5" t="s">
        <v>537</v>
      </c>
      <c r="X248" s="8" t="str">
        <f>VLOOKUP($B248,'Enero 2017 (2)'!$A$2:$W$402,19,FALSE)</f>
        <v>x</v>
      </c>
      <c r="Y248" s="8"/>
      <c r="Z248" s="8" t="str">
        <f>VLOOKUP($B248,'Enero 2017 (2)'!$A$2:$W$402,21,FALSE)</f>
        <v>x</v>
      </c>
      <c r="AA248" s="8"/>
      <c r="AB248" s="8"/>
      <c r="AC248" s="8"/>
      <c r="AD248" s="5"/>
      <c r="AE248" s="5"/>
      <c r="AF248" s="5"/>
      <c r="AG248" s="5"/>
      <c r="AH248" s="5"/>
      <c r="AI248" s="5"/>
      <c r="AJ248" s="5" t="s">
        <v>537</v>
      </c>
      <c r="AK248" s="5"/>
      <c r="AL248" s="5"/>
      <c r="AN248" s="20">
        <f t="shared" si="30"/>
        <v>6</v>
      </c>
      <c r="AO248" s="21">
        <f t="shared" si="31"/>
        <v>1</v>
      </c>
      <c r="AQ248" s="30">
        <f t="shared" si="32"/>
        <v>1</v>
      </c>
      <c r="AR248" s="30" t="str">
        <f t="shared" si="40"/>
        <v xml:space="preserve"> </v>
      </c>
      <c r="AS248" s="30" t="str">
        <f t="shared" si="41"/>
        <v xml:space="preserve"> </v>
      </c>
      <c r="AT248" s="30">
        <f t="shared" si="39"/>
        <v>1</v>
      </c>
    </row>
    <row r="249" spans="1:46" s="3" customFormat="1" ht="20.100000000000001" customHeight="1" x14ac:dyDescent="0.25">
      <c r="A249" s="45">
        <v>32160335</v>
      </c>
      <c r="B249" s="45" t="s">
        <v>377</v>
      </c>
      <c r="C249" s="45" t="s">
        <v>378</v>
      </c>
      <c r="D249" s="45" t="s">
        <v>576</v>
      </c>
      <c r="E249" s="45" t="s">
        <v>122</v>
      </c>
      <c r="F249" s="70" t="str">
        <f>VLOOKUP(A249,ListadoMaestroReporte__32162888!$A$8:$H$400,8,FALSE)</f>
        <v>luis.novelo@anahuac.mx</v>
      </c>
      <c r="G249" s="5" t="s">
        <v>537</v>
      </c>
      <c r="H249" s="5"/>
      <c r="I249" s="5"/>
      <c r="J249" s="5"/>
      <c r="K249" s="5"/>
      <c r="L249" s="5"/>
      <c r="M249" s="5" t="s">
        <v>537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"/>
      <c r="Y249" s="8"/>
      <c r="Z249" s="8"/>
      <c r="AA249" s="8"/>
      <c r="AB249" s="8"/>
      <c r="AC249" s="8"/>
      <c r="AD249" s="5"/>
      <c r="AE249" s="5"/>
      <c r="AF249" s="5"/>
      <c r="AG249" s="5" t="s">
        <v>537</v>
      </c>
      <c r="AH249" s="5"/>
      <c r="AI249" s="5"/>
      <c r="AJ249" s="5"/>
      <c r="AK249" s="5"/>
      <c r="AL249" s="5"/>
      <c r="AN249" s="20">
        <f t="shared" si="30"/>
        <v>3</v>
      </c>
      <c r="AO249" s="21">
        <f t="shared" si="31"/>
        <v>1</v>
      </c>
      <c r="AQ249" s="30" t="str">
        <f t="shared" si="32"/>
        <v xml:space="preserve"> </v>
      </c>
      <c r="AR249" s="30" t="str">
        <f t="shared" si="40"/>
        <v xml:space="preserve"> </v>
      </c>
      <c r="AS249" s="30">
        <f t="shared" si="41"/>
        <v>1</v>
      </c>
      <c r="AT249" s="30">
        <f t="shared" si="39"/>
        <v>1</v>
      </c>
    </row>
    <row r="250" spans="1:46" s="3" customFormat="1" ht="20.100000000000001" customHeight="1" x14ac:dyDescent="0.25">
      <c r="A250" s="45">
        <v>32137052</v>
      </c>
      <c r="B250" s="45" t="s">
        <v>379</v>
      </c>
      <c r="C250" s="45" t="s">
        <v>53</v>
      </c>
      <c r="D250" s="45" t="s">
        <v>552</v>
      </c>
      <c r="E250" s="45" t="s">
        <v>222</v>
      </c>
      <c r="F250" s="70" t="str">
        <f>VLOOKUP(A250,ListadoMaestroReporte__32162888!$A$8:$H$400,8,FALSE)</f>
        <v>luisnu_adrian@hotmail.com</v>
      </c>
      <c r="G250" s="5" t="s">
        <v>537</v>
      </c>
      <c r="H250" s="5"/>
      <c r="I250" s="5" t="s">
        <v>537</v>
      </c>
      <c r="J250" s="5"/>
      <c r="K250" s="5" t="s">
        <v>537</v>
      </c>
      <c r="L250" s="5" t="s">
        <v>537</v>
      </c>
      <c r="M250" s="5" t="s">
        <v>537</v>
      </c>
      <c r="N250" s="5"/>
      <c r="O250" s="5"/>
      <c r="P250" s="5"/>
      <c r="Q250" s="5"/>
      <c r="R250" s="5"/>
      <c r="S250" s="5"/>
      <c r="T250" s="5"/>
      <c r="U250" s="5"/>
      <c r="V250" s="5"/>
      <c r="W250" s="5" t="s">
        <v>537</v>
      </c>
      <c r="X250" s="8"/>
      <c r="Y250" s="8"/>
      <c r="Z250" s="8"/>
      <c r="AA250" s="8"/>
      <c r="AB250" s="8"/>
      <c r="AC250" s="8" t="s">
        <v>537</v>
      </c>
      <c r="AD250" s="5"/>
      <c r="AE250" s="5"/>
      <c r="AF250" s="5"/>
      <c r="AG250" s="5" t="s">
        <v>537</v>
      </c>
      <c r="AH250" s="5"/>
      <c r="AI250" s="5"/>
      <c r="AJ250" s="5" t="s">
        <v>537</v>
      </c>
      <c r="AK250" s="5"/>
      <c r="AL250" s="5" t="s">
        <v>537</v>
      </c>
      <c r="AN250" s="20">
        <f t="shared" si="30"/>
        <v>10</v>
      </c>
      <c r="AO250" s="21">
        <f t="shared" si="31"/>
        <v>1</v>
      </c>
      <c r="AQ250" s="30">
        <f t="shared" si="32"/>
        <v>1</v>
      </c>
      <c r="AR250" s="30" t="str">
        <f t="shared" si="40"/>
        <v xml:space="preserve"> </v>
      </c>
      <c r="AS250" s="30">
        <f t="shared" si="41"/>
        <v>1</v>
      </c>
      <c r="AT250" s="30">
        <f t="shared" si="39"/>
        <v>1</v>
      </c>
    </row>
    <row r="251" spans="1:46" s="3" customFormat="1" ht="20.100000000000001" customHeight="1" x14ac:dyDescent="0.25">
      <c r="A251" s="45">
        <v>32143828</v>
      </c>
      <c r="B251" s="45" t="s">
        <v>380</v>
      </c>
      <c r="C251" s="45" t="s">
        <v>50</v>
      </c>
      <c r="D251" s="45" t="s">
        <v>561</v>
      </c>
      <c r="E251" s="45" t="s">
        <v>51</v>
      </c>
      <c r="F251" s="70" t="str">
        <f>VLOOKUP(A251,ListadoMaestroReporte__32162888!$A$8:$H$400,8,FALSE)</f>
        <v>maribel.ojeda@anahuac.mx</v>
      </c>
      <c r="G251" s="5" t="s">
        <v>537</v>
      </c>
      <c r="H251" s="5"/>
      <c r="I251" s="5" t="s">
        <v>537</v>
      </c>
      <c r="J251" s="5" t="s">
        <v>537</v>
      </c>
      <c r="K251" s="5" t="s">
        <v>537</v>
      </c>
      <c r="L251" s="5" t="s">
        <v>537</v>
      </c>
      <c r="M251" s="5" t="s">
        <v>537</v>
      </c>
      <c r="N251" s="5"/>
      <c r="O251" s="5"/>
      <c r="P251" s="5"/>
      <c r="Q251" s="5"/>
      <c r="R251" s="5"/>
      <c r="S251" s="5"/>
      <c r="T251" s="5"/>
      <c r="U251" s="5"/>
      <c r="V251" s="5" t="s">
        <v>537</v>
      </c>
      <c r="W251" s="5" t="s">
        <v>537</v>
      </c>
      <c r="X251" s="8" t="str">
        <f>VLOOKUP($B251,'Enero 2017 (2)'!$A$2:$W$402,19,FALSE)</f>
        <v>x</v>
      </c>
      <c r="Y251" s="8"/>
      <c r="Z251" s="8" t="str">
        <f>VLOOKUP($B251,'Enero 2017 (2)'!$A$2:$W$402,21,FALSE)</f>
        <v>x</v>
      </c>
      <c r="AA251" s="8"/>
      <c r="AB251" s="8"/>
      <c r="AC251" s="8"/>
      <c r="AD251" s="5"/>
      <c r="AE251" s="5"/>
      <c r="AF251" s="5"/>
      <c r="AG251" s="5"/>
      <c r="AH251" s="5"/>
      <c r="AI251" s="5" t="s">
        <v>537</v>
      </c>
      <c r="AJ251" s="5" t="s">
        <v>537</v>
      </c>
      <c r="AK251" s="5"/>
      <c r="AL251" s="5"/>
      <c r="AN251" s="20">
        <f t="shared" si="30"/>
        <v>12</v>
      </c>
      <c r="AO251" s="21">
        <f t="shared" si="31"/>
        <v>1</v>
      </c>
      <c r="AQ251" s="30">
        <f t="shared" si="32"/>
        <v>1</v>
      </c>
      <c r="AR251" s="30" t="str">
        <f t="shared" si="40"/>
        <v xml:space="preserve"> </v>
      </c>
      <c r="AS251" s="30">
        <f t="shared" si="41"/>
        <v>1</v>
      </c>
      <c r="AT251" s="30">
        <f t="shared" si="39"/>
        <v>1</v>
      </c>
    </row>
    <row r="252" spans="1:46" s="3" customFormat="1" ht="20.100000000000001" customHeight="1" x14ac:dyDescent="0.25">
      <c r="A252" s="45">
        <v>32160437</v>
      </c>
      <c r="B252" s="45" t="s">
        <v>381</v>
      </c>
      <c r="C252" s="45" t="s">
        <v>228</v>
      </c>
      <c r="D252" s="45" t="s">
        <v>565</v>
      </c>
      <c r="E252" s="45" t="s">
        <v>77</v>
      </c>
      <c r="F252" s="70" t="str">
        <f>VLOOKUP(A252,ListadoMaestroReporte__32162888!$A$8:$H$400,8,FALSE)</f>
        <v>manuel.olea@anahuac.mx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"/>
      <c r="Y252" s="8"/>
      <c r="Z252" s="8"/>
      <c r="AA252" s="8"/>
      <c r="AB252" s="8"/>
      <c r="AC252" s="8"/>
      <c r="AD252" s="5"/>
      <c r="AE252" s="5"/>
      <c r="AF252" s="5"/>
      <c r="AG252" s="5"/>
      <c r="AH252" s="5"/>
      <c r="AI252" s="5"/>
      <c r="AJ252" s="5" t="s">
        <v>537</v>
      </c>
      <c r="AK252" s="5"/>
      <c r="AL252" s="5"/>
      <c r="AN252" s="20">
        <f t="shared" si="30"/>
        <v>1</v>
      </c>
      <c r="AO252" s="21">
        <f t="shared" si="31"/>
        <v>1</v>
      </c>
      <c r="AQ252" s="30" t="str">
        <f t="shared" si="32"/>
        <v xml:space="preserve"> </v>
      </c>
      <c r="AR252" s="30" t="str">
        <f t="shared" si="40"/>
        <v xml:space="preserve"> </v>
      </c>
      <c r="AS252" s="30" t="str">
        <f t="shared" si="41"/>
        <v xml:space="preserve"> </v>
      </c>
      <c r="AT252" s="30" t="str">
        <f t="shared" si="39"/>
        <v xml:space="preserve"> </v>
      </c>
    </row>
    <row r="253" spans="1:46" s="3" customFormat="1" ht="20.100000000000001" customHeight="1" x14ac:dyDescent="0.25">
      <c r="A253" s="45">
        <v>32157288</v>
      </c>
      <c r="B253" s="45" t="s">
        <v>382</v>
      </c>
      <c r="C253" s="45" t="s">
        <v>58</v>
      </c>
      <c r="D253" s="45" t="s">
        <v>553</v>
      </c>
      <c r="E253" s="45" t="s">
        <v>36</v>
      </c>
      <c r="F253" s="70" t="str">
        <f>VLOOKUP(A253,ListadoMaestroReporte__32162888!$A$8:$H$400,8,FALSE)</f>
        <v>andres.oliva@anahuac.mx</v>
      </c>
      <c r="G253" s="5" t="s">
        <v>537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 t="s">
        <v>537</v>
      </c>
      <c r="X253" s="8"/>
      <c r="Y253" s="8"/>
      <c r="Z253" s="8"/>
      <c r="AA253" s="8"/>
      <c r="AB253" s="8"/>
      <c r="AC253" s="8"/>
      <c r="AD253" s="5"/>
      <c r="AE253" s="5"/>
      <c r="AF253" s="5"/>
      <c r="AG253" s="5"/>
      <c r="AH253" s="5"/>
      <c r="AI253" s="5"/>
      <c r="AJ253" s="5" t="s">
        <v>537</v>
      </c>
      <c r="AK253" s="5"/>
      <c r="AL253" s="5"/>
      <c r="AN253" s="20">
        <f t="shared" si="30"/>
        <v>3</v>
      </c>
      <c r="AO253" s="21">
        <f t="shared" si="31"/>
        <v>1</v>
      </c>
      <c r="AQ253" s="30" t="str">
        <f t="shared" si="32"/>
        <v xml:space="preserve"> </v>
      </c>
      <c r="AR253" s="30" t="str">
        <f t="shared" si="40"/>
        <v xml:space="preserve"> </v>
      </c>
      <c r="AS253" s="30" t="str">
        <f t="shared" si="41"/>
        <v xml:space="preserve"> </v>
      </c>
      <c r="AT253" s="30">
        <f t="shared" si="39"/>
        <v>1</v>
      </c>
    </row>
    <row r="254" spans="1:46" s="3" customFormat="1" ht="20.100000000000001" customHeight="1" x14ac:dyDescent="0.25">
      <c r="A254" s="45">
        <v>32124189</v>
      </c>
      <c r="B254" s="45" t="s">
        <v>383</v>
      </c>
      <c r="C254" s="45" t="s">
        <v>83</v>
      </c>
      <c r="D254" s="45" t="s">
        <v>548</v>
      </c>
      <c r="E254" s="45" t="s">
        <v>384</v>
      </c>
      <c r="F254" s="70" t="str">
        <f>VLOOKUP(A254,ListadoMaestroReporte__32162888!$A$8:$H$400,8,FALSE)</f>
        <v>julio.ontiveros@anahuac.mx</v>
      </c>
      <c r="G254" s="5"/>
      <c r="H254" s="5" t="s">
        <v>537</v>
      </c>
      <c r="I254" s="5" t="s">
        <v>537</v>
      </c>
      <c r="J254" s="5" t="s">
        <v>537</v>
      </c>
      <c r="K254" s="5"/>
      <c r="L254" s="5" t="s">
        <v>537</v>
      </c>
      <c r="M254" s="5" t="s">
        <v>537</v>
      </c>
      <c r="N254" s="5"/>
      <c r="O254" s="5"/>
      <c r="P254" s="5"/>
      <c r="Q254" s="5"/>
      <c r="R254" s="5"/>
      <c r="S254" s="5"/>
      <c r="T254" s="5"/>
      <c r="U254" s="5"/>
      <c r="V254" s="5"/>
      <c r="W254" s="5" t="s">
        <v>537</v>
      </c>
      <c r="X254" s="8"/>
      <c r="Y254" s="8"/>
      <c r="Z254" s="8"/>
      <c r="AA254" s="8"/>
      <c r="AB254" s="8"/>
      <c r="AC254" s="8"/>
      <c r="AD254" s="5"/>
      <c r="AE254" s="5"/>
      <c r="AF254" s="5"/>
      <c r="AG254" s="5"/>
      <c r="AH254" s="5"/>
      <c r="AI254" s="5" t="s">
        <v>537</v>
      </c>
      <c r="AJ254" s="5" t="s">
        <v>537</v>
      </c>
      <c r="AK254" s="5"/>
      <c r="AL254" s="5"/>
      <c r="AN254" s="20">
        <f t="shared" si="30"/>
        <v>8</v>
      </c>
      <c r="AO254" s="21">
        <f t="shared" si="31"/>
        <v>1</v>
      </c>
      <c r="AQ254" s="30" t="str">
        <f t="shared" si="32"/>
        <v xml:space="preserve"> </v>
      </c>
      <c r="AR254" s="30" t="str">
        <f t="shared" si="40"/>
        <v xml:space="preserve"> </v>
      </c>
      <c r="AS254" s="30">
        <f t="shared" si="41"/>
        <v>1</v>
      </c>
      <c r="AT254" s="30">
        <f t="shared" si="39"/>
        <v>1</v>
      </c>
    </row>
    <row r="255" spans="1:46" s="3" customFormat="1" ht="20.100000000000001" customHeight="1" x14ac:dyDescent="0.25">
      <c r="A255" s="45">
        <v>32160207</v>
      </c>
      <c r="B255" s="45" t="s">
        <v>385</v>
      </c>
      <c r="C255" s="45" t="s">
        <v>74</v>
      </c>
      <c r="D255" s="45" t="s">
        <v>545</v>
      </c>
      <c r="E255" s="45" t="s">
        <v>36</v>
      </c>
      <c r="F255" s="70" t="str">
        <f>VLOOKUP(A255,ListadoMaestroReporte__32162888!$A$8:$H$400,8,FALSE)</f>
        <v>virginia.oropeza@anahuac.mx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"/>
      <c r="Y255" s="8"/>
      <c r="Z255" s="8"/>
      <c r="AA255" s="8"/>
      <c r="AB255" s="8"/>
      <c r="AC255" s="8"/>
      <c r="AD255" s="5"/>
      <c r="AE255" s="5"/>
      <c r="AF255" s="5"/>
      <c r="AG255" s="5"/>
      <c r="AH255" s="5"/>
      <c r="AI255" s="5"/>
      <c r="AJ255" s="5"/>
      <c r="AK255" s="5"/>
      <c r="AL255" s="5"/>
      <c r="AN255" s="20">
        <f t="shared" si="30"/>
        <v>0</v>
      </c>
      <c r="AO255" s="21" t="str">
        <f t="shared" si="31"/>
        <v xml:space="preserve"> </v>
      </c>
      <c r="AQ255" s="30" t="str">
        <f t="shared" si="32"/>
        <v xml:space="preserve"> </v>
      </c>
      <c r="AR255" s="30" t="str">
        <f t="shared" si="40"/>
        <v xml:space="preserve"> </v>
      </c>
      <c r="AS255" s="30" t="str">
        <f t="shared" si="41"/>
        <v xml:space="preserve"> </v>
      </c>
      <c r="AT255" s="30" t="str">
        <f t="shared" si="39"/>
        <v xml:space="preserve"> </v>
      </c>
    </row>
    <row r="256" spans="1:46" s="3" customFormat="1" ht="20.100000000000001" customHeight="1" x14ac:dyDescent="0.25">
      <c r="A256" s="45">
        <v>32161047</v>
      </c>
      <c r="B256" s="45" t="s">
        <v>386</v>
      </c>
      <c r="C256" s="45" t="s">
        <v>294</v>
      </c>
      <c r="D256" s="45" t="s">
        <v>573</v>
      </c>
      <c r="E256" s="45" t="s">
        <v>122</v>
      </c>
      <c r="F256" s="70" t="str">
        <f>VLOOKUP(A256,ListadoMaestroReporte__32162888!$A$8:$H$400,8,FALSE)</f>
        <v>ileana.ortega@anahuac.mx</v>
      </c>
      <c r="G256" s="5" t="s">
        <v>537</v>
      </c>
      <c r="H256" s="5"/>
      <c r="I256" s="5"/>
      <c r="J256" s="5"/>
      <c r="K256" s="5"/>
      <c r="L256" s="5"/>
      <c r="M256" s="5" t="s">
        <v>537</v>
      </c>
      <c r="N256" s="5"/>
      <c r="O256" s="5"/>
      <c r="P256" s="5"/>
      <c r="Q256" s="5"/>
      <c r="R256" s="5"/>
      <c r="S256" s="5"/>
      <c r="T256" s="5"/>
      <c r="U256" s="5"/>
      <c r="V256" s="5" t="s">
        <v>537</v>
      </c>
      <c r="W256" s="5"/>
      <c r="X256" s="8"/>
      <c r="Y256" s="8"/>
      <c r="Z256" s="8"/>
      <c r="AA256" s="8"/>
      <c r="AB256" s="8"/>
      <c r="AC256" s="8"/>
      <c r="AD256" s="5"/>
      <c r="AE256" s="5"/>
      <c r="AF256" s="5"/>
      <c r="AG256" s="5" t="s">
        <v>537</v>
      </c>
      <c r="AH256" s="5"/>
      <c r="AI256" s="5"/>
      <c r="AJ256" s="5" t="s">
        <v>537</v>
      </c>
      <c r="AK256" s="5"/>
      <c r="AL256" s="5"/>
      <c r="AN256" s="20">
        <f t="shared" si="30"/>
        <v>5</v>
      </c>
      <c r="AO256" s="21">
        <f t="shared" si="31"/>
        <v>1</v>
      </c>
      <c r="AQ256" s="30" t="str">
        <f t="shared" si="32"/>
        <v xml:space="preserve"> </v>
      </c>
      <c r="AR256" s="30" t="str">
        <f t="shared" si="40"/>
        <v xml:space="preserve"> </v>
      </c>
      <c r="AS256" s="30">
        <f t="shared" si="41"/>
        <v>1</v>
      </c>
      <c r="AT256" s="30">
        <f t="shared" si="39"/>
        <v>1</v>
      </c>
    </row>
    <row r="257" spans="1:46" s="3" customFormat="1" ht="20.100000000000001" customHeight="1" x14ac:dyDescent="0.25">
      <c r="A257" s="45">
        <v>32160334</v>
      </c>
      <c r="B257" s="45" t="s">
        <v>387</v>
      </c>
      <c r="C257" s="45" t="s">
        <v>50</v>
      </c>
      <c r="D257" s="45" t="s">
        <v>561</v>
      </c>
      <c r="E257" s="45" t="s">
        <v>388</v>
      </c>
      <c r="F257" s="70" t="str">
        <f>VLOOKUP(A257,ListadoMaestroReporte__32162888!$A$8:$H$400,8,FALSE)</f>
        <v>roberto.ortega@anahuac.mx</v>
      </c>
      <c r="G257" s="5" t="s">
        <v>537</v>
      </c>
      <c r="H257" s="5"/>
      <c r="I257" s="5"/>
      <c r="J257" s="5" t="s">
        <v>537</v>
      </c>
      <c r="K257" s="5" t="s">
        <v>537</v>
      </c>
      <c r="L257" s="5" t="s">
        <v>537</v>
      </c>
      <c r="M257" s="5" t="s">
        <v>537</v>
      </c>
      <c r="N257" s="5"/>
      <c r="O257" s="5"/>
      <c r="P257" s="5"/>
      <c r="Q257" s="5"/>
      <c r="R257" s="5"/>
      <c r="S257" s="5"/>
      <c r="T257" s="5"/>
      <c r="U257" s="5"/>
      <c r="V257" s="5" t="s">
        <v>537</v>
      </c>
      <c r="W257" s="5"/>
      <c r="X257" s="8" t="str">
        <f>VLOOKUP($B257,'Enero 2017 (2)'!$A$2:$W$402,19,FALSE)</f>
        <v>x</v>
      </c>
      <c r="Y257" s="8"/>
      <c r="Z257" s="8" t="str">
        <f>VLOOKUP($B257,'Enero 2017 (2)'!$A$2:$W$402,21,FALSE)</f>
        <v>x</v>
      </c>
      <c r="AA257" s="8"/>
      <c r="AB257" s="8"/>
      <c r="AC257" s="8"/>
      <c r="AD257" s="5"/>
      <c r="AE257" s="5"/>
      <c r="AF257" s="5"/>
      <c r="AG257" s="5" t="s">
        <v>595</v>
      </c>
      <c r="AH257" s="5"/>
      <c r="AI257" s="5"/>
      <c r="AJ257" s="5" t="s">
        <v>537</v>
      </c>
      <c r="AK257" s="5"/>
      <c r="AL257" s="5"/>
      <c r="AN257" s="20">
        <f t="shared" si="30"/>
        <v>10</v>
      </c>
      <c r="AO257" s="21">
        <f t="shared" si="31"/>
        <v>1</v>
      </c>
      <c r="AQ257" s="30">
        <f t="shared" si="32"/>
        <v>1</v>
      </c>
      <c r="AR257" s="30" t="str">
        <f t="shared" si="40"/>
        <v xml:space="preserve"> </v>
      </c>
      <c r="AS257" s="30">
        <f t="shared" si="41"/>
        <v>1</v>
      </c>
      <c r="AT257" s="30">
        <f t="shared" si="39"/>
        <v>1</v>
      </c>
    </row>
    <row r="258" spans="1:46" s="3" customFormat="1" ht="20.100000000000001" customHeight="1" x14ac:dyDescent="0.25">
      <c r="A258" s="45">
        <v>32155724</v>
      </c>
      <c r="B258" s="45" t="s">
        <v>389</v>
      </c>
      <c r="C258" s="45" t="s">
        <v>38</v>
      </c>
      <c r="D258" s="45" t="s">
        <v>541</v>
      </c>
      <c r="E258" s="45" t="s">
        <v>122</v>
      </c>
      <c r="F258" s="70" t="str">
        <f>VLOOKUP(A258,ListadoMaestroReporte__32162888!$A$8:$H$400,8,FALSE)</f>
        <v>laura.ortega@anahuac.mx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"/>
      <c r="Y258" s="8"/>
      <c r="Z258" s="8"/>
      <c r="AA258" s="8"/>
      <c r="AB258" s="8"/>
      <c r="AC258" s="8"/>
      <c r="AD258" s="5"/>
      <c r="AE258" s="5"/>
      <c r="AF258" s="5"/>
      <c r="AG258" s="5"/>
      <c r="AH258" s="5"/>
      <c r="AI258" s="5"/>
      <c r="AJ258" s="5" t="s">
        <v>537</v>
      </c>
      <c r="AK258" s="5"/>
      <c r="AL258" s="5"/>
      <c r="AN258" s="20">
        <f t="shared" si="30"/>
        <v>1</v>
      </c>
      <c r="AO258" s="21">
        <f t="shared" si="31"/>
        <v>1</v>
      </c>
      <c r="AQ258" s="30" t="str">
        <f t="shared" si="32"/>
        <v xml:space="preserve"> </v>
      </c>
      <c r="AR258" s="30" t="str">
        <f t="shared" si="40"/>
        <v xml:space="preserve"> </v>
      </c>
      <c r="AS258" s="30" t="str">
        <f t="shared" si="41"/>
        <v xml:space="preserve"> </v>
      </c>
      <c r="AT258" s="30" t="str">
        <f t="shared" si="39"/>
        <v xml:space="preserve"> </v>
      </c>
    </row>
    <row r="259" spans="1:46" s="3" customFormat="1" ht="20.100000000000001" customHeight="1" x14ac:dyDescent="0.25">
      <c r="A259" s="45">
        <v>32142658</v>
      </c>
      <c r="B259" s="45" t="s">
        <v>390</v>
      </c>
      <c r="C259" s="45" t="s">
        <v>98</v>
      </c>
      <c r="D259" s="45" t="s">
        <v>551</v>
      </c>
      <c r="E259" s="45" t="s">
        <v>66</v>
      </c>
      <c r="F259" s="70" t="str">
        <f>VLOOKUP(A259,ListadoMaestroReporte__32162888!$A$8:$H$400,8,FALSE)</f>
        <v>hansel.ortiz@anahuac.mx</v>
      </c>
      <c r="G259" s="5"/>
      <c r="H259" s="5"/>
      <c r="I259" s="5"/>
      <c r="J259" s="5"/>
      <c r="K259" s="5"/>
      <c r="L259" s="5"/>
      <c r="M259" s="5" t="s">
        <v>537</v>
      </c>
      <c r="N259" s="5"/>
      <c r="O259" s="5"/>
      <c r="P259" s="5"/>
      <c r="Q259" s="5"/>
      <c r="R259" s="5"/>
      <c r="S259" s="5"/>
      <c r="T259" s="5"/>
      <c r="U259" s="5" t="s">
        <v>537</v>
      </c>
      <c r="V259" s="5"/>
      <c r="W259" s="5" t="s">
        <v>537</v>
      </c>
      <c r="X259" s="8"/>
      <c r="Y259" s="8"/>
      <c r="Z259" s="8"/>
      <c r="AA259" s="8"/>
      <c r="AB259" s="8"/>
      <c r="AC259" s="8"/>
      <c r="AD259" s="5"/>
      <c r="AE259" s="5"/>
      <c r="AF259" s="5"/>
      <c r="AG259" s="5" t="s">
        <v>537</v>
      </c>
      <c r="AH259" s="5"/>
      <c r="AI259" s="5"/>
      <c r="AJ259" s="5" t="s">
        <v>537</v>
      </c>
      <c r="AK259" s="5"/>
      <c r="AL259" s="5"/>
      <c r="AN259" s="20">
        <f t="shared" ref="AN259:AN322" si="42">+COUNTA(G259:AL259)</f>
        <v>5</v>
      </c>
      <c r="AO259" s="21">
        <f t="shared" ref="AO259:AO322" si="43">+IF(AN259&lt;&gt;0,1," ")</f>
        <v>1</v>
      </c>
      <c r="AQ259" s="30" t="str">
        <f t="shared" ref="AQ259:AQ322" si="44">+IF(COUNTA(X259:AC259)&lt;&gt;0,1," ")</f>
        <v xml:space="preserve"> </v>
      </c>
      <c r="AR259" s="30" t="str">
        <f t="shared" si="40"/>
        <v xml:space="preserve"> </v>
      </c>
      <c r="AS259" s="30">
        <f t="shared" si="41"/>
        <v>1</v>
      </c>
      <c r="AT259" s="30">
        <f t="shared" si="39"/>
        <v>1</v>
      </c>
    </row>
    <row r="260" spans="1:46" s="3" customFormat="1" ht="20.100000000000001" customHeight="1" x14ac:dyDescent="0.25">
      <c r="A260" s="45">
        <v>32149265</v>
      </c>
      <c r="B260" s="45" t="s">
        <v>391</v>
      </c>
      <c r="C260" s="45" t="s">
        <v>83</v>
      </c>
      <c r="D260" s="45" t="s">
        <v>548</v>
      </c>
      <c r="E260" s="45" t="s">
        <v>84</v>
      </c>
      <c r="F260" s="70" t="str">
        <f>VLOOKUP(A260,ListadoMaestroReporte__32162888!$A$8:$H$400,8,FALSE)</f>
        <v>ramiro.ortiz@anahuac.mx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 t="s">
        <v>537</v>
      </c>
      <c r="X260" s="8"/>
      <c r="Y260" s="8"/>
      <c r="Z260" s="8"/>
      <c r="AA260" s="8"/>
      <c r="AB260" s="8"/>
      <c r="AC260" s="8"/>
      <c r="AD260" s="5"/>
      <c r="AE260" s="5"/>
      <c r="AF260" s="5"/>
      <c r="AG260" s="5"/>
      <c r="AH260" s="5"/>
      <c r="AI260" s="5"/>
      <c r="AJ260" s="5"/>
      <c r="AK260" s="5"/>
      <c r="AL260" s="5"/>
      <c r="AN260" s="20">
        <f t="shared" si="42"/>
        <v>1</v>
      </c>
      <c r="AO260" s="21">
        <f t="shared" si="43"/>
        <v>1</v>
      </c>
      <c r="AQ260" s="30" t="str">
        <f t="shared" si="44"/>
        <v xml:space="preserve"> </v>
      </c>
      <c r="AR260" s="30" t="str">
        <f t="shared" si="40"/>
        <v xml:space="preserve"> </v>
      </c>
      <c r="AS260" s="30" t="str">
        <f t="shared" si="41"/>
        <v xml:space="preserve"> </v>
      </c>
      <c r="AT260" s="30">
        <f t="shared" ref="AT260:AT273" si="45">+IF(COUNTA(G260:W260)&lt;&gt;0,1," ")</f>
        <v>1</v>
      </c>
    </row>
    <row r="261" spans="1:46" s="3" customFormat="1" ht="20.100000000000001" customHeight="1" x14ac:dyDescent="0.25">
      <c r="A261" s="45">
        <v>32149869</v>
      </c>
      <c r="B261" s="45" t="s">
        <v>392</v>
      </c>
      <c r="C261" s="45" t="s">
        <v>55</v>
      </c>
      <c r="D261" s="45" t="s">
        <v>549</v>
      </c>
      <c r="E261" s="45" t="s">
        <v>36</v>
      </c>
      <c r="F261" s="70" t="str">
        <f>VLOOKUP(A261,ListadoMaestroReporte__32162888!$A$8:$H$400,8,FALSE)</f>
        <v>javier.ortiz@anahuac.mx</v>
      </c>
      <c r="G261" s="5" t="s">
        <v>537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"/>
      <c r="Y261" s="8"/>
      <c r="Z261" s="8" t="str">
        <f>VLOOKUP($B261,'Enero 2017 (2)'!$A$2:$W$402,21,FALSE)</f>
        <v>x</v>
      </c>
      <c r="AA261" s="8"/>
      <c r="AB261" s="8"/>
      <c r="AC261" s="8"/>
      <c r="AD261" s="5"/>
      <c r="AE261" s="5"/>
      <c r="AF261" s="5"/>
      <c r="AG261" s="5"/>
      <c r="AH261" s="5"/>
      <c r="AI261" s="5"/>
      <c r="AJ261" s="5"/>
      <c r="AK261" s="5"/>
      <c r="AL261" s="5"/>
      <c r="AN261" s="20">
        <f t="shared" si="42"/>
        <v>2</v>
      </c>
      <c r="AO261" s="21">
        <f t="shared" si="43"/>
        <v>1</v>
      </c>
      <c r="AQ261" s="30">
        <f t="shared" si="44"/>
        <v>1</v>
      </c>
      <c r="AR261" s="30" t="str">
        <f t="shared" si="40"/>
        <v xml:space="preserve"> </v>
      </c>
      <c r="AS261" s="30" t="str">
        <f t="shared" si="41"/>
        <v xml:space="preserve"> </v>
      </c>
      <c r="AT261" s="30">
        <f t="shared" si="45"/>
        <v>1</v>
      </c>
    </row>
    <row r="262" spans="1:46" s="3" customFormat="1" ht="20.100000000000001" customHeight="1" x14ac:dyDescent="0.25">
      <c r="A262" s="45">
        <v>32124272</v>
      </c>
      <c r="B262" s="45" t="s">
        <v>393</v>
      </c>
      <c r="C262" s="45" t="s">
        <v>279</v>
      </c>
      <c r="D262" s="45" t="s">
        <v>550</v>
      </c>
      <c r="E262" s="45" t="s">
        <v>86</v>
      </c>
      <c r="F262" s="70" t="str">
        <f>VLOOKUP(A262,ListadoMaestroReporte__32162888!$A$8:$H$400,8,FALSE)</f>
        <v>alicia.ortiz@anahuac.mx</v>
      </c>
      <c r="G262" s="5"/>
      <c r="H262" s="5"/>
      <c r="I262" s="5"/>
      <c r="J262" s="5"/>
      <c r="K262" s="5"/>
      <c r="L262" s="5"/>
      <c r="M262" s="5" t="s">
        <v>537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"/>
      <c r="Y262" s="8"/>
      <c r="Z262" s="8"/>
      <c r="AA262" s="8"/>
      <c r="AB262" s="8"/>
      <c r="AC262" s="8"/>
      <c r="AD262" s="5"/>
      <c r="AE262" s="5"/>
      <c r="AF262" s="5"/>
      <c r="AG262" s="5"/>
      <c r="AH262" s="5"/>
      <c r="AI262" s="5"/>
      <c r="AJ262" s="5"/>
      <c r="AK262" s="5"/>
      <c r="AL262" s="5"/>
      <c r="AN262" s="20">
        <f t="shared" si="42"/>
        <v>1</v>
      </c>
      <c r="AO262" s="21">
        <f t="shared" si="43"/>
        <v>1</v>
      </c>
      <c r="AQ262" s="30" t="str">
        <f t="shared" si="44"/>
        <v xml:space="preserve"> </v>
      </c>
      <c r="AR262" s="30" t="str">
        <f t="shared" si="40"/>
        <v xml:space="preserve"> </v>
      </c>
      <c r="AS262" s="30" t="str">
        <f t="shared" si="41"/>
        <v xml:space="preserve"> </v>
      </c>
      <c r="AT262" s="30">
        <f t="shared" si="45"/>
        <v>1</v>
      </c>
    </row>
    <row r="263" spans="1:46" s="3" customFormat="1" ht="20.100000000000001" customHeight="1" x14ac:dyDescent="0.25">
      <c r="A263" s="45">
        <v>32162888</v>
      </c>
      <c r="B263" s="45" t="s">
        <v>394</v>
      </c>
      <c r="C263" s="45" t="s">
        <v>41</v>
      </c>
      <c r="D263" s="45" t="s">
        <v>561</v>
      </c>
      <c r="E263" s="45" t="s">
        <v>42</v>
      </c>
      <c r="F263" s="70" t="str">
        <f>VLOOKUP(A263,ListadoMaestroReporte__32162888!$A$8:$H$400,8,FALSE)</f>
        <v>vanessa.osorio@anahuac.mx</v>
      </c>
      <c r="G263" s="5" t="s">
        <v>537</v>
      </c>
      <c r="H263" s="5" t="s">
        <v>537</v>
      </c>
      <c r="I263" s="5"/>
      <c r="J263" s="5" t="s">
        <v>537</v>
      </c>
      <c r="K263" s="5" t="s">
        <v>537</v>
      </c>
      <c r="L263" s="5" t="s">
        <v>537</v>
      </c>
      <c r="M263" s="5" t="s">
        <v>537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"/>
      <c r="Y263" s="8"/>
      <c r="Z263" s="8"/>
      <c r="AA263" s="8"/>
      <c r="AB263" s="8"/>
      <c r="AC263" s="8" t="s">
        <v>537</v>
      </c>
      <c r="AD263" s="5" t="s">
        <v>537</v>
      </c>
      <c r="AE263" s="5"/>
      <c r="AF263" s="5" t="s">
        <v>595</v>
      </c>
      <c r="AG263" s="5"/>
      <c r="AH263" s="5"/>
      <c r="AI263" s="5"/>
      <c r="AJ263" s="5" t="s">
        <v>537</v>
      </c>
      <c r="AK263" s="5"/>
      <c r="AL263" s="5"/>
      <c r="AN263" s="20">
        <f t="shared" si="42"/>
        <v>10</v>
      </c>
      <c r="AO263" s="21">
        <f t="shared" si="43"/>
        <v>1</v>
      </c>
      <c r="AQ263" s="30">
        <f t="shared" si="44"/>
        <v>1</v>
      </c>
      <c r="AR263" s="30">
        <f t="shared" si="40"/>
        <v>1</v>
      </c>
      <c r="AS263" s="30" t="str">
        <f t="shared" si="41"/>
        <v xml:space="preserve"> </v>
      </c>
      <c r="AT263" s="30">
        <f t="shared" si="45"/>
        <v>1</v>
      </c>
    </row>
    <row r="264" spans="1:46" s="3" customFormat="1" ht="20.100000000000001" customHeight="1" x14ac:dyDescent="0.25">
      <c r="A264" s="45">
        <v>32146544</v>
      </c>
      <c r="B264" s="45" t="s">
        <v>395</v>
      </c>
      <c r="C264" s="45" t="s">
        <v>98</v>
      </c>
      <c r="D264" s="45" t="s">
        <v>551</v>
      </c>
      <c r="E264" s="45" t="s">
        <v>36</v>
      </c>
      <c r="F264" s="70" t="str">
        <f>VLOOKUP(A264,ListadoMaestroReporte__32162888!$A$8:$H$400,8,FALSE)</f>
        <v>maria.osoriov@anahuac.mx</v>
      </c>
      <c r="G264" s="5" t="s">
        <v>537</v>
      </c>
      <c r="H264" s="5" t="s">
        <v>537</v>
      </c>
      <c r="I264" s="5"/>
      <c r="J264" s="5"/>
      <c r="K264" s="5"/>
      <c r="L264" s="5" t="s">
        <v>537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 t="s">
        <v>537</v>
      </c>
      <c r="X264" s="8"/>
      <c r="Y264" s="8"/>
      <c r="Z264" s="8"/>
      <c r="AA264" s="8"/>
      <c r="AB264" s="8"/>
      <c r="AC264" s="8"/>
      <c r="AD264" s="5"/>
      <c r="AE264" s="5"/>
      <c r="AF264" s="5"/>
      <c r="AG264" s="5"/>
      <c r="AH264" s="5"/>
      <c r="AI264" s="5"/>
      <c r="AJ264" s="5"/>
      <c r="AK264" s="5"/>
      <c r="AL264" s="5"/>
      <c r="AN264" s="20">
        <f t="shared" si="42"/>
        <v>4</v>
      </c>
      <c r="AO264" s="21">
        <f t="shared" si="43"/>
        <v>1</v>
      </c>
      <c r="AQ264" s="30" t="str">
        <f t="shared" si="44"/>
        <v xml:space="preserve"> </v>
      </c>
      <c r="AR264" s="30" t="str">
        <f t="shared" si="40"/>
        <v xml:space="preserve"> </v>
      </c>
      <c r="AS264" s="30" t="str">
        <f t="shared" si="41"/>
        <v xml:space="preserve"> </v>
      </c>
      <c r="AT264" s="30">
        <f t="shared" si="45"/>
        <v>1</v>
      </c>
    </row>
    <row r="265" spans="1:46" s="3" customFormat="1" ht="20.100000000000001" customHeight="1" x14ac:dyDescent="0.25">
      <c r="A265" s="45">
        <v>32133467</v>
      </c>
      <c r="B265" s="45" t="s">
        <v>396</v>
      </c>
      <c r="C265" s="45" t="s">
        <v>171</v>
      </c>
      <c r="D265" s="45" t="s">
        <v>541</v>
      </c>
      <c r="E265" s="45" t="s">
        <v>172</v>
      </c>
      <c r="F265" s="70" t="str">
        <f>VLOOKUP(A265,ListadoMaestroReporte__32162888!$A$8:$H$400,8,FALSE)</f>
        <v>raoe33@hotmail.com</v>
      </c>
      <c r="G265" s="5"/>
      <c r="H265" s="5"/>
      <c r="I265" s="5"/>
      <c r="J265" s="5"/>
      <c r="K265" s="5" t="s">
        <v>537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"/>
      <c r="Y265" s="8"/>
      <c r="Z265" s="8"/>
      <c r="AA265" s="8"/>
      <c r="AB265" s="8"/>
      <c r="AC265" s="8"/>
      <c r="AD265" s="5"/>
      <c r="AE265" s="5"/>
      <c r="AF265" s="5"/>
      <c r="AG265" s="5"/>
      <c r="AH265" s="5"/>
      <c r="AI265" s="5"/>
      <c r="AJ265" s="5"/>
      <c r="AK265" s="5"/>
      <c r="AL265" s="5"/>
      <c r="AN265" s="20">
        <f t="shared" si="42"/>
        <v>1</v>
      </c>
      <c r="AO265" s="21">
        <f t="shared" si="43"/>
        <v>1</v>
      </c>
      <c r="AQ265" s="30" t="str">
        <f t="shared" si="44"/>
        <v xml:space="preserve"> </v>
      </c>
      <c r="AR265" s="30" t="str">
        <f t="shared" si="40"/>
        <v xml:space="preserve"> </v>
      </c>
      <c r="AS265" s="30" t="str">
        <f t="shared" si="41"/>
        <v xml:space="preserve"> </v>
      </c>
      <c r="AT265" s="30">
        <f t="shared" si="45"/>
        <v>1</v>
      </c>
    </row>
    <row r="266" spans="1:46" s="3" customFormat="1" ht="20.100000000000001" customHeight="1" x14ac:dyDescent="0.25">
      <c r="A266" s="45">
        <v>32164181</v>
      </c>
      <c r="B266" s="45" t="s">
        <v>397</v>
      </c>
      <c r="C266" s="45" t="s">
        <v>50</v>
      </c>
      <c r="D266" s="45" t="s">
        <v>561</v>
      </c>
      <c r="E266" s="45" t="s">
        <v>80</v>
      </c>
      <c r="F266" s="70" t="str">
        <f>VLOOKUP(A266,ListadoMaestroReporte__32162888!$A$8:$H$400,8,FALSE)</f>
        <v>mario.ovies@anahuac.mx</v>
      </c>
      <c r="G266" s="5" t="s">
        <v>537</v>
      </c>
      <c r="H266" s="5"/>
      <c r="I266" s="5"/>
      <c r="J266" s="5" t="s">
        <v>537</v>
      </c>
      <c r="K266" s="5" t="s">
        <v>537</v>
      </c>
      <c r="L266" s="5" t="s">
        <v>537</v>
      </c>
      <c r="M266" s="5" t="s">
        <v>537</v>
      </c>
      <c r="N266" s="5"/>
      <c r="O266" s="5"/>
      <c r="P266" s="5"/>
      <c r="Q266" s="5"/>
      <c r="R266" s="5"/>
      <c r="S266" s="5"/>
      <c r="T266" s="5"/>
      <c r="U266" s="5"/>
      <c r="V266" s="5"/>
      <c r="W266" s="5" t="s">
        <v>537</v>
      </c>
      <c r="X266" s="8"/>
      <c r="Y266" s="8"/>
      <c r="Z266" s="8"/>
      <c r="AA266" s="8"/>
      <c r="AB266" s="8"/>
      <c r="AC266" s="8"/>
      <c r="AD266" s="5"/>
      <c r="AE266" s="5"/>
      <c r="AF266" s="5"/>
      <c r="AG266" s="5" t="s">
        <v>537</v>
      </c>
      <c r="AH266" s="5"/>
      <c r="AI266" s="5"/>
      <c r="AJ266" s="5"/>
      <c r="AK266" s="5"/>
      <c r="AL266" s="5"/>
      <c r="AN266" s="20">
        <f t="shared" si="42"/>
        <v>7</v>
      </c>
      <c r="AO266" s="21">
        <f t="shared" si="43"/>
        <v>1</v>
      </c>
      <c r="AQ266" s="30" t="str">
        <f t="shared" si="44"/>
        <v xml:space="preserve"> </v>
      </c>
      <c r="AR266" s="30" t="str">
        <f t="shared" si="40"/>
        <v xml:space="preserve"> </v>
      </c>
      <c r="AS266" s="30">
        <f t="shared" si="41"/>
        <v>1</v>
      </c>
      <c r="AT266" s="30">
        <f t="shared" si="45"/>
        <v>1</v>
      </c>
    </row>
    <row r="267" spans="1:46" s="3" customFormat="1" ht="20.100000000000001" customHeight="1" x14ac:dyDescent="0.25">
      <c r="A267" s="45">
        <v>32124223</v>
      </c>
      <c r="B267" s="45" t="s">
        <v>398</v>
      </c>
      <c r="C267" s="45" t="s">
        <v>76</v>
      </c>
      <c r="D267" s="45" t="s">
        <v>546</v>
      </c>
      <c r="E267" s="45" t="s">
        <v>36</v>
      </c>
      <c r="F267" s="70" t="str">
        <f>VLOOKUP(A267,ListadoMaestroReporte__32162888!$A$8:$H$400,8,FALSE)</f>
        <v>elda.pacheco@anahuac.mx</v>
      </c>
      <c r="G267" s="5" t="s">
        <v>537</v>
      </c>
      <c r="H267" s="5"/>
      <c r="I267" s="5"/>
      <c r="J267" s="5"/>
      <c r="K267" s="5"/>
      <c r="L267" s="5" t="s">
        <v>537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"/>
      <c r="Y267" s="8"/>
      <c r="Z267" s="8"/>
      <c r="AA267" s="8"/>
      <c r="AB267" s="8"/>
      <c r="AC267" s="8"/>
      <c r="AD267" s="5"/>
      <c r="AE267" s="5"/>
      <c r="AF267" s="5"/>
      <c r="AG267" s="5"/>
      <c r="AH267" s="5"/>
      <c r="AI267" s="5"/>
      <c r="AJ267" s="5"/>
      <c r="AK267" s="5"/>
      <c r="AL267" s="5"/>
      <c r="AN267" s="20">
        <f t="shared" si="42"/>
        <v>2</v>
      </c>
      <c r="AO267" s="21">
        <f t="shared" si="43"/>
        <v>1</v>
      </c>
      <c r="AQ267" s="30" t="str">
        <f t="shared" si="44"/>
        <v xml:space="preserve"> </v>
      </c>
      <c r="AR267" s="30" t="str">
        <f t="shared" si="40"/>
        <v xml:space="preserve"> </v>
      </c>
      <c r="AS267" s="30" t="str">
        <f t="shared" si="41"/>
        <v xml:space="preserve"> </v>
      </c>
      <c r="AT267" s="30">
        <f t="shared" si="45"/>
        <v>1</v>
      </c>
    </row>
    <row r="268" spans="1:46" s="3" customFormat="1" ht="20.100000000000001" customHeight="1" x14ac:dyDescent="0.25">
      <c r="A268" s="45">
        <v>32160756</v>
      </c>
      <c r="B268" s="45" t="s">
        <v>399</v>
      </c>
      <c r="C268" s="45" t="s">
        <v>98</v>
      </c>
      <c r="D268" s="45" t="s">
        <v>551</v>
      </c>
      <c r="E268" s="45" t="s">
        <v>36</v>
      </c>
      <c r="F268" s="70" t="str">
        <f>VLOOKUP(A268,ListadoMaestroReporte__32162888!$A$8:$H$400,8,FALSE)</f>
        <v>maria.pacheco@anahuac.mx</v>
      </c>
      <c r="G268" s="5"/>
      <c r="H268" s="5"/>
      <c r="I268" s="5"/>
      <c r="J268" s="5"/>
      <c r="K268" s="5"/>
      <c r="L268" s="5" t="s">
        <v>537</v>
      </c>
      <c r="M268" s="5"/>
      <c r="N268" s="5"/>
      <c r="O268" s="5"/>
      <c r="P268" s="5"/>
      <c r="Q268" s="5"/>
      <c r="R268" s="5"/>
      <c r="S268" s="5"/>
      <c r="T268" s="5"/>
      <c r="U268" s="5"/>
      <c r="V268" s="5" t="s">
        <v>537</v>
      </c>
      <c r="W268" s="5" t="s">
        <v>537</v>
      </c>
      <c r="X268" s="8"/>
      <c r="Y268" s="8"/>
      <c r="Z268" s="8"/>
      <c r="AA268" s="8"/>
      <c r="AB268" s="8"/>
      <c r="AC268" s="8"/>
      <c r="AD268" s="5"/>
      <c r="AE268" s="5"/>
      <c r="AF268" s="5"/>
      <c r="AG268" s="5"/>
      <c r="AH268" s="5"/>
      <c r="AI268" s="5"/>
      <c r="AJ268" s="5" t="s">
        <v>537</v>
      </c>
      <c r="AK268" s="5"/>
      <c r="AL268" s="5"/>
      <c r="AN268" s="20">
        <f t="shared" si="42"/>
        <v>4</v>
      </c>
      <c r="AO268" s="21">
        <f t="shared" si="43"/>
        <v>1</v>
      </c>
      <c r="AQ268" s="30" t="str">
        <f t="shared" si="44"/>
        <v xml:space="preserve"> </v>
      </c>
      <c r="AR268" s="30" t="str">
        <f t="shared" si="40"/>
        <v xml:space="preserve"> </v>
      </c>
      <c r="AS268" s="30" t="str">
        <f t="shared" si="41"/>
        <v xml:space="preserve"> </v>
      </c>
      <c r="AT268" s="30">
        <f t="shared" si="45"/>
        <v>1</v>
      </c>
    </row>
    <row r="269" spans="1:46" s="3" customFormat="1" ht="20.100000000000001" customHeight="1" x14ac:dyDescent="0.25">
      <c r="A269" s="45">
        <v>32162667</v>
      </c>
      <c r="B269" s="45" t="s">
        <v>400</v>
      </c>
      <c r="C269" s="45" t="s">
        <v>62</v>
      </c>
      <c r="D269" s="45" t="s">
        <v>560</v>
      </c>
      <c r="E269" s="45" t="s">
        <v>133</v>
      </c>
      <c r="F269" s="70" t="str">
        <f>VLOOKUP(A269,ListadoMaestroReporte__32162888!$A$8:$H$400,8,FALSE)</f>
        <v>manuel.pacheco@anahuac.mx</v>
      </c>
      <c r="G269" s="5"/>
      <c r="H269" s="5"/>
      <c r="I269" s="5"/>
      <c r="J269" s="5" t="s">
        <v>537</v>
      </c>
      <c r="K269" s="5" t="s">
        <v>537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"/>
      <c r="Y269" s="8"/>
      <c r="Z269" s="8"/>
      <c r="AA269" s="8"/>
      <c r="AB269" s="8"/>
      <c r="AC269" s="8"/>
      <c r="AD269" s="5"/>
      <c r="AE269" s="5"/>
      <c r="AF269" s="5"/>
      <c r="AG269" s="5"/>
      <c r="AH269" s="5"/>
      <c r="AI269" s="5"/>
      <c r="AJ269" s="5"/>
      <c r="AK269" s="5"/>
      <c r="AL269" s="5"/>
      <c r="AN269" s="20">
        <f t="shared" si="42"/>
        <v>2</v>
      </c>
      <c r="AO269" s="21">
        <f t="shared" si="43"/>
        <v>1</v>
      </c>
      <c r="AQ269" s="30" t="str">
        <f t="shared" si="44"/>
        <v xml:space="preserve"> </v>
      </c>
      <c r="AR269" s="30" t="str">
        <f t="shared" si="40"/>
        <v xml:space="preserve"> </v>
      </c>
      <c r="AS269" s="30" t="str">
        <f t="shared" si="41"/>
        <v xml:space="preserve"> </v>
      </c>
      <c r="AT269" s="30">
        <f t="shared" si="45"/>
        <v>1</v>
      </c>
    </row>
    <row r="270" spans="1:46" s="3" customFormat="1" ht="20.100000000000001" customHeight="1" x14ac:dyDescent="0.25">
      <c r="A270" s="45">
        <v>32124330</v>
      </c>
      <c r="B270" s="45" t="s">
        <v>401</v>
      </c>
      <c r="C270" s="45" t="s">
        <v>62</v>
      </c>
      <c r="D270" s="45" t="s">
        <v>560</v>
      </c>
      <c r="E270" s="45" t="s">
        <v>133</v>
      </c>
      <c r="F270" s="70" t="str">
        <f>VLOOKUP(A270,ListadoMaestroReporte__32162888!$A$8:$H$400,8,FALSE)</f>
        <v>consepcion.padron@anahuac.mx</v>
      </c>
      <c r="G270" s="5"/>
      <c r="H270" s="5"/>
      <c r="I270" s="5"/>
      <c r="J270" s="5" t="s">
        <v>537</v>
      </c>
      <c r="K270" s="5" t="s">
        <v>537</v>
      </c>
      <c r="L270" s="5" t="s">
        <v>537</v>
      </c>
      <c r="M270" s="5" t="s">
        <v>537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"/>
      <c r="Y270" s="8"/>
      <c r="Z270" s="8"/>
      <c r="AA270" s="8"/>
      <c r="AB270" s="8"/>
      <c r="AC270" s="8"/>
      <c r="AD270" s="5" t="s">
        <v>595</v>
      </c>
      <c r="AE270" s="5"/>
      <c r="AF270" s="5"/>
      <c r="AG270" s="5"/>
      <c r="AH270" s="5"/>
      <c r="AI270" s="5"/>
      <c r="AJ270" s="5" t="s">
        <v>537</v>
      </c>
      <c r="AK270" s="5"/>
      <c r="AL270" s="5"/>
      <c r="AN270" s="20">
        <f t="shared" si="42"/>
        <v>6</v>
      </c>
      <c r="AO270" s="21">
        <f t="shared" si="43"/>
        <v>1</v>
      </c>
      <c r="AQ270" s="30" t="str">
        <f t="shared" si="44"/>
        <v xml:space="preserve"> </v>
      </c>
      <c r="AR270" s="30">
        <f t="shared" si="40"/>
        <v>1</v>
      </c>
      <c r="AS270" s="30" t="str">
        <f t="shared" si="41"/>
        <v xml:space="preserve"> </v>
      </c>
      <c r="AT270" s="30">
        <f t="shared" si="45"/>
        <v>1</v>
      </c>
    </row>
    <row r="271" spans="1:46" s="3" customFormat="1" ht="20.100000000000001" customHeight="1" x14ac:dyDescent="0.25">
      <c r="A271" s="45">
        <v>32145155</v>
      </c>
      <c r="B271" s="45" t="s">
        <v>402</v>
      </c>
      <c r="C271" s="45" t="s">
        <v>58</v>
      </c>
      <c r="D271" s="45" t="s">
        <v>553</v>
      </c>
      <c r="E271" s="45" t="s">
        <v>36</v>
      </c>
      <c r="F271" s="70" t="str">
        <f>VLOOKUP(A271,ListadoMaestroReporte__32162888!$A$8:$H$400,8,FALSE)</f>
        <v>alexis.palacios@anahuac.mx</v>
      </c>
      <c r="G271" s="5" t="s">
        <v>537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"/>
      <c r="Y271" s="8"/>
      <c r="Z271" s="8"/>
      <c r="AA271" s="8"/>
      <c r="AB271" s="8"/>
      <c r="AC271" s="8"/>
      <c r="AD271" s="5"/>
      <c r="AE271" s="5"/>
      <c r="AF271" s="5"/>
      <c r="AG271" s="5"/>
      <c r="AH271" s="5"/>
      <c r="AI271" s="5"/>
      <c r="AJ271" s="5" t="s">
        <v>537</v>
      </c>
      <c r="AK271" s="5"/>
      <c r="AL271" s="5"/>
      <c r="AN271" s="20">
        <f t="shared" si="42"/>
        <v>2</v>
      </c>
      <c r="AO271" s="21">
        <f t="shared" si="43"/>
        <v>1</v>
      </c>
      <c r="AQ271" s="30" t="str">
        <f t="shared" si="44"/>
        <v xml:space="preserve"> </v>
      </c>
      <c r="AR271" s="30" t="str">
        <f t="shared" si="40"/>
        <v xml:space="preserve"> </v>
      </c>
      <c r="AS271" s="30" t="str">
        <f t="shared" si="41"/>
        <v xml:space="preserve"> </v>
      </c>
      <c r="AT271" s="30">
        <f t="shared" si="45"/>
        <v>1</v>
      </c>
    </row>
    <row r="272" spans="1:46" s="3" customFormat="1" ht="20.100000000000001" customHeight="1" x14ac:dyDescent="0.25">
      <c r="A272" s="45">
        <v>32149485</v>
      </c>
      <c r="B272" s="45" t="s">
        <v>403</v>
      </c>
      <c r="C272" s="45" t="s">
        <v>53</v>
      </c>
      <c r="D272" s="45" t="s">
        <v>552</v>
      </c>
      <c r="E272" s="45" t="s">
        <v>404</v>
      </c>
      <c r="F272" s="70" t="str">
        <f>VLOOKUP(A272,ListadoMaestroReporte__32162888!$A$8:$H$400,8,FALSE)</f>
        <v>catalina.palomo@anahuac.mx</v>
      </c>
      <c r="G272" s="5" t="s">
        <v>537</v>
      </c>
      <c r="H272" s="5"/>
      <c r="I272" s="5" t="s">
        <v>537</v>
      </c>
      <c r="J272" s="5"/>
      <c r="K272" s="5"/>
      <c r="L272" s="5" t="s">
        <v>537</v>
      </c>
      <c r="M272" s="5" t="s">
        <v>537</v>
      </c>
      <c r="N272" s="5"/>
      <c r="O272" s="5"/>
      <c r="P272" s="5"/>
      <c r="Q272" s="5"/>
      <c r="R272" s="5"/>
      <c r="S272" s="5"/>
      <c r="T272" s="5"/>
      <c r="U272" s="5"/>
      <c r="V272" s="5"/>
      <c r="W272" s="5" t="s">
        <v>537</v>
      </c>
      <c r="X272" s="8"/>
      <c r="Y272" s="8"/>
      <c r="Z272" s="8"/>
      <c r="AA272" s="8"/>
      <c r="AB272" s="8"/>
      <c r="AC272" s="8"/>
      <c r="AD272" s="5"/>
      <c r="AE272" s="5"/>
      <c r="AF272" s="5"/>
      <c r="AG272" s="5" t="s">
        <v>537</v>
      </c>
      <c r="AH272" s="5"/>
      <c r="AI272" s="5"/>
      <c r="AJ272" s="5" t="s">
        <v>537</v>
      </c>
      <c r="AK272" s="5"/>
      <c r="AL272" s="5"/>
      <c r="AN272" s="20">
        <f t="shared" si="42"/>
        <v>7</v>
      </c>
      <c r="AO272" s="21">
        <f t="shared" si="43"/>
        <v>1</v>
      </c>
      <c r="AQ272" s="30" t="str">
        <f t="shared" si="44"/>
        <v xml:space="preserve"> </v>
      </c>
      <c r="AR272" s="30" t="str">
        <f t="shared" si="40"/>
        <v xml:space="preserve"> </v>
      </c>
      <c r="AS272" s="30">
        <f t="shared" si="41"/>
        <v>1</v>
      </c>
      <c r="AT272" s="30">
        <f t="shared" si="45"/>
        <v>1</v>
      </c>
    </row>
    <row r="273" spans="1:46" s="3" customFormat="1" ht="20.100000000000001" customHeight="1" x14ac:dyDescent="0.25">
      <c r="A273" s="45">
        <v>32150757</v>
      </c>
      <c r="B273" s="45" t="s">
        <v>405</v>
      </c>
      <c r="C273" s="45" t="s">
        <v>58</v>
      </c>
      <c r="D273" s="45" t="s">
        <v>553</v>
      </c>
      <c r="E273" s="45" t="s">
        <v>89</v>
      </c>
      <c r="F273" s="70" t="str">
        <f>VLOOKUP(A273,ListadoMaestroReporte__32162888!$A$8:$H$400,8,FALSE)</f>
        <v>maricarmen.parra@anahuac.mx</v>
      </c>
      <c r="G273" s="5"/>
      <c r="H273" s="5"/>
      <c r="I273" s="5" t="s">
        <v>537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"/>
      <c r="Y273" s="8"/>
      <c r="Z273" s="8"/>
      <c r="AA273" s="8"/>
      <c r="AB273" s="8"/>
      <c r="AC273" s="8"/>
      <c r="AD273" s="5"/>
      <c r="AE273" s="5"/>
      <c r="AF273" s="5"/>
      <c r="AG273" s="5"/>
      <c r="AH273" s="5"/>
      <c r="AI273" s="5"/>
      <c r="AJ273" s="5" t="s">
        <v>537</v>
      </c>
      <c r="AK273" s="5"/>
      <c r="AL273" s="5"/>
      <c r="AN273" s="20">
        <f t="shared" si="42"/>
        <v>2</v>
      </c>
      <c r="AO273" s="21">
        <f t="shared" si="43"/>
        <v>1</v>
      </c>
      <c r="AQ273" s="30" t="str">
        <f t="shared" si="44"/>
        <v xml:space="preserve"> </v>
      </c>
      <c r="AR273" s="30" t="str">
        <f t="shared" ref="AR273:AR303" si="46">+IF(COUNTA(AD273:AF273)&lt;&gt;0,1," ")</f>
        <v xml:space="preserve"> </v>
      </c>
      <c r="AS273" s="30" t="str">
        <f t="shared" ref="AS273:AS303" si="47">+IF(COUNTA(AG273:AI273)&lt;&gt;0,1," ")</f>
        <v xml:space="preserve"> </v>
      </c>
      <c r="AT273" s="30">
        <f t="shared" si="45"/>
        <v>1</v>
      </c>
    </row>
    <row r="274" spans="1:46" s="3" customFormat="1" ht="20.100000000000001" customHeight="1" x14ac:dyDescent="0.25">
      <c r="A274" s="45">
        <v>32151164</v>
      </c>
      <c r="B274" s="45" t="s">
        <v>406</v>
      </c>
      <c r="C274" s="45" t="s">
        <v>69</v>
      </c>
      <c r="D274" s="45" t="s">
        <v>555</v>
      </c>
      <c r="E274" s="45" t="s">
        <v>111</v>
      </c>
      <c r="F274" s="70" t="str">
        <f>VLOOKUP(A274,ListadoMaestroReporte__32162888!$A$8:$H$400,8,FALSE)</f>
        <v>luisa.payeras@anahuac.mx</v>
      </c>
      <c r="G274" s="5"/>
      <c r="H274" s="5"/>
      <c r="I274" s="5"/>
      <c r="J274" s="5" t="s">
        <v>537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"/>
      <c r="Y274" s="8"/>
      <c r="Z274" s="8"/>
      <c r="AA274" s="8"/>
      <c r="AB274" s="8"/>
      <c r="AC274" s="8"/>
      <c r="AD274" s="5"/>
      <c r="AE274" s="5"/>
      <c r="AF274" s="5"/>
      <c r="AG274" s="5" t="s">
        <v>537</v>
      </c>
      <c r="AH274" s="5"/>
      <c r="AI274" s="5"/>
      <c r="AJ274" s="5"/>
      <c r="AK274" s="5"/>
      <c r="AL274" s="5"/>
      <c r="AN274" s="20">
        <f t="shared" si="42"/>
        <v>2</v>
      </c>
      <c r="AO274" s="21">
        <f t="shared" si="43"/>
        <v>1</v>
      </c>
      <c r="AQ274" s="30" t="str">
        <f t="shared" si="44"/>
        <v xml:space="preserve"> </v>
      </c>
      <c r="AR274" s="30" t="str">
        <f t="shared" si="46"/>
        <v xml:space="preserve"> </v>
      </c>
      <c r="AS274" s="30">
        <f t="shared" si="47"/>
        <v>1</v>
      </c>
      <c r="AT274" s="30">
        <f t="shared" ref="AT274:AT299" si="48">+IF(COUNTA(G274:W274)&lt;&gt;0,1," ")</f>
        <v>1</v>
      </c>
    </row>
    <row r="275" spans="1:46" s="3" customFormat="1" ht="20.100000000000001" customHeight="1" x14ac:dyDescent="0.25">
      <c r="A275" s="45">
        <v>32160581</v>
      </c>
      <c r="B275" s="45" t="s">
        <v>407</v>
      </c>
      <c r="C275" s="45" t="s">
        <v>147</v>
      </c>
      <c r="D275" s="45" t="s">
        <v>563</v>
      </c>
      <c r="E275" s="45" t="s">
        <v>131</v>
      </c>
      <c r="F275" s="70" t="str">
        <f>VLOOKUP(A275,ListadoMaestroReporte__32162888!$A$8:$H$400,8,FALSE)</f>
        <v>miguel.pech@anahuac.mx</v>
      </c>
      <c r="G275" s="5"/>
      <c r="H275" s="5"/>
      <c r="I275" s="5" t="s">
        <v>537</v>
      </c>
      <c r="J275" s="5" t="s">
        <v>537</v>
      </c>
      <c r="K275" s="5" t="s">
        <v>537</v>
      </c>
      <c r="L275" s="5"/>
      <c r="M275" s="5" t="s">
        <v>537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"/>
      <c r="Y275" s="8"/>
      <c r="Z275" s="8"/>
      <c r="AA275" s="8"/>
      <c r="AB275" s="8"/>
      <c r="AC275" s="8"/>
      <c r="AD275" s="5"/>
      <c r="AE275" s="5"/>
      <c r="AF275" s="5" t="s">
        <v>595</v>
      </c>
      <c r="AG275" s="5"/>
      <c r="AH275" s="5"/>
      <c r="AI275" s="5"/>
      <c r="AJ275" s="5" t="s">
        <v>537</v>
      </c>
      <c r="AK275" s="5"/>
      <c r="AL275" s="5"/>
      <c r="AN275" s="20">
        <f t="shared" si="42"/>
        <v>6</v>
      </c>
      <c r="AO275" s="21">
        <f t="shared" si="43"/>
        <v>1</v>
      </c>
      <c r="AQ275" s="30" t="str">
        <f t="shared" si="44"/>
        <v xml:space="preserve"> </v>
      </c>
      <c r="AR275" s="30">
        <f t="shared" si="46"/>
        <v>1</v>
      </c>
      <c r="AS275" s="30" t="str">
        <f t="shared" si="47"/>
        <v xml:space="preserve"> </v>
      </c>
      <c r="AT275" s="30">
        <f t="shared" si="48"/>
        <v>1</v>
      </c>
    </row>
    <row r="276" spans="1:46" s="3" customFormat="1" ht="20.100000000000001" customHeight="1" x14ac:dyDescent="0.25">
      <c r="A276" s="45">
        <v>32124254</v>
      </c>
      <c r="B276" s="45" t="s">
        <v>408</v>
      </c>
      <c r="C276" s="45" t="s">
        <v>74</v>
      </c>
      <c r="D276" s="45" t="s">
        <v>545</v>
      </c>
      <c r="E276" s="45" t="s">
        <v>36</v>
      </c>
      <c r="F276" s="70" t="str">
        <f>VLOOKUP(A276,ListadoMaestroReporte__32162888!$A$8:$H$400,8,FALSE)</f>
        <v>lissett.pedrero@anahuac.mx</v>
      </c>
      <c r="G276" s="5" t="s">
        <v>537</v>
      </c>
      <c r="H276" s="5"/>
      <c r="I276" s="5"/>
      <c r="J276" s="5"/>
      <c r="K276" s="5"/>
      <c r="L276" s="5" t="s">
        <v>537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"/>
      <c r="Y276" s="8"/>
      <c r="Z276" s="8"/>
      <c r="AA276" s="8"/>
      <c r="AB276" s="8"/>
      <c r="AC276" s="8"/>
      <c r="AD276" s="5" t="s">
        <v>537</v>
      </c>
      <c r="AE276" s="5"/>
      <c r="AF276" s="5"/>
      <c r="AG276" s="5"/>
      <c r="AH276" s="5"/>
      <c r="AI276" s="5"/>
      <c r="AJ276" s="5" t="s">
        <v>537</v>
      </c>
      <c r="AK276" s="5"/>
      <c r="AL276" s="5"/>
      <c r="AN276" s="20">
        <f t="shared" si="42"/>
        <v>4</v>
      </c>
      <c r="AO276" s="21">
        <f t="shared" si="43"/>
        <v>1</v>
      </c>
      <c r="AQ276" s="30" t="str">
        <f t="shared" si="44"/>
        <v xml:space="preserve"> </v>
      </c>
      <c r="AR276" s="30">
        <f t="shared" si="46"/>
        <v>1</v>
      </c>
      <c r="AS276" s="30" t="str">
        <f t="shared" si="47"/>
        <v xml:space="preserve"> </v>
      </c>
      <c r="AT276" s="30">
        <f t="shared" si="48"/>
        <v>1</v>
      </c>
    </row>
    <row r="277" spans="1:46" s="3" customFormat="1" ht="20.100000000000001" customHeight="1" x14ac:dyDescent="0.25">
      <c r="A277" s="45">
        <v>32124216</v>
      </c>
      <c r="B277" s="45" t="s">
        <v>409</v>
      </c>
      <c r="C277" s="45" t="s">
        <v>105</v>
      </c>
      <c r="D277" s="45" t="s">
        <v>549</v>
      </c>
      <c r="E277" s="45" t="s">
        <v>106</v>
      </c>
      <c r="F277" s="70" t="str">
        <f>VLOOKUP(A277,ListadoMaestroReporte__32162888!$A$8:$H$400,8,FALSE)</f>
        <v>karim.pedro@anahuac.mx</v>
      </c>
      <c r="G277" s="5" t="s">
        <v>537</v>
      </c>
      <c r="H277" s="5"/>
      <c r="I277" s="5"/>
      <c r="J277" s="5" t="s">
        <v>537</v>
      </c>
      <c r="K277" s="5"/>
      <c r="L277" s="5" t="s">
        <v>537</v>
      </c>
      <c r="M277" s="5" t="s">
        <v>537</v>
      </c>
      <c r="N277" s="5"/>
      <c r="O277" s="5"/>
      <c r="P277" s="5" t="s">
        <v>537</v>
      </c>
      <c r="Q277" s="5"/>
      <c r="R277" s="5"/>
      <c r="S277" s="5"/>
      <c r="T277" s="5" t="s">
        <v>537</v>
      </c>
      <c r="U277" s="5"/>
      <c r="V277" s="5"/>
      <c r="W277" s="5" t="s">
        <v>537</v>
      </c>
      <c r="X277" s="8"/>
      <c r="Y277" s="8"/>
      <c r="Z277" s="8" t="str">
        <f>VLOOKUP($B277,'Enero 2017 (2)'!$A$2:$W$402,21,FALSE)</f>
        <v>x</v>
      </c>
      <c r="AA277" s="8"/>
      <c r="AB277" s="8"/>
      <c r="AC277" s="8"/>
      <c r="AD277" s="5" t="s">
        <v>537</v>
      </c>
      <c r="AE277" s="5"/>
      <c r="AF277" s="5"/>
      <c r="AG277" s="5"/>
      <c r="AH277" s="5"/>
      <c r="AI277" s="5"/>
      <c r="AJ277" s="5" t="s">
        <v>537</v>
      </c>
      <c r="AK277" s="5"/>
      <c r="AL277" s="5"/>
      <c r="AN277" s="20">
        <f t="shared" si="42"/>
        <v>10</v>
      </c>
      <c r="AO277" s="21">
        <f t="shared" si="43"/>
        <v>1</v>
      </c>
      <c r="AQ277" s="30">
        <f t="shared" si="44"/>
        <v>1</v>
      </c>
      <c r="AR277" s="30">
        <f t="shared" si="46"/>
        <v>1</v>
      </c>
      <c r="AS277" s="30" t="str">
        <f t="shared" si="47"/>
        <v xml:space="preserve"> </v>
      </c>
      <c r="AT277" s="30">
        <f t="shared" si="48"/>
        <v>1</v>
      </c>
    </row>
    <row r="278" spans="1:46" s="3" customFormat="1" ht="20.100000000000001" customHeight="1" x14ac:dyDescent="0.25">
      <c r="A278" s="45">
        <v>32160755</v>
      </c>
      <c r="B278" s="45" t="s">
        <v>410</v>
      </c>
      <c r="C278" s="45" t="s">
        <v>38</v>
      </c>
      <c r="D278" s="45" t="s">
        <v>541</v>
      </c>
      <c r="E278" s="45" t="s">
        <v>39</v>
      </c>
      <c r="F278" s="70" t="str">
        <f>VLOOKUP(A278,ListadoMaestroReporte__32162888!$A$8:$H$400,8,FALSE)</f>
        <v>gloria.peniche@anahuac.mx</v>
      </c>
      <c r="G278" s="5" t="s">
        <v>537</v>
      </c>
      <c r="H278" s="5"/>
      <c r="I278" s="5"/>
      <c r="J278" s="5" t="s">
        <v>537</v>
      </c>
      <c r="K278" s="5" t="s">
        <v>537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"/>
      <c r="Y278" s="8"/>
      <c r="Z278" s="8"/>
      <c r="AA278" s="8"/>
      <c r="AB278" s="8"/>
      <c r="AC278" s="8"/>
      <c r="AD278" s="5"/>
      <c r="AE278" s="5"/>
      <c r="AF278" s="5"/>
      <c r="AG278" s="5"/>
      <c r="AH278" s="5"/>
      <c r="AI278" s="5"/>
      <c r="AJ278" s="5"/>
      <c r="AK278" s="5"/>
      <c r="AL278" s="5"/>
      <c r="AN278" s="20">
        <f t="shared" si="42"/>
        <v>3</v>
      </c>
      <c r="AO278" s="21">
        <f t="shared" si="43"/>
        <v>1</v>
      </c>
      <c r="AQ278" s="30" t="str">
        <f t="shared" si="44"/>
        <v xml:space="preserve"> </v>
      </c>
      <c r="AR278" s="30" t="str">
        <f t="shared" si="46"/>
        <v xml:space="preserve"> </v>
      </c>
      <c r="AS278" s="30" t="str">
        <f t="shared" si="47"/>
        <v xml:space="preserve"> </v>
      </c>
      <c r="AT278" s="30">
        <f t="shared" si="48"/>
        <v>1</v>
      </c>
    </row>
    <row r="279" spans="1:46" s="3" customFormat="1" ht="20.100000000000001" customHeight="1" x14ac:dyDescent="0.25">
      <c r="A279" s="45">
        <v>32154629</v>
      </c>
      <c r="B279" s="45" t="s">
        <v>411</v>
      </c>
      <c r="C279" s="45" t="s">
        <v>55</v>
      </c>
      <c r="D279" s="45" t="s">
        <v>549</v>
      </c>
      <c r="E279" s="45" t="s">
        <v>66</v>
      </c>
      <c r="F279" s="70" t="str">
        <f>VLOOKUP(A279,ListadoMaestroReporte__32162888!$A$8:$H$400,8,FALSE)</f>
        <v>rolando.peniche@anahuac.mx</v>
      </c>
      <c r="G279" s="5" t="s">
        <v>537</v>
      </c>
      <c r="H279" s="5" t="s">
        <v>537</v>
      </c>
      <c r="I279" s="5"/>
      <c r="J279" s="5"/>
      <c r="K279" s="5" t="s">
        <v>537</v>
      </c>
      <c r="L279" s="5" t="s">
        <v>537</v>
      </c>
      <c r="M279" s="5" t="s">
        <v>537</v>
      </c>
      <c r="N279" s="5"/>
      <c r="O279" s="5"/>
      <c r="P279" s="5"/>
      <c r="Q279" s="5"/>
      <c r="R279" s="5"/>
      <c r="S279" s="5"/>
      <c r="T279" s="5"/>
      <c r="U279" s="5"/>
      <c r="V279" s="5"/>
      <c r="W279" s="5" t="s">
        <v>537</v>
      </c>
      <c r="X279" s="8"/>
      <c r="Y279" s="8"/>
      <c r="Z279" s="8"/>
      <c r="AA279" s="8"/>
      <c r="AB279" s="8"/>
      <c r="AC279" s="8"/>
      <c r="AD279" s="5" t="s">
        <v>537</v>
      </c>
      <c r="AE279" s="5"/>
      <c r="AF279" s="5"/>
      <c r="AG279" s="5"/>
      <c r="AH279" s="5"/>
      <c r="AI279" s="5"/>
      <c r="AJ279" s="5" t="s">
        <v>537</v>
      </c>
      <c r="AK279" s="5"/>
      <c r="AL279" s="5"/>
      <c r="AN279" s="20">
        <f t="shared" si="42"/>
        <v>8</v>
      </c>
      <c r="AO279" s="21">
        <f t="shared" si="43"/>
        <v>1</v>
      </c>
      <c r="AQ279" s="30" t="str">
        <f t="shared" si="44"/>
        <v xml:space="preserve"> </v>
      </c>
      <c r="AR279" s="30">
        <f t="shared" si="46"/>
        <v>1</v>
      </c>
      <c r="AS279" s="30" t="str">
        <f t="shared" si="47"/>
        <v xml:space="preserve"> </v>
      </c>
      <c r="AT279" s="30">
        <f t="shared" si="48"/>
        <v>1</v>
      </c>
    </row>
    <row r="280" spans="1:46" s="3" customFormat="1" ht="20.100000000000001" customHeight="1" x14ac:dyDescent="0.25">
      <c r="A280" s="45">
        <v>32124248</v>
      </c>
      <c r="B280" s="45" t="s">
        <v>412</v>
      </c>
      <c r="C280" s="45" t="s">
        <v>41</v>
      </c>
      <c r="D280" s="45" t="s">
        <v>561</v>
      </c>
      <c r="E280" s="45" t="s">
        <v>86</v>
      </c>
      <c r="F280" s="70" t="str">
        <f>VLOOKUP(A280,ListadoMaestroReporte__32162888!$A$8:$H$400,8,FALSE)</f>
        <v>yngrid.peniche@anahuac.mx</v>
      </c>
      <c r="G280" s="5" t="s">
        <v>537</v>
      </c>
      <c r="H280" s="5"/>
      <c r="I280" s="5" t="s">
        <v>537</v>
      </c>
      <c r="J280" s="5" t="s">
        <v>537</v>
      </c>
      <c r="K280" s="5" t="s">
        <v>537</v>
      </c>
      <c r="L280" s="5" t="s">
        <v>537</v>
      </c>
      <c r="M280" s="5" t="s">
        <v>537</v>
      </c>
      <c r="N280" s="5"/>
      <c r="O280" s="5"/>
      <c r="P280" s="5"/>
      <c r="Q280" s="5"/>
      <c r="R280" s="5"/>
      <c r="S280" s="5"/>
      <c r="T280" s="5"/>
      <c r="U280" s="5"/>
      <c r="V280" s="5"/>
      <c r="W280" s="5" t="s">
        <v>537</v>
      </c>
      <c r="X280" s="8"/>
      <c r="Y280" s="8"/>
      <c r="Z280" s="8"/>
      <c r="AA280" s="8"/>
      <c r="AB280" s="8"/>
      <c r="AC280" s="8"/>
      <c r="AD280" s="5"/>
      <c r="AE280" s="5"/>
      <c r="AF280" s="5"/>
      <c r="AG280" s="5"/>
      <c r="AH280" s="5"/>
      <c r="AI280" s="5"/>
      <c r="AJ280" s="5" t="s">
        <v>537</v>
      </c>
      <c r="AK280" s="5"/>
      <c r="AL280" s="5"/>
      <c r="AN280" s="20">
        <f t="shared" si="42"/>
        <v>8</v>
      </c>
      <c r="AO280" s="21">
        <f t="shared" si="43"/>
        <v>1</v>
      </c>
      <c r="AQ280" s="30" t="str">
        <f t="shared" si="44"/>
        <v xml:space="preserve"> </v>
      </c>
      <c r="AR280" s="30" t="str">
        <f t="shared" si="46"/>
        <v xml:space="preserve"> </v>
      </c>
      <c r="AS280" s="30" t="str">
        <f t="shared" si="47"/>
        <v xml:space="preserve"> </v>
      </c>
      <c r="AT280" s="30">
        <f t="shared" si="48"/>
        <v>1</v>
      </c>
    </row>
    <row r="281" spans="1:46" s="3" customFormat="1" ht="20.100000000000001" customHeight="1" x14ac:dyDescent="0.25">
      <c r="A281" s="45">
        <v>32157535</v>
      </c>
      <c r="B281" s="45" t="s">
        <v>413</v>
      </c>
      <c r="C281" s="45" t="s">
        <v>53</v>
      </c>
      <c r="D281" s="45" t="s">
        <v>552</v>
      </c>
      <c r="E281" s="45" t="s">
        <v>414</v>
      </c>
      <c r="F281" s="70" t="str">
        <f>VLOOKUP(A281,ListadoMaestroReporte__32162888!$A$8:$H$400,8,FALSE)</f>
        <v>jorge.peniche@anahuac.mx</v>
      </c>
      <c r="G281" s="5" t="s">
        <v>537</v>
      </c>
      <c r="H281" s="5"/>
      <c r="I281" s="5"/>
      <c r="J281" s="5"/>
      <c r="K281" s="5"/>
      <c r="L281" s="5"/>
      <c r="M281" s="5" t="s">
        <v>537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"/>
      <c r="Y281" s="8"/>
      <c r="Z281" s="8"/>
      <c r="AA281" s="8"/>
      <c r="AB281" s="8"/>
      <c r="AC281" s="8"/>
      <c r="AD281" s="5"/>
      <c r="AE281" s="5"/>
      <c r="AF281" s="5"/>
      <c r="AG281" s="5" t="s">
        <v>595</v>
      </c>
      <c r="AH281" s="5"/>
      <c r="AI281" s="5"/>
      <c r="AJ281" s="5"/>
      <c r="AK281" s="5"/>
      <c r="AL281" s="5"/>
      <c r="AN281" s="20">
        <f t="shared" si="42"/>
        <v>3</v>
      </c>
      <c r="AO281" s="21">
        <f t="shared" si="43"/>
        <v>1</v>
      </c>
      <c r="AQ281" s="30" t="str">
        <f t="shared" si="44"/>
        <v xml:space="preserve"> </v>
      </c>
      <c r="AR281" s="30" t="str">
        <f t="shared" si="46"/>
        <v xml:space="preserve"> </v>
      </c>
      <c r="AS281" s="30">
        <f t="shared" si="47"/>
        <v>1</v>
      </c>
      <c r="AT281" s="30">
        <f t="shared" si="48"/>
        <v>1</v>
      </c>
    </row>
    <row r="282" spans="1:46" s="3" customFormat="1" ht="20.100000000000001" customHeight="1" x14ac:dyDescent="0.25">
      <c r="A282" s="45">
        <v>32124315</v>
      </c>
      <c r="B282" s="45" t="s">
        <v>415</v>
      </c>
      <c r="C282" s="45" t="s">
        <v>176</v>
      </c>
      <c r="D282" s="45" t="s">
        <v>567</v>
      </c>
      <c r="E282" s="45" t="s">
        <v>416</v>
      </c>
      <c r="F282" s="70" t="str">
        <f>VLOOKUP(A282,ListadoMaestroReporte__32162888!$A$8:$H$400,8,FALSE)</f>
        <v>astrid.peniche@anahuac.mx</v>
      </c>
      <c r="G282" s="5"/>
      <c r="H282" s="5" t="s">
        <v>537</v>
      </c>
      <c r="I282" s="5"/>
      <c r="J282" s="5" t="s">
        <v>537</v>
      </c>
      <c r="K282" s="5" t="s">
        <v>537</v>
      </c>
      <c r="L282" s="5" t="s">
        <v>537</v>
      </c>
      <c r="M282" s="5" t="s">
        <v>537</v>
      </c>
      <c r="N282" s="5"/>
      <c r="O282" s="5"/>
      <c r="P282" s="5"/>
      <c r="Q282" s="5"/>
      <c r="R282" s="5"/>
      <c r="S282" s="5"/>
      <c r="T282" s="5"/>
      <c r="U282" s="5" t="s">
        <v>537</v>
      </c>
      <c r="V282" s="5"/>
      <c r="W282" s="5" t="s">
        <v>537</v>
      </c>
      <c r="X282" s="8"/>
      <c r="Y282" s="8"/>
      <c r="Z282" s="8"/>
      <c r="AA282" s="8"/>
      <c r="AB282" s="8"/>
      <c r="AC282" s="8"/>
      <c r="AD282" s="5" t="s">
        <v>537</v>
      </c>
      <c r="AE282" s="5"/>
      <c r="AF282" s="5"/>
      <c r="AG282" s="5"/>
      <c r="AH282" s="5"/>
      <c r="AI282" s="5"/>
      <c r="AJ282" s="5"/>
      <c r="AK282" s="5"/>
      <c r="AL282" s="5"/>
      <c r="AN282" s="20">
        <f t="shared" si="42"/>
        <v>8</v>
      </c>
      <c r="AO282" s="21">
        <f t="shared" si="43"/>
        <v>1</v>
      </c>
      <c r="AQ282" s="30" t="str">
        <f t="shared" si="44"/>
        <v xml:space="preserve"> </v>
      </c>
      <c r="AR282" s="30">
        <f t="shared" si="46"/>
        <v>1</v>
      </c>
      <c r="AS282" s="30" t="str">
        <f t="shared" si="47"/>
        <v xml:space="preserve"> </v>
      </c>
      <c r="AT282" s="30">
        <f t="shared" si="48"/>
        <v>1</v>
      </c>
    </row>
    <row r="283" spans="1:46" s="3" customFormat="1" ht="20.100000000000001" customHeight="1" x14ac:dyDescent="0.25">
      <c r="A283" s="45">
        <v>32163885</v>
      </c>
      <c r="B283" s="45" t="s">
        <v>417</v>
      </c>
      <c r="C283" s="45" t="s">
        <v>41</v>
      </c>
      <c r="D283" s="45" t="s">
        <v>561</v>
      </c>
      <c r="E283" s="45" t="s">
        <v>42</v>
      </c>
      <c r="F283" s="70" t="str">
        <f>VLOOKUP(A283,ListadoMaestroReporte__32162888!$A$8:$H$400,8,FALSE)</f>
        <v>laura.peraza@anahuac.mx</v>
      </c>
      <c r="G283" s="5"/>
      <c r="H283" s="5" t="s">
        <v>537</v>
      </c>
      <c r="I283" s="5" t="s">
        <v>537</v>
      </c>
      <c r="J283" s="5" t="s">
        <v>537</v>
      </c>
      <c r="K283" s="5"/>
      <c r="L283" s="5" t="s">
        <v>537</v>
      </c>
      <c r="M283" s="5" t="s">
        <v>537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"/>
      <c r="Y283" s="8"/>
      <c r="Z283" s="8"/>
      <c r="AA283" s="8"/>
      <c r="AB283" s="8"/>
      <c r="AC283" s="8"/>
      <c r="AD283" s="5"/>
      <c r="AE283" s="5"/>
      <c r="AF283" s="5"/>
      <c r="AG283" s="5"/>
      <c r="AH283" s="5"/>
      <c r="AI283" s="5"/>
      <c r="AJ283" s="5"/>
      <c r="AK283" s="5"/>
      <c r="AL283" s="5"/>
      <c r="AN283" s="20">
        <f t="shared" si="42"/>
        <v>5</v>
      </c>
      <c r="AO283" s="21">
        <f t="shared" si="43"/>
        <v>1</v>
      </c>
      <c r="AQ283" s="30" t="str">
        <f t="shared" si="44"/>
        <v xml:space="preserve"> </v>
      </c>
      <c r="AR283" s="30" t="str">
        <f t="shared" si="46"/>
        <v xml:space="preserve"> </v>
      </c>
      <c r="AS283" s="30" t="str">
        <f t="shared" si="47"/>
        <v xml:space="preserve"> </v>
      </c>
      <c r="AT283" s="30">
        <f t="shared" si="48"/>
        <v>1</v>
      </c>
    </row>
    <row r="284" spans="1:46" s="3" customFormat="1" ht="20.100000000000001" customHeight="1" x14ac:dyDescent="0.25">
      <c r="A284" s="45">
        <v>32143261</v>
      </c>
      <c r="B284" s="45" t="s">
        <v>418</v>
      </c>
      <c r="C284" s="45" t="s">
        <v>147</v>
      </c>
      <c r="D284" s="45" t="s">
        <v>563</v>
      </c>
      <c r="E284" s="45" t="s">
        <v>148</v>
      </c>
      <c r="F284" s="70" t="str">
        <f>VLOOKUP(A284,ListadoMaestroReporte__32162888!$A$8:$H$400,8,FALSE)</f>
        <v>moctezuma.peraza@anahuac.mx</v>
      </c>
      <c r="G284" s="5"/>
      <c r="H284" s="5" t="s">
        <v>537</v>
      </c>
      <c r="I284" s="5"/>
      <c r="J284" s="5" t="s">
        <v>537</v>
      </c>
      <c r="K284" s="5" t="s">
        <v>537</v>
      </c>
      <c r="L284" s="5" t="s">
        <v>537</v>
      </c>
      <c r="M284" s="5" t="s">
        <v>537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"/>
      <c r="Y284" s="8"/>
      <c r="Z284" s="8"/>
      <c r="AA284" s="8"/>
      <c r="AB284" s="8"/>
      <c r="AC284" s="8"/>
      <c r="AD284" s="5"/>
      <c r="AE284" s="5"/>
      <c r="AF284" s="5"/>
      <c r="AG284" s="5"/>
      <c r="AH284" s="5"/>
      <c r="AI284" s="5"/>
      <c r="AJ284" s="5" t="s">
        <v>537</v>
      </c>
      <c r="AK284" s="5"/>
      <c r="AL284" s="5"/>
      <c r="AN284" s="20">
        <f t="shared" si="42"/>
        <v>6</v>
      </c>
      <c r="AO284" s="21">
        <f t="shared" si="43"/>
        <v>1</v>
      </c>
      <c r="AQ284" s="30" t="str">
        <f t="shared" si="44"/>
        <v xml:space="preserve"> </v>
      </c>
      <c r="AR284" s="30" t="str">
        <f t="shared" si="46"/>
        <v xml:space="preserve"> </v>
      </c>
      <c r="AS284" s="30" t="str">
        <f t="shared" si="47"/>
        <v xml:space="preserve"> </v>
      </c>
      <c r="AT284" s="30">
        <f t="shared" si="48"/>
        <v>1</v>
      </c>
    </row>
    <row r="285" spans="1:46" s="3" customFormat="1" ht="20.100000000000001" customHeight="1" x14ac:dyDescent="0.25">
      <c r="A285" s="45">
        <v>32124234</v>
      </c>
      <c r="B285" s="45" t="s">
        <v>419</v>
      </c>
      <c r="C285" s="45" t="s">
        <v>147</v>
      </c>
      <c r="D285" s="45" t="s">
        <v>563</v>
      </c>
      <c r="E285" s="45" t="s">
        <v>420</v>
      </c>
      <c r="F285" s="70" t="str">
        <f>VLOOKUP(A285,ListadoMaestroReporte__32162888!$A$8:$H$400,8,FALSE)</f>
        <v>jazmine.peraza@anahuac.mx</v>
      </c>
      <c r="G285" s="5"/>
      <c r="H285" s="5" t="s">
        <v>537</v>
      </c>
      <c r="I285" s="5" t="s">
        <v>537</v>
      </c>
      <c r="J285" s="5" t="s">
        <v>537</v>
      </c>
      <c r="K285" s="5" t="s">
        <v>537</v>
      </c>
      <c r="L285" s="5"/>
      <c r="M285" s="5" t="s">
        <v>537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"/>
      <c r="Y285" s="8"/>
      <c r="Z285" s="8"/>
      <c r="AA285" s="8"/>
      <c r="AB285" s="8"/>
      <c r="AC285" s="8"/>
      <c r="AD285" s="5" t="s">
        <v>537</v>
      </c>
      <c r="AE285" s="5"/>
      <c r="AF285" s="5"/>
      <c r="AG285" s="5"/>
      <c r="AH285" s="5"/>
      <c r="AI285" s="5"/>
      <c r="AJ285" s="5" t="s">
        <v>537</v>
      </c>
      <c r="AK285" s="5" t="s">
        <v>537</v>
      </c>
      <c r="AL285" s="5"/>
      <c r="AN285" s="20">
        <f t="shared" si="42"/>
        <v>8</v>
      </c>
      <c r="AO285" s="21">
        <f t="shared" si="43"/>
        <v>1</v>
      </c>
      <c r="AQ285" s="30" t="str">
        <f t="shared" si="44"/>
        <v xml:space="preserve"> </v>
      </c>
      <c r="AR285" s="30">
        <f t="shared" si="46"/>
        <v>1</v>
      </c>
      <c r="AS285" s="30" t="str">
        <f t="shared" si="47"/>
        <v xml:space="preserve"> </v>
      </c>
      <c r="AT285" s="30">
        <f t="shared" si="48"/>
        <v>1</v>
      </c>
    </row>
    <row r="286" spans="1:46" s="3" customFormat="1" ht="20.100000000000001" customHeight="1" x14ac:dyDescent="0.25">
      <c r="A286" s="45">
        <v>32151614</v>
      </c>
      <c r="B286" s="45" t="s">
        <v>421</v>
      </c>
      <c r="C286" s="45" t="s">
        <v>53</v>
      </c>
      <c r="D286" s="45" t="s">
        <v>552</v>
      </c>
      <c r="E286" s="45" t="s">
        <v>131</v>
      </c>
      <c r="F286" s="70" t="str">
        <f>VLOOKUP(A286,ListadoMaestroReporte__32162888!$A$8:$H$400,8,FALSE)</f>
        <v>daniel.peraza@anahuac.mx</v>
      </c>
      <c r="G286" s="5" t="s">
        <v>537</v>
      </c>
      <c r="H286" s="5"/>
      <c r="I286" s="5"/>
      <c r="J286" s="5"/>
      <c r="K286" s="5"/>
      <c r="L286" s="5"/>
      <c r="M286" s="5" t="s">
        <v>537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"/>
      <c r="Y286" s="8"/>
      <c r="Z286" s="8"/>
      <c r="AA286" s="8"/>
      <c r="AB286" s="8"/>
      <c r="AC286" s="8"/>
      <c r="AD286" s="5"/>
      <c r="AE286" s="5"/>
      <c r="AF286" s="5"/>
      <c r="AG286" s="5"/>
      <c r="AH286" s="5"/>
      <c r="AI286" s="5"/>
      <c r="AJ286" s="5"/>
      <c r="AK286" s="5"/>
      <c r="AL286" s="5"/>
      <c r="AN286" s="20">
        <f t="shared" si="42"/>
        <v>2</v>
      </c>
      <c r="AO286" s="21">
        <f t="shared" si="43"/>
        <v>1</v>
      </c>
      <c r="AQ286" s="30" t="str">
        <f t="shared" si="44"/>
        <v xml:space="preserve"> </v>
      </c>
      <c r="AR286" s="30" t="str">
        <f t="shared" ref="AR286:AR293" si="49">+IF(COUNTA(AD286:AF286)&lt;&gt;0,1," ")</f>
        <v xml:space="preserve"> </v>
      </c>
      <c r="AS286" s="30" t="str">
        <f t="shared" ref="AS286:AS293" si="50">+IF(COUNTA(AG286:AI286)&lt;&gt;0,1," ")</f>
        <v xml:space="preserve"> </v>
      </c>
      <c r="AT286" s="30">
        <f t="shared" ref="AT286:AT293" si="51">+IF(COUNTA(G286:W286)&lt;&gt;0,1," ")</f>
        <v>1</v>
      </c>
    </row>
    <row r="287" spans="1:46" s="3" customFormat="1" ht="20.100000000000001" customHeight="1" x14ac:dyDescent="0.25">
      <c r="A287" s="45">
        <v>32162647</v>
      </c>
      <c r="B287" s="45" t="s">
        <v>422</v>
      </c>
      <c r="C287" s="45" t="s">
        <v>79</v>
      </c>
      <c r="D287" s="45" t="s">
        <v>547</v>
      </c>
      <c r="E287" s="45" t="s">
        <v>89</v>
      </c>
      <c r="F287" s="70" t="str">
        <f>VLOOKUP(A287,ListadoMaestroReporte__32162888!$A$8:$H$400,8,FALSE)</f>
        <v>katia.perdomo@anahuac.mx</v>
      </c>
      <c r="G287" s="5"/>
      <c r="H287" s="5"/>
      <c r="I287" s="5"/>
      <c r="J287" s="5"/>
      <c r="K287" s="5"/>
      <c r="L287" s="5"/>
      <c r="M287" s="5" t="s">
        <v>537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"/>
      <c r="Y287" s="8"/>
      <c r="Z287" s="8"/>
      <c r="AA287" s="8"/>
      <c r="AB287" s="8"/>
      <c r="AC287" s="8"/>
      <c r="AD287" s="5"/>
      <c r="AE287" s="5"/>
      <c r="AF287" s="5"/>
      <c r="AG287" s="5"/>
      <c r="AH287" s="5"/>
      <c r="AI287" s="5"/>
      <c r="AJ287" s="5"/>
      <c r="AK287" s="5"/>
      <c r="AL287" s="5"/>
      <c r="AN287" s="20">
        <f t="shared" si="42"/>
        <v>1</v>
      </c>
      <c r="AO287" s="21">
        <f t="shared" si="43"/>
        <v>1</v>
      </c>
      <c r="AQ287" s="30" t="str">
        <f t="shared" si="44"/>
        <v xml:space="preserve"> </v>
      </c>
      <c r="AR287" s="30" t="str">
        <f t="shared" si="49"/>
        <v xml:space="preserve"> </v>
      </c>
      <c r="AS287" s="30" t="str">
        <f t="shared" si="50"/>
        <v xml:space="preserve"> </v>
      </c>
      <c r="AT287" s="30">
        <f t="shared" si="51"/>
        <v>1</v>
      </c>
    </row>
    <row r="288" spans="1:46" s="3" customFormat="1" ht="20.100000000000001" customHeight="1" x14ac:dyDescent="0.25">
      <c r="A288" s="45">
        <v>32149870</v>
      </c>
      <c r="B288" s="45" t="s">
        <v>423</v>
      </c>
      <c r="C288" s="45" t="s">
        <v>255</v>
      </c>
      <c r="D288" s="45" t="s">
        <v>572</v>
      </c>
      <c r="E288" s="45" t="s">
        <v>36</v>
      </c>
      <c r="F288" s="70" t="str">
        <f>VLOOKUP(A288,ListadoMaestroReporte__32162888!$A$8:$H$400,8,FALSE)</f>
        <v>gabriela.perez@anahuac.mx</v>
      </c>
      <c r="G288" s="5"/>
      <c r="H288" s="5"/>
      <c r="I288" s="5"/>
      <c r="J288" s="5"/>
      <c r="K288" s="5"/>
      <c r="L288" s="5" t="s">
        <v>537</v>
      </c>
      <c r="M288" s="5" t="s">
        <v>537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"/>
      <c r="Y288" s="8"/>
      <c r="Z288" s="8"/>
      <c r="AA288" s="8"/>
      <c r="AB288" s="8"/>
      <c r="AC288" s="8"/>
      <c r="AD288" s="5"/>
      <c r="AE288" s="5"/>
      <c r="AF288" s="5"/>
      <c r="AG288" s="5"/>
      <c r="AH288" s="5"/>
      <c r="AI288" s="5"/>
      <c r="AJ288" s="5"/>
      <c r="AK288" s="5"/>
      <c r="AL288" s="5"/>
      <c r="AN288" s="20">
        <f t="shared" si="42"/>
        <v>2</v>
      </c>
      <c r="AO288" s="21">
        <f t="shared" si="43"/>
        <v>1</v>
      </c>
      <c r="AQ288" s="30" t="str">
        <f t="shared" si="44"/>
        <v xml:space="preserve"> </v>
      </c>
      <c r="AR288" s="30" t="str">
        <f t="shared" si="49"/>
        <v xml:space="preserve"> </v>
      </c>
      <c r="AS288" s="30" t="str">
        <f t="shared" si="50"/>
        <v xml:space="preserve"> </v>
      </c>
      <c r="AT288" s="30">
        <f t="shared" si="51"/>
        <v>1</v>
      </c>
    </row>
    <row r="289" spans="1:46" s="3" customFormat="1" ht="20.100000000000001" customHeight="1" x14ac:dyDescent="0.25">
      <c r="A289" s="45">
        <v>32151435</v>
      </c>
      <c r="B289" s="45" t="s">
        <v>424</v>
      </c>
      <c r="C289" s="45" t="s">
        <v>55</v>
      </c>
      <c r="D289" s="45" t="s">
        <v>549</v>
      </c>
      <c r="E289" s="45" t="s">
        <v>36</v>
      </c>
      <c r="F289" s="70" t="str">
        <f>VLOOKUP(A289,ListadoMaestroReporte__32162888!$A$8:$H$400,8,FALSE)</f>
        <v>daniel.perez@anahuac.mx</v>
      </c>
      <c r="G289" s="5" t="s">
        <v>537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"/>
      <c r="Y289" s="8"/>
      <c r="Z289" s="8"/>
      <c r="AA289" s="8"/>
      <c r="AB289" s="8"/>
      <c r="AC289" s="8"/>
      <c r="AD289" s="5"/>
      <c r="AE289" s="5"/>
      <c r="AF289" s="5"/>
      <c r="AG289" s="5"/>
      <c r="AH289" s="5"/>
      <c r="AI289" s="5"/>
      <c r="AJ289" s="5" t="s">
        <v>537</v>
      </c>
      <c r="AK289" s="5"/>
      <c r="AL289" s="5"/>
      <c r="AN289" s="20">
        <f t="shared" si="42"/>
        <v>2</v>
      </c>
      <c r="AO289" s="21">
        <f t="shared" si="43"/>
        <v>1</v>
      </c>
      <c r="AQ289" s="30" t="str">
        <f t="shared" si="44"/>
        <v xml:space="preserve"> </v>
      </c>
      <c r="AR289" s="30" t="str">
        <f t="shared" si="49"/>
        <v xml:space="preserve"> </v>
      </c>
      <c r="AS289" s="30" t="str">
        <f t="shared" si="50"/>
        <v xml:space="preserve"> </v>
      </c>
      <c r="AT289" s="30">
        <f t="shared" si="51"/>
        <v>1</v>
      </c>
    </row>
    <row r="290" spans="1:46" s="3" customFormat="1" ht="20.100000000000001" customHeight="1" x14ac:dyDescent="0.25">
      <c r="A290" s="45">
        <v>32163004</v>
      </c>
      <c r="B290" s="45" t="s">
        <v>425</v>
      </c>
      <c r="C290" s="45" t="s">
        <v>200</v>
      </c>
      <c r="D290" s="45" t="s">
        <v>568</v>
      </c>
      <c r="E290" s="45" t="s">
        <v>86</v>
      </c>
      <c r="F290" s="70" t="str">
        <f>VLOOKUP(A290,ListadoMaestroReporte__32162888!$A$8:$H$400,8,FALSE)</f>
        <v>brenda.perezf@anahuac.mx</v>
      </c>
      <c r="G290" s="5" t="s">
        <v>537</v>
      </c>
      <c r="H290" s="5" t="s">
        <v>537</v>
      </c>
      <c r="I290" s="5" t="s">
        <v>537</v>
      </c>
      <c r="J290" s="5" t="s">
        <v>537</v>
      </c>
      <c r="K290" s="5" t="s">
        <v>537</v>
      </c>
      <c r="L290" s="5" t="s">
        <v>537</v>
      </c>
      <c r="M290" s="5" t="s">
        <v>537</v>
      </c>
      <c r="N290" s="5"/>
      <c r="O290" s="5"/>
      <c r="P290" s="5"/>
      <c r="Q290" s="5"/>
      <c r="R290" s="5"/>
      <c r="S290" s="5"/>
      <c r="T290" s="5"/>
      <c r="U290" s="5"/>
      <c r="V290" s="5" t="s">
        <v>537</v>
      </c>
      <c r="W290" s="5" t="s">
        <v>537</v>
      </c>
      <c r="X290" s="8"/>
      <c r="Y290" s="8"/>
      <c r="Z290" s="8"/>
      <c r="AA290" s="8"/>
      <c r="AB290" s="8"/>
      <c r="AC290" s="8"/>
      <c r="AD290" s="5"/>
      <c r="AE290" s="5"/>
      <c r="AF290" s="5" t="s">
        <v>595</v>
      </c>
      <c r="AG290" s="5" t="s">
        <v>595</v>
      </c>
      <c r="AH290" s="5" t="s">
        <v>537</v>
      </c>
      <c r="AI290" s="5"/>
      <c r="AJ290" s="5" t="s">
        <v>537</v>
      </c>
      <c r="AK290" s="5"/>
      <c r="AL290" s="5" t="s">
        <v>537</v>
      </c>
      <c r="AN290" s="20">
        <f t="shared" si="42"/>
        <v>14</v>
      </c>
      <c r="AO290" s="21">
        <f t="shared" si="43"/>
        <v>1</v>
      </c>
      <c r="AQ290" s="30" t="str">
        <f t="shared" si="44"/>
        <v xml:space="preserve"> </v>
      </c>
      <c r="AR290" s="30">
        <f t="shared" si="49"/>
        <v>1</v>
      </c>
      <c r="AS290" s="30">
        <f t="shared" si="50"/>
        <v>1</v>
      </c>
      <c r="AT290" s="30">
        <f t="shared" si="51"/>
        <v>1</v>
      </c>
    </row>
    <row r="291" spans="1:46" s="3" customFormat="1" ht="20.100000000000001" customHeight="1" x14ac:dyDescent="0.25">
      <c r="A291" s="45">
        <v>32154228</v>
      </c>
      <c r="B291" s="45" t="s">
        <v>426</v>
      </c>
      <c r="C291" s="45" t="s">
        <v>92</v>
      </c>
      <c r="D291" s="45" t="s">
        <v>550</v>
      </c>
      <c r="E291" s="45" t="s">
        <v>93</v>
      </c>
      <c r="F291" s="70" t="str">
        <f>VLOOKUP(A291,ListadoMaestroReporte__32162888!$A$8:$H$400,8,FALSE)</f>
        <v>jorge.perez@anahuac.mx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"/>
      <c r="Y291" s="8"/>
      <c r="Z291" s="8"/>
      <c r="AA291" s="8"/>
      <c r="AB291" s="8"/>
      <c r="AC291" s="8"/>
      <c r="AD291" s="5"/>
      <c r="AE291" s="5"/>
      <c r="AF291" s="5"/>
      <c r="AG291" s="5"/>
      <c r="AH291" s="5"/>
      <c r="AI291" s="5"/>
      <c r="AJ291" s="5"/>
      <c r="AK291" s="5"/>
      <c r="AL291" s="5"/>
      <c r="AN291" s="20">
        <f t="shared" si="42"/>
        <v>0</v>
      </c>
      <c r="AO291" s="21" t="str">
        <f t="shared" si="43"/>
        <v xml:space="preserve"> </v>
      </c>
      <c r="AQ291" s="30" t="str">
        <f t="shared" si="44"/>
        <v xml:space="preserve"> </v>
      </c>
      <c r="AR291" s="30" t="str">
        <f t="shared" si="49"/>
        <v xml:space="preserve"> </v>
      </c>
      <c r="AS291" s="30" t="str">
        <f t="shared" si="50"/>
        <v xml:space="preserve"> </v>
      </c>
      <c r="AT291" s="30" t="str">
        <f t="shared" si="51"/>
        <v xml:space="preserve"> </v>
      </c>
    </row>
    <row r="292" spans="1:46" s="3" customFormat="1" ht="20.100000000000001" customHeight="1" x14ac:dyDescent="0.25">
      <c r="A292" s="45">
        <v>32123641</v>
      </c>
      <c r="B292" s="45" t="s">
        <v>427</v>
      </c>
      <c r="C292" s="45" t="s">
        <v>105</v>
      </c>
      <c r="D292" s="45" t="s">
        <v>549</v>
      </c>
      <c r="E292" s="45" t="s">
        <v>428</v>
      </c>
      <c r="F292" s="70" t="str">
        <f>VLOOKUP(A292,ListadoMaestroReporte__32162888!$A$8:$H$400,8,FALSE)</f>
        <v>miguel.perez@anahuac.mx</v>
      </c>
      <c r="G292" s="5" t="s">
        <v>537</v>
      </c>
      <c r="H292" s="5"/>
      <c r="I292" s="5"/>
      <c r="J292" s="5"/>
      <c r="K292" s="5"/>
      <c r="L292" s="5" t="s">
        <v>537</v>
      </c>
      <c r="M292" s="5" t="s">
        <v>537</v>
      </c>
      <c r="N292" s="5"/>
      <c r="O292" s="5"/>
      <c r="P292" s="5" t="s">
        <v>537</v>
      </c>
      <c r="Q292" s="5" t="s">
        <v>537</v>
      </c>
      <c r="R292" s="5"/>
      <c r="S292" s="5"/>
      <c r="T292" s="5"/>
      <c r="U292" s="5"/>
      <c r="V292" s="5"/>
      <c r="W292" s="5" t="s">
        <v>537</v>
      </c>
      <c r="X292" s="8"/>
      <c r="Y292" s="8"/>
      <c r="Z292" s="8" t="str">
        <f>VLOOKUP($B292,'Enero 2017 (2)'!$A$2:$W$402,21,FALSE)</f>
        <v>x</v>
      </c>
      <c r="AA292" s="8" t="str">
        <f>VLOOKUP($B292,'Enero 2017 (2)'!$A$2:$W$402,22,FALSE)</f>
        <v>x</v>
      </c>
      <c r="AB292" s="8" t="str">
        <f>VLOOKUP($B292,'Enero 2017 (2)'!$A$2:$W$402,23,FALSE)</f>
        <v>x</v>
      </c>
      <c r="AC292" s="8"/>
      <c r="AD292" s="5" t="s">
        <v>537</v>
      </c>
      <c r="AE292" s="5"/>
      <c r="AF292" s="5"/>
      <c r="AG292" s="5" t="s">
        <v>595</v>
      </c>
      <c r="AH292" s="5"/>
      <c r="AI292" s="5"/>
      <c r="AJ292" s="5" t="s">
        <v>537</v>
      </c>
      <c r="AK292" s="5"/>
      <c r="AL292" s="5"/>
      <c r="AN292" s="20">
        <f t="shared" si="42"/>
        <v>12</v>
      </c>
      <c r="AO292" s="21">
        <f t="shared" si="43"/>
        <v>1</v>
      </c>
      <c r="AQ292" s="30">
        <f t="shared" si="44"/>
        <v>1</v>
      </c>
      <c r="AR292" s="30">
        <f t="shared" si="49"/>
        <v>1</v>
      </c>
      <c r="AS292" s="30">
        <f t="shared" si="50"/>
        <v>1</v>
      </c>
      <c r="AT292" s="30">
        <f t="shared" si="51"/>
        <v>1</v>
      </c>
    </row>
    <row r="293" spans="1:46" s="3" customFormat="1" ht="20.100000000000001" customHeight="1" x14ac:dyDescent="0.25">
      <c r="A293" s="45">
        <v>32161636</v>
      </c>
      <c r="B293" s="45" t="s">
        <v>429</v>
      </c>
      <c r="C293" s="45" t="s">
        <v>62</v>
      </c>
      <c r="D293" s="45" t="s">
        <v>560</v>
      </c>
      <c r="E293" s="45" t="s">
        <v>86</v>
      </c>
      <c r="F293" s="70" t="str">
        <f>VLOOKUP(A293,ListadoMaestroReporte__32162888!$A$8:$H$400,8,FALSE)</f>
        <v>yussiff.perez@anahuac.mx</v>
      </c>
      <c r="G293" s="5"/>
      <c r="H293" s="5"/>
      <c r="I293" s="5"/>
      <c r="J293" s="5" t="s">
        <v>537</v>
      </c>
      <c r="K293" s="5"/>
      <c r="L293" s="5" t="s">
        <v>537</v>
      </c>
      <c r="M293" s="5" t="s">
        <v>537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"/>
      <c r="Y293" s="8"/>
      <c r="Z293" s="8"/>
      <c r="AA293" s="8"/>
      <c r="AB293" s="8"/>
      <c r="AC293" s="8"/>
      <c r="AD293" s="5"/>
      <c r="AE293" s="5"/>
      <c r="AF293" s="5" t="s">
        <v>595</v>
      </c>
      <c r="AG293" s="5" t="s">
        <v>595</v>
      </c>
      <c r="AH293" s="5"/>
      <c r="AI293" s="5"/>
      <c r="AJ293" s="5" t="s">
        <v>537</v>
      </c>
      <c r="AK293" s="5"/>
      <c r="AL293" s="5"/>
      <c r="AN293" s="20">
        <f t="shared" si="42"/>
        <v>6</v>
      </c>
      <c r="AO293" s="21">
        <f t="shared" si="43"/>
        <v>1</v>
      </c>
      <c r="AQ293" s="30" t="str">
        <f t="shared" si="44"/>
        <v xml:space="preserve"> </v>
      </c>
      <c r="AR293" s="30">
        <f t="shared" si="49"/>
        <v>1</v>
      </c>
      <c r="AS293" s="30">
        <f t="shared" si="50"/>
        <v>1</v>
      </c>
      <c r="AT293" s="30">
        <f t="shared" si="51"/>
        <v>1</v>
      </c>
    </row>
    <row r="294" spans="1:46" s="3" customFormat="1" ht="20.100000000000001" customHeight="1" x14ac:dyDescent="0.25">
      <c r="A294" s="45">
        <v>32144525</v>
      </c>
      <c r="B294" s="45" t="s">
        <v>430</v>
      </c>
      <c r="C294" s="45" t="s">
        <v>100</v>
      </c>
      <c r="D294" s="45" t="s">
        <v>549</v>
      </c>
      <c r="E294" s="45" t="s">
        <v>36</v>
      </c>
      <c r="F294" s="70" t="str">
        <f>VLOOKUP(A294,ListadoMaestroReporte__32162888!$A$8:$H$400,8,FALSE)</f>
        <v>alberto.perezri@anahuac.mx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"/>
      <c r="Y294" s="8"/>
      <c r="Z294" s="8"/>
      <c r="AA294" s="8"/>
      <c r="AB294" s="8"/>
      <c r="AC294" s="8"/>
      <c r="AD294" s="5"/>
      <c r="AE294" s="5"/>
      <c r="AF294" s="5"/>
      <c r="AG294" s="5" t="s">
        <v>595</v>
      </c>
      <c r="AH294" s="5"/>
      <c r="AI294" s="5"/>
      <c r="AJ294" s="5"/>
      <c r="AK294" s="5"/>
      <c r="AL294" s="5"/>
      <c r="AN294" s="20">
        <f t="shared" si="42"/>
        <v>1</v>
      </c>
      <c r="AO294" s="21">
        <f t="shared" si="43"/>
        <v>1</v>
      </c>
      <c r="AQ294" s="30" t="str">
        <f t="shared" si="44"/>
        <v xml:space="preserve"> </v>
      </c>
      <c r="AR294" s="30" t="str">
        <f t="shared" si="46"/>
        <v xml:space="preserve"> </v>
      </c>
      <c r="AS294" s="30">
        <f t="shared" si="47"/>
        <v>1</v>
      </c>
      <c r="AT294" s="30" t="str">
        <f t="shared" si="48"/>
        <v xml:space="preserve"> </v>
      </c>
    </row>
    <row r="295" spans="1:46" s="3" customFormat="1" ht="20.100000000000001" customHeight="1" x14ac:dyDescent="0.25">
      <c r="A295" s="45">
        <v>32124249</v>
      </c>
      <c r="B295" s="45" t="s">
        <v>431</v>
      </c>
      <c r="C295" s="45" t="s">
        <v>228</v>
      </c>
      <c r="D295" s="45" t="s">
        <v>565</v>
      </c>
      <c r="E295" s="45" t="s">
        <v>36</v>
      </c>
      <c r="F295" s="70" t="str">
        <f>VLOOKUP(A295,ListadoMaestroReporte__32162888!$A$8:$H$400,8,FALSE)</f>
        <v>carlos.perez@anahuac.mx</v>
      </c>
      <c r="G295" s="5"/>
      <c r="H295" s="5"/>
      <c r="I295" s="5" t="s">
        <v>537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"/>
      <c r="Y295" s="8"/>
      <c r="Z295" s="8"/>
      <c r="AA295" s="8"/>
      <c r="AB295" s="8"/>
      <c r="AC295" s="8"/>
      <c r="AD295" s="5"/>
      <c r="AE295" s="5"/>
      <c r="AF295" s="5"/>
      <c r="AG295" s="5"/>
      <c r="AH295" s="5"/>
      <c r="AI295" s="5"/>
      <c r="AJ295" s="5"/>
      <c r="AK295" s="5"/>
      <c r="AL295" s="5"/>
      <c r="AN295" s="20">
        <f t="shared" si="42"/>
        <v>1</v>
      </c>
      <c r="AO295" s="21">
        <f t="shared" si="43"/>
        <v>1</v>
      </c>
      <c r="AQ295" s="30" t="str">
        <f t="shared" si="44"/>
        <v xml:space="preserve"> </v>
      </c>
      <c r="AR295" s="30" t="str">
        <f t="shared" si="46"/>
        <v xml:space="preserve"> </v>
      </c>
      <c r="AS295" s="30" t="str">
        <f t="shared" si="47"/>
        <v xml:space="preserve"> </v>
      </c>
      <c r="AT295" s="30">
        <f t="shared" si="48"/>
        <v>1</v>
      </c>
    </row>
    <row r="296" spans="1:46" s="3" customFormat="1" ht="20.100000000000001" customHeight="1" x14ac:dyDescent="0.25">
      <c r="A296" s="45">
        <v>32153663</v>
      </c>
      <c r="B296" s="45" t="s">
        <v>432</v>
      </c>
      <c r="C296" s="45" t="s">
        <v>147</v>
      </c>
      <c r="D296" s="45" t="s">
        <v>563</v>
      </c>
      <c r="E296" s="45" t="s">
        <v>131</v>
      </c>
      <c r="F296" s="70" t="str">
        <f>VLOOKUP(A296,ListadoMaestroReporte__32162888!$A$8:$H$400,8,FALSE)</f>
        <v>jose.pineda@anahuac.mx</v>
      </c>
      <c r="G296" s="5"/>
      <c r="H296" s="5" t="s">
        <v>537</v>
      </c>
      <c r="I296" s="5" t="s">
        <v>537</v>
      </c>
      <c r="J296" s="5" t="s">
        <v>537</v>
      </c>
      <c r="K296" s="5" t="s">
        <v>537</v>
      </c>
      <c r="L296" s="5"/>
      <c r="M296" s="5" t="s">
        <v>537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"/>
      <c r="Y296" s="8"/>
      <c r="Z296" s="8"/>
      <c r="AA296" s="8"/>
      <c r="AB296" s="8"/>
      <c r="AC296" s="8"/>
      <c r="AD296" s="5"/>
      <c r="AE296" s="5"/>
      <c r="AF296" s="5" t="s">
        <v>595</v>
      </c>
      <c r="AG296" s="5"/>
      <c r="AH296" s="5"/>
      <c r="AI296" s="5"/>
      <c r="AJ296" s="5" t="s">
        <v>537</v>
      </c>
      <c r="AK296" s="5"/>
      <c r="AL296" s="5"/>
      <c r="AN296" s="20">
        <f t="shared" si="42"/>
        <v>7</v>
      </c>
      <c r="AO296" s="21">
        <f t="shared" si="43"/>
        <v>1</v>
      </c>
      <c r="AQ296" s="30" t="str">
        <f t="shared" si="44"/>
        <v xml:space="preserve"> </v>
      </c>
      <c r="AR296" s="30">
        <f t="shared" si="46"/>
        <v>1</v>
      </c>
      <c r="AS296" s="30" t="str">
        <f t="shared" si="47"/>
        <v xml:space="preserve"> </v>
      </c>
      <c r="AT296" s="30">
        <f t="shared" si="48"/>
        <v>1</v>
      </c>
    </row>
    <row r="297" spans="1:46" s="3" customFormat="1" ht="20.100000000000001" customHeight="1" x14ac:dyDescent="0.25">
      <c r="A297" s="45">
        <v>32146467</v>
      </c>
      <c r="B297" s="45" t="s">
        <v>433</v>
      </c>
      <c r="C297" s="45" t="s">
        <v>41</v>
      </c>
      <c r="D297" s="45" t="s">
        <v>561</v>
      </c>
      <c r="E297" s="45" t="s">
        <v>42</v>
      </c>
      <c r="F297" s="70" t="str">
        <f>VLOOKUP(A297,ListadoMaestroReporte__32162888!$A$8:$H$400,8,FALSE)</f>
        <v>olga.pinzon@anahuac.mx</v>
      </c>
      <c r="G297" s="5" t="s">
        <v>537</v>
      </c>
      <c r="H297" s="5" t="s">
        <v>537</v>
      </c>
      <c r="I297" s="5"/>
      <c r="J297" s="5" t="s">
        <v>537</v>
      </c>
      <c r="K297" s="5" t="s">
        <v>537</v>
      </c>
      <c r="L297" s="5" t="s">
        <v>537</v>
      </c>
      <c r="M297" s="5" t="s">
        <v>537</v>
      </c>
      <c r="N297" s="5"/>
      <c r="O297" s="5"/>
      <c r="P297" s="5"/>
      <c r="Q297" s="5"/>
      <c r="R297" s="5"/>
      <c r="S297" s="5"/>
      <c r="T297" s="5"/>
      <c r="U297" s="5"/>
      <c r="V297" s="5"/>
      <c r="W297" s="5" t="s">
        <v>537</v>
      </c>
      <c r="X297" s="8"/>
      <c r="Y297" s="8"/>
      <c r="Z297" s="8"/>
      <c r="AA297" s="8"/>
      <c r="AB297" s="8"/>
      <c r="AC297" s="8"/>
      <c r="AD297" s="5" t="s">
        <v>537</v>
      </c>
      <c r="AE297" s="5"/>
      <c r="AF297" s="5"/>
      <c r="AG297" s="5"/>
      <c r="AH297" s="5"/>
      <c r="AI297" s="5"/>
      <c r="AJ297" s="5" t="s">
        <v>537</v>
      </c>
      <c r="AK297" s="5"/>
      <c r="AL297" s="5"/>
      <c r="AN297" s="20">
        <f t="shared" si="42"/>
        <v>9</v>
      </c>
      <c r="AO297" s="21">
        <f t="shared" si="43"/>
        <v>1</v>
      </c>
      <c r="AQ297" s="30" t="str">
        <f t="shared" si="44"/>
        <v xml:space="preserve"> </v>
      </c>
      <c r="AR297" s="30">
        <f t="shared" si="46"/>
        <v>1</v>
      </c>
      <c r="AS297" s="30" t="str">
        <f t="shared" si="47"/>
        <v xml:space="preserve"> </v>
      </c>
      <c r="AT297" s="30">
        <f t="shared" si="48"/>
        <v>1</v>
      </c>
    </row>
    <row r="298" spans="1:46" s="3" customFormat="1" ht="20.100000000000001" customHeight="1" x14ac:dyDescent="0.25">
      <c r="A298" s="45">
        <v>32144526</v>
      </c>
      <c r="B298" s="45" t="s">
        <v>434</v>
      </c>
      <c r="C298" s="45" t="s">
        <v>76</v>
      </c>
      <c r="D298" s="45" t="s">
        <v>546</v>
      </c>
      <c r="E298" s="45" t="s">
        <v>39</v>
      </c>
      <c r="F298" s="70" t="str">
        <f>VLOOKUP(A298,ListadoMaestroReporte__32162888!$A$8:$H$400,8,FALSE)</f>
        <v>mercedes.pina@anahuac.mx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"/>
      <c r="Y298" s="8"/>
      <c r="Z298" s="8"/>
      <c r="AA298" s="8"/>
      <c r="AB298" s="8"/>
      <c r="AC298" s="8"/>
      <c r="AD298" s="5"/>
      <c r="AE298" s="5"/>
      <c r="AF298" s="5"/>
      <c r="AG298" s="5"/>
      <c r="AH298" s="5"/>
      <c r="AI298" s="5"/>
      <c r="AJ298" s="5"/>
      <c r="AK298" s="5"/>
      <c r="AL298" s="5"/>
      <c r="AN298" s="20">
        <f t="shared" si="42"/>
        <v>0</v>
      </c>
      <c r="AO298" s="21" t="str">
        <f t="shared" si="43"/>
        <v xml:space="preserve"> </v>
      </c>
      <c r="AQ298" s="30" t="str">
        <f t="shared" si="44"/>
        <v xml:space="preserve"> </v>
      </c>
      <c r="AR298" s="30" t="str">
        <f t="shared" si="46"/>
        <v xml:space="preserve"> </v>
      </c>
      <c r="AS298" s="30" t="str">
        <f t="shared" si="47"/>
        <v xml:space="preserve"> </v>
      </c>
      <c r="AT298" s="30" t="str">
        <f t="shared" si="48"/>
        <v xml:space="preserve"> </v>
      </c>
    </row>
    <row r="299" spans="1:46" s="3" customFormat="1" ht="20.100000000000001" customHeight="1" x14ac:dyDescent="0.25">
      <c r="A299" s="45">
        <v>32124276</v>
      </c>
      <c r="B299" s="45" t="s">
        <v>435</v>
      </c>
      <c r="C299" s="45" t="s">
        <v>62</v>
      </c>
      <c r="D299" s="45" t="s">
        <v>560</v>
      </c>
      <c r="E299" s="45" t="s">
        <v>133</v>
      </c>
      <c r="F299" s="70" t="str">
        <f>VLOOKUP(A299,ListadoMaestroReporte__32162888!$A$8:$H$400,8,FALSE)</f>
        <v>jose.pool@anahuac.mx</v>
      </c>
      <c r="G299" s="5"/>
      <c r="H299" s="5"/>
      <c r="I299" s="5" t="s">
        <v>537</v>
      </c>
      <c r="J299" s="5"/>
      <c r="K299" s="5" t="s">
        <v>537</v>
      </c>
      <c r="L299" s="5" t="s">
        <v>537</v>
      </c>
      <c r="M299" s="5" t="s">
        <v>537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"/>
      <c r="Y299" s="8"/>
      <c r="Z299" s="8"/>
      <c r="AA299" s="8"/>
      <c r="AB299" s="8"/>
      <c r="AC299" s="8"/>
      <c r="AD299" s="5"/>
      <c r="AE299" s="5"/>
      <c r="AF299" s="5"/>
      <c r="AG299" s="5"/>
      <c r="AH299" s="5"/>
      <c r="AI299" s="5"/>
      <c r="AJ299" s="5" t="s">
        <v>537</v>
      </c>
      <c r="AK299" s="5"/>
      <c r="AL299" s="5"/>
      <c r="AN299" s="20">
        <f t="shared" si="42"/>
        <v>5</v>
      </c>
      <c r="AO299" s="21">
        <f t="shared" si="43"/>
        <v>1</v>
      </c>
      <c r="AQ299" s="30" t="str">
        <f t="shared" si="44"/>
        <v xml:space="preserve"> </v>
      </c>
      <c r="AR299" s="30" t="str">
        <f t="shared" si="46"/>
        <v xml:space="preserve"> </v>
      </c>
      <c r="AS299" s="30" t="str">
        <f t="shared" si="47"/>
        <v xml:space="preserve"> </v>
      </c>
      <c r="AT299" s="30">
        <f t="shared" si="48"/>
        <v>1</v>
      </c>
    </row>
    <row r="300" spans="1:46" s="3" customFormat="1" ht="20.100000000000001" customHeight="1" x14ac:dyDescent="0.25">
      <c r="A300" s="45">
        <v>32153323</v>
      </c>
      <c r="B300" s="45" t="s">
        <v>436</v>
      </c>
      <c r="C300" s="45" t="s">
        <v>62</v>
      </c>
      <c r="D300" s="45" t="s">
        <v>560</v>
      </c>
      <c r="E300" s="45" t="s">
        <v>63</v>
      </c>
      <c r="F300" s="70" t="str">
        <f>VLOOKUP(A300,ListadoMaestroReporte__32162888!$A$8:$H$400,8,FALSE)</f>
        <v>erick.poot@anahuac.mx</v>
      </c>
      <c r="G300" s="5"/>
      <c r="H300" s="5"/>
      <c r="I300" s="5" t="s">
        <v>537</v>
      </c>
      <c r="J300" s="5" t="s">
        <v>537</v>
      </c>
      <c r="K300" s="5" t="s">
        <v>537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 t="s">
        <v>537</v>
      </c>
      <c r="X300" s="8" t="str">
        <f>VLOOKUP($B300,'Enero 2017 (2)'!$A$2:$W$402,19,FALSE)</f>
        <v>x</v>
      </c>
      <c r="Y300" s="8"/>
      <c r="Z300" s="8"/>
      <c r="AA300" s="8"/>
      <c r="AB300" s="8"/>
      <c r="AC300" s="8"/>
      <c r="AD300" s="5"/>
      <c r="AE300" s="5"/>
      <c r="AF300" s="5"/>
      <c r="AG300" s="5" t="s">
        <v>595</v>
      </c>
      <c r="AH300" s="5"/>
      <c r="AI300" s="5"/>
      <c r="AJ300" s="5" t="s">
        <v>537</v>
      </c>
      <c r="AK300" s="5"/>
      <c r="AL300" s="5"/>
      <c r="AN300" s="20">
        <f t="shared" si="42"/>
        <v>7</v>
      </c>
      <c r="AO300" s="21">
        <f t="shared" si="43"/>
        <v>1</v>
      </c>
      <c r="AQ300" s="30">
        <f t="shared" si="44"/>
        <v>1</v>
      </c>
      <c r="AR300" s="30" t="str">
        <f t="shared" si="46"/>
        <v xml:space="preserve"> </v>
      </c>
      <c r="AS300" s="30">
        <f t="shared" si="47"/>
        <v>1</v>
      </c>
      <c r="AT300" s="30">
        <f t="shared" ref="AT300:AT315" si="52">+IF(COUNTA(G300:W300)&lt;&gt;0,1," ")</f>
        <v>1</v>
      </c>
    </row>
    <row r="301" spans="1:46" s="3" customFormat="1" ht="20.100000000000001" customHeight="1" x14ac:dyDescent="0.25">
      <c r="A301" s="45">
        <v>32160877</v>
      </c>
      <c r="B301" s="45" t="s">
        <v>437</v>
      </c>
      <c r="C301" s="45" t="s">
        <v>147</v>
      </c>
      <c r="D301" s="45" t="s">
        <v>563</v>
      </c>
      <c r="E301" s="45" t="s">
        <v>131</v>
      </c>
      <c r="F301" s="70" t="str">
        <f>VLOOKUP(A301,ListadoMaestroReporte__32162888!$A$8:$H$400,8,FALSE)</f>
        <v>enrique.poot@anahuac.mx</v>
      </c>
      <c r="G301" s="5"/>
      <c r="H301" s="5" t="s">
        <v>537</v>
      </c>
      <c r="I301" s="5" t="s">
        <v>537</v>
      </c>
      <c r="J301" s="5" t="s">
        <v>537</v>
      </c>
      <c r="K301" s="5" t="s">
        <v>537</v>
      </c>
      <c r="L301" s="5" t="s">
        <v>537</v>
      </c>
      <c r="M301" s="5" t="s">
        <v>537</v>
      </c>
      <c r="N301" s="5"/>
      <c r="O301" s="5"/>
      <c r="P301" s="5"/>
      <c r="Q301" s="5"/>
      <c r="R301" s="5"/>
      <c r="S301" s="5"/>
      <c r="T301" s="5"/>
      <c r="U301" s="5"/>
      <c r="V301" s="5" t="s">
        <v>537</v>
      </c>
      <c r="W301" s="5" t="s">
        <v>537</v>
      </c>
      <c r="X301" s="8"/>
      <c r="Y301" s="8"/>
      <c r="Z301" s="8"/>
      <c r="AA301" s="8"/>
      <c r="AB301" s="8"/>
      <c r="AC301" s="8"/>
      <c r="AD301" s="5"/>
      <c r="AE301" s="5"/>
      <c r="AF301" s="5"/>
      <c r="AG301" s="5" t="s">
        <v>595</v>
      </c>
      <c r="AH301" s="5"/>
      <c r="AI301" s="5"/>
      <c r="AJ301" s="5" t="s">
        <v>537</v>
      </c>
      <c r="AK301" s="5"/>
      <c r="AL301" s="5"/>
      <c r="AN301" s="20">
        <f t="shared" si="42"/>
        <v>10</v>
      </c>
      <c r="AO301" s="21">
        <f t="shared" si="43"/>
        <v>1</v>
      </c>
      <c r="AQ301" s="30" t="str">
        <f t="shared" si="44"/>
        <v xml:space="preserve"> </v>
      </c>
      <c r="AR301" s="30" t="str">
        <f t="shared" si="46"/>
        <v xml:space="preserve"> </v>
      </c>
      <c r="AS301" s="30">
        <f t="shared" si="47"/>
        <v>1</v>
      </c>
      <c r="AT301" s="30">
        <f t="shared" si="52"/>
        <v>1</v>
      </c>
    </row>
    <row r="302" spans="1:46" s="3" customFormat="1" ht="20.100000000000001" customHeight="1" x14ac:dyDescent="0.25">
      <c r="A302" s="45">
        <v>32162905</v>
      </c>
      <c r="B302" s="45" t="s">
        <v>438</v>
      </c>
      <c r="C302" s="45" t="s">
        <v>60</v>
      </c>
      <c r="D302" s="45" t="s">
        <v>564</v>
      </c>
      <c r="E302" s="45" t="s">
        <v>66</v>
      </c>
      <c r="F302" s="70" t="str">
        <f>VLOOKUP(A302,ListadoMaestroReporte__32162888!$A$8:$H$400,8,FALSE)</f>
        <v>aurora.porrua@anahuac.mx</v>
      </c>
      <c r="G302" s="5"/>
      <c r="H302" s="5" t="s">
        <v>537</v>
      </c>
      <c r="I302" s="5" t="s">
        <v>537</v>
      </c>
      <c r="J302" s="5"/>
      <c r="K302" s="5" t="s">
        <v>537</v>
      </c>
      <c r="L302" s="5" t="s">
        <v>537</v>
      </c>
      <c r="M302" s="5" t="s">
        <v>537</v>
      </c>
      <c r="N302" s="5"/>
      <c r="O302" s="5"/>
      <c r="P302" s="5"/>
      <c r="Q302" s="5"/>
      <c r="R302" s="5"/>
      <c r="S302" s="5"/>
      <c r="T302" s="5"/>
      <c r="U302" s="5" t="s">
        <v>537</v>
      </c>
      <c r="V302" s="5"/>
      <c r="W302" s="5" t="s">
        <v>537</v>
      </c>
      <c r="X302" s="8"/>
      <c r="Y302" s="8"/>
      <c r="Z302" s="8"/>
      <c r="AA302" s="8"/>
      <c r="AB302" s="8"/>
      <c r="AC302" s="8"/>
      <c r="AD302" s="5"/>
      <c r="AE302" s="5"/>
      <c r="AF302" s="5"/>
      <c r="AG302" s="5" t="s">
        <v>537</v>
      </c>
      <c r="AH302" s="5"/>
      <c r="AI302" s="5"/>
      <c r="AJ302" s="5"/>
      <c r="AK302" s="5"/>
      <c r="AL302" s="5"/>
      <c r="AN302" s="20">
        <f t="shared" si="42"/>
        <v>8</v>
      </c>
      <c r="AO302" s="21">
        <f t="shared" si="43"/>
        <v>1</v>
      </c>
      <c r="AQ302" s="30" t="str">
        <f t="shared" si="44"/>
        <v xml:space="preserve"> </v>
      </c>
      <c r="AR302" s="30" t="str">
        <f t="shared" si="46"/>
        <v xml:space="preserve"> </v>
      </c>
      <c r="AS302" s="30">
        <f t="shared" si="47"/>
        <v>1</v>
      </c>
      <c r="AT302" s="30">
        <f t="shared" si="52"/>
        <v>1</v>
      </c>
    </row>
    <row r="303" spans="1:46" s="3" customFormat="1" ht="20.100000000000001" customHeight="1" x14ac:dyDescent="0.25">
      <c r="A303" s="45">
        <v>32144190</v>
      </c>
      <c r="B303" s="45" t="s">
        <v>439</v>
      </c>
      <c r="C303" s="45" t="s">
        <v>176</v>
      </c>
      <c r="D303" s="45" t="s">
        <v>567</v>
      </c>
      <c r="E303" s="45" t="s">
        <v>86</v>
      </c>
      <c r="F303" s="70" t="str">
        <f>VLOOKUP(A303,ListadoMaestroReporte__32162888!$A$8:$H$400,8,FALSE)</f>
        <v>juan.puc@anahuac.mx</v>
      </c>
      <c r="G303" s="5"/>
      <c r="H303" s="5" t="s">
        <v>537</v>
      </c>
      <c r="I303" s="5"/>
      <c r="J303" s="5" t="s">
        <v>537</v>
      </c>
      <c r="K303" s="5" t="s">
        <v>537</v>
      </c>
      <c r="L303" s="5" t="s">
        <v>537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"/>
      <c r="Y303" s="8"/>
      <c r="Z303" s="8"/>
      <c r="AA303" s="8"/>
      <c r="AB303" s="8"/>
      <c r="AC303" s="8"/>
      <c r="AD303" s="5"/>
      <c r="AE303" s="5" t="s">
        <v>598</v>
      </c>
      <c r="AF303" s="5"/>
      <c r="AG303" s="5"/>
      <c r="AH303" s="5"/>
      <c r="AI303" s="5"/>
      <c r="AJ303" s="5"/>
      <c r="AK303" s="5"/>
      <c r="AL303" s="5"/>
      <c r="AN303" s="20">
        <f t="shared" si="42"/>
        <v>5</v>
      </c>
      <c r="AO303" s="21">
        <f t="shared" si="43"/>
        <v>1</v>
      </c>
      <c r="AQ303" s="30" t="str">
        <f t="shared" si="44"/>
        <v xml:space="preserve"> </v>
      </c>
      <c r="AR303" s="30">
        <f t="shared" si="46"/>
        <v>1</v>
      </c>
      <c r="AS303" s="30" t="str">
        <f t="shared" si="47"/>
        <v xml:space="preserve"> </v>
      </c>
      <c r="AT303" s="30">
        <f t="shared" si="52"/>
        <v>1</v>
      </c>
    </row>
    <row r="304" spans="1:46" s="3" customFormat="1" ht="20.100000000000001" customHeight="1" x14ac:dyDescent="0.25">
      <c r="A304" s="45">
        <v>32162282</v>
      </c>
      <c r="B304" s="45" t="s">
        <v>440</v>
      </c>
      <c r="C304" s="45" t="s">
        <v>35</v>
      </c>
      <c r="D304" s="45" t="s">
        <v>554</v>
      </c>
      <c r="E304" s="45" t="s">
        <v>36</v>
      </c>
      <c r="F304" s="70" t="str">
        <f>VLOOKUP(A304,ListadoMaestroReporte__32162888!$A$8:$H$400,8,FALSE)</f>
        <v>roberto.puc@anahuac.mx</v>
      </c>
      <c r="G304" s="5"/>
      <c r="H304" s="5" t="s">
        <v>537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"/>
      <c r="Y304" s="8"/>
      <c r="Z304" s="8"/>
      <c r="AA304" s="8"/>
      <c r="AB304" s="8"/>
      <c r="AC304" s="8"/>
      <c r="AD304" s="5"/>
      <c r="AE304" s="5"/>
      <c r="AF304" s="5"/>
      <c r="AG304" s="5"/>
      <c r="AH304" s="5"/>
      <c r="AI304" s="5"/>
      <c r="AJ304" s="5"/>
      <c r="AK304" s="5"/>
      <c r="AL304" s="5"/>
      <c r="AN304" s="20">
        <f t="shared" si="42"/>
        <v>1</v>
      </c>
      <c r="AO304" s="21">
        <f t="shared" si="43"/>
        <v>1</v>
      </c>
      <c r="AQ304" s="30" t="str">
        <f t="shared" si="44"/>
        <v xml:space="preserve"> </v>
      </c>
      <c r="AR304" s="30" t="str">
        <f t="shared" ref="AR304:AR336" si="53">+IF(COUNTA(AD304:AF304)&lt;&gt;0,1," ")</f>
        <v xml:space="preserve"> </v>
      </c>
      <c r="AS304" s="30" t="str">
        <f t="shared" ref="AS304:AS336" si="54">+IF(COUNTA(AG304:AI304)&lt;&gt;0,1," ")</f>
        <v xml:space="preserve"> </v>
      </c>
      <c r="AT304" s="30">
        <f t="shared" si="52"/>
        <v>1</v>
      </c>
    </row>
    <row r="305" spans="1:46" s="3" customFormat="1" ht="20.100000000000001" customHeight="1" x14ac:dyDescent="0.25">
      <c r="A305" s="45">
        <v>32160582</v>
      </c>
      <c r="B305" s="45" t="s">
        <v>441</v>
      </c>
      <c r="C305" s="45" t="s">
        <v>365</v>
      </c>
      <c r="D305" s="45" t="s">
        <v>571</v>
      </c>
      <c r="E305" s="45" t="s">
        <v>86</v>
      </c>
      <c r="F305" s="70" t="str">
        <f>VLOOKUP(A305,ListadoMaestroReporte__32162888!$A$8:$H$400,8,FALSE)</f>
        <v>adriana.puc@anahuac.mx</v>
      </c>
      <c r="G305" s="5"/>
      <c r="H305" s="5" t="s">
        <v>537</v>
      </c>
      <c r="I305" s="5" t="s">
        <v>537</v>
      </c>
      <c r="J305" s="5"/>
      <c r="K305" s="5" t="s">
        <v>537</v>
      </c>
      <c r="L305" s="5" t="s">
        <v>537</v>
      </c>
      <c r="M305" s="5" t="s">
        <v>537</v>
      </c>
      <c r="N305" s="5"/>
      <c r="O305" s="5"/>
      <c r="P305" s="5"/>
      <c r="Q305" s="5"/>
      <c r="R305" s="5"/>
      <c r="S305" s="5"/>
      <c r="T305" s="5"/>
      <c r="U305" s="5"/>
      <c r="V305" s="5" t="s">
        <v>537</v>
      </c>
      <c r="W305" s="5" t="s">
        <v>537</v>
      </c>
      <c r="X305" s="8" t="str">
        <f>VLOOKUP($B305,'Enero 2017 (2)'!$A$2:$W$402,19,FALSE)</f>
        <v>x</v>
      </c>
      <c r="Y305" s="8" t="str">
        <f>VLOOKUP($B305,'Enero 2017 (2)'!$A$2:$W$402,20,FALSE)</f>
        <v>x</v>
      </c>
      <c r="Z305" s="8" t="str">
        <f>VLOOKUP($B305,'Enero 2017 (2)'!$A$2:$W$402,21,FALSE)</f>
        <v>x</v>
      </c>
      <c r="AA305" s="8" t="str">
        <f>VLOOKUP($B305,'Enero 2017 (2)'!$A$2:$W$402,22,FALSE)</f>
        <v>x</v>
      </c>
      <c r="AB305" s="8"/>
      <c r="AC305" s="8"/>
      <c r="AD305" s="5" t="s">
        <v>537</v>
      </c>
      <c r="AE305" s="5"/>
      <c r="AF305" s="5" t="s">
        <v>595</v>
      </c>
      <c r="AG305" s="5" t="s">
        <v>595</v>
      </c>
      <c r="AH305" s="5"/>
      <c r="AI305" s="5"/>
      <c r="AJ305" s="5" t="s">
        <v>537</v>
      </c>
      <c r="AK305" s="5"/>
      <c r="AL305" s="5" t="s">
        <v>537</v>
      </c>
      <c r="AN305" s="20">
        <f t="shared" si="42"/>
        <v>16</v>
      </c>
      <c r="AO305" s="21">
        <f t="shared" si="43"/>
        <v>1</v>
      </c>
      <c r="AQ305" s="30">
        <f t="shared" si="44"/>
        <v>1</v>
      </c>
      <c r="AR305" s="30">
        <f t="shared" si="53"/>
        <v>1</v>
      </c>
      <c r="AS305" s="30">
        <f t="shared" si="54"/>
        <v>1</v>
      </c>
      <c r="AT305" s="30">
        <f t="shared" si="52"/>
        <v>1</v>
      </c>
    </row>
    <row r="306" spans="1:46" s="3" customFormat="1" ht="20.100000000000001" customHeight="1" x14ac:dyDescent="0.25">
      <c r="A306" s="45">
        <v>32148332</v>
      </c>
      <c r="B306" s="45" t="s">
        <v>442</v>
      </c>
      <c r="C306" s="45" t="s">
        <v>79</v>
      </c>
      <c r="D306" s="45" t="s">
        <v>547</v>
      </c>
      <c r="E306" s="45" t="s">
        <v>89</v>
      </c>
      <c r="F306" s="70" t="str">
        <f>VLOOKUP(A306,ListadoMaestroReporte__32162888!$A$8:$H$400,8,FALSE)</f>
        <v>ana.puerto@anahuac.mx</v>
      </c>
      <c r="G306" s="5" t="s">
        <v>537</v>
      </c>
      <c r="H306" s="5" t="s">
        <v>537</v>
      </c>
      <c r="I306" s="5"/>
      <c r="J306" s="5" t="s">
        <v>537</v>
      </c>
      <c r="K306" s="5" t="s">
        <v>537</v>
      </c>
      <c r="L306" s="5" t="s">
        <v>537</v>
      </c>
      <c r="M306" s="5" t="s">
        <v>537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"/>
      <c r="Y306" s="8"/>
      <c r="Z306" s="8"/>
      <c r="AA306" s="8"/>
      <c r="AB306" s="8"/>
      <c r="AC306" s="8"/>
      <c r="AD306" s="5"/>
      <c r="AE306" s="5"/>
      <c r="AF306" s="5"/>
      <c r="AG306" s="5"/>
      <c r="AH306" s="5"/>
      <c r="AI306" s="5"/>
      <c r="AJ306" s="5"/>
      <c r="AK306" s="5"/>
      <c r="AL306" s="5"/>
      <c r="AN306" s="20">
        <f t="shared" si="42"/>
        <v>6</v>
      </c>
      <c r="AO306" s="21">
        <f t="shared" si="43"/>
        <v>1</v>
      </c>
      <c r="AQ306" s="30" t="str">
        <f t="shared" si="44"/>
        <v xml:space="preserve"> </v>
      </c>
      <c r="AR306" s="30" t="str">
        <f t="shared" si="53"/>
        <v xml:space="preserve"> </v>
      </c>
      <c r="AS306" s="30" t="str">
        <f t="shared" si="54"/>
        <v xml:space="preserve"> </v>
      </c>
      <c r="AT306" s="30">
        <f t="shared" si="52"/>
        <v>1</v>
      </c>
    </row>
    <row r="307" spans="1:46" s="3" customFormat="1" ht="20.100000000000001" customHeight="1" x14ac:dyDescent="0.25">
      <c r="A307" s="45">
        <v>32145534</v>
      </c>
      <c r="B307" s="45" t="s">
        <v>443</v>
      </c>
      <c r="C307" s="45" t="s">
        <v>171</v>
      </c>
      <c r="D307" s="45" t="s">
        <v>541</v>
      </c>
      <c r="E307" s="45" t="s">
        <v>172</v>
      </c>
      <c r="F307" s="70" t="str">
        <f>VLOOKUP(A307,ListadoMaestroReporte__32162888!$A$8:$H$400,8,FALSE)</f>
        <v>ossensei@yahoo.com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"/>
      <c r="Y307" s="8"/>
      <c r="Z307" s="8"/>
      <c r="AA307" s="8"/>
      <c r="AB307" s="8"/>
      <c r="AC307" s="8"/>
      <c r="AD307" s="5"/>
      <c r="AE307" s="5"/>
      <c r="AF307" s="5"/>
      <c r="AG307" s="5"/>
      <c r="AH307" s="5"/>
      <c r="AI307" s="5"/>
      <c r="AJ307" s="5"/>
      <c r="AK307" s="5"/>
      <c r="AL307" s="5"/>
      <c r="AN307" s="20">
        <f t="shared" si="42"/>
        <v>0</v>
      </c>
      <c r="AO307" s="21" t="str">
        <f t="shared" si="43"/>
        <v xml:space="preserve"> </v>
      </c>
      <c r="AQ307" s="30" t="str">
        <f t="shared" si="44"/>
        <v xml:space="preserve"> </v>
      </c>
      <c r="AR307" s="30" t="str">
        <f t="shared" si="53"/>
        <v xml:space="preserve"> </v>
      </c>
      <c r="AS307" s="30" t="str">
        <f t="shared" si="54"/>
        <v xml:space="preserve"> </v>
      </c>
      <c r="AT307" s="30" t="str">
        <f t="shared" si="52"/>
        <v xml:space="preserve"> </v>
      </c>
    </row>
    <row r="308" spans="1:46" s="3" customFormat="1" ht="20.100000000000001" customHeight="1" x14ac:dyDescent="0.25">
      <c r="A308" s="45">
        <v>32160003</v>
      </c>
      <c r="B308" s="45" t="s">
        <v>444</v>
      </c>
      <c r="C308" s="45" t="s">
        <v>176</v>
      </c>
      <c r="D308" s="45" t="s">
        <v>567</v>
      </c>
      <c r="E308" s="45" t="s">
        <v>86</v>
      </c>
      <c r="F308" s="70" t="str">
        <f>VLOOKUP(A308,ListadoMaestroReporte__32162888!$A$8:$H$400,8,FALSE)</f>
        <v>sara.rafful@anahuac.mx</v>
      </c>
      <c r="G308" s="5"/>
      <c r="H308" s="5" t="s">
        <v>537</v>
      </c>
      <c r="I308" s="5"/>
      <c r="J308" s="5"/>
      <c r="K308" s="5"/>
      <c r="L308" s="5" t="s">
        <v>537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"/>
      <c r="Y308" s="8"/>
      <c r="Z308" s="8"/>
      <c r="AA308" s="8"/>
      <c r="AB308" s="8"/>
      <c r="AC308" s="8"/>
      <c r="AD308" s="5"/>
      <c r="AE308" s="5"/>
      <c r="AF308" s="5"/>
      <c r="AG308" s="5"/>
      <c r="AH308" s="5"/>
      <c r="AI308" s="5"/>
      <c r="AJ308" s="5" t="s">
        <v>537</v>
      </c>
      <c r="AK308" s="5"/>
      <c r="AL308" s="5"/>
      <c r="AN308" s="20">
        <f t="shared" si="42"/>
        <v>3</v>
      </c>
      <c r="AO308" s="21">
        <f t="shared" si="43"/>
        <v>1</v>
      </c>
      <c r="AQ308" s="30" t="str">
        <f t="shared" si="44"/>
        <v xml:space="preserve"> </v>
      </c>
      <c r="AR308" s="30" t="str">
        <f t="shared" si="53"/>
        <v xml:space="preserve"> </v>
      </c>
      <c r="AS308" s="30" t="str">
        <f t="shared" si="54"/>
        <v xml:space="preserve"> </v>
      </c>
      <c r="AT308" s="30">
        <f t="shared" si="52"/>
        <v>1</v>
      </c>
    </row>
    <row r="309" spans="1:46" s="3" customFormat="1" ht="20.100000000000001" customHeight="1" x14ac:dyDescent="0.25">
      <c r="A309" s="45">
        <v>32146674</v>
      </c>
      <c r="B309" s="45" t="s">
        <v>445</v>
      </c>
      <c r="C309" s="45" t="s">
        <v>92</v>
      </c>
      <c r="D309" s="45" t="s">
        <v>550</v>
      </c>
      <c r="E309" s="45" t="s">
        <v>93</v>
      </c>
      <c r="F309" s="70" t="str">
        <f>VLOOKUP(A309,ListadoMaestroReporte__32162888!$A$8:$H$400,8,FALSE)</f>
        <v>eduardo.ramos@anahuac.mx</v>
      </c>
      <c r="G309" s="5"/>
      <c r="H309" s="5"/>
      <c r="I309" s="5"/>
      <c r="J309" s="5"/>
      <c r="K309" s="5"/>
      <c r="L309" s="5"/>
      <c r="M309" s="5" t="s">
        <v>537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"/>
      <c r="Y309" s="8"/>
      <c r="Z309" s="8"/>
      <c r="AA309" s="8"/>
      <c r="AB309" s="8"/>
      <c r="AC309" s="8"/>
      <c r="AD309" s="5"/>
      <c r="AE309" s="5"/>
      <c r="AF309" s="5"/>
      <c r="AG309" s="5"/>
      <c r="AH309" s="5"/>
      <c r="AI309" s="5"/>
      <c r="AJ309" s="5"/>
      <c r="AK309" s="5"/>
      <c r="AL309" s="5"/>
      <c r="AN309" s="20">
        <f t="shared" si="42"/>
        <v>1</v>
      </c>
      <c r="AO309" s="21">
        <f t="shared" si="43"/>
        <v>1</v>
      </c>
      <c r="AQ309" s="30" t="str">
        <f t="shared" si="44"/>
        <v xml:space="preserve"> </v>
      </c>
      <c r="AR309" s="30" t="str">
        <f t="shared" si="53"/>
        <v xml:space="preserve"> </v>
      </c>
      <c r="AS309" s="30" t="str">
        <f t="shared" si="54"/>
        <v xml:space="preserve"> </v>
      </c>
      <c r="AT309" s="30">
        <f t="shared" si="52"/>
        <v>1</v>
      </c>
    </row>
    <row r="310" spans="1:46" s="3" customFormat="1" ht="20.100000000000001" customHeight="1" x14ac:dyDescent="0.25">
      <c r="A310" s="45">
        <v>32161233</v>
      </c>
      <c r="B310" s="45" t="s">
        <v>446</v>
      </c>
      <c r="C310" s="45" t="s">
        <v>35</v>
      </c>
      <c r="D310" s="45" t="s">
        <v>554</v>
      </c>
      <c r="E310" s="45" t="s">
        <v>36</v>
      </c>
      <c r="F310" s="70" t="str">
        <f>VLOOKUP(A310,ListadoMaestroReporte__32162888!$A$8:$H$400,8,FALSE)</f>
        <v>lucia.ramos@anahuac.mx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"/>
      <c r="Y310" s="8"/>
      <c r="Z310" s="8"/>
      <c r="AA310" s="8"/>
      <c r="AB310" s="8"/>
      <c r="AC310" s="8"/>
      <c r="AD310" s="5"/>
      <c r="AE310" s="5"/>
      <c r="AF310" s="5"/>
      <c r="AG310" s="5"/>
      <c r="AH310" s="5"/>
      <c r="AI310" s="5"/>
      <c r="AJ310" s="5"/>
      <c r="AK310" s="5"/>
      <c r="AL310" s="5"/>
      <c r="AN310" s="20">
        <f t="shared" si="42"/>
        <v>0</v>
      </c>
      <c r="AO310" s="21" t="str">
        <f t="shared" si="43"/>
        <v xml:space="preserve"> </v>
      </c>
      <c r="AQ310" s="30" t="str">
        <f t="shared" si="44"/>
        <v xml:space="preserve"> </v>
      </c>
      <c r="AR310" s="30" t="str">
        <f t="shared" si="53"/>
        <v xml:space="preserve"> </v>
      </c>
      <c r="AS310" s="30" t="str">
        <f t="shared" si="54"/>
        <v xml:space="preserve"> </v>
      </c>
      <c r="AT310" s="30" t="str">
        <f t="shared" si="52"/>
        <v xml:space="preserve"> </v>
      </c>
    </row>
    <row r="311" spans="1:46" s="3" customFormat="1" ht="20.100000000000001" customHeight="1" x14ac:dyDescent="0.25">
      <c r="A311" s="45">
        <v>32124365</v>
      </c>
      <c r="B311" s="45" t="s">
        <v>447</v>
      </c>
      <c r="C311" s="45" t="s">
        <v>139</v>
      </c>
      <c r="D311" s="45" t="s">
        <v>542</v>
      </c>
      <c r="E311" s="45" t="s">
        <v>80</v>
      </c>
      <c r="F311" s="70" t="str">
        <f>VLOOKUP(A311,ListadoMaestroReporte__32162888!$A$8:$H$400,8,FALSE)</f>
        <v>jessica.ramos@anahuac.mx</v>
      </c>
      <c r="G311" s="5" t="s">
        <v>537</v>
      </c>
      <c r="H311" s="5"/>
      <c r="I311" s="5"/>
      <c r="J311" s="5" t="s">
        <v>537</v>
      </c>
      <c r="K311" s="5" t="s">
        <v>537</v>
      </c>
      <c r="L311" s="5" t="s">
        <v>537</v>
      </c>
      <c r="M311" s="5"/>
      <c r="N311" s="5" t="s">
        <v>537</v>
      </c>
      <c r="O311" s="5"/>
      <c r="P311" s="5"/>
      <c r="Q311" s="5"/>
      <c r="R311" s="5"/>
      <c r="S311" s="5"/>
      <c r="T311" s="5"/>
      <c r="U311" s="5"/>
      <c r="V311" s="5" t="s">
        <v>537</v>
      </c>
      <c r="W311" s="5" t="s">
        <v>537</v>
      </c>
      <c r="X311" s="8"/>
      <c r="Y311" s="8"/>
      <c r="Z311" s="8" t="str">
        <f>VLOOKUP($B311,'Enero 2017 (2)'!$A$2:$W$402,21,FALSE)</f>
        <v>x</v>
      </c>
      <c r="AA311" s="8"/>
      <c r="AB311" s="8"/>
      <c r="AC311" s="8"/>
      <c r="AD311" s="5"/>
      <c r="AE311" s="5"/>
      <c r="AF311" s="5"/>
      <c r="AG311" s="5" t="s">
        <v>595</v>
      </c>
      <c r="AH311" s="5"/>
      <c r="AI311" s="5"/>
      <c r="AJ311" s="5" t="s">
        <v>537</v>
      </c>
      <c r="AK311" s="5"/>
      <c r="AL311" s="5"/>
      <c r="AN311" s="20">
        <f t="shared" si="42"/>
        <v>10</v>
      </c>
      <c r="AO311" s="21">
        <f t="shared" si="43"/>
        <v>1</v>
      </c>
      <c r="AQ311" s="30">
        <f t="shared" si="44"/>
        <v>1</v>
      </c>
      <c r="AR311" s="30" t="str">
        <f t="shared" si="53"/>
        <v xml:space="preserve"> </v>
      </c>
      <c r="AS311" s="30">
        <f t="shared" si="54"/>
        <v>1</v>
      </c>
      <c r="AT311" s="30">
        <f t="shared" si="52"/>
        <v>1</v>
      </c>
    </row>
    <row r="312" spans="1:46" s="3" customFormat="1" ht="20.100000000000001" customHeight="1" x14ac:dyDescent="0.25">
      <c r="A312" s="45">
        <v>32164326</v>
      </c>
      <c r="B312" s="45" t="s">
        <v>448</v>
      </c>
      <c r="C312" s="45" t="s">
        <v>88</v>
      </c>
      <c r="D312" s="45" t="s">
        <v>547</v>
      </c>
      <c r="E312" s="45" t="s">
        <v>89</v>
      </c>
      <c r="F312" s="70" t="str">
        <f>VLOOKUP(A312,ListadoMaestroReporte__32162888!$A$8:$H$400,8,FALSE)</f>
        <v>mpinotest@hotmai.com</v>
      </c>
      <c r="G312" s="5"/>
      <c r="H312" s="5"/>
      <c r="I312" s="5"/>
      <c r="J312" s="5"/>
      <c r="K312" s="5"/>
      <c r="L312" s="5"/>
      <c r="M312" s="5" t="s">
        <v>537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"/>
      <c r="Y312" s="8"/>
      <c r="Z312" s="8"/>
      <c r="AA312" s="8"/>
      <c r="AB312" s="8"/>
      <c r="AC312" s="8" t="s">
        <v>537</v>
      </c>
      <c r="AD312" s="5"/>
      <c r="AE312" s="5"/>
      <c r="AF312" s="5"/>
      <c r="AG312" s="5" t="s">
        <v>537</v>
      </c>
      <c r="AH312" s="5"/>
      <c r="AI312" s="5"/>
      <c r="AJ312" s="5"/>
      <c r="AK312" s="5"/>
      <c r="AL312" s="5"/>
      <c r="AN312" s="20">
        <f t="shared" si="42"/>
        <v>3</v>
      </c>
      <c r="AO312" s="21">
        <f t="shared" si="43"/>
        <v>1</v>
      </c>
      <c r="AQ312" s="30">
        <f t="shared" si="44"/>
        <v>1</v>
      </c>
      <c r="AR312" s="30" t="str">
        <f t="shared" si="53"/>
        <v xml:space="preserve"> </v>
      </c>
      <c r="AS312" s="30">
        <f t="shared" si="54"/>
        <v>1</v>
      </c>
      <c r="AT312" s="30">
        <f t="shared" si="52"/>
        <v>1</v>
      </c>
    </row>
    <row r="313" spans="1:46" s="3" customFormat="1" ht="20.100000000000001" customHeight="1" x14ac:dyDescent="0.25">
      <c r="A313" s="45"/>
      <c r="B313" s="45" t="s">
        <v>1983</v>
      </c>
      <c r="C313" s="45" t="s">
        <v>200</v>
      </c>
      <c r="D313" s="45" t="s">
        <v>542</v>
      </c>
      <c r="E313" s="45" t="s">
        <v>86</v>
      </c>
      <c r="F313" s="70" t="s">
        <v>1982</v>
      </c>
      <c r="G313" s="5"/>
      <c r="H313" s="5"/>
      <c r="I313" s="5"/>
      <c r="J313" s="5"/>
      <c r="K313" s="5"/>
      <c r="L313" s="5"/>
      <c r="M313" s="5" t="s">
        <v>537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"/>
      <c r="Y313" s="8"/>
      <c r="Z313" s="8"/>
      <c r="AA313" s="8"/>
      <c r="AB313" s="8"/>
      <c r="AC313" s="8"/>
      <c r="AD313" s="5"/>
      <c r="AE313" s="5"/>
      <c r="AF313" s="5"/>
      <c r="AG313" s="5"/>
      <c r="AH313" s="5"/>
      <c r="AI313" s="5"/>
      <c r="AJ313" s="5"/>
      <c r="AK313" s="5"/>
      <c r="AL313" s="5"/>
      <c r="AN313" s="20">
        <f t="shared" si="42"/>
        <v>1</v>
      </c>
      <c r="AO313" s="21">
        <f t="shared" si="43"/>
        <v>1</v>
      </c>
      <c r="AQ313" s="30" t="str">
        <f t="shared" si="44"/>
        <v xml:space="preserve"> </v>
      </c>
      <c r="AR313" s="30" t="str">
        <f t="shared" si="53"/>
        <v xml:space="preserve"> </v>
      </c>
      <c r="AS313" s="30" t="str">
        <f t="shared" si="54"/>
        <v xml:space="preserve"> </v>
      </c>
      <c r="AT313" s="30">
        <f t="shared" si="52"/>
        <v>1</v>
      </c>
    </row>
    <row r="314" spans="1:46" s="3" customFormat="1" ht="20.100000000000001" customHeight="1" x14ac:dyDescent="0.25">
      <c r="A314" s="45">
        <v>32160223</v>
      </c>
      <c r="B314" s="45" t="s">
        <v>449</v>
      </c>
      <c r="C314" s="45" t="s">
        <v>41</v>
      </c>
      <c r="D314" s="45" t="s">
        <v>561</v>
      </c>
      <c r="E314" s="45" t="s">
        <v>80</v>
      </c>
      <c r="F314" s="70" t="str">
        <f>VLOOKUP(A314,ListadoMaestroReporte__32162888!$A$8:$H$400,8,FALSE)</f>
        <v>yerani.recillas@anahuac.mx</v>
      </c>
      <c r="G314" s="5" t="s">
        <v>537</v>
      </c>
      <c r="H314" s="5" t="s">
        <v>537</v>
      </c>
      <c r="I314" s="5" t="s">
        <v>537</v>
      </c>
      <c r="J314" s="5"/>
      <c r="K314" s="5" t="s">
        <v>537</v>
      </c>
      <c r="L314" s="5"/>
      <c r="M314" s="5" t="s">
        <v>537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"/>
      <c r="Y314" s="8"/>
      <c r="Z314" s="8"/>
      <c r="AA314" s="8"/>
      <c r="AB314" s="8"/>
      <c r="AC314" s="8" t="s">
        <v>537</v>
      </c>
      <c r="AD314" s="5"/>
      <c r="AE314" s="5"/>
      <c r="AF314" s="5"/>
      <c r="AG314" s="5"/>
      <c r="AH314" s="5"/>
      <c r="AI314" s="5"/>
      <c r="AJ314" s="5"/>
      <c r="AK314" s="5"/>
      <c r="AL314" s="5"/>
      <c r="AN314" s="20">
        <f t="shared" si="42"/>
        <v>6</v>
      </c>
      <c r="AO314" s="21">
        <f t="shared" si="43"/>
        <v>1</v>
      </c>
      <c r="AQ314" s="30">
        <f t="shared" si="44"/>
        <v>1</v>
      </c>
      <c r="AR314" s="30" t="str">
        <f t="shared" si="53"/>
        <v xml:space="preserve"> </v>
      </c>
      <c r="AS314" s="30" t="str">
        <f t="shared" si="54"/>
        <v xml:space="preserve"> </v>
      </c>
      <c r="AT314" s="30">
        <f t="shared" si="52"/>
        <v>1</v>
      </c>
    </row>
    <row r="315" spans="1:46" s="3" customFormat="1" ht="20.100000000000001" customHeight="1" x14ac:dyDescent="0.25">
      <c r="A315" s="45">
        <v>32124178</v>
      </c>
      <c r="B315" s="45" t="s">
        <v>450</v>
      </c>
      <c r="C315" s="45" t="s">
        <v>176</v>
      </c>
      <c r="D315" s="45" t="s">
        <v>567</v>
      </c>
      <c r="E315" s="45" t="s">
        <v>86</v>
      </c>
      <c r="F315" s="70" t="str">
        <f>VLOOKUP(A315,ListadoMaestroReporte__32162888!$A$8:$H$400,8,FALSE)</f>
        <v>maricruz.rejon@anahuac.mx</v>
      </c>
      <c r="G315" s="5"/>
      <c r="H315" s="5"/>
      <c r="I315" s="5" t="s">
        <v>537</v>
      </c>
      <c r="J315" s="5"/>
      <c r="K315" s="5"/>
      <c r="L315" s="5" t="s">
        <v>537</v>
      </c>
      <c r="M315" s="5" t="s">
        <v>537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"/>
      <c r="Y315" s="8"/>
      <c r="Z315" s="8"/>
      <c r="AA315" s="8"/>
      <c r="AB315" s="8"/>
      <c r="AC315" s="8"/>
      <c r="AD315" s="5"/>
      <c r="AE315" s="5"/>
      <c r="AF315" s="5"/>
      <c r="AG315" s="5"/>
      <c r="AH315" s="5"/>
      <c r="AI315" s="5"/>
      <c r="AJ315" s="5" t="s">
        <v>537</v>
      </c>
      <c r="AK315" s="5"/>
      <c r="AL315" s="5"/>
      <c r="AN315" s="20">
        <f t="shared" si="42"/>
        <v>4</v>
      </c>
      <c r="AO315" s="21">
        <f t="shared" si="43"/>
        <v>1</v>
      </c>
      <c r="AQ315" s="30" t="str">
        <f t="shared" si="44"/>
        <v xml:space="preserve"> </v>
      </c>
      <c r="AR315" s="30" t="str">
        <f t="shared" si="53"/>
        <v xml:space="preserve"> </v>
      </c>
      <c r="AS315" s="30" t="str">
        <f t="shared" si="54"/>
        <v xml:space="preserve"> </v>
      </c>
      <c r="AT315" s="30">
        <f t="shared" si="52"/>
        <v>1</v>
      </c>
    </row>
    <row r="316" spans="1:46" s="3" customFormat="1" ht="20.100000000000001" customHeight="1" x14ac:dyDescent="0.25">
      <c r="A316" s="45">
        <v>32152177</v>
      </c>
      <c r="B316" s="45" t="s">
        <v>451</v>
      </c>
      <c r="C316" s="45" t="s">
        <v>76</v>
      </c>
      <c r="D316" s="45" t="s">
        <v>546</v>
      </c>
      <c r="E316" s="45" t="s">
        <v>77</v>
      </c>
      <c r="F316" s="70" t="str">
        <f>VLOOKUP(A316,ListadoMaestroReporte__32162888!$A$8:$H$400,8,FALSE)</f>
        <v>nidelvia.reyes@anahuac.mx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"/>
      <c r="Y316" s="8"/>
      <c r="Z316" s="8"/>
      <c r="AA316" s="8"/>
      <c r="AB316" s="8"/>
      <c r="AC316" s="8"/>
      <c r="AD316" s="5"/>
      <c r="AE316" s="5"/>
      <c r="AF316" s="5"/>
      <c r="AG316" s="5"/>
      <c r="AH316" s="5"/>
      <c r="AI316" s="5"/>
      <c r="AJ316" s="5"/>
      <c r="AK316" s="5"/>
      <c r="AL316" s="5"/>
      <c r="AN316" s="20">
        <f t="shared" si="42"/>
        <v>0</v>
      </c>
      <c r="AO316" s="21" t="str">
        <f t="shared" si="43"/>
        <v xml:space="preserve"> </v>
      </c>
      <c r="AQ316" s="30" t="str">
        <f t="shared" si="44"/>
        <v xml:space="preserve"> </v>
      </c>
      <c r="AR316" s="30"/>
      <c r="AS316" s="30"/>
      <c r="AT316" s="30"/>
    </row>
    <row r="317" spans="1:46" s="3" customFormat="1" ht="20.100000000000001" customHeight="1" x14ac:dyDescent="0.25">
      <c r="A317" s="45">
        <v>32151436</v>
      </c>
      <c r="B317" s="45" t="s">
        <v>452</v>
      </c>
      <c r="C317" s="45" t="s">
        <v>76</v>
      </c>
      <c r="D317" s="45" t="s">
        <v>546</v>
      </c>
      <c r="E317" s="45" t="s">
        <v>77</v>
      </c>
      <c r="F317" s="70" t="str">
        <f>VLOOKUP(A317,ListadoMaestroReporte__32162888!$A$8:$H$400,8,FALSE)</f>
        <v>roberto.reyes@anahuac.mx</v>
      </c>
      <c r="G317" s="5"/>
      <c r="H317" s="5" t="s">
        <v>537</v>
      </c>
      <c r="I317" s="5" t="s">
        <v>537</v>
      </c>
      <c r="J317" s="5" t="s">
        <v>537</v>
      </c>
      <c r="K317" s="5" t="s">
        <v>537</v>
      </c>
      <c r="L317" s="5"/>
      <c r="M317" s="5" t="s">
        <v>537</v>
      </c>
      <c r="N317" s="5"/>
      <c r="O317" s="5"/>
      <c r="P317" s="5"/>
      <c r="Q317" s="5"/>
      <c r="R317" s="5"/>
      <c r="S317" s="5"/>
      <c r="T317" s="5"/>
      <c r="U317" s="5"/>
      <c r="V317" s="5" t="s">
        <v>537</v>
      </c>
      <c r="W317" s="5" t="s">
        <v>537</v>
      </c>
      <c r="X317" s="8"/>
      <c r="Y317" s="8"/>
      <c r="Z317" s="8"/>
      <c r="AA317" s="8"/>
      <c r="AB317" s="8"/>
      <c r="AC317" s="8"/>
      <c r="AD317" s="5"/>
      <c r="AE317" s="5"/>
      <c r="AF317" s="5"/>
      <c r="AG317" s="5"/>
      <c r="AH317" s="5"/>
      <c r="AI317" s="5"/>
      <c r="AJ317" s="5"/>
      <c r="AK317" s="5"/>
      <c r="AL317" s="5"/>
      <c r="AN317" s="20">
        <f t="shared" si="42"/>
        <v>7</v>
      </c>
      <c r="AO317" s="21">
        <f t="shared" si="43"/>
        <v>1</v>
      </c>
      <c r="AQ317" s="30" t="str">
        <f t="shared" si="44"/>
        <v xml:space="preserve"> </v>
      </c>
      <c r="AR317" s="30" t="str">
        <f>+IF(COUNTA(AD317:AF317)&lt;&gt;0,1," ")</f>
        <v xml:space="preserve"> </v>
      </c>
      <c r="AS317" s="30" t="str">
        <f>+IF(COUNTA(AG317:AI317)&lt;&gt;0,1," ")</f>
        <v xml:space="preserve"> </v>
      </c>
      <c r="AT317" s="30">
        <f>+IF(COUNTA(G317:W317)&lt;&gt;0,1," ")</f>
        <v>1</v>
      </c>
    </row>
    <row r="318" spans="1:46" s="3" customFormat="1" ht="20.100000000000001" customHeight="1" x14ac:dyDescent="0.25">
      <c r="A318" s="45">
        <v>32147527</v>
      </c>
      <c r="B318" s="45" t="s">
        <v>453</v>
      </c>
      <c r="C318" s="45" t="s">
        <v>44</v>
      </c>
      <c r="D318" s="45" t="s">
        <v>574</v>
      </c>
      <c r="E318" s="45" t="s">
        <v>39</v>
      </c>
      <c r="F318" s="70" t="str">
        <f>VLOOKUP(A318,ListadoMaestroReporte__32162888!$A$8:$H$400,8,FALSE)</f>
        <v>cinddy.reyes@anahuac.mx</v>
      </c>
      <c r="G318" s="5"/>
      <c r="H318" s="5"/>
      <c r="I318" s="5"/>
      <c r="J318" s="5"/>
      <c r="K318" s="5"/>
      <c r="L318" s="5"/>
      <c r="M318" s="5" t="s">
        <v>537</v>
      </c>
      <c r="N318" s="5"/>
      <c r="O318" s="5"/>
      <c r="P318" s="5"/>
      <c r="Q318" s="5"/>
      <c r="R318" s="5"/>
      <c r="S318" s="5"/>
      <c r="T318" s="5"/>
      <c r="U318" s="5"/>
      <c r="V318" s="5"/>
      <c r="W318" s="5" t="s">
        <v>537</v>
      </c>
      <c r="X318" s="8"/>
      <c r="Y318" s="8"/>
      <c r="Z318" s="8"/>
      <c r="AA318" s="8"/>
      <c r="AB318" s="8"/>
      <c r="AC318" s="8" t="s">
        <v>537</v>
      </c>
      <c r="AD318" s="5" t="s">
        <v>537</v>
      </c>
      <c r="AE318" s="5"/>
      <c r="AF318" s="5"/>
      <c r="AG318" s="5"/>
      <c r="AH318" s="5"/>
      <c r="AI318" s="5"/>
      <c r="AJ318" s="5" t="s">
        <v>537</v>
      </c>
      <c r="AK318" s="5"/>
      <c r="AL318" s="5" t="s">
        <v>537</v>
      </c>
      <c r="AN318" s="20">
        <f t="shared" si="42"/>
        <v>6</v>
      </c>
      <c r="AO318" s="21">
        <f t="shared" si="43"/>
        <v>1</v>
      </c>
      <c r="AQ318" s="30">
        <f t="shared" si="44"/>
        <v>1</v>
      </c>
      <c r="AR318" s="30">
        <f t="shared" si="53"/>
        <v>1</v>
      </c>
      <c r="AS318" s="30" t="str">
        <f t="shared" si="54"/>
        <v xml:space="preserve"> </v>
      </c>
      <c r="AT318" s="30">
        <f t="shared" ref="AT318:AT330" si="55">+IF(COUNTA(G318:W318)&lt;&gt;0,1," ")</f>
        <v>1</v>
      </c>
    </row>
    <row r="319" spans="1:46" s="3" customFormat="1" ht="20.100000000000001" customHeight="1" x14ac:dyDescent="0.25">
      <c r="A319" s="45">
        <v>32164676</v>
      </c>
      <c r="B319" s="45" t="s">
        <v>615</v>
      </c>
      <c r="C319" s="45" t="s">
        <v>616</v>
      </c>
      <c r="D319" s="45" t="s">
        <v>542</v>
      </c>
      <c r="E319" s="45" t="s">
        <v>86</v>
      </c>
      <c r="F319" s="70" t="str">
        <f>VLOOKUP(A319,ListadoMaestroReporte__32162888!$A$8:$H$400,8,FALSE)</f>
        <v>martha.reyesr@anahuac.mx</v>
      </c>
      <c r="G319" s="5"/>
      <c r="H319" s="5"/>
      <c r="I319" s="5"/>
      <c r="J319" s="5"/>
      <c r="K319" s="5" t="s">
        <v>537</v>
      </c>
      <c r="L319" s="5" t="s">
        <v>537</v>
      </c>
      <c r="M319" s="5" t="s">
        <v>537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"/>
      <c r="Y319" s="8"/>
      <c r="Z319" s="8"/>
      <c r="AA319" s="8"/>
      <c r="AB319" s="8"/>
      <c r="AC319" s="8"/>
      <c r="AD319" s="5"/>
      <c r="AE319" s="5"/>
      <c r="AF319" s="5"/>
      <c r="AG319" s="5"/>
      <c r="AH319" s="5"/>
      <c r="AI319" s="5"/>
      <c r="AJ319" s="5"/>
      <c r="AK319" s="5"/>
      <c r="AL319" s="5"/>
      <c r="AN319" s="20">
        <f t="shared" si="42"/>
        <v>3</v>
      </c>
      <c r="AO319" s="21">
        <f t="shared" si="43"/>
        <v>1</v>
      </c>
      <c r="AQ319" s="30" t="str">
        <f t="shared" si="44"/>
        <v xml:space="preserve"> </v>
      </c>
      <c r="AR319" s="30" t="str">
        <f t="shared" si="53"/>
        <v xml:space="preserve"> </v>
      </c>
      <c r="AS319" s="30" t="str">
        <f t="shared" si="54"/>
        <v xml:space="preserve"> </v>
      </c>
      <c r="AT319" s="30">
        <f t="shared" si="55"/>
        <v>1</v>
      </c>
    </row>
    <row r="320" spans="1:46" s="3" customFormat="1" ht="20.100000000000001" customHeight="1" x14ac:dyDescent="0.25">
      <c r="A320" s="45">
        <v>32162547</v>
      </c>
      <c r="B320" s="45" t="s">
        <v>454</v>
      </c>
      <c r="C320" s="45" t="s">
        <v>79</v>
      </c>
      <c r="D320" s="45" t="s">
        <v>547</v>
      </c>
      <c r="E320" s="45" t="s">
        <v>80</v>
      </c>
      <c r="F320" s="70" t="str">
        <f>VLOOKUP(A320,ListadoMaestroReporte__32162888!$A$8:$H$400,8,FALSE)</f>
        <v>carola.rivera@anahuac.mx</v>
      </c>
      <c r="G320" s="5"/>
      <c r="H320" s="5"/>
      <c r="I320" s="5"/>
      <c r="J320" s="5" t="s">
        <v>537</v>
      </c>
      <c r="K320" s="5"/>
      <c r="L320" s="5" t="s">
        <v>537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"/>
      <c r="Y320" s="8"/>
      <c r="Z320" s="8"/>
      <c r="AA320" s="8"/>
      <c r="AB320" s="8"/>
      <c r="AC320" s="8"/>
      <c r="AD320" s="5"/>
      <c r="AE320" s="5"/>
      <c r="AF320" s="5"/>
      <c r="AG320" s="5"/>
      <c r="AH320" s="5"/>
      <c r="AI320" s="5"/>
      <c r="AJ320" s="5"/>
      <c r="AK320" s="5"/>
      <c r="AL320" s="5"/>
      <c r="AN320" s="20">
        <f t="shared" si="42"/>
        <v>2</v>
      </c>
      <c r="AO320" s="21">
        <f t="shared" si="43"/>
        <v>1</v>
      </c>
      <c r="AQ320" s="30" t="str">
        <f t="shared" si="44"/>
        <v xml:space="preserve"> </v>
      </c>
      <c r="AR320" s="30" t="str">
        <f t="shared" si="53"/>
        <v xml:space="preserve"> </v>
      </c>
      <c r="AS320" s="30" t="str">
        <f t="shared" si="54"/>
        <v xml:space="preserve"> </v>
      </c>
      <c r="AT320" s="30">
        <f t="shared" si="55"/>
        <v>1</v>
      </c>
    </row>
    <row r="321" spans="1:46" s="3" customFormat="1" ht="20.100000000000001" customHeight="1" x14ac:dyDescent="0.25">
      <c r="A321" s="45">
        <v>32142661</v>
      </c>
      <c r="B321" s="45" t="s">
        <v>455</v>
      </c>
      <c r="C321" s="45" t="s">
        <v>58</v>
      </c>
      <c r="D321" s="45" t="s">
        <v>553</v>
      </c>
      <c r="E321" s="45" t="s">
        <v>230</v>
      </c>
      <c r="F321" s="70" t="str">
        <f>VLOOKUP(A321,ListadoMaestroReporte__32162888!$A$8:$H$400,8,FALSE)</f>
        <v>jorge.rivera@anahuac.mx</v>
      </c>
      <c r="G321" s="5" t="s">
        <v>537</v>
      </c>
      <c r="H321" s="5" t="s">
        <v>537</v>
      </c>
      <c r="I321" s="5" t="s">
        <v>537</v>
      </c>
      <c r="J321" s="5" t="s">
        <v>537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 t="s">
        <v>537</v>
      </c>
      <c r="X321" s="8"/>
      <c r="Y321" s="8"/>
      <c r="Z321" s="8"/>
      <c r="AA321" s="8"/>
      <c r="AB321" s="8"/>
      <c r="AC321" s="8"/>
      <c r="AD321" s="5"/>
      <c r="AE321" s="5"/>
      <c r="AF321" s="5"/>
      <c r="AG321" s="5"/>
      <c r="AH321" s="5"/>
      <c r="AI321" s="5"/>
      <c r="AJ321" s="5" t="s">
        <v>537</v>
      </c>
      <c r="AK321" s="5"/>
      <c r="AL321" s="5"/>
      <c r="AN321" s="20">
        <f t="shared" si="42"/>
        <v>6</v>
      </c>
      <c r="AO321" s="21">
        <f t="shared" si="43"/>
        <v>1</v>
      </c>
      <c r="AQ321" s="30" t="str">
        <f t="shared" si="44"/>
        <v xml:space="preserve"> </v>
      </c>
      <c r="AR321" s="30" t="str">
        <f>+IF(COUNTA(AD321:AF321)&lt;&gt;0,1," ")</f>
        <v xml:space="preserve"> </v>
      </c>
      <c r="AS321" s="30" t="str">
        <f>+IF(COUNTA(AG321:AI321)&lt;&gt;0,1," ")</f>
        <v xml:space="preserve"> </v>
      </c>
      <c r="AT321" s="30">
        <f>+IF(COUNTA(G321:W321)&lt;&gt;0,1," ")</f>
        <v>1</v>
      </c>
    </row>
    <row r="322" spans="1:46" s="3" customFormat="1" ht="20.100000000000001" customHeight="1" x14ac:dyDescent="0.25">
      <c r="A322" s="45">
        <v>32163413</v>
      </c>
      <c r="B322" s="45" t="s">
        <v>456</v>
      </c>
      <c r="C322" s="45" t="s">
        <v>88</v>
      </c>
      <c r="D322" s="45" t="s">
        <v>547</v>
      </c>
      <c r="E322" s="45" t="s">
        <v>89</v>
      </c>
      <c r="F322" s="70" t="str">
        <f>VLOOKUP(A322,ListadoMaestroReporte__32162888!$A$8:$H$400,8,FALSE)</f>
        <v>yeshenia.rocha@anahuac.mx</v>
      </c>
      <c r="G322" s="5" t="s">
        <v>537</v>
      </c>
      <c r="H322" s="5" t="s">
        <v>537</v>
      </c>
      <c r="I322" s="5"/>
      <c r="J322" s="5"/>
      <c r="K322" s="5"/>
      <c r="L322" s="5" t="s">
        <v>537</v>
      </c>
      <c r="M322" s="5" t="s">
        <v>537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"/>
      <c r="Y322" s="8"/>
      <c r="Z322" s="8"/>
      <c r="AA322" s="8"/>
      <c r="AB322" s="8"/>
      <c r="AC322" s="8" t="s">
        <v>537</v>
      </c>
      <c r="AD322" s="5"/>
      <c r="AE322" s="5"/>
      <c r="AF322" s="5"/>
      <c r="AG322" s="5" t="s">
        <v>537</v>
      </c>
      <c r="AH322" s="5"/>
      <c r="AI322" s="5"/>
      <c r="AJ322" s="5"/>
      <c r="AK322" s="5"/>
      <c r="AL322" s="5"/>
      <c r="AN322" s="20">
        <f t="shared" si="42"/>
        <v>6</v>
      </c>
      <c r="AO322" s="21">
        <f t="shared" si="43"/>
        <v>1</v>
      </c>
      <c r="AQ322" s="30">
        <f t="shared" si="44"/>
        <v>1</v>
      </c>
      <c r="AR322" s="30" t="str">
        <f>+IF(COUNTA(AD322:AF322)&lt;&gt;0,1," ")</f>
        <v xml:space="preserve"> </v>
      </c>
      <c r="AS322" s="30">
        <f>+IF(COUNTA(AG322:AI322)&lt;&gt;0,1," ")</f>
        <v>1</v>
      </c>
      <c r="AT322" s="30">
        <f>+IF(COUNTA(G322:W322)&lt;&gt;0,1," ")</f>
        <v>1</v>
      </c>
    </row>
    <row r="323" spans="1:46" s="3" customFormat="1" ht="20.100000000000001" customHeight="1" x14ac:dyDescent="0.25">
      <c r="A323" s="45">
        <v>32148865</v>
      </c>
      <c r="B323" s="45" t="s">
        <v>457</v>
      </c>
      <c r="C323" s="45" t="s">
        <v>255</v>
      </c>
      <c r="D323" s="45" t="s">
        <v>572</v>
      </c>
      <c r="E323" s="45" t="s">
        <v>36</v>
      </c>
      <c r="F323" s="70" t="str">
        <f>VLOOKUP(A323,ListadoMaestroReporte__32162888!$A$8:$H$400,8,FALSE)</f>
        <v>antonio.rodriguez@anahuac.mx</v>
      </c>
      <c r="G323" s="5"/>
      <c r="H323" s="5"/>
      <c r="I323" s="5"/>
      <c r="J323" s="5"/>
      <c r="K323" s="5"/>
      <c r="L323" s="5"/>
      <c r="M323" s="5" t="s">
        <v>537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"/>
      <c r="Y323" s="8"/>
      <c r="Z323" s="8"/>
      <c r="AA323" s="8"/>
      <c r="AB323" s="8"/>
      <c r="AC323" s="8"/>
      <c r="AD323" s="5"/>
      <c r="AE323" s="5"/>
      <c r="AF323" s="5"/>
      <c r="AG323" s="5"/>
      <c r="AH323" s="5"/>
      <c r="AI323" s="5"/>
      <c r="AJ323" s="5"/>
      <c r="AK323" s="5"/>
      <c r="AL323" s="5"/>
      <c r="AN323" s="20">
        <f t="shared" ref="AN323:AN386" si="56">+COUNTA(G323:AL323)</f>
        <v>1</v>
      </c>
      <c r="AO323" s="21">
        <f t="shared" ref="AO323:AO386" si="57">+IF(AN323&lt;&gt;0,1," ")</f>
        <v>1</v>
      </c>
      <c r="AQ323" s="30" t="str">
        <f t="shared" ref="AQ323:AQ386" si="58">+IF(COUNTA(X323:AC323)&lt;&gt;0,1," ")</f>
        <v xml:space="preserve"> </v>
      </c>
      <c r="AR323" s="30" t="str">
        <f>+IF(COUNTA(AD323:AF323)&lt;&gt;0,1," ")</f>
        <v xml:space="preserve"> </v>
      </c>
      <c r="AS323" s="30" t="str">
        <f>+IF(COUNTA(AG323:AI323)&lt;&gt;0,1," ")</f>
        <v xml:space="preserve"> </v>
      </c>
      <c r="AT323" s="30">
        <f>+IF(COUNTA(G323:W323)&lt;&gt;0,1," ")</f>
        <v>1</v>
      </c>
    </row>
    <row r="324" spans="1:46" s="3" customFormat="1" ht="20.100000000000001" customHeight="1" x14ac:dyDescent="0.25">
      <c r="A324" s="45">
        <v>32153290</v>
      </c>
      <c r="B324" s="45" t="s">
        <v>458</v>
      </c>
      <c r="C324" s="45" t="s">
        <v>171</v>
      </c>
      <c r="D324" s="45" t="s">
        <v>541</v>
      </c>
      <c r="E324" s="45" t="s">
        <v>172</v>
      </c>
      <c r="F324" s="70" t="str">
        <f>VLOOKUP(A324,ListadoMaestroReporte__32162888!$A$8:$H$400,8,FALSE)</f>
        <v>edesio1972@hotmail.com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"/>
      <c r="Y324" s="8"/>
      <c r="Z324" s="8"/>
      <c r="AA324" s="8"/>
      <c r="AB324" s="8"/>
      <c r="AC324" s="8"/>
      <c r="AD324" s="5"/>
      <c r="AE324" s="5"/>
      <c r="AF324" s="5"/>
      <c r="AG324" s="5"/>
      <c r="AH324" s="5"/>
      <c r="AI324" s="5"/>
      <c r="AJ324" s="5"/>
      <c r="AK324" s="5"/>
      <c r="AL324" s="5"/>
      <c r="AN324" s="20">
        <f t="shared" si="56"/>
        <v>0</v>
      </c>
      <c r="AO324" s="21" t="str">
        <f t="shared" si="57"/>
        <v xml:space="preserve"> </v>
      </c>
      <c r="AQ324" s="30" t="str">
        <f t="shared" si="58"/>
        <v xml:space="preserve"> </v>
      </c>
      <c r="AR324" s="30" t="str">
        <f t="shared" si="53"/>
        <v xml:space="preserve"> </v>
      </c>
      <c r="AS324" s="30" t="str">
        <f t="shared" si="54"/>
        <v xml:space="preserve"> </v>
      </c>
      <c r="AT324" s="30" t="str">
        <f t="shared" si="55"/>
        <v xml:space="preserve"> </v>
      </c>
    </row>
    <row r="325" spans="1:46" s="3" customFormat="1" ht="20.100000000000001" customHeight="1" x14ac:dyDescent="0.25">
      <c r="A325" s="45">
        <v>32150583</v>
      </c>
      <c r="B325" s="45" t="s">
        <v>459</v>
      </c>
      <c r="C325" s="45" t="s">
        <v>74</v>
      </c>
      <c r="D325" s="45" t="s">
        <v>545</v>
      </c>
      <c r="E325" s="45" t="s">
        <v>36</v>
      </c>
      <c r="F325" s="70" t="str">
        <f>VLOOKUP(A325,ListadoMaestroReporte__32162888!$A$8:$H$400,8,FALSE)</f>
        <v>javier.rodriguezm@anahuac.mx</v>
      </c>
      <c r="G325" s="5" t="s">
        <v>537</v>
      </c>
      <c r="H325" s="5"/>
      <c r="I325" s="5"/>
      <c r="J325" s="5"/>
      <c r="K325" s="5"/>
      <c r="L325" s="5" t="s">
        <v>537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"/>
      <c r="Y325" s="8"/>
      <c r="Z325" s="8"/>
      <c r="AA325" s="8"/>
      <c r="AB325" s="8"/>
      <c r="AC325" s="8"/>
      <c r="AD325" s="5"/>
      <c r="AE325" s="5"/>
      <c r="AF325" s="5"/>
      <c r="AG325" s="5"/>
      <c r="AH325" s="5"/>
      <c r="AI325" s="5"/>
      <c r="AJ325" s="5"/>
      <c r="AK325" s="5"/>
      <c r="AL325" s="5"/>
      <c r="AN325" s="20">
        <f t="shared" si="56"/>
        <v>2</v>
      </c>
      <c r="AO325" s="21">
        <f t="shared" si="57"/>
        <v>1</v>
      </c>
      <c r="AQ325" s="30" t="str">
        <f t="shared" si="58"/>
        <v xml:space="preserve"> </v>
      </c>
      <c r="AR325" s="30" t="str">
        <f t="shared" si="53"/>
        <v xml:space="preserve"> </v>
      </c>
      <c r="AS325" s="30" t="str">
        <f t="shared" si="54"/>
        <v xml:space="preserve"> </v>
      </c>
      <c r="AT325" s="30">
        <f t="shared" si="55"/>
        <v>1</v>
      </c>
    </row>
    <row r="326" spans="1:46" s="3" customFormat="1" ht="20.100000000000001" customHeight="1" x14ac:dyDescent="0.25">
      <c r="A326" s="45">
        <v>32124349</v>
      </c>
      <c r="B326" s="45" t="s">
        <v>460</v>
      </c>
      <c r="C326" s="45" t="s">
        <v>154</v>
      </c>
      <c r="D326" s="45" t="s">
        <v>565</v>
      </c>
      <c r="E326" s="45" t="s">
        <v>36</v>
      </c>
      <c r="F326" s="70" t="str">
        <f>VLOOKUP(A326,ListadoMaestroReporte__32162888!$A$8:$H$400,8,FALSE)</f>
        <v>rocio.rodriguez@anahuac.mx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 t="s">
        <v>537</v>
      </c>
      <c r="W326" s="5" t="s">
        <v>537</v>
      </c>
      <c r="X326" s="8" t="str">
        <f>VLOOKUP($B326,'Enero 2017 (2)'!$A$2:$W$402,19,FALSE)</f>
        <v>x</v>
      </c>
      <c r="Y326" s="8"/>
      <c r="Z326" s="8"/>
      <c r="AA326" s="8"/>
      <c r="AB326" s="8"/>
      <c r="AC326" s="8"/>
      <c r="AD326" s="5"/>
      <c r="AE326" s="5"/>
      <c r="AF326" s="5"/>
      <c r="AG326" s="5"/>
      <c r="AH326" s="5"/>
      <c r="AI326" s="5"/>
      <c r="AJ326" s="5" t="s">
        <v>537</v>
      </c>
      <c r="AK326" s="5"/>
      <c r="AL326" s="5"/>
      <c r="AN326" s="20">
        <f t="shared" si="56"/>
        <v>4</v>
      </c>
      <c r="AO326" s="21">
        <f t="shared" si="57"/>
        <v>1</v>
      </c>
      <c r="AQ326" s="30">
        <f t="shared" si="58"/>
        <v>1</v>
      </c>
      <c r="AR326" s="30" t="str">
        <f t="shared" si="53"/>
        <v xml:space="preserve"> </v>
      </c>
      <c r="AS326" s="30" t="str">
        <f t="shared" si="54"/>
        <v xml:space="preserve"> </v>
      </c>
      <c r="AT326" s="30">
        <f t="shared" si="55"/>
        <v>1</v>
      </c>
    </row>
    <row r="327" spans="1:46" s="3" customFormat="1" ht="20.100000000000001" customHeight="1" x14ac:dyDescent="0.25">
      <c r="A327" s="45">
        <v>32124975</v>
      </c>
      <c r="B327" s="45" t="s">
        <v>461</v>
      </c>
      <c r="C327" s="45" t="s">
        <v>139</v>
      </c>
      <c r="D327" s="45" t="s">
        <v>542</v>
      </c>
      <c r="E327" s="45" t="s">
        <v>210</v>
      </c>
      <c r="F327" s="70" t="str">
        <f>VLOOKUP(A327,ListadoMaestroReporte__32162888!$A$8:$H$400,8,FALSE)</f>
        <v>mayte.rodriguez@anahuac.mx</v>
      </c>
      <c r="G327" s="5"/>
      <c r="H327" s="5" t="s">
        <v>537</v>
      </c>
      <c r="I327" s="5"/>
      <c r="J327" s="5"/>
      <c r="K327" s="5" t="s">
        <v>537</v>
      </c>
      <c r="L327" s="5"/>
      <c r="M327" s="5" t="s">
        <v>537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"/>
      <c r="Y327" s="8"/>
      <c r="Z327" s="8"/>
      <c r="AA327" s="8"/>
      <c r="AB327" s="8"/>
      <c r="AC327" s="8"/>
      <c r="AD327" s="5"/>
      <c r="AE327" s="5"/>
      <c r="AF327" s="5"/>
      <c r="AG327" s="5"/>
      <c r="AH327" s="5"/>
      <c r="AI327" s="5"/>
      <c r="AJ327" s="5"/>
      <c r="AK327" s="5"/>
      <c r="AL327" s="5"/>
      <c r="AN327" s="20">
        <f t="shared" si="56"/>
        <v>3</v>
      </c>
      <c r="AO327" s="21">
        <f t="shared" si="57"/>
        <v>1</v>
      </c>
      <c r="AQ327" s="30" t="str">
        <f t="shared" si="58"/>
        <v xml:space="preserve"> </v>
      </c>
      <c r="AR327" s="30" t="str">
        <f t="shared" si="53"/>
        <v xml:space="preserve"> </v>
      </c>
      <c r="AS327" s="30" t="str">
        <f t="shared" si="54"/>
        <v xml:space="preserve"> </v>
      </c>
      <c r="AT327" s="30">
        <f t="shared" si="55"/>
        <v>1</v>
      </c>
    </row>
    <row r="328" spans="1:46" s="3" customFormat="1" ht="20.100000000000001" customHeight="1" x14ac:dyDescent="0.25">
      <c r="A328" s="45">
        <v>32157009</v>
      </c>
      <c r="B328" s="45" t="s">
        <v>462</v>
      </c>
      <c r="C328" s="45" t="s">
        <v>279</v>
      </c>
      <c r="D328" s="45" t="s">
        <v>550</v>
      </c>
      <c r="E328" s="45" t="s">
        <v>36</v>
      </c>
      <c r="F328" s="70" t="str">
        <f>VLOOKUP(A328,ListadoMaestroReporte__32162888!$A$8:$H$400,8,FALSE)</f>
        <v>fernando.rodriguez@anahuac.mx</v>
      </c>
      <c r="G328" s="5" t="s">
        <v>537</v>
      </c>
      <c r="H328" s="5" t="s">
        <v>537</v>
      </c>
      <c r="I328" s="5"/>
      <c r="J328" s="5"/>
      <c r="K328" s="5"/>
      <c r="L328" s="5" t="s">
        <v>537</v>
      </c>
      <c r="M328" s="5" t="s">
        <v>537</v>
      </c>
      <c r="N328" s="5"/>
      <c r="O328" s="5"/>
      <c r="P328" s="5"/>
      <c r="Q328" s="5"/>
      <c r="R328" s="5"/>
      <c r="S328" s="5"/>
      <c r="T328" s="5"/>
      <c r="U328" s="5"/>
      <c r="V328" s="5"/>
      <c r="W328" s="5" t="s">
        <v>537</v>
      </c>
      <c r="X328" s="8"/>
      <c r="Y328" s="8"/>
      <c r="Z328" s="8"/>
      <c r="AA328" s="8"/>
      <c r="AB328" s="8"/>
      <c r="AC328" s="8"/>
      <c r="AD328" s="5"/>
      <c r="AE328" s="5"/>
      <c r="AF328" s="5" t="s">
        <v>595</v>
      </c>
      <c r="AG328" s="5"/>
      <c r="AH328" s="5"/>
      <c r="AI328" s="5"/>
      <c r="AJ328" s="5" t="s">
        <v>537</v>
      </c>
      <c r="AK328" s="5"/>
      <c r="AL328" s="5"/>
      <c r="AN328" s="20">
        <f t="shared" si="56"/>
        <v>7</v>
      </c>
      <c r="AO328" s="21">
        <f t="shared" si="57"/>
        <v>1</v>
      </c>
      <c r="AQ328" s="30" t="str">
        <f t="shared" si="58"/>
        <v xml:space="preserve"> </v>
      </c>
      <c r="AR328" s="30">
        <f t="shared" si="53"/>
        <v>1</v>
      </c>
      <c r="AS328" s="30" t="str">
        <f t="shared" si="54"/>
        <v xml:space="preserve"> </v>
      </c>
      <c r="AT328" s="30">
        <f t="shared" si="55"/>
        <v>1</v>
      </c>
    </row>
    <row r="329" spans="1:46" s="3" customFormat="1" ht="20.100000000000001" customHeight="1" x14ac:dyDescent="0.25">
      <c r="A329" s="45">
        <v>32159728</v>
      </c>
      <c r="B329" s="45" t="s">
        <v>463</v>
      </c>
      <c r="C329" s="45" t="s">
        <v>62</v>
      </c>
      <c r="D329" s="45" t="s">
        <v>560</v>
      </c>
      <c r="E329" s="45" t="s">
        <v>63</v>
      </c>
      <c r="F329" s="70" t="str">
        <f>VLOOKUP(A329,ListadoMaestroReporte__32162888!$A$8:$H$400,8,FALSE)</f>
        <v>luis.romero@anahuac.mx</v>
      </c>
      <c r="G329" s="5"/>
      <c r="H329" s="5"/>
      <c r="I329" s="5"/>
      <c r="J329" s="5" t="s">
        <v>537</v>
      </c>
      <c r="K329" s="5" t="s">
        <v>537</v>
      </c>
      <c r="L329" s="5"/>
      <c r="M329" s="5" t="s">
        <v>537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"/>
      <c r="Y329" s="8"/>
      <c r="Z329" s="8"/>
      <c r="AA329" s="8"/>
      <c r="AB329" s="8"/>
      <c r="AC329" s="8"/>
      <c r="AD329" s="5"/>
      <c r="AE329" s="5"/>
      <c r="AF329" s="5"/>
      <c r="AG329" s="5"/>
      <c r="AH329" s="5"/>
      <c r="AI329" s="5"/>
      <c r="AJ329" s="5" t="s">
        <v>537</v>
      </c>
      <c r="AK329" s="5"/>
      <c r="AL329" s="5"/>
      <c r="AN329" s="20">
        <f t="shared" si="56"/>
        <v>4</v>
      </c>
      <c r="AO329" s="21">
        <f t="shared" si="57"/>
        <v>1</v>
      </c>
      <c r="AQ329" s="30" t="str">
        <f t="shared" si="58"/>
        <v xml:space="preserve"> </v>
      </c>
      <c r="AR329" s="30"/>
      <c r="AS329" s="30"/>
      <c r="AT329" s="30"/>
    </row>
    <row r="330" spans="1:46" s="3" customFormat="1" ht="20.100000000000001" customHeight="1" x14ac:dyDescent="0.25">
      <c r="A330" s="45">
        <v>32154649</v>
      </c>
      <c r="B330" s="45" t="s">
        <v>464</v>
      </c>
      <c r="C330" s="45" t="s">
        <v>62</v>
      </c>
      <c r="D330" s="45" t="s">
        <v>560</v>
      </c>
      <c r="E330" s="45" t="s">
        <v>63</v>
      </c>
      <c r="F330" s="70" t="str">
        <f>VLOOKUP(A330,ListadoMaestroReporte__32162888!$A$8:$H$400,8,FALSE)</f>
        <v>wiliam.romero@anahuac.mx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"/>
      <c r="Y330" s="8"/>
      <c r="Z330" s="8"/>
      <c r="AA330" s="8"/>
      <c r="AB330" s="8"/>
      <c r="AC330" s="8"/>
      <c r="AD330" s="5"/>
      <c r="AE330" s="5"/>
      <c r="AF330" s="5"/>
      <c r="AG330" s="5"/>
      <c r="AH330" s="5"/>
      <c r="AI330" s="5"/>
      <c r="AJ330" s="5" t="s">
        <v>537</v>
      </c>
      <c r="AK330" s="5"/>
      <c r="AL330" s="5"/>
      <c r="AN330" s="20">
        <f t="shared" si="56"/>
        <v>1</v>
      </c>
      <c r="AO330" s="21">
        <f t="shared" si="57"/>
        <v>1</v>
      </c>
      <c r="AQ330" s="30" t="str">
        <f t="shared" si="58"/>
        <v xml:space="preserve"> </v>
      </c>
      <c r="AR330" s="30" t="str">
        <f t="shared" si="53"/>
        <v xml:space="preserve"> </v>
      </c>
      <c r="AS330" s="30" t="str">
        <f t="shared" si="54"/>
        <v xml:space="preserve"> </v>
      </c>
      <c r="AT330" s="30" t="str">
        <f t="shared" si="55"/>
        <v xml:space="preserve"> </v>
      </c>
    </row>
    <row r="331" spans="1:46" s="3" customFormat="1" ht="20.100000000000001" customHeight="1" x14ac:dyDescent="0.25">
      <c r="A331" s="45">
        <v>32160909</v>
      </c>
      <c r="B331" s="45" t="s">
        <v>465</v>
      </c>
      <c r="C331" s="45" t="s">
        <v>50</v>
      </c>
      <c r="D331" s="45" t="s">
        <v>561</v>
      </c>
      <c r="E331" s="45" t="s">
        <v>388</v>
      </c>
      <c r="F331" s="70" t="str">
        <f>VLOOKUP(A331,ListadoMaestroReporte__32162888!$A$8:$H$400,8,FALSE)</f>
        <v>mariana.romero@anahuac.mx</v>
      </c>
      <c r="G331" s="5"/>
      <c r="H331" s="5"/>
      <c r="I331" s="5"/>
      <c r="J331" s="5" t="s">
        <v>537</v>
      </c>
      <c r="K331" s="5" t="s">
        <v>537</v>
      </c>
      <c r="L331" s="5" t="s">
        <v>537</v>
      </c>
      <c r="M331" s="5" t="s">
        <v>537</v>
      </c>
      <c r="N331" s="5"/>
      <c r="O331" s="5"/>
      <c r="P331" s="5"/>
      <c r="Q331" s="5"/>
      <c r="R331" s="5"/>
      <c r="S331" s="5"/>
      <c r="T331" s="5"/>
      <c r="U331" s="5"/>
      <c r="V331" s="5"/>
      <c r="W331" s="5" t="s">
        <v>537</v>
      </c>
      <c r="X331" s="8" t="str">
        <f>VLOOKUP($B331,'Enero 2017 (2)'!$A$2:$W$402,19,FALSE)</f>
        <v>x</v>
      </c>
      <c r="Y331" s="8"/>
      <c r="Z331" s="8"/>
      <c r="AA331" s="8"/>
      <c r="AB331" s="8"/>
      <c r="AC331" s="8"/>
      <c r="AD331" s="5"/>
      <c r="AE331" s="5"/>
      <c r="AF331" s="5"/>
      <c r="AG331" s="5" t="s">
        <v>537</v>
      </c>
      <c r="AH331" s="5"/>
      <c r="AI331" s="5"/>
      <c r="AJ331" s="5" t="s">
        <v>537</v>
      </c>
      <c r="AK331" s="5"/>
      <c r="AL331" s="5"/>
      <c r="AN331" s="20">
        <f t="shared" si="56"/>
        <v>8</v>
      </c>
      <c r="AO331" s="21">
        <f t="shared" si="57"/>
        <v>1</v>
      </c>
      <c r="AQ331" s="30">
        <f t="shared" si="58"/>
        <v>1</v>
      </c>
      <c r="AR331" s="30" t="str">
        <f t="shared" si="53"/>
        <v xml:space="preserve"> </v>
      </c>
      <c r="AS331" s="30">
        <f t="shared" si="54"/>
        <v>1</v>
      </c>
      <c r="AT331" s="30">
        <f t="shared" ref="AT331:AT347" si="59">+IF(COUNTA(G331:W331)&lt;&gt;0,1," ")</f>
        <v>1</v>
      </c>
    </row>
    <row r="332" spans="1:46" s="3" customFormat="1" ht="20.100000000000001" customHeight="1" x14ac:dyDescent="0.25">
      <c r="A332" s="45">
        <v>32164467</v>
      </c>
      <c r="B332" s="45" t="s">
        <v>599</v>
      </c>
      <c r="C332" s="45" t="s">
        <v>206</v>
      </c>
      <c r="D332" s="45" t="s">
        <v>542</v>
      </c>
      <c r="E332" s="45"/>
      <c r="F332" s="70" t="str">
        <f>VLOOKUP(A332,ListadoMaestroReporte__32162888!$A$8:$H$400,8,FALSE)</f>
        <v>jeanette.rosado@anahuac.mx</v>
      </c>
      <c r="G332" s="5"/>
      <c r="H332" s="5"/>
      <c r="I332" s="5"/>
      <c r="J332" s="5" t="s">
        <v>537</v>
      </c>
      <c r="K332" s="5" t="s">
        <v>537</v>
      </c>
      <c r="L332" s="5" t="s">
        <v>537</v>
      </c>
      <c r="M332" s="5" t="s">
        <v>537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" t="str">
        <f>VLOOKUP($B332,'Enero 2017 (2)'!$A$2:$W$402,19,FALSE)</f>
        <v>x</v>
      </c>
      <c r="Y332" s="8"/>
      <c r="Z332" s="8" t="str">
        <f>VLOOKUP($B332,'Enero 2017 (2)'!$A$2:$W$402,21,FALSE)</f>
        <v>x</v>
      </c>
      <c r="AA332" s="8" t="str">
        <f>VLOOKUP($B332,'Enero 2017 (2)'!$A$2:$W$402,22,FALSE)</f>
        <v>x</v>
      </c>
      <c r="AB332" s="8"/>
      <c r="AC332" s="8" t="s">
        <v>537</v>
      </c>
      <c r="AD332" s="5"/>
      <c r="AE332" s="5"/>
      <c r="AF332" s="5"/>
      <c r="AG332" s="5" t="s">
        <v>537</v>
      </c>
      <c r="AH332" s="5"/>
      <c r="AI332" s="5"/>
      <c r="AJ332" s="5"/>
      <c r="AK332" s="5"/>
      <c r="AL332" s="5"/>
      <c r="AN332" s="20">
        <f t="shared" si="56"/>
        <v>9</v>
      </c>
      <c r="AO332" s="21">
        <f t="shared" si="57"/>
        <v>1</v>
      </c>
      <c r="AQ332" s="30">
        <f t="shared" si="58"/>
        <v>1</v>
      </c>
      <c r="AR332" s="30" t="str">
        <f t="shared" si="53"/>
        <v xml:space="preserve"> </v>
      </c>
      <c r="AS332" s="30">
        <f t="shared" si="54"/>
        <v>1</v>
      </c>
      <c r="AT332" s="30">
        <f t="shared" si="59"/>
        <v>1</v>
      </c>
    </row>
    <row r="333" spans="1:46" s="3" customFormat="1" ht="20.100000000000001" customHeight="1" x14ac:dyDescent="0.25">
      <c r="A333" s="45">
        <v>32133083</v>
      </c>
      <c r="B333" s="45" t="s">
        <v>466</v>
      </c>
      <c r="C333" s="45" t="s">
        <v>100</v>
      </c>
      <c r="D333" s="45" t="s">
        <v>549</v>
      </c>
      <c r="E333" s="45" t="s">
        <v>36</v>
      </c>
      <c r="F333" s="70" t="str">
        <f>VLOOKUP(A333,ListadoMaestroReporte__32162888!$A$8:$H$400,8,FALSE)</f>
        <v>isabel.rosado@anahuac.mx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"/>
      <c r="Y333" s="8"/>
      <c r="Z333" s="8"/>
      <c r="AA333" s="8"/>
      <c r="AB333" s="8"/>
      <c r="AC333" s="8"/>
      <c r="AD333" s="5"/>
      <c r="AE333" s="5"/>
      <c r="AF333" s="5"/>
      <c r="AG333" s="5" t="s">
        <v>595</v>
      </c>
      <c r="AH333" s="5"/>
      <c r="AI333" s="5"/>
      <c r="AJ333" s="5"/>
      <c r="AK333" s="5"/>
      <c r="AL333" s="5"/>
      <c r="AN333" s="20">
        <f t="shared" si="56"/>
        <v>1</v>
      </c>
      <c r="AO333" s="21">
        <f t="shared" si="57"/>
        <v>1</v>
      </c>
      <c r="AQ333" s="30" t="str">
        <f t="shared" si="58"/>
        <v xml:space="preserve"> </v>
      </c>
      <c r="AR333" s="30" t="str">
        <f t="shared" si="53"/>
        <v xml:space="preserve"> </v>
      </c>
      <c r="AS333" s="30">
        <f t="shared" si="54"/>
        <v>1</v>
      </c>
      <c r="AT333" s="30" t="str">
        <f t="shared" si="59"/>
        <v xml:space="preserve"> </v>
      </c>
    </row>
    <row r="334" spans="1:46" s="3" customFormat="1" ht="20.100000000000001" customHeight="1" x14ac:dyDescent="0.25">
      <c r="A334" s="45">
        <v>32161296</v>
      </c>
      <c r="B334" s="45" t="s">
        <v>467</v>
      </c>
      <c r="C334" s="45" t="s">
        <v>58</v>
      </c>
      <c r="D334" s="45" t="s">
        <v>553</v>
      </c>
      <c r="E334" s="45" t="s">
        <v>77</v>
      </c>
      <c r="F334" s="70" t="str">
        <f>VLOOKUP(A334,ListadoMaestroReporte__32162888!$A$8:$H$400,8,FALSE)</f>
        <v>edwin.rosas@anahuac.mx</v>
      </c>
      <c r="G334" s="5" t="s">
        <v>537</v>
      </c>
      <c r="H334" s="5"/>
      <c r="I334" s="5"/>
      <c r="J334" s="5"/>
      <c r="K334" s="5"/>
      <c r="L334" s="5" t="s">
        <v>537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"/>
      <c r="Y334" s="8"/>
      <c r="Z334" s="8"/>
      <c r="AA334" s="8"/>
      <c r="AB334" s="8"/>
      <c r="AC334" s="8"/>
      <c r="AD334" s="5"/>
      <c r="AE334" s="5"/>
      <c r="AF334" s="5"/>
      <c r="AG334" s="5" t="s">
        <v>595</v>
      </c>
      <c r="AH334" s="5"/>
      <c r="AI334" s="5"/>
      <c r="AJ334" s="5"/>
      <c r="AK334" s="5"/>
      <c r="AL334" s="5"/>
      <c r="AN334" s="20">
        <f t="shared" si="56"/>
        <v>3</v>
      </c>
      <c r="AO334" s="21">
        <f t="shared" si="57"/>
        <v>1</v>
      </c>
      <c r="AQ334" s="30" t="str">
        <f t="shared" si="58"/>
        <v xml:space="preserve"> </v>
      </c>
      <c r="AR334" s="30" t="str">
        <f t="shared" si="53"/>
        <v xml:space="preserve"> </v>
      </c>
      <c r="AS334" s="30">
        <f t="shared" si="54"/>
        <v>1</v>
      </c>
      <c r="AT334" s="30">
        <f t="shared" si="59"/>
        <v>1</v>
      </c>
    </row>
    <row r="335" spans="1:46" s="3" customFormat="1" ht="20.100000000000001" customHeight="1" x14ac:dyDescent="0.25">
      <c r="A335" s="45">
        <v>32124302</v>
      </c>
      <c r="B335" s="45" t="s">
        <v>468</v>
      </c>
      <c r="C335" s="45" t="s">
        <v>62</v>
      </c>
      <c r="D335" s="45" t="s">
        <v>560</v>
      </c>
      <c r="E335" s="45" t="s">
        <v>63</v>
      </c>
      <c r="F335" s="70" t="str">
        <f>VLOOKUP(A335,ListadoMaestroReporte__32162888!$A$8:$H$400,8,FALSE)</f>
        <v>francisco.ruiz@anahuac.mx</v>
      </c>
      <c r="G335" s="5"/>
      <c r="H335" s="5"/>
      <c r="I335" s="5"/>
      <c r="J335" s="5" t="s">
        <v>537</v>
      </c>
      <c r="K335" s="5"/>
      <c r="L335" s="5"/>
      <c r="M335" s="5" t="s">
        <v>537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"/>
      <c r="Y335" s="8"/>
      <c r="Z335" s="8"/>
      <c r="AA335" s="8"/>
      <c r="AB335" s="8"/>
      <c r="AC335" s="8"/>
      <c r="AD335" s="5"/>
      <c r="AE335" s="5"/>
      <c r="AF335" s="5"/>
      <c r="AG335" s="5"/>
      <c r="AH335" s="5"/>
      <c r="AI335" s="5"/>
      <c r="AJ335" s="5"/>
      <c r="AK335" s="5"/>
      <c r="AL335" s="5"/>
      <c r="AN335" s="20">
        <f t="shared" si="56"/>
        <v>2</v>
      </c>
      <c r="AO335" s="21">
        <f t="shared" si="57"/>
        <v>1</v>
      </c>
      <c r="AQ335" s="30" t="str">
        <f t="shared" si="58"/>
        <v xml:space="preserve"> </v>
      </c>
      <c r="AR335" s="30" t="str">
        <f t="shared" si="53"/>
        <v xml:space="preserve"> </v>
      </c>
      <c r="AS335" s="30" t="str">
        <f t="shared" si="54"/>
        <v xml:space="preserve"> </v>
      </c>
      <c r="AT335" s="30">
        <f t="shared" si="59"/>
        <v>1</v>
      </c>
    </row>
    <row r="336" spans="1:46" s="3" customFormat="1" ht="20.100000000000001" customHeight="1" x14ac:dyDescent="0.25">
      <c r="A336" s="45">
        <v>32160205</v>
      </c>
      <c r="B336" s="45" t="s">
        <v>469</v>
      </c>
      <c r="C336" s="45" t="s">
        <v>65</v>
      </c>
      <c r="D336" s="45" t="s">
        <v>558</v>
      </c>
      <c r="E336" s="45" t="s">
        <v>36</v>
      </c>
      <c r="F336" s="70" t="str">
        <f>VLOOKUP(A336,ListadoMaestroReporte__32162888!$A$8:$H$400,8,FALSE)</f>
        <v>maricarmen.sabido@anahuac.mx</v>
      </c>
      <c r="G336" s="5" t="s">
        <v>537</v>
      </c>
      <c r="H336" s="5" t="s">
        <v>537</v>
      </c>
      <c r="I336" s="5" t="s">
        <v>537</v>
      </c>
      <c r="J336" s="5"/>
      <c r="K336" s="5" t="s">
        <v>537</v>
      </c>
      <c r="L336" s="5" t="s">
        <v>537</v>
      </c>
      <c r="M336" s="5"/>
      <c r="N336" s="5"/>
      <c r="O336" s="5"/>
      <c r="P336" s="5"/>
      <c r="Q336" s="5"/>
      <c r="R336" s="5"/>
      <c r="S336" s="5"/>
      <c r="T336" s="5"/>
      <c r="U336" s="5"/>
      <c r="V336" s="5" t="s">
        <v>537</v>
      </c>
      <c r="W336" s="5" t="s">
        <v>537</v>
      </c>
      <c r="X336" s="8"/>
      <c r="Y336" s="8"/>
      <c r="Z336" s="8"/>
      <c r="AA336" s="8"/>
      <c r="AB336" s="8"/>
      <c r="AC336" s="8"/>
      <c r="AD336" s="5"/>
      <c r="AE336" s="5"/>
      <c r="AF336" s="5"/>
      <c r="AG336" s="5"/>
      <c r="AH336" s="5"/>
      <c r="AI336" s="5"/>
      <c r="AJ336" s="5"/>
      <c r="AK336" s="5"/>
      <c r="AL336" s="5"/>
      <c r="AN336" s="20">
        <f t="shared" si="56"/>
        <v>7</v>
      </c>
      <c r="AO336" s="21">
        <f t="shared" si="57"/>
        <v>1</v>
      </c>
      <c r="AQ336" s="30" t="str">
        <f t="shared" si="58"/>
        <v xml:space="preserve"> </v>
      </c>
      <c r="AR336" s="30" t="str">
        <f t="shared" si="53"/>
        <v xml:space="preserve"> </v>
      </c>
      <c r="AS336" s="30" t="str">
        <f t="shared" si="54"/>
        <v xml:space="preserve"> </v>
      </c>
      <c r="AT336" s="30">
        <f t="shared" si="59"/>
        <v>1</v>
      </c>
    </row>
    <row r="337" spans="1:46" s="3" customFormat="1" ht="20.100000000000001" customHeight="1" x14ac:dyDescent="0.25">
      <c r="A337" s="45">
        <v>32154314</v>
      </c>
      <c r="B337" s="45" t="s">
        <v>470</v>
      </c>
      <c r="C337" s="45" t="s">
        <v>58</v>
      </c>
      <c r="D337" s="45" t="s">
        <v>553</v>
      </c>
      <c r="E337" s="45" t="s">
        <v>77</v>
      </c>
      <c r="F337" s="70" t="str">
        <f>VLOOKUP(A337,ListadoMaestroReporte__32162888!$A$8:$H$400,8,FALSE)</f>
        <v>yazmin.sabido@anahuac.mx</v>
      </c>
      <c r="G337" s="5" t="s">
        <v>537</v>
      </c>
      <c r="H337" s="5"/>
      <c r="I337" s="5"/>
      <c r="J337" s="5" t="s">
        <v>537</v>
      </c>
      <c r="K337" s="5"/>
      <c r="L337" s="5" t="s">
        <v>537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"/>
      <c r="Y337" s="8"/>
      <c r="Z337" s="8"/>
      <c r="AA337" s="8"/>
      <c r="AB337" s="8"/>
      <c r="AC337" s="8"/>
      <c r="AD337" s="5"/>
      <c r="AE337" s="5"/>
      <c r="AF337" s="5"/>
      <c r="AG337" s="5" t="s">
        <v>595</v>
      </c>
      <c r="AH337" s="5"/>
      <c r="AI337" s="5" t="s">
        <v>537</v>
      </c>
      <c r="AJ337" s="5"/>
      <c r="AK337" s="5"/>
      <c r="AL337" s="5"/>
      <c r="AN337" s="20">
        <f t="shared" si="56"/>
        <v>5</v>
      </c>
      <c r="AO337" s="21">
        <f t="shared" si="57"/>
        <v>1</v>
      </c>
      <c r="AQ337" s="30" t="str">
        <f t="shared" si="58"/>
        <v xml:space="preserve"> </v>
      </c>
      <c r="AR337" s="30" t="str">
        <f t="shared" ref="AR337:AR346" si="60">+IF(COUNTA(AD337:AF337)&lt;&gt;0,1," ")</f>
        <v xml:space="preserve"> </v>
      </c>
      <c r="AS337" s="30">
        <f t="shared" ref="AS337:AS346" si="61">+IF(COUNTA(AG337:AI337)&lt;&gt;0,1," ")</f>
        <v>1</v>
      </c>
      <c r="AT337" s="30">
        <f t="shared" si="59"/>
        <v>1</v>
      </c>
    </row>
    <row r="338" spans="1:46" s="3" customFormat="1" ht="20.100000000000001" customHeight="1" x14ac:dyDescent="0.25">
      <c r="A338" s="45">
        <v>32161243</v>
      </c>
      <c r="B338" s="45" t="s">
        <v>471</v>
      </c>
      <c r="C338" s="45" t="s">
        <v>35</v>
      </c>
      <c r="D338" s="45" t="s">
        <v>554</v>
      </c>
      <c r="E338" s="45" t="s">
        <v>36</v>
      </c>
      <c r="F338" s="70" t="str">
        <f>VLOOKUP(A338,ListadoMaestroReporte__32162888!$A$8:$H$400,8,FALSE)</f>
        <v>mildred.salas@anahuac.mx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"/>
      <c r="Y338" s="8"/>
      <c r="Z338" s="8"/>
      <c r="AA338" s="8"/>
      <c r="AB338" s="8"/>
      <c r="AC338" s="8"/>
      <c r="AD338" s="5"/>
      <c r="AE338" s="5"/>
      <c r="AF338" s="5"/>
      <c r="AG338" s="5"/>
      <c r="AH338" s="5"/>
      <c r="AI338" s="5"/>
      <c r="AJ338" s="5"/>
      <c r="AK338" s="5"/>
      <c r="AL338" s="5"/>
      <c r="AN338" s="20">
        <f t="shared" si="56"/>
        <v>0</v>
      </c>
      <c r="AO338" s="21" t="str">
        <f t="shared" si="57"/>
        <v xml:space="preserve"> </v>
      </c>
      <c r="AQ338" s="30" t="str">
        <f t="shared" si="58"/>
        <v xml:space="preserve"> </v>
      </c>
      <c r="AR338" s="30" t="str">
        <f t="shared" si="60"/>
        <v xml:space="preserve"> </v>
      </c>
      <c r="AS338" s="30" t="str">
        <f t="shared" si="61"/>
        <v xml:space="preserve"> </v>
      </c>
      <c r="AT338" s="30" t="str">
        <f t="shared" si="59"/>
        <v xml:space="preserve"> </v>
      </c>
    </row>
    <row r="339" spans="1:46" s="3" customFormat="1" ht="20.100000000000001" customHeight="1" x14ac:dyDescent="0.25">
      <c r="A339" s="45">
        <v>32153874</v>
      </c>
      <c r="B339" s="45" t="s">
        <v>472</v>
      </c>
      <c r="C339" s="45" t="s">
        <v>473</v>
      </c>
      <c r="D339" s="45" t="s">
        <v>571</v>
      </c>
      <c r="E339" s="45" t="s">
        <v>474</v>
      </c>
      <c r="F339" s="70" t="str">
        <f>VLOOKUP(A339,ListadoMaestroReporte__32162888!$A$8:$H$400,8,FALSE)</f>
        <v>ernesto.saldana@anahuac.mx</v>
      </c>
      <c r="G339" s="5" t="s">
        <v>537</v>
      </c>
      <c r="H339" s="5"/>
      <c r="I339" s="5"/>
      <c r="J339" s="5"/>
      <c r="K339" s="5" t="s">
        <v>537</v>
      </c>
      <c r="L339" s="5" t="s">
        <v>537</v>
      </c>
      <c r="M339" s="5" t="s">
        <v>537</v>
      </c>
      <c r="N339" s="5"/>
      <c r="O339" s="5" t="s">
        <v>537</v>
      </c>
      <c r="P339" s="5" t="s">
        <v>537</v>
      </c>
      <c r="Q339" s="5" t="s">
        <v>537</v>
      </c>
      <c r="R339" s="5"/>
      <c r="S339" s="5"/>
      <c r="T339" s="5" t="s">
        <v>537</v>
      </c>
      <c r="U339" s="5"/>
      <c r="V339" s="5" t="s">
        <v>537</v>
      </c>
      <c r="W339" s="5" t="s">
        <v>537</v>
      </c>
      <c r="X339" s="8" t="str">
        <f>VLOOKUP($B339,'Enero 2017 (2)'!$A$2:$W$402,19,FALSE)</f>
        <v>x</v>
      </c>
      <c r="Y339" s="8"/>
      <c r="Z339" s="8"/>
      <c r="AA339" s="8"/>
      <c r="AB339" s="8"/>
      <c r="AC339" s="8"/>
      <c r="AD339" s="5" t="s">
        <v>537</v>
      </c>
      <c r="AE339" s="5"/>
      <c r="AF339" s="5"/>
      <c r="AG339" s="5" t="s">
        <v>537</v>
      </c>
      <c r="AH339" s="5" t="s">
        <v>537</v>
      </c>
      <c r="AI339" s="5"/>
      <c r="AJ339" s="5" t="s">
        <v>537</v>
      </c>
      <c r="AK339" s="5"/>
      <c r="AL339" s="5"/>
      <c r="AN339" s="20">
        <f t="shared" si="56"/>
        <v>15</v>
      </c>
      <c r="AO339" s="21">
        <f t="shared" si="57"/>
        <v>1</v>
      </c>
      <c r="AQ339" s="30">
        <f t="shared" si="58"/>
        <v>1</v>
      </c>
      <c r="AR339" s="30">
        <f t="shared" si="60"/>
        <v>1</v>
      </c>
      <c r="AS339" s="30">
        <f t="shared" si="61"/>
        <v>1</v>
      </c>
      <c r="AT339" s="30">
        <f t="shared" si="59"/>
        <v>1</v>
      </c>
    </row>
    <row r="340" spans="1:46" s="3" customFormat="1" ht="20.100000000000001" customHeight="1" x14ac:dyDescent="0.25">
      <c r="A340" s="45">
        <v>32162014</v>
      </c>
      <c r="B340" s="45" t="s">
        <v>475</v>
      </c>
      <c r="C340" s="45" t="s">
        <v>206</v>
      </c>
      <c r="D340" s="45" t="s">
        <v>542</v>
      </c>
      <c r="E340" s="45" t="s">
        <v>476</v>
      </c>
      <c r="F340" s="70" t="str">
        <f>VLOOKUP(A340,ListadoMaestroReporte__32162888!$A$8:$H$400,8,FALSE)</f>
        <v>gerardo.salgado@anahuac.mx</v>
      </c>
      <c r="G340" s="5" t="s">
        <v>537</v>
      </c>
      <c r="H340" s="5"/>
      <c r="I340" s="5" t="s">
        <v>537</v>
      </c>
      <c r="J340" s="5" t="s">
        <v>537</v>
      </c>
      <c r="K340" s="5" t="s">
        <v>537</v>
      </c>
      <c r="L340" s="5" t="s">
        <v>537</v>
      </c>
      <c r="M340" s="5" t="s">
        <v>537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" t="str">
        <f>VLOOKUP($B340,'Enero 2017 (2)'!$A$2:$W$402,19,FALSE)</f>
        <v>x</v>
      </c>
      <c r="Y340" s="8"/>
      <c r="Z340" s="8" t="str">
        <f>VLOOKUP($B340,'Enero 2017 (2)'!$A$2:$W$402,21,FALSE)</f>
        <v>x</v>
      </c>
      <c r="AA340" s="8"/>
      <c r="AB340" s="8"/>
      <c r="AC340" s="8"/>
      <c r="AD340" s="5" t="s">
        <v>537</v>
      </c>
      <c r="AE340" s="5"/>
      <c r="AF340" s="5"/>
      <c r="AG340" s="5"/>
      <c r="AH340" s="5"/>
      <c r="AI340" s="5"/>
      <c r="AJ340" s="5" t="s">
        <v>537</v>
      </c>
      <c r="AK340" s="5"/>
      <c r="AL340" s="5"/>
      <c r="AN340" s="20">
        <f t="shared" si="56"/>
        <v>10</v>
      </c>
      <c r="AO340" s="21">
        <f t="shared" si="57"/>
        <v>1</v>
      </c>
      <c r="AQ340" s="30">
        <f t="shared" si="58"/>
        <v>1</v>
      </c>
      <c r="AR340" s="30">
        <f t="shared" si="60"/>
        <v>1</v>
      </c>
      <c r="AS340" s="30" t="str">
        <f t="shared" si="61"/>
        <v xml:space="preserve"> </v>
      </c>
      <c r="AT340" s="30">
        <f t="shared" si="59"/>
        <v>1</v>
      </c>
    </row>
    <row r="341" spans="1:46" s="3" customFormat="1" ht="20.100000000000001" customHeight="1" x14ac:dyDescent="0.25">
      <c r="A341" s="45">
        <v>32124355</v>
      </c>
      <c r="B341" s="45" t="s">
        <v>477</v>
      </c>
      <c r="C341" s="45" t="s">
        <v>79</v>
      </c>
      <c r="D341" s="45" t="s">
        <v>547</v>
      </c>
      <c r="E341" s="45" t="s">
        <v>89</v>
      </c>
      <c r="F341" s="70" t="str">
        <f>VLOOKUP(A341,ListadoMaestroReporte__32162888!$A$8:$H$400,8,FALSE)</f>
        <v>africa.sanmiguel@anahuac.mx</v>
      </c>
      <c r="G341" s="5" t="s">
        <v>537</v>
      </c>
      <c r="H341" s="5"/>
      <c r="I341" s="5"/>
      <c r="J341" s="5" t="s">
        <v>537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"/>
      <c r="Y341" s="8"/>
      <c r="Z341" s="8"/>
      <c r="AA341" s="8"/>
      <c r="AB341" s="8"/>
      <c r="AC341" s="8"/>
      <c r="AD341" s="5"/>
      <c r="AE341" s="5"/>
      <c r="AF341" s="5"/>
      <c r="AG341" s="5"/>
      <c r="AH341" s="5"/>
      <c r="AI341" s="5"/>
      <c r="AJ341" s="5" t="s">
        <v>537</v>
      </c>
      <c r="AK341" s="5"/>
      <c r="AL341" s="5"/>
      <c r="AN341" s="20">
        <f t="shared" si="56"/>
        <v>3</v>
      </c>
      <c r="AO341" s="21">
        <f t="shared" si="57"/>
        <v>1</v>
      </c>
      <c r="AQ341" s="30" t="str">
        <f t="shared" si="58"/>
        <v xml:space="preserve"> </v>
      </c>
      <c r="AR341" s="30" t="str">
        <f t="shared" si="60"/>
        <v xml:space="preserve"> </v>
      </c>
      <c r="AS341" s="30" t="str">
        <f t="shared" si="61"/>
        <v xml:space="preserve"> </v>
      </c>
      <c r="AT341" s="30">
        <f t="shared" si="59"/>
        <v>1</v>
      </c>
    </row>
    <row r="342" spans="1:46" s="3" customFormat="1" ht="20.100000000000001" customHeight="1" x14ac:dyDescent="0.25">
      <c r="A342" s="45">
        <v>32148862</v>
      </c>
      <c r="B342" s="45" t="s">
        <v>478</v>
      </c>
      <c r="C342" s="45" t="s">
        <v>83</v>
      </c>
      <c r="D342" s="45" t="s">
        <v>548</v>
      </c>
      <c r="E342" s="45" t="s">
        <v>479</v>
      </c>
      <c r="F342" s="70" t="str">
        <f>VLOOKUP(A342,ListadoMaestroReporte__32162888!$A$8:$H$400,8,FALSE)</f>
        <v>miriam.sanchez@anahuac.mx</v>
      </c>
      <c r="G342" s="5"/>
      <c r="H342" s="5" t="s">
        <v>537</v>
      </c>
      <c r="I342" s="5" t="s">
        <v>537</v>
      </c>
      <c r="J342" s="5" t="s">
        <v>537</v>
      </c>
      <c r="K342" s="5"/>
      <c r="L342" s="5" t="s">
        <v>537</v>
      </c>
      <c r="M342" s="5" t="s">
        <v>537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"/>
      <c r="Y342" s="8"/>
      <c r="Z342" s="8"/>
      <c r="AA342" s="8"/>
      <c r="AB342" s="8"/>
      <c r="AC342" s="8"/>
      <c r="AD342" s="5"/>
      <c r="AE342" s="5"/>
      <c r="AF342" s="5"/>
      <c r="AG342" s="5"/>
      <c r="AH342" s="5"/>
      <c r="AI342" s="5"/>
      <c r="AJ342" s="5"/>
      <c r="AK342" s="5"/>
      <c r="AL342" s="5"/>
      <c r="AN342" s="20">
        <f t="shared" si="56"/>
        <v>5</v>
      </c>
      <c r="AO342" s="21">
        <f t="shared" si="57"/>
        <v>1</v>
      </c>
      <c r="AQ342" s="30" t="str">
        <f t="shared" si="58"/>
        <v xml:space="preserve"> </v>
      </c>
      <c r="AR342" s="30" t="str">
        <f t="shared" si="60"/>
        <v xml:space="preserve"> </v>
      </c>
      <c r="AS342" s="30" t="str">
        <f t="shared" si="61"/>
        <v xml:space="preserve"> </v>
      </c>
      <c r="AT342" s="30">
        <f t="shared" si="59"/>
        <v>1</v>
      </c>
    </row>
    <row r="343" spans="1:46" s="3" customFormat="1" ht="20.100000000000001" customHeight="1" x14ac:dyDescent="0.25">
      <c r="A343" s="45">
        <v>32149174</v>
      </c>
      <c r="B343" s="45" t="s">
        <v>480</v>
      </c>
      <c r="C343" s="45" t="s">
        <v>147</v>
      </c>
      <c r="D343" s="45" t="s">
        <v>563</v>
      </c>
      <c r="E343" s="45" t="s">
        <v>131</v>
      </c>
      <c r="F343" s="70" t="str">
        <f>VLOOKUP(A343,ListadoMaestroReporte__32162888!$A$8:$H$400,8,FALSE)</f>
        <v>russel.sanchez@anahuac.mx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"/>
      <c r="Y343" s="8"/>
      <c r="Z343" s="8"/>
      <c r="AA343" s="8"/>
      <c r="AB343" s="8"/>
      <c r="AC343" s="8"/>
      <c r="AD343" s="5"/>
      <c r="AE343" s="5"/>
      <c r="AF343" s="5"/>
      <c r="AG343" s="5"/>
      <c r="AH343" s="5"/>
      <c r="AI343" s="5"/>
      <c r="AJ343" s="5" t="s">
        <v>537</v>
      </c>
      <c r="AK343" s="5"/>
      <c r="AL343" s="5"/>
      <c r="AN343" s="20">
        <f t="shared" si="56"/>
        <v>1</v>
      </c>
      <c r="AO343" s="21">
        <f t="shared" si="57"/>
        <v>1</v>
      </c>
      <c r="AQ343" s="30" t="str">
        <f t="shared" si="58"/>
        <v xml:space="preserve"> </v>
      </c>
      <c r="AR343" s="30" t="str">
        <f t="shared" si="60"/>
        <v xml:space="preserve"> </v>
      </c>
      <c r="AS343" s="30" t="str">
        <f t="shared" si="61"/>
        <v xml:space="preserve"> </v>
      </c>
      <c r="AT343" s="30" t="str">
        <f t="shared" si="59"/>
        <v xml:space="preserve"> </v>
      </c>
    </row>
    <row r="344" spans="1:46" s="3" customFormat="1" ht="20.100000000000001" customHeight="1" x14ac:dyDescent="0.25">
      <c r="A344" s="45">
        <v>32147649</v>
      </c>
      <c r="B344" s="45" t="s">
        <v>481</v>
      </c>
      <c r="C344" s="45" t="s">
        <v>65</v>
      </c>
      <c r="D344" s="45" t="s">
        <v>558</v>
      </c>
      <c r="E344" s="45" t="s">
        <v>36</v>
      </c>
      <c r="F344" s="70" t="str">
        <f>VLOOKUP(A344,ListadoMaestroReporte__32162888!$A$8:$H$400,8,FALSE)</f>
        <v>maria.sanchezt@anahuac.mx</v>
      </c>
      <c r="G344" s="5" t="s">
        <v>537</v>
      </c>
      <c r="H344" s="5" t="s">
        <v>537</v>
      </c>
      <c r="I344" s="5"/>
      <c r="J344" s="5"/>
      <c r="K344" s="5" t="s">
        <v>537</v>
      </c>
      <c r="L344" s="5" t="s">
        <v>537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"/>
      <c r="Y344" s="8"/>
      <c r="Z344" s="8"/>
      <c r="AA344" s="8"/>
      <c r="AB344" s="8"/>
      <c r="AC344" s="8"/>
      <c r="AD344" s="5"/>
      <c r="AE344" s="5"/>
      <c r="AF344" s="5"/>
      <c r="AG344" s="5"/>
      <c r="AH344" s="5"/>
      <c r="AI344" s="5"/>
      <c r="AJ344" s="5"/>
      <c r="AK344" s="5"/>
      <c r="AL344" s="5"/>
      <c r="AN344" s="20">
        <f t="shared" si="56"/>
        <v>4</v>
      </c>
      <c r="AO344" s="21">
        <f t="shared" si="57"/>
        <v>1</v>
      </c>
      <c r="AQ344" s="30" t="str">
        <f t="shared" si="58"/>
        <v xml:space="preserve"> </v>
      </c>
      <c r="AR344" s="30" t="str">
        <f t="shared" si="60"/>
        <v xml:space="preserve"> </v>
      </c>
      <c r="AS344" s="30" t="str">
        <f t="shared" si="61"/>
        <v xml:space="preserve"> </v>
      </c>
      <c r="AT344" s="30">
        <f t="shared" si="59"/>
        <v>1</v>
      </c>
    </row>
    <row r="345" spans="1:46" s="3" customFormat="1" ht="20.100000000000001" customHeight="1" x14ac:dyDescent="0.25">
      <c r="A345" s="45">
        <v>32124187</v>
      </c>
      <c r="B345" s="45" t="s">
        <v>482</v>
      </c>
      <c r="C345" s="45" t="s">
        <v>58</v>
      </c>
      <c r="D345" s="45" t="s">
        <v>553</v>
      </c>
      <c r="E345" s="45" t="s">
        <v>86</v>
      </c>
      <c r="F345" s="70" t="str">
        <f>VLOOKUP(A345,ListadoMaestroReporte__32162888!$A$8:$H$400,8,FALSE)</f>
        <v>carmen.sandoval@anahuac.mx</v>
      </c>
      <c r="G345" s="5"/>
      <c r="H345" s="5"/>
      <c r="I345" s="5" t="s">
        <v>537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"/>
      <c r="Y345" s="8"/>
      <c r="Z345" s="8"/>
      <c r="AA345" s="8"/>
      <c r="AB345" s="8"/>
      <c r="AC345" s="8"/>
      <c r="AD345" s="5"/>
      <c r="AE345" s="5"/>
      <c r="AF345" s="5"/>
      <c r="AG345" s="5"/>
      <c r="AH345" s="5"/>
      <c r="AI345" s="5"/>
      <c r="AJ345" s="5" t="s">
        <v>537</v>
      </c>
      <c r="AK345" s="5"/>
      <c r="AL345" s="5"/>
      <c r="AN345" s="20">
        <f t="shared" si="56"/>
        <v>2</v>
      </c>
      <c r="AO345" s="21">
        <f t="shared" si="57"/>
        <v>1</v>
      </c>
      <c r="AQ345" s="30" t="str">
        <f t="shared" si="58"/>
        <v xml:space="preserve"> </v>
      </c>
      <c r="AR345" s="30"/>
      <c r="AS345" s="30"/>
      <c r="AT345" s="30"/>
    </row>
    <row r="346" spans="1:46" s="3" customFormat="1" ht="20.100000000000001" customHeight="1" x14ac:dyDescent="0.25">
      <c r="A346" s="45">
        <v>32124282</v>
      </c>
      <c r="B346" s="45" t="s">
        <v>483</v>
      </c>
      <c r="C346" s="45" t="s">
        <v>100</v>
      </c>
      <c r="D346" s="45" t="s">
        <v>549</v>
      </c>
      <c r="E346" s="45" t="s">
        <v>36</v>
      </c>
      <c r="F346" s="70" t="str">
        <f>VLOOKUP(A346,ListadoMaestroReporte__32162888!$A$8:$H$400,8,FALSE)</f>
        <v>andrea.sansores@anahuac.mx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"/>
      <c r="Y346" s="8"/>
      <c r="Z346" s="8"/>
      <c r="AA346" s="8"/>
      <c r="AB346" s="8"/>
      <c r="AC346" s="8"/>
      <c r="AD346" s="5"/>
      <c r="AE346" s="5"/>
      <c r="AF346" s="5"/>
      <c r="AG346" s="5"/>
      <c r="AH346" s="5"/>
      <c r="AI346" s="5"/>
      <c r="AJ346" s="5" t="s">
        <v>537</v>
      </c>
      <c r="AK346" s="5"/>
      <c r="AL346" s="5"/>
      <c r="AN346" s="20">
        <f t="shared" si="56"/>
        <v>1</v>
      </c>
      <c r="AO346" s="21">
        <f t="shared" si="57"/>
        <v>1</v>
      </c>
      <c r="AQ346" s="30" t="str">
        <f t="shared" si="58"/>
        <v xml:space="preserve"> </v>
      </c>
      <c r="AR346" s="30" t="str">
        <f t="shared" si="60"/>
        <v xml:space="preserve"> </v>
      </c>
      <c r="AS346" s="30" t="str">
        <f t="shared" si="61"/>
        <v xml:space="preserve"> </v>
      </c>
      <c r="AT346" s="30" t="str">
        <f t="shared" si="59"/>
        <v xml:space="preserve"> </v>
      </c>
    </row>
    <row r="347" spans="1:46" s="3" customFormat="1" ht="20.100000000000001" customHeight="1" x14ac:dyDescent="0.25">
      <c r="A347" s="45">
        <v>32124281</v>
      </c>
      <c r="B347" s="45" t="s">
        <v>484</v>
      </c>
      <c r="C347" s="45" t="s">
        <v>328</v>
      </c>
      <c r="D347" s="45" t="s">
        <v>575</v>
      </c>
      <c r="E347" s="45" t="s">
        <v>89</v>
      </c>
      <c r="F347" s="70" t="str">
        <f>VLOOKUP(A347,ListadoMaestroReporte__32162888!$A$8:$H$400,8,FALSE)</f>
        <v>maria.sansores@anahuac.mx</v>
      </c>
      <c r="G347" s="5"/>
      <c r="H347" s="5"/>
      <c r="I347" s="5"/>
      <c r="J347" s="5" t="s">
        <v>537</v>
      </c>
      <c r="K347" s="5"/>
      <c r="L347" s="5"/>
      <c r="M347" s="5" t="s">
        <v>537</v>
      </c>
      <c r="N347" s="5" t="s">
        <v>537</v>
      </c>
      <c r="O347" s="5"/>
      <c r="P347" s="5"/>
      <c r="Q347" s="5"/>
      <c r="R347" s="5"/>
      <c r="S347" s="5"/>
      <c r="T347" s="5"/>
      <c r="U347" s="5"/>
      <c r="V347" s="5" t="s">
        <v>537</v>
      </c>
      <c r="W347" s="5" t="s">
        <v>537</v>
      </c>
      <c r="X347" s="8"/>
      <c r="Y347" s="8"/>
      <c r="Z347" s="8"/>
      <c r="AA347" s="8"/>
      <c r="AB347" s="8"/>
      <c r="AC347" s="8"/>
      <c r="AD347" s="5"/>
      <c r="AE347" s="5"/>
      <c r="AF347" s="5"/>
      <c r="AG347" s="5"/>
      <c r="AH347" s="5"/>
      <c r="AI347" s="5"/>
      <c r="AJ347" s="5" t="s">
        <v>537</v>
      </c>
      <c r="AK347" s="5"/>
      <c r="AL347" s="5"/>
      <c r="AN347" s="20">
        <f t="shared" si="56"/>
        <v>6</v>
      </c>
      <c r="AO347" s="21">
        <f t="shared" si="57"/>
        <v>1</v>
      </c>
      <c r="AQ347" s="30" t="str">
        <f t="shared" si="58"/>
        <v xml:space="preserve"> </v>
      </c>
      <c r="AR347" s="30"/>
      <c r="AS347" s="30"/>
      <c r="AT347" s="30">
        <f t="shared" si="59"/>
        <v>1</v>
      </c>
    </row>
    <row r="348" spans="1:46" s="3" customFormat="1" ht="20.100000000000001" customHeight="1" x14ac:dyDescent="0.25">
      <c r="A348" s="45">
        <v>32164471</v>
      </c>
      <c r="B348" s="45" t="s">
        <v>624</v>
      </c>
      <c r="C348" s="45"/>
      <c r="D348" s="45" t="s">
        <v>541</v>
      </c>
      <c r="E348" s="45" t="s">
        <v>625</v>
      </c>
      <c r="F348" s="70" t="str">
        <f>VLOOKUP(A348,ListadoMaestroReporte__32162888!$A$8:$H$400,8,FALSE)</f>
        <v>carlos.santanab@anahuac.mx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"/>
      <c r="Y348" s="8"/>
      <c r="Z348" s="8"/>
      <c r="AA348" s="8"/>
      <c r="AB348" s="8"/>
      <c r="AC348" s="8"/>
      <c r="AD348" s="5"/>
      <c r="AE348" s="5"/>
      <c r="AF348" s="5"/>
      <c r="AG348" s="5"/>
      <c r="AH348" s="5"/>
      <c r="AI348" s="5"/>
      <c r="AJ348" s="5"/>
      <c r="AK348" s="5"/>
      <c r="AL348" s="5"/>
      <c r="AN348" s="20">
        <f t="shared" si="56"/>
        <v>0</v>
      </c>
      <c r="AO348" s="21" t="str">
        <f t="shared" si="57"/>
        <v xml:space="preserve"> </v>
      </c>
      <c r="AQ348" s="30" t="str">
        <f t="shared" si="58"/>
        <v xml:space="preserve"> </v>
      </c>
      <c r="AR348" s="30"/>
      <c r="AS348" s="30"/>
      <c r="AT348" s="30"/>
    </row>
    <row r="349" spans="1:46" s="3" customFormat="1" ht="20.100000000000001" customHeight="1" x14ac:dyDescent="0.25">
      <c r="A349" s="45">
        <v>32124253</v>
      </c>
      <c r="B349" s="45" t="s">
        <v>485</v>
      </c>
      <c r="C349" s="45" t="s">
        <v>62</v>
      </c>
      <c r="D349" s="45" t="s">
        <v>560</v>
      </c>
      <c r="E349" s="45" t="s">
        <v>63</v>
      </c>
      <c r="F349" s="70" t="str">
        <f>VLOOKUP(A349,ListadoMaestroReporte__32162888!$A$8:$H$400,8,FALSE)</f>
        <v>luis.santana@anahuac.mx</v>
      </c>
      <c r="G349" s="5"/>
      <c r="H349" s="5"/>
      <c r="I349" s="5"/>
      <c r="J349" s="5" t="s">
        <v>537</v>
      </c>
      <c r="K349" s="5" t="s">
        <v>537</v>
      </c>
      <c r="L349" s="5"/>
      <c r="M349" s="5" t="s">
        <v>537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"/>
      <c r="Y349" s="8"/>
      <c r="Z349" s="8"/>
      <c r="AA349" s="8"/>
      <c r="AB349" s="8"/>
      <c r="AC349" s="8"/>
      <c r="AD349" s="5"/>
      <c r="AE349" s="5"/>
      <c r="AF349" s="5"/>
      <c r="AG349" s="5"/>
      <c r="AH349" s="5"/>
      <c r="AI349" s="5"/>
      <c r="AJ349" s="5"/>
      <c r="AK349" s="5"/>
      <c r="AL349" s="5"/>
      <c r="AN349" s="20">
        <f t="shared" si="56"/>
        <v>3</v>
      </c>
      <c r="AO349" s="21">
        <f t="shared" si="57"/>
        <v>1</v>
      </c>
      <c r="AQ349" s="30" t="str">
        <f t="shared" si="58"/>
        <v xml:space="preserve"> </v>
      </c>
      <c r="AR349" s="30" t="str">
        <f t="shared" ref="AR349:AR398" si="62">+IF(COUNTA(AD349:AF349)&lt;&gt;0,1," ")</f>
        <v xml:space="preserve"> </v>
      </c>
      <c r="AS349" s="30" t="str">
        <f t="shared" ref="AS349:AS398" si="63">+IF(COUNTA(AG349:AI349)&lt;&gt;0,1," ")</f>
        <v xml:space="preserve"> </v>
      </c>
      <c r="AT349" s="30">
        <f t="shared" ref="AT349:AT398" si="64">+IF(COUNTA(G349:W349)&lt;&gt;0,1," ")</f>
        <v>1</v>
      </c>
    </row>
    <row r="350" spans="1:46" s="3" customFormat="1" ht="20.100000000000001" customHeight="1" x14ac:dyDescent="0.25">
      <c r="A350" s="45">
        <v>32164541</v>
      </c>
      <c r="B350" s="45" t="s">
        <v>591</v>
      </c>
      <c r="C350" s="45" t="s">
        <v>592</v>
      </c>
      <c r="D350" s="45" t="s">
        <v>542</v>
      </c>
      <c r="E350" s="45" t="s">
        <v>86</v>
      </c>
      <c r="F350" s="70" t="str">
        <f>VLOOKUP(A350,ListadoMaestroReporte__32162888!$A$8:$H$400,8,FALSE)</f>
        <v>aracelly.santos@anahuac.mx</v>
      </c>
      <c r="G350" s="5"/>
      <c r="H350" s="5"/>
      <c r="I350" s="5" t="s">
        <v>537</v>
      </c>
      <c r="J350" s="5" t="s">
        <v>537</v>
      </c>
      <c r="K350" s="5" t="s">
        <v>537</v>
      </c>
      <c r="L350" s="5" t="s">
        <v>537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"/>
      <c r="Y350" s="8"/>
      <c r="Z350" s="8"/>
      <c r="AA350" s="8"/>
      <c r="AB350" s="8"/>
      <c r="AC350" s="8" t="s">
        <v>537</v>
      </c>
      <c r="AD350" s="5"/>
      <c r="AE350" s="5"/>
      <c r="AF350" s="5"/>
      <c r="AG350" s="5" t="s">
        <v>537</v>
      </c>
      <c r="AH350" s="5"/>
      <c r="AI350" s="5"/>
      <c r="AJ350" s="5"/>
      <c r="AK350" s="5"/>
      <c r="AL350" s="5"/>
      <c r="AN350" s="20">
        <f t="shared" si="56"/>
        <v>6</v>
      </c>
      <c r="AO350" s="21">
        <f t="shared" si="57"/>
        <v>1</v>
      </c>
      <c r="AQ350" s="30">
        <f t="shared" si="58"/>
        <v>1</v>
      </c>
      <c r="AR350" s="30" t="str">
        <f t="shared" si="62"/>
        <v xml:space="preserve"> </v>
      </c>
      <c r="AS350" s="30">
        <f t="shared" si="63"/>
        <v>1</v>
      </c>
      <c r="AT350" s="30">
        <f t="shared" si="64"/>
        <v>1</v>
      </c>
    </row>
    <row r="351" spans="1:46" s="3" customFormat="1" ht="20.100000000000001" customHeight="1" x14ac:dyDescent="0.25">
      <c r="A351" s="45">
        <v>32164678</v>
      </c>
      <c r="B351" s="45" t="s">
        <v>1976</v>
      </c>
      <c r="C351" s="45" t="s">
        <v>603</v>
      </c>
      <c r="D351" s="45" t="s">
        <v>571</v>
      </c>
      <c r="E351" s="45" t="s">
        <v>626</v>
      </c>
      <c r="F351" s="70" t="str">
        <f>VLOOKUP(A351,ListadoMaestroReporte__32162888!$A$8:$H$400,8,FALSE)</f>
        <v>fernanda.sarmet@anahuac.mx</v>
      </c>
      <c r="G351" s="5"/>
      <c r="H351" s="5"/>
      <c r="I351" s="5"/>
      <c r="J351" s="5" t="s">
        <v>537</v>
      </c>
      <c r="K351" s="5" t="s">
        <v>537</v>
      </c>
      <c r="L351" s="5" t="s">
        <v>537</v>
      </c>
      <c r="M351" s="5" t="s">
        <v>537</v>
      </c>
      <c r="N351" s="5"/>
      <c r="O351" s="5"/>
      <c r="P351" s="5"/>
      <c r="Q351" s="5"/>
      <c r="R351" s="5"/>
      <c r="S351" s="5" t="s">
        <v>537</v>
      </c>
      <c r="T351" s="5"/>
      <c r="U351" s="5"/>
      <c r="V351" s="5"/>
      <c r="W351" s="5" t="s">
        <v>537</v>
      </c>
      <c r="X351" s="8" t="e">
        <f>VLOOKUP($B351,'Enero 2017 (2)'!$A$2:$W$402,19,FALSE)</f>
        <v>#N/A</v>
      </c>
      <c r="Y351" s="8"/>
      <c r="Z351" s="8"/>
      <c r="AA351" s="8"/>
      <c r="AB351" s="8"/>
      <c r="AC351" s="8"/>
      <c r="AD351" s="5"/>
      <c r="AE351" s="5"/>
      <c r="AF351" s="5"/>
      <c r="AG351" s="5" t="s">
        <v>537</v>
      </c>
      <c r="AH351" s="5"/>
      <c r="AI351" s="5"/>
      <c r="AJ351" s="5" t="s">
        <v>537</v>
      </c>
      <c r="AK351" s="5"/>
      <c r="AL351" s="5" t="s">
        <v>537</v>
      </c>
      <c r="AN351" s="20">
        <f t="shared" si="56"/>
        <v>10</v>
      </c>
      <c r="AO351" s="21">
        <f t="shared" si="57"/>
        <v>1</v>
      </c>
      <c r="AQ351" s="30">
        <f t="shared" si="58"/>
        <v>1</v>
      </c>
      <c r="AR351" s="30" t="str">
        <f t="shared" si="62"/>
        <v xml:space="preserve"> </v>
      </c>
      <c r="AS351" s="30">
        <f t="shared" si="63"/>
        <v>1</v>
      </c>
      <c r="AT351" s="30">
        <f t="shared" si="64"/>
        <v>1</v>
      </c>
    </row>
    <row r="352" spans="1:46" s="3" customFormat="1" ht="20.100000000000001" customHeight="1" x14ac:dyDescent="0.25">
      <c r="A352" s="45">
        <v>32161773</v>
      </c>
      <c r="B352" s="45" t="s">
        <v>486</v>
      </c>
      <c r="C352" s="45" t="s">
        <v>69</v>
      </c>
      <c r="D352" s="45" t="s">
        <v>555</v>
      </c>
      <c r="E352" s="45" t="s">
        <v>70</v>
      </c>
      <c r="F352" s="70" t="str">
        <f>VLOOKUP(A352,ListadoMaestroReporte__32162888!$A$8:$H$400,8,FALSE)</f>
        <v>monica.sierra@anahuac.mx</v>
      </c>
      <c r="G352" s="5"/>
      <c r="H352" s="5"/>
      <c r="I352" s="5"/>
      <c r="J352" s="5" t="s">
        <v>537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 t="s">
        <v>537</v>
      </c>
      <c r="X352" s="8"/>
      <c r="Y352" s="8"/>
      <c r="Z352" s="8"/>
      <c r="AA352" s="8"/>
      <c r="AB352" s="8"/>
      <c r="AC352" s="8"/>
      <c r="AD352" s="5"/>
      <c r="AE352" s="5"/>
      <c r="AF352" s="5"/>
      <c r="AG352" s="5" t="s">
        <v>537</v>
      </c>
      <c r="AH352" s="5"/>
      <c r="AI352" s="5"/>
      <c r="AJ352" s="5"/>
      <c r="AK352" s="5"/>
      <c r="AL352" s="5"/>
      <c r="AN352" s="20">
        <f t="shared" si="56"/>
        <v>3</v>
      </c>
      <c r="AO352" s="21">
        <f t="shared" si="57"/>
        <v>1</v>
      </c>
      <c r="AQ352" s="30" t="str">
        <f t="shared" si="58"/>
        <v xml:space="preserve"> </v>
      </c>
      <c r="AR352" s="30" t="str">
        <f>+IF(COUNTA(AD352:AF352)&lt;&gt;0,1," ")</f>
        <v xml:space="preserve"> </v>
      </c>
      <c r="AS352" s="30">
        <f>+IF(COUNTA(AG352:AI352)&lt;&gt;0,1," ")</f>
        <v>1</v>
      </c>
      <c r="AT352" s="30">
        <f>+IF(COUNTA(G352:W352)&lt;&gt;0,1," ")</f>
        <v>1</v>
      </c>
    </row>
    <row r="353" spans="1:46" s="3" customFormat="1" ht="20.100000000000001" customHeight="1" x14ac:dyDescent="0.25">
      <c r="A353" s="45">
        <v>32149211</v>
      </c>
      <c r="B353" s="45" t="s">
        <v>487</v>
      </c>
      <c r="C353" s="45" t="s">
        <v>98</v>
      </c>
      <c r="D353" s="45" t="s">
        <v>551</v>
      </c>
      <c r="E353" s="45" t="s">
        <v>72</v>
      </c>
      <c r="F353" s="70" t="str">
        <f>VLOOKUP(A353,ListadoMaestroReporte__32162888!$A$8:$H$400,8,FALSE)</f>
        <v>jose.silveira@anahuac.mx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"/>
      <c r="Y353" s="8"/>
      <c r="Z353" s="8"/>
      <c r="AA353" s="8"/>
      <c r="AB353" s="8"/>
      <c r="AC353" s="8"/>
      <c r="AD353" s="5"/>
      <c r="AE353" s="5"/>
      <c r="AF353" s="5"/>
      <c r="AG353" s="5"/>
      <c r="AH353" s="5"/>
      <c r="AI353" s="5"/>
      <c r="AJ353" s="5" t="s">
        <v>537</v>
      </c>
      <c r="AK353" s="5"/>
      <c r="AL353" s="5"/>
      <c r="AN353" s="20">
        <f t="shared" si="56"/>
        <v>1</v>
      </c>
      <c r="AO353" s="21">
        <f t="shared" si="57"/>
        <v>1</v>
      </c>
      <c r="AQ353" s="30" t="str">
        <f t="shared" si="58"/>
        <v xml:space="preserve"> </v>
      </c>
      <c r="AR353" s="30" t="str">
        <f t="shared" si="62"/>
        <v xml:space="preserve"> </v>
      </c>
      <c r="AS353" s="30" t="str">
        <f t="shared" si="63"/>
        <v xml:space="preserve"> </v>
      </c>
      <c r="AT353" s="30" t="str">
        <f t="shared" si="64"/>
        <v xml:space="preserve"> </v>
      </c>
    </row>
    <row r="354" spans="1:46" s="3" customFormat="1" ht="20.100000000000001" customHeight="1" x14ac:dyDescent="0.25">
      <c r="A354" s="45">
        <v>32162768</v>
      </c>
      <c r="B354" s="45" t="s">
        <v>488</v>
      </c>
      <c r="C354" s="45" t="s">
        <v>88</v>
      </c>
      <c r="D354" s="45" t="s">
        <v>547</v>
      </c>
      <c r="E354" s="45" t="s">
        <v>89</v>
      </c>
      <c r="F354" s="70" t="str">
        <f>VLOOKUP(A354,ListadoMaestroReporte__32162888!$A$8:$H$400,8,FALSE)</f>
        <v>alejandro.solana@anahuac.mx</v>
      </c>
      <c r="G354" s="5" t="s">
        <v>537</v>
      </c>
      <c r="H354" s="5" t="s">
        <v>537</v>
      </c>
      <c r="I354" s="5"/>
      <c r="J354" s="5"/>
      <c r="K354" s="5"/>
      <c r="L354" s="5" t="s">
        <v>537</v>
      </c>
      <c r="M354" s="5" t="s">
        <v>537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"/>
      <c r="Y354" s="8"/>
      <c r="Z354" s="8" t="str">
        <f>VLOOKUP($B354,'Enero 2017 (2)'!$A$2:$W$402,21,FALSE)</f>
        <v>x</v>
      </c>
      <c r="AA354" s="8"/>
      <c r="AB354" s="8"/>
      <c r="AC354" s="8" t="s">
        <v>537</v>
      </c>
      <c r="AD354" s="5"/>
      <c r="AE354" s="5"/>
      <c r="AF354" s="5" t="s">
        <v>595</v>
      </c>
      <c r="AG354" s="5" t="s">
        <v>595</v>
      </c>
      <c r="AH354" s="5"/>
      <c r="AI354" s="5"/>
      <c r="AJ354" s="5" t="s">
        <v>537</v>
      </c>
      <c r="AK354" s="5"/>
      <c r="AL354" s="5"/>
      <c r="AN354" s="20">
        <f t="shared" si="56"/>
        <v>9</v>
      </c>
      <c r="AO354" s="21">
        <f t="shared" si="57"/>
        <v>1</v>
      </c>
      <c r="AQ354" s="30">
        <f t="shared" si="58"/>
        <v>1</v>
      </c>
      <c r="AR354" s="30">
        <f t="shared" si="62"/>
        <v>1</v>
      </c>
      <c r="AS354" s="30">
        <f t="shared" si="63"/>
        <v>1</v>
      </c>
      <c r="AT354" s="30">
        <f t="shared" si="64"/>
        <v>1</v>
      </c>
    </row>
    <row r="355" spans="1:46" s="3" customFormat="1" ht="20.100000000000001" customHeight="1" x14ac:dyDescent="0.25">
      <c r="A355" s="45">
        <v>32143970</v>
      </c>
      <c r="B355" s="45" t="s">
        <v>489</v>
      </c>
      <c r="C355" s="45" t="s">
        <v>171</v>
      </c>
      <c r="D355" s="45" t="s">
        <v>571</v>
      </c>
      <c r="E355" s="45" t="s">
        <v>172</v>
      </c>
      <c r="F355" s="70" t="str">
        <f>VLOOKUP(A355,ListadoMaestroReporte__32162888!$A$8:$H$400,8,FALSE)</f>
        <v>alfredo.solis@anahuac.mx</v>
      </c>
      <c r="G355" s="5" t="s">
        <v>537</v>
      </c>
      <c r="H355" s="5"/>
      <c r="I355" s="5" t="s">
        <v>537</v>
      </c>
      <c r="J355" s="5" t="s">
        <v>537</v>
      </c>
      <c r="K355" s="5"/>
      <c r="L355" s="5" t="s">
        <v>537</v>
      </c>
      <c r="M355" s="5" t="s">
        <v>537</v>
      </c>
      <c r="N355" s="5"/>
      <c r="O355" s="5"/>
      <c r="P355" s="5"/>
      <c r="Q355" s="5"/>
      <c r="R355" s="5"/>
      <c r="S355" s="5"/>
      <c r="T355" s="5"/>
      <c r="U355" s="5"/>
      <c r="V355" s="5"/>
      <c r="W355" s="5" t="s">
        <v>537</v>
      </c>
      <c r="X355" s="8" t="str">
        <f>VLOOKUP($B355,'Enero 2017 (2)'!$A$2:$W$402,19,FALSE)</f>
        <v>x</v>
      </c>
      <c r="Y355" s="8"/>
      <c r="Z355" s="8"/>
      <c r="AA355" s="8"/>
      <c r="AB355" s="8"/>
      <c r="AC355" s="8"/>
      <c r="AD355" s="5"/>
      <c r="AE355" s="5"/>
      <c r="AF355" s="5"/>
      <c r="AG355" s="5"/>
      <c r="AH355" s="5"/>
      <c r="AI355" s="5"/>
      <c r="AJ355" s="5" t="s">
        <v>537</v>
      </c>
      <c r="AK355" s="5"/>
      <c r="AL355" s="5"/>
      <c r="AN355" s="20">
        <f t="shared" si="56"/>
        <v>8</v>
      </c>
      <c r="AO355" s="21">
        <f t="shared" si="57"/>
        <v>1</v>
      </c>
      <c r="AQ355" s="30">
        <f t="shared" si="58"/>
        <v>1</v>
      </c>
      <c r="AR355" s="30" t="str">
        <f t="shared" si="62"/>
        <v xml:space="preserve"> </v>
      </c>
      <c r="AS355" s="30" t="str">
        <f t="shared" si="63"/>
        <v xml:space="preserve"> </v>
      </c>
      <c r="AT355" s="30">
        <f t="shared" si="64"/>
        <v>1</v>
      </c>
    </row>
    <row r="356" spans="1:46" s="3" customFormat="1" ht="20.100000000000001" customHeight="1" x14ac:dyDescent="0.25">
      <c r="A356" s="45">
        <v>32155229</v>
      </c>
      <c r="B356" s="45" t="s">
        <v>490</v>
      </c>
      <c r="C356" s="45" t="s">
        <v>83</v>
      </c>
      <c r="D356" s="45" t="s">
        <v>548</v>
      </c>
      <c r="E356" s="45" t="s">
        <v>301</v>
      </c>
      <c r="F356" s="70" t="str">
        <f>VLOOKUP(A356,ListadoMaestroReporte__32162888!$A$8:$H$400,8,FALSE)</f>
        <v>lourdes.solis@anahuac.mx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"/>
      <c r="Y356" s="8"/>
      <c r="Z356" s="8"/>
      <c r="AA356" s="8"/>
      <c r="AB356" s="8"/>
      <c r="AC356" s="8"/>
      <c r="AD356" s="5" t="s">
        <v>537</v>
      </c>
      <c r="AE356" s="5"/>
      <c r="AF356" s="5"/>
      <c r="AG356" s="5"/>
      <c r="AH356" s="5"/>
      <c r="AI356" s="5"/>
      <c r="AJ356" s="5" t="s">
        <v>537</v>
      </c>
      <c r="AK356" s="5"/>
      <c r="AL356" s="5"/>
      <c r="AN356" s="20">
        <f t="shared" si="56"/>
        <v>2</v>
      </c>
      <c r="AO356" s="21">
        <f t="shared" si="57"/>
        <v>1</v>
      </c>
      <c r="AQ356" s="30" t="str">
        <f t="shared" si="58"/>
        <v xml:space="preserve"> </v>
      </c>
      <c r="AR356" s="30">
        <f t="shared" si="62"/>
        <v>1</v>
      </c>
      <c r="AS356" s="30" t="str">
        <f t="shared" si="63"/>
        <v xml:space="preserve"> </v>
      </c>
      <c r="AT356" s="30" t="str">
        <f t="shared" si="64"/>
        <v xml:space="preserve"> </v>
      </c>
    </row>
    <row r="357" spans="1:46" s="3" customFormat="1" ht="20.100000000000001" customHeight="1" x14ac:dyDescent="0.25">
      <c r="A357" s="45">
        <v>32151598</v>
      </c>
      <c r="B357" s="45" t="s">
        <v>491</v>
      </c>
      <c r="C357" s="45" t="s">
        <v>62</v>
      </c>
      <c r="D357" s="45" t="s">
        <v>560</v>
      </c>
      <c r="E357" s="45" t="s">
        <v>133</v>
      </c>
      <c r="F357" s="70" t="str">
        <f>VLOOKUP(A357,ListadoMaestroReporte__32162888!$A$8:$H$400,8,FALSE)</f>
        <v>wilberth.sulu@anahuac.mx</v>
      </c>
      <c r="G357" s="5"/>
      <c r="H357" s="5"/>
      <c r="I357" s="5" t="s">
        <v>537</v>
      </c>
      <c r="J357" s="5" t="s">
        <v>537</v>
      </c>
      <c r="K357" s="5" t="s">
        <v>537</v>
      </c>
      <c r="L357" s="5" t="s">
        <v>537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"/>
      <c r="Y357" s="8"/>
      <c r="Z357" s="8"/>
      <c r="AA357" s="8"/>
      <c r="AB357" s="8"/>
      <c r="AC357" s="8"/>
      <c r="AD357" s="5"/>
      <c r="AE357" s="5"/>
      <c r="AF357" s="5"/>
      <c r="AG357" s="5"/>
      <c r="AH357" s="5"/>
      <c r="AI357" s="5"/>
      <c r="AJ357" s="5" t="s">
        <v>537</v>
      </c>
      <c r="AK357" s="5"/>
      <c r="AL357" s="5"/>
      <c r="AN357" s="20">
        <f t="shared" si="56"/>
        <v>5</v>
      </c>
      <c r="AO357" s="21">
        <f t="shared" si="57"/>
        <v>1</v>
      </c>
      <c r="AQ357" s="30" t="str">
        <f t="shared" si="58"/>
        <v xml:space="preserve"> </v>
      </c>
      <c r="AR357" s="30" t="str">
        <f t="shared" si="62"/>
        <v xml:space="preserve"> </v>
      </c>
      <c r="AS357" s="30" t="str">
        <f t="shared" si="63"/>
        <v xml:space="preserve"> </v>
      </c>
      <c r="AT357" s="30">
        <f t="shared" si="64"/>
        <v>1</v>
      </c>
    </row>
    <row r="358" spans="1:46" s="3" customFormat="1" ht="20.100000000000001" customHeight="1" x14ac:dyDescent="0.25">
      <c r="A358" s="45">
        <v>32155690</v>
      </c>
      <c r="B358" s="45" t="s">
        <v>492</v>
      </c>
      <c r="C358" s="45" t="s">
        <v>38</v>
      </c>
      <c r="D358" s="45" t="s">
        <v>541</v>
      </c>
      <c r="E358" s="45" t="s">
        <v>122</v>
      </c>
      <c r="F358" s="70" t="str">
        <f>VLOOKUP(A358,ListadoMaestroReporte__32162888!$A$8:$H$400,8,FALSE)</f>
        <v>aida.tamayo@anahuac.mx</v>
      </c>
      <c r="G358" s="5" t="s">
        <v>537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" t="str">
        <f>VLOOKUP($B358,'Enero 2017 (2)'!$A$2:$W$402,19,FALSE)</f>
        <v>x</v>
      </c>
      <c r="Y358" s="8"/>
      <c r="Z358" s="8"/>
      <c r="AA358" s="8"/>
      <c r="AB358" s="8"/>
      <c r="AC358" s="8"/>
      <c r="AD358" s="5"/>
      <c r="AE358" s="5"/>
      <c r="AF358" s="5"/>
      <c r="AG358" s="5"/>
      <c r="AH358" s="5"/>
      <c r="AI358" s="5" t="s">
        <v>537</v>
      </c>
      <c r="AJ358" s="5" t="s">
        <v>537</v>
      </c>
      <c r="AK358" s="5"/>
      <c r="AL358" s="5"/>
      <c r="AN358" s="20">
        <f t="shared" si="56"/>
        <v>4</v>
      </c>
      <c r="AO358" s="21">
        <f t="shared" si="57"/>
        <v>1</v>
      </c>
      <c r="AQ358" s="30">
        <f t="shared" si="58"/>
        <v>1</v>
      </c>
      <c r="AR358" s="30" t="str">
        <f t="shared" si="62"/>
        <v xml:space="preserve"> </v>
      </c>
      <c r="AS358" s="30">
        <f t="shared" si="63"/>
        <v>1</v>
      </c>
      <c r="AT358" s="30">
        <f t="shared" si="64"/>
        <v>1</v>
      </c>
    </row>
    <row r="359" spans="1:46" s="3" customFormat="1" ht="20.100000000000001" customHeight="1" x14ac:dyDescent="0.25">
      <c r="A359" s="45">
        <v>32162275</v>
      </c>
      <c r="B359" s="45" t="s">
        <v>493</v>
      </c>
      <c r="C359" s="45" t="s">
        <v>35</v>
      </c>
      <c r="D359" s="45" t="s">
        <v>554</v>
      </c>
      <c r="E359" s="45" t="s">
        <v>36</v>
      </c>
      <c r="F359" s="70" t="str">
        <f>VLOOKUP(A359,ListadoMaestroReporte__32162888!$A$8:$H$400,8,FALSE)</f>
        <v>noe.tec@anahuac.mx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"/>
      <c r="Y359" s="8"/>
      <c r="Z359" s="8"/>
      <c r="AA359" s="8"/>
      <c r="AB359" s="8"/>
      <c r="AC359" s="8"/>
      <c r="AD359" s="5"/>
      <c r="AE359" s="5"/>
      <c r="AF359" s="5"/>
      <c r="AG359" s="5"/>
      <c r="AH359" s="5"/>
      <c r="AI359" s="5"/>
      <c r="AJ359" s="5"/>
      <c r="AK359" s="5"/>
      <c r="AL359" s="5"/>
      <c r="AN359" s="20">
        <f t="shared" si="56"/>
        <v>0</v>
      </c>
      <c r="AO359" s="21" t="str">
        <f t="shared" si="57"/>
        <v xml:space="preserve"> </v>
      </c>
      <c r="AQ359" s="30" t="str">
        <f t="shared" si="58"/>
        <v xml:space="preserve"> </v>
      </c>
      <c r="AR359" s="30" t="str">
        <f t="shared" si="62"/>
        <v xml:space="preserve"> </v>
      </c>
      <c r="AS359" s="30" t="str">
        <f t="shared" si="63"/>
        <v xml:space="preserve"> </v>
      </c>
      <c r="AT359" s="30" t="str">
        <f t="shared" si="64"/>
        <v xml:space="preserve"> </v>
      </c>
    </row>
    <row r="360" spans="1:46" s="3" customFormat="1" ht="20.100000000000001" customHeight="1" x14ac:dyDescent="0.25">
      <c r="A360" s="45">
        <v>32124209</v>
      </c>
      <c r="B360" s="45" t="s">
        <v>494</v>
      </c>
      <c r="C360" s="45" t="s">
        <v>228</v>
      </c>
      <c r="D360" s="45" t="s">
        <v>565</v>
      </c>
      <c r="E360" s="45" t="s">
        <v>66</v>
      </c>
      <c r="F360" s="70" t="str">
        <f>VLOOKUP(A360,ListadoMaestroReporte__32162888!$A$8:$H$400,8,FALSE)</f>
        <v>marisol.tello@anahuac.mx</v>
      </c>
      <c r="G360" s="5"/>
      <c r="H360" s="5"/>
      <c r="I360" s="5" t="s">
        <v>537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 t="s">
        <v>537</v>
      </c>
      <c r="V360" s="5"/>
      <c r="W360" s="5" t="s">
        <v>537</v>
      </c>
      <c r="X360" s="8"/>
      <c r="Y360" s="8"/>
      <c r="Z360" s="8"/>
      <c r="AA360" s="8"/>
      <c r="AB360" s="8"/>
      <c r="AC360" s="8"/>
      <c r="AD360" s="5"/>
      <c r="AE360" s="5"/>
      <c r="AF360" s="5"/>
      <c r="AG360" s="5"/>
      <c r="AH360" s="5"/>
      <c r="AI360" s="5"/>
      <c r="AJ360" s="5" t="s">
        <v>537</v>
      </c>
      <c r="AK360" s="5"/>
      <c r="AL360" s="5"/>
      <c r="AN360" s="20">
        <f t="shared" si="56"/>
        <v>4</v>
      </c>
      <c r="AO360" s="21">
        <f t="shared" si="57"/>
        <v>1</v>
      </c>
      <c r="AQ360" s="30" t="str">
        <f t="shared" si="58"/>
        <v xml:space="preserve"> </v>
      </c>
      <c r="AR360" s="30" t="str">
        <f t="shared" si="62"/>
        <v xml:space="preserve"> </v>
      </c>
      <c r="AS360" s="30" t="str">
        <f t="shared" si="63"/>
        <v xml:space="preserve"> </v>
      </c>
      <c r="AT360" s="30">
        <f t="shared" si="64"/>
        <v>1</v>
      </c>
    </row>
    <row r="361" spans="1:46" s="3" customFormat="1" ht="20.100000000000001" customHeight="1" x14ac:dyDescent="0.25">
      <c r="A361" s="45">
        <v>32124195</v>
      </c>
      <c r="B361" s="45" t="s">
        <v>495</v>
      </c>
      <c r="C361" s="45" t="s">
        <v>255</v>
      </c>
      <c r="D361" s="45" t="s">
        <v>572</v>
      </c>
      <c r="E361" s="45" t="s">
        <v>66</v>
      </c>
      <c r="F361" s="70" t="str">
        <f>VLOOKUP(A361,ListadoMaestroReporte__32162888!$A$8:$H$400,8,FALSE)</f>
        <v>martha.tello@anahuac.mx</v>
      </c>
      <c r="G361" s="5"/>
      <c r="H361" s="5"/>
      <c r="I361" s="5"/>
      <c r="J361" s="5"/>
      <c r="K361" s="5"/>
      <c r="L361" s="5" t="s">
        <v>537</v>
      </c>
      <c r="M361" s="5" t="s">
        <v>537</v>
      </c>
      <c r="N361" s="5"/>
      <c r="O361" s="5"/>
      <c r="P361" s="5"/>
      <c r="Q361" s="5"/>
      <c r="R361" s="5"/>
      <c r="S361" s="5"/>
      <c r="T361" s="5"/>
      <c r="U361" s="5" t="s">
        <v>537</v>
      </c>
      <c r="V361" s="5"/>
      <c r="W361" s="5" t="s">
        <v>537</v>
      </c>
      <c r="X361" s="8"/>
      <c r="Y361" s="8"/>
      <c r="Z361" s="8"/>
      <c r="AA361" s="8"/>
      <c r="AB361" s="8"/>
      <c r="AC361" s="8"/>
      <c r="AD361" s="5"/>
      <c r="AE361" s="5"/>
      <c r="AF361" s="5"/>
      <c r="AG361" s="5"/>
      <c r="AH361" s="5"/>
      <c r="AI361" s="5"/>
      <c r="AJ361" s="5" t="s">
        <v>537</v>
      </c>
      <c r="AK361" s="5"/>
      <c r="AL361" s="5"/>
      <c r="AN361" s="20">
        <f t="shared" si="56"/>
        <v>5</v>
      </c>
      <c r="AO361" s="21">
        <f t="shared" si="57"/>
        <v>1</v>
      </c>
      <c r="AQ361" s="30" t="str">
        <f t="shared" si="58"/>
        <v xml:space="preserve"> </v>
      </c>
      <c r="AR361" s="30" t="str">
        <f t="shared" si="62"/>
        <v xml:space="preserve"> </v>
      </c>
      <c r="AS361" s="30" t="str">
        <f t="shared" si="63"/>
        <v xml:space="preserve"> </v>
      </c>
      <c r="AT361" s="30">
        <f t="shared" si="64"/>
        <v>1</v>
      </c>
    </row>
    <row r="362" spans="1:46" s="3" customFormat="1" ht="20.100000000000001" customHeight="1" x14ac:dyDescent="0.25">
      <c r="A362" s="45">
        <v>32153844</v>
      </c>
      <c r="B362" s="45" t="s">
        <v>496</v>
      </c>
      <c r="C362" s="45" t="s">
        <v>105</v>
      </c>
      <c r="D362" s="45" t="s">
        <v>549</v>
      </c>
      <c r="E362" s="45" t="s">
        <v>127</v>
      </c>
      <c r="F362" s="70" t="str">
        <f>VLOOKUP(A362,ListadoMaestroReporte__32162888!$A$8:$H$400,8,FALSE)</f>
        <v>arturo.terrazas@anahuac.mx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"/>
      <c r="Y362" s="8"/>
      <c r="Z362" s="8"/>
      <c r="AA362" s="8"/>
      <c r="AB362" s="8"/>
      <c r="AC362" s="8"/>
      <c r="AD362" s="5"/>
      <c r="AE362" s="5"/>
      <c r="AF362" s="5"/>
      <c r="AG362" s="5"/>
      <c r="AH362" s="5"/>
      <c r="AI362" s="5"/>
      <c r="AJ362" s="5"/>
      <c r="AK362" s="5"/>
      <c r="AL362" s="5"/>
      <c r="AN362" s="20">
        <f t="shared" si="56"/>
        <v>0</v>
      </c>
      <c r="AO362" s="21" t="str">
        <f t="shared" si="57"/>
        <v xml:space="preserve"> </v>
      </c>
      <c r="AQ362" s="30" t="str">
        <f t="shared" si="58"/>
        <v xml:space="preserve"> </v>
      </c>
      <c r="AR362" s="30" t="str">
        <f t="shared" si="62"/>
        <v xml:space="preserve"> </v>
      </c>
      <c r="AS362" s="30" t="str">
        <f t="shared" si="63"/>
        <v xml:space="preserve"> </v>
      </c>
      <c r="AT362" s="30" t="str">
        <f t="shared" si="64"/>
        <v xml:space="preserve"> </v>
      </c>
    </row>
    <row r="363" spans="1:46" s="3" customFormat="1" ht="20.100000000000001" customHeight="1" x14ac:dyDescent="0.25">
      <c r="A363" s="45">
        <v>32124238</v>
      </c>
      <c r="B363" s="45" t="s">
        <v>497</v>
      </c>
      <c r="C363" s="45" t="s">
        <v>92</v>
      </c>
      <c r="D363" s="45" t="s">
        <v>550</v>
      </c>
      <c r="E363" s="45" t="s">
        <v>498</v>
      </c>
      <c r="F363" s="70" t="str">
        <f>VLOOKUP(A363,ListadoMaestroReporte__32162888!$A$8:$H$400,8,FALSE)</f>
        <v>fernando.torreblanca@anahuac.mx</v>
      </c>
      <c r="G363" s="5" t="s">
        <v>537</v>
      </c>
      <c r="H363" s="5"/>
      <c r="I363" s="5"/>
      <c r="J363" s="5"/>
      <c r="K363" s="5"/>
      <c r="L363" s="5"/>
      <c r="M363" s="5" t="s">
        <v>537</v>
      </c>
      <c r="N363" s="5"/>
      <c r="O363" s="5"/>
      <c r="P363" s="5"/>
      <c r="Q363" s="5"/>
      <c r="R363" s="5"/>
      <c r="S363" s="5"/>
      <c r="T363" s="5"/>
      <c r="U363" s="5"/>
      <c r="V363" s="5"/>
      <c r="W363" s="5" t="s">
        <v>1949</v>
      </c>
      <c r="X363" s="8"/>
      <c r="Y363" s="8"/>
      <c r="Z363" s="8"/>
      <c r="AA363" s="8"/>
      <c r="AB363" s="8"/>
      <c r="AC363" s="8"/>
      <c r="AD363" s="5" t="s">
        <v>537</v>
      </c>
      <c r="AE363" s="5"/>
      <c r="AF363" s="5" t="s">
        <v>595</v>
      </c>
      <c r="AG363" s="5" t="s">
        <v>595</v>
      </c>
      <c r="AH363" s="5"/>
      <c r="AI363" s="5"/>
      <c r="AJ363" s="5" t="s">
        <v>537</v>
      </c>
      <c r="AK363" s="5"/>
      <c r="AL363" s="5"/>
      <c r="AN363" s="20">
        <f t="shared" si="56"/>
        <v>7</v>
      </c>
      <c r="AO363" s="21">
        <f t="shared" si="57"/>
        <v>1</v>
      </c>
      <c r="AQ363" s="30" t="str">
        <f t="shared" si="58"/>
        <v xml:space="preserve"> </v>
      </c>
      <c r="AR363" s="30">
        <f t="shared" si="62"/>
        <v>1</v>
      </c>
      <c r="AS363" s="30">
        <f t="shared" si="63"/>
        <v>1</v>
      </c>
      <c r="AT363" s="30">
        <f t="shared" si="64"/>
        <v>1</v>
      </c>
    </row>
    <row r="364" spans="1:46" s="3" customFormat="1" ht="20.100000000000001" customHeight="1" x14ac:dyDescent="0.25">
      <c r="A364" s="45">
        <v>32137041</v>
      </c>
      <c r="B364" s="45" t="s">
        <v>499</v>
      </c>
      <c r="C364" s="45" t="s">
        <v>100</v>
      </c>
      <c r="D364" s="45" t="s">
        <v>549</v>
      </c>
      <c r="E364" s="45" t="s">
        <v>500</v>
      </c>
      <c r="F364" s="70" t="str">
        <f>VLOOKUP(A364,ListadoMaestroReporte__32162888!$A$8:$H$400,8,FALSE)</f>
        <v>judith.towle@anahuac.mx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"/>
      <c r="Y364" s="8"/>
      <c r="Z364" s="8"/>
      <c r="AA364" s="8"/>
      <c r="AB364" s="8"/>
      <c r="AC364" s="8"/>
      <c r="AD364" s="5"/>
      <c r="AE364" s="5"/>
      <c r="AF364" s="5"/>
      <c r="AG364" s="5" t="s">
        <v>595</v>
      </c>
      <c r="AH364" s="5"/>
      <c r="AI364" s="5"/>
      <c r="AJ364" s="5" t="s">
        <v>537</v>
      </c>
      <c r="AK364" s="5"/>
      <c r="AL364" s="5"/>
      <c r="AN364" s="20">
        <f t="shared" si="56"/>
        <v>2</v>
      </c>
      <c r="AO364" s="21">
        <f t="shared" si="57"/>
        <v>1</v>
      </c>
      <c r="AQ364" s="30" t="str">
        <f t="shared" si="58"/>
        <v xml:space="preserve"> </v>
      </c>
      <c r="AR364" s="30" t="str">
        <f t="shared" si="62"/>
        <v xml:space="preserve"> </v>
      </c>
      <c r="AS364" s="30">
        <f t="shared" si="63"/>
        <v>1</v>
      </c>
      <c r="AT364" s="30" t="str">
        <f t="shared" si="64"/>
        <v xml:space="preserve"> </v>
      </c>
    </row>
    <row r="365" spans="1:46" s="3" customFormat="1" ht="20.100000000000001" customHeight="1" x14ac:dyDescent="0.25">
      <c r="A365" s="45">
        <v>32153840</v>
      </c>
      <c r="B365" s="45" t="s">
        <v>501</v>
      </c>
      <c r="C365" s="45" t="s">
        <v>76</v>
      </c>
      <c r="D365" s="45" t="s">
        <v>546</v>
      </c>
      <c r="E365" s="45" t="s">
        <v>36</v>
      </c>
      <c r="F365" s="70" t="str">
        <f>VLOOKUP(A365,ListadoMaestroReporte__32162888!$A$8:$H$400,8,FALSE)</f>
        <v>niurka.trujillo@anahuac.mx</v>
      </c>
      <c r="G365" s="5"/>
      <c r="H365" s="5"/>
      <c r="I365" s="5"/>
      <c r="J365" s="5" t="s">
        <v>537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"/>
      <c r="Y365" s="8"/>
      <c r="Z365" s="8"/>
      <c r="AA365" s="8"/>
      <c r="AB365" s="8"/>
      <c r="AC365" s="8"/>
      <c r="AD365" s="5"/>
      <c r="AE365" s="5"/>
      <c r="AF365" s="5"/>
      <c r="AG365" s="5"/>
      <c r="AH365" s="5"/>
      <c r="AI365" s="5"/>
      <c r="AJ365" s="5"/>
      <c r="AK365" s="5"/>
      <c r="AL365" s="5"/>
      <c r="AN365" s="20">
        <f t="shared" si="56"/>
        <v>1</v>
      </c>
      <c r="AO365" s="21">
        <f t="shared" si="57"/>
        <v>1</v>
      </c>
      <c r="AQ365" s="30" t="str">
        <f t="shared" si="58"/>
        <v xml:space="preserve"> </v>
      </c>
      <c r="AR365" s="30" t="str">
        <f t="shared" si="62"/>
        <v xml:space="preserve"> </v>
      </c>
      <c r="AS365" s="30" t="str">
        <f t="shared" si="63"/>
        <v xml:space="preserve"> </v>
      </c>
      <c r="AT365" s="30">
        <f t="shared" si="64"/>
        <v>1</v>
      </c>
    </row>
    <row r="366" spans="1:46" s="3" customFormat="1" ht="20.100000000000001" customHeight="1" x14ac:dyDescent="0.25">
      <c r="A366" s="45">
        <v>32154463</v>
      </c>
      <c r="B366" s="45" t="s">
        <v>502</v>
      </c>
      <c r="C366" s="45" t="s">
        <v>62</v>
      </c>
      <c r="D366" s="45" t="s">
        <v>560</v>
      </c>
      <c r="E366" s="45" t="s">
        <v>63</v>
      </c>
      <c r="F366" s="70" t="str">
        <f>VLOOKUP(A366,ListadoMaestroReporte__32162888!$A$8:$H$400,8,FALSE)</f>
        <v>sergio.tut@anahuac.mx</v>
      </c>
      <c r="G366" s="5"/>
      <c r="H366" s="5"/>
      <c r="I366" s="5"/>
      <c r="J366" s="5"/>
      <c r="K366" s="5"/>
      <c r="L366" s="5" t="s">
        <v>537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"/>
      <c r="Y366" s="8"/>
      <c r="Z366" s="8"/>
      <c r="AA366" s="8"/>
      <c r="AB366" s="8"/>
      <c r="AC366" s="8"/>
      <c r="AD366" s="5"/>
      <c r="AE366" s="5"/>
      <c r="AF366" s="5"/>
      <c r="AG366" s="5"/>
      <c r="AH366" s="5"/>
      <c r="AI366" s="5"/>
      <c r="AJ366" s="5"/>
      <c r="AK366" s="5"/>
      <c r="AL366" s="5"/>
      <c r="AN366" s="20">
        <f t="shared" si="56"/>
        <v>1</v>
      </c>
      <c r="AO366" s="21">
        <f t="shared" si="57"/>
        <v>1</v>
      </c>
      <c r="AQ366" s="30" t="str">
        <f t="shared" si="58"/>
        <v xml:space="preserve"> </v>
      </c>
      <c r="AR366" s="30" t="str">
        <f t="shared" si="62"/>
        <v xml:space="preserve"> </v>
      </c>
      <c r="AS366" s="30" t="str">
        <f t="shared" si="63"/>
        <v xml:space="preserve"> </v>
      </c>
      <c r="AT366" s="30">
        <f t="shared" si="64"/>
        <v>1</v>
      </c>
    </row>
    <row r="367" spans="1:46" s="3" customFormat="1" ht="20.100000000000001" customHeight="1" x14ac:dyDescent="0.25">
      <c r="A367" s="45">
        <v>32151595</v>
      </c>
      <c r="B367" s="45" t="s">
        <v>503</v>
      </c>
      <c r="C367" s="45" t="s">
        <v>83</v>
      </c>
      <c r="D367" s="45" t="s">
        <v>548</v>
      </c>
      <c r="E367" s="45" t="s">
        <v>164</v>
      </c>
      <c r="F367" s="70" t="str">
        <f>VLOOKUP(A367,ListadoMaestroReporte__32162888!$A$8:$H$400,8,FALSE)</f>
        <v>maria.tuyub@anahuac.mx</v>
      </c>
      <c r="G367" s="5" t="s">
        <v>537</v>
      </c>
      <c r="H367" s="5" t="s">
        <v>537</v>
      </c>
      <c r="I367" s="5" t="s">
        <v>537</v>
      </c>
      <c r="J367" s="5" t="s">
        <v>537</v>
      </c>
      <c r="K367" s="5" t="s">
        <v>537</v>
      </c>
      <c r="L367" s="5"/>
      <c r="M367" s="5" t="s">
        <v>537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"/>
      <c r="Y367" s="8"/>
      <c r="Z367" s="8"/>
      <c r="AA367" s="8"/>
      <c r="AB367" s="8"/>
      <c r="AC367" s="8"/>
      <c r="AD367" s="5"/>
      <c r="AE367" s="5"/>
      <c r="AF367" s="5"/>
      <c r="AG367" s="5"/>
      <c r="AH367" s="5"/>
      <c r="AI367" s="5"/>
      <c r="AJ367" s="5" t="s">
        <v>537</v>
      </c>
      <c r="AK367" s="5"/>
      <c r="AL367" s="5"/>
      <c r="AN367" s="20">
        <f t="shared" si="56"/>
        <v>7</v>
      </c>
      <c r="AO367" s="21">
        <f t="shared" si="57"/>
        <v>1</v>
      </c>
      <c r="AQ367" s="30" t="str">
        <f t="shared" si="58"/>
        <v xml:space="preserve"> </v>
      </c>
      <c r="AR367" s="30" t="str">
        <f t="shared" si="62"/>
        <v xml:space="preserve"> </v>
      </c>
      <c r="AS367" s="30" t="str">
        <f t="shared" si="63"/>
        <v xml:space="preserve"> </v>
      </c>
      <c r="AT367" s="30">
        <f t="shared" si="64"/>
        <v>1</v>
      </c>
    </row>
    <row r="368" spans="1:46" s="3" customFormat="1" ht="20.100000000000001" customHeight="1" x14ac:dyDescent="0.25">
      <c r="A368" s="45">
        <v>32142875</v>
      </c>
      <c r="B368" s="45" t="s">
        <v>504</v>
      </c>
      <c r="C368" s="45" t="s">
        <v>53</v>
      </c>
      <c r="D368" s="45" t="s">
        <v>552</v>
      </c>
      <c r="E368" s="45" t="s">
        <v>505</v>
      </c>
      <c r="F368" s="70" t="str">
        <f>VLOOKUP(A368,ListadoMaestroReporte__32162888!$A$8:$H$400,8,FALSE)</f>
        <v>arumi.tuyub@anahuac.mx</v>
      </c>
      <c r="G368" s="5" t="s">
        <v>537</v>
      </c>
      <c r="H368" s="5"/>
      <c r="I368" s="5" t="s">
        <v>537</v>
      </c>
      <c r="J368" s="5"/>
      <c r="K368" s="5"/>
      <c r="L368" s="5" t="s">
        <v>537</v>
      </c>
      <c r="M368" s="5"/>
      <c r="N368" s="5" t="s">
        <v>537</v>
      </c>
      <c r="O368" s="5"/>
      <c r="P368" s="5"/>
      <c r="Q368" s="5"/>
      <c r="R368" s="5"/>
      <c r="S368" s="5"/>
      <c r="T368" s="5"/>
      <c r="U368" s="5"/>
      <c r="V368" s="5"/>
      <c r="W368" s="5" t="s">
        <v>537</v>
      </c>
      <c r="X368" s="8" t="str">
        <f>VLOOKUP($B368,'Enero 2017 (2)'!$A$2:$W$402,19,FALSE)</f>
        <v>x</v>
      </c>
      <c r="Y368" s="8"/>
      <c r="Z368" s="8"/>
      <c r="AA368" s="8"/>
      <c r="AB368" s="8"/>
      <c r="AC368" s="8"/>
      <c r="AD368" s="5"/>
      <c r="AE368" s="5"/>
      <c r="AF368" s="5"/>
      <c r="AG368" s="5" t="s">
        <v>537</v>
      </c>
      <c r="AH368" s="5"/>
      <c r="AI368" s="5"/>
      <c r="AJ368" s="5" t="s">
        <v>537</v>
      </c>
      <c r="AK368" s="5"/>
      <c r="AL368" s="5"/>
      <c r="AN368" s="20">
        <f t="shared" si="56"/>
        <v>8</v>
      </c>
      <c r="AO368" s="21">
        <f t="shared" si="57"/>
        <v>1</v>
      </c>
      <c r="AQ368" s="30">
        <f t="shared" si="58"/>
        <v>1</v>
      </c>
      <c r="AR368" s="30" t="str">
        <f t="shared" si="62"/>
        <v xml:space="preserve"> </v>
      </c>
      <c r="AS368" s="30">
        <f t="shared" si="63"/>
        <v>1</v>
      </c>
      <c r="AT368" s="30">
        <f t="shared" si="64"/>
        <v>1</v>
      </c>
    </row>
    <row r="369" spans="1:46" s="3" customFormat="1" ht="20.100000000000001" customHeight="1" x14ac:dyDescent="0.25">
      <c r="A369" s="45">
        <v>32153980</v>
      </c>
      <c r="B369" s="45" t="s">
        <v>506</v>
      </c>
      <c r="C369" s="45" t="s">
        <v>255</v>
      </c>
      <c r="D369" s="45" t="s">
        <v>572</v>
      </c>
      <c r="E369" s="45" t="s">
        <v>86</v>
      </c>
      <c r="F369" s="70" t="str">
        <f>VLOOKUP(A369,ListadoMaestroReporte__32162888!$A$8:$H$400,8,FALSE)</f>
        <v>maria.uicab@anahuac.mx</v>
      </c>
      <c r="G369" s="5" t="s">
        <v>537</v>
      </c>
      <c r="H369" s="5"/>
      <c r="I369" s="5"/>
      <c r="J369" s="5" t="s">
        <v>537</v>
      </c>
      <c r="K369" s="5"/>
      <c r="L369" s="5" t="s">
        <v>537</v>
      </c>
      <c r="M369" s="5" t="s">
        <v>537</v>
      </c>
      <c r="N369" s="5"/>
      <c r="O369" s="5"/>
      <c r="P369" s="5"/>
      <c r="Q369" s="5"/>
      <c r="R369" s="5"/>
      <c r="S369" s="5"/>
      <c r="T369" s="5"/>
      <c r="U369" s="5"/>
      <c r="V369" s="5"/>
      <c r="W369" s="5" t="s">
        <v>537</v>
      </c>
      <c r="X369" s="8"/>
      <c r="Y369" s="8"/>
      <c r="Z369" s="8"/>
      <c r="AA369" s="8"/>
      <c r="AB369" s="8"/>
      <c r="AC369" s="8"/>
      <c r="AD369" s="5"/>
      <c r="AE369" s="5"/>
      <c r="AF369" s="5"/>
      <c r="AG369" s="5" t="s">
        <v>537</v>
      </c>
      <c r="AH369" s="5"/>
      <c r="AI369" s="5"/>
      <c r="AJ369" s="5" t="s">
        <v>537</v>
      </c>
      <c r="AK369" s="5"/>
      <c r="AL369" s="5"/>
      <c r="AN369" s="20">
        <f t="shared" si="56"/>
        <v>7</v>
      </c>
      <c r="AO369" s="21">
        <f t="shared" si="57"/>
        <v>1</v>
      </c>
      <c r="AQ369" s="30" t="str">
        <f t="shared" si="58"/>
        <v xml:space="preserve"> </v>
      </c>
      <c r="AR369" s="30" t="str">
        <f t="shared" si="62"/>
        <v xml:space="preserve"> </v>
      </c>
      <c r="AS369" s="30">
        <f t="shared" si="63"/>
        <v>1</v>
      </c>
      <c r="AT369" s="30">
        <f t="shared" si="64"/>
        <v>1</v>
      </c>
    </row>
    <row r="370" spans="1:46" s="3" customFormat="1" ht="20.100000000000001" customHeight="1" x14ac:dyDescent="0.25">
      <c r="A370" s="45">
        <v>32154094</v>
      </c>
      <c r="B370" s="45" t="s">
        <v>507</v>
      </c>
      <c r="C370" s="45" t="s">
        <v>41</v>
      </c>
      <c r="D370" s="45" t="s">
        <v>561</v>
      </c>
      <c r="E370" s="45" t="s">
        <v>86</v>
      </c>
      <c r="F370" s="70" t="str">
        <f>VLOOKUP(A370,ListadoMaestroReporte__32162888!$A$8:$H$400,8,FALSE)</f>
        <v>elizabeth.urias@anahuac.mx</v>
      </c>
      <c r="G370" s="5" t="s">
        <v>537</v>
      </c>
      <c r="H370" s="5" t="s">
        <v>537</v>
      </c>
      <c r="I370" s="5" t="s">
        <v>537</v>
      </c>
      <c r="J370" s="5" t="s">
        <v>537</v>
      </c>
      <c r="K370" s="5"/>
      <c r="L370" s="5" t="s">
        <v>537</v>
      </c>
      <c r="M370" s="5" t="s">
        <v>537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"/>
      <c r="Y370" s="8"/>
      <c r="Z370" s="8"/>
      <c r="AA370" s="8"/>
      <c r="AB370" s="8"/>
      <c r="AC370" s="8"/>
      <c r="AD370" s="5"/>
      <c r="AE370" s="5"/>
      <c r="AF370" s="5"/>
      <c r="AG370" s="5" t="s">
        <v>537</v>
      </c>
      <c r="AH370" s="5"/>
      <c r="AI370" s="5"/>
      <c r="AJ370" s="5" t="s">
        <v>537</v>
      </c>
      <c r="AK370" s="5"/>
      <c r="AL370" s="5"/>
      <c r="AN370" s="20">
        <f t="shared" si="56"/>
        <v>8</v>
      </c>
      <c r="AO370" s="21">
        <f t="shared" si="57"/>
        <v>1</v>
      </c>
      <c r="AQ370" s="30" t="str">
        <f t="shared" si="58"/>
        <v xml:space="preserve"> </v>
      </c>
      <c r="AR370" s="30" t="str">
        <f t="shared" si="62"/>
        <v xml:space="preserve"> </v>
      </c>
      <c r="AS370" s="30">
        <f t="shared" si="63"/>
        <v>1</v>
      </c>
      <c r="AT370" s="30">
        <f t="shared" si="64"/>
        <v>1</v>
      </c>
    </row>
    <row r="371" spans="1:46" s="3" customFormat="1" ht="20.100000000000001" customHeight="1" x14ac:dyDescent="0.25">
      <c r="A371" s="45">
        <v>32124292</v>
      </c>
      <c r="B371" s="45" t="s">
        <v>508</v>
      </c>
      <c r="C371" s="45" t="s">
        <v>58</v>
      </c>
      <c r="D371" s="45" t="s">
        <v>553</v>
      </c>
      <c r="E371" s="45" t="s">
        <v>36</v>
      </c>
      <c r="F371" s="70" t="str">
        <f>VLOOKUP(A371,ListadoMaestroReporte__32162888!$A$8:$H$400,8,FALSE)</f>
        <v>gabriel.urzaiz@anahuac.mx</v>
      </c>
      <c r="G371" s="5" t="s">
        <v>537</v>
      </c>
      <c r="H371" s="5"/>
      <c r="I371" s="5"/>
      <c r="J371" s="5"/>
      <c r="K371" s="5"/>
      <c r="L371" s="5" t="s">
        <v>537</v>
      </c>
      <c r="M371" s="5"/>
      <c r="N371" s="5"/>
      <c r="O371" s="5"/>
      <c r="P371" s="5"/>
      <c r="Q371" s="5"/>
      <c r="R371" s="5"/>
      <c r="S371" s="5"/>
      <c r="T371" s="5"/>
      <c r="U371" s="5" t="s">
        <v>537</v>
      </c>
      <c r="V371" s="5"/>
      <c r="W371" s="5" t="s">
        <v>537</v>
      </c>
      <c r="X371" s="8"/>
      <c r="Y371" s="8"/>
      <c r="Z371" s="8"/>
      <c r="AA371" s="8"/>
      <c r="AB371" s="8"/>
      <c r="AC371" s="8"/>
      <c r="AD371" s="5"/>
      <c r="AE371" s="5"/>
      <c r="AF371" s="5"/>
      <c r="AG371" s="5"/>
      <c r="AH371" s="5"/>
      <c r="AI371" s="5"/>
      <c r="AJ371" s="5"/>
      <c r="AK371" s="5"/>
      <c r="AL371" s="5"/>
      <c r="AN371" s="20">
        <f t="shared" si="56"/>
        <v>4</v>
      </c>
      <c r="AO371" s="21">
        <f t="shared" si="57"/>
        <v>1</v>
      </c>
      <c r="AQ371" s="30" t="str">
        <f t="shared" si="58"/>
        <v xml:space="preserve"> </v>
      </c>
      <c r="AR371" s="30" t="str">
        <f t="shared" si="62"/>
        <v xml:space="preserve"> </v>
      </c>
      <c r="AS371" s="30" t="str">
        <f t="shared" si="63"/>
        <v xml:space="preserve"> </v>
      </c>
      <c r="AT371" s="30">
        <f t="shared" si="64"/>
        <v>1</v>
      </c>
    </row>
    <row r="372" spans="1:46" s="3" customFormat="1" ht="20.100000000000001" customHeight="1" x14ac:dyDescent="0.25">
      <c r="A372" s="45">
        <v>32124303</v>
      </c>
      <c r="B372" s="45" t="s">
        <v>509</v>
      </c>
      <c r="C372" s="45" t="s">
        <v>98</v>
      </c>
      <c r="D372" s="45" t="s">
        <v>551</v>
      </c>
      <c r="E372" s="45" t="s">
        <v>36</v>
      </c>
      <c r="F372" s="70" t="str">
        <f>VLOOKUP(A372,ListadoMaestroReporte__32162888!$A$8:$H$400,8,FALSE)</f>
        <v>andrea.urzua@anahuac.mx</v>
      </c>
      <c r="G372" s="5"/>
      <c r="H372" s="5"/>
      <c r="I372" s="5"/>
      <c r="J372" s="5"/>
      <c r="K372" s="5"/>
      <c r="L372" s="5" t="s">
        <v>537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" t="str">
        <f>VLOOKUP($B372,'Enero 2017 (2)'!$A$2:$W$402,19,FALSE)</f>
        <v>x</v>
      </c>
      <c r="Y372" s="8"/>
      <c r="Z372" s="8"/>
      <c r="AA372" s="8"/>
      <c r="AB372" s="8"/>
      <c r="AC372" s="8"/>
      <c r="AD372" s="5"/>
      <c r="AE372" s="5"/>
      <c r="AF372" s="5"/>
      <c r="AG372" s="5"/>
      <c r="AH372" s="5"/>
      <c r="AI372" s="5"/>
      <c r="AJ372" s="5" t="s">
        <v>537</v>
      </c>
      <c r="AK372" s="5"/>
      <c r="AL372" s="5"/>
      <c r="AN372" s="20">
        <f t="shared" si="56"/>
        <v>3</v>
      </c>
      <c r="AO372" s="21">
        <f t="shared" si="57"/>
        <v>1</v>
      </c>
      <c r="AQ372" s="30">
        <f t="shared" si="58"/>
        <v>1</v>
      </c>
      <c r="AR372" s="30" t="str">
        <f t="shared" si="62"/>
        <v xml:space="preserve"> </v>
      </c>
      <c r="AS372" s="30" t="str">
        <f t="shared" si="63"/>
        <v xml:space="preserve"> </v>
      </c>
      <c r="AT372" s="30">
        <f t="shared" si="64"/>
        <v>1</v>
      </c>
    </row>
    <row r="373" spans="1:46" s="3" customFormat="1" ht="20.100000000000001" customHeight="1" x14ac:dyDescent="0.25">
      <c r="A373" s="45">
        <v>32154936</v>
      </c>
      <c r="B373" s="45" t="s">
        <v>510</v>
      </c>
      <c r="C373" s="45" t="s">
        <v>147</v>
      </c>
      <c r="D373" s="45" t="s">
        <v>563</v>
      </c>
      <c r="E373" s="45" t="s">
        <v>131</v>
      </c>
      <c r="F373" s="70" t="str">
        <f>VLOOKUP(A373,ListadoMaestroReporte__32162888!$A$8:$H$400,8,FALSE)</f>
        <v>luis.us@anahuac.mx</v>
      </c>
      <c r="G373" s="5"/>
      <c r="H373" s="5" t="s">
        <v>537</v>
      </c>
      <c r="I373" s="5"/>
      <c r="J373" s="5"/>
      <c r="K373" s="5"/>
      <c r="L373" s="5"/>
      <c r="M373" s="5" t="s">
        <v>537</v>
      </c>
      <c r="N373" s="5"/>
      <c r="O373" s="5"/>
      <c r="P373" s="5"/>
      <c r="Q373" s="5"/>
      <c r="R373" s="5"/>
      <c r="S373" s="5"/>
      <c r="T373" s="5"/>
      <c r="U373" s="5"/>
      <c r="V373" s="5"/>
      <c r="W373" s="5" t="s">
        <v>537</v>
      </c>
      <c r="X373" s="8"/>
      <c r="Y373" s="8"/>
      <c r="Z373" s="8"/>
      <c r="AA373" s="8"/>
      <c r="AB373" s="8"/>
      <c r="AC373" s="8"/>
      <c r="AD373" s="5"/>
      <c r="AE373" s="5"/>
      <c r="AF373" s="5"/>
      <c r="AG373" s="5"/>
      <c r="AH373" s="5"/>
      <c r="AI373" s="5"/>
      <c r="AJ373" s="5" t="s">
        <v>537</v>
      </c>
      <c r="AK373" s="5"/>
      <c r="AL373" s="5"/>
      <c r="AN373" s="20">
        <f t="shared" si="56"/>
        <v>4</v>
      </c>
      <c r="AO373" s="21">
        <f t="shared" si="57"/>
        <v>1</v>
      </c>
      <c r="AQ373" s="30" t="str">
        <f t="shared" si="58"/>
        <v xml:space="preserve"> </v>
      </c>
      <c r="AR373" s="30" t="str">
        <f t="shared" si="62"/>
        <v xml:space="preserve"> </v>
      </c>
      <c r="AS373" s="30" t="str">
        <f t="shared" si="63"/>
        <v xml:space="preserve"> </v>
      </c>
      <c r="AT373" s="30">
        <f t="shared" si="64"/>
        <v>1</v>
      </c>
    </row>
    <row r="374" spans="1:46" s="3" customFormat="1" ht="20.100000000000001" customHeight="1" x14ac:dyDescent="0.25">
      <c r="A374" s="45">
        <v>32159481</v>
      </c>
      <c r="B374" s="45" t="s">
        <v>511</v>
      </c>
      <c r="C374" s="45" t="s">
        <v>200</v>
      </c>
      <c r="D374" s="45" t="s">
        <v>568</v>
      </c>
      <c r="E374" s="45" t="s">
        <v>86</v>
      </c>
      <c r="F374" s="70" t="str">
        <f>VLOOKUP(A374,ListadoMaestroReporte__32162888!$A$8:$H$400,8,FALSE)</f>
        <v>maria.cervera@anahuac.mx</v>
      </c>
      <c r="G374" s="5" t="s">
        <v>537</v>
      </c>
      <c r="H374" s="5" t="s">
        <v>537</v>
      </c>
      <c r="I374" s="5" t="s">
        <v>537</v>
      </c>
      <c r="J374" s="5" t="s">
        <v>537</v>
      </c>
      <c r="K374" s="5" t="s">
        <v>537</v>
      </c>
      <c r="L374" s="5" t="s">
        <v>537</v>
      </c>
      <c r="M374" s="5" t="s">
        <v>537</v>
      </c>
      <c r="N374" s="5" t="s">
        <v>537</v>
      </c>
      <c r="O374" s="5"/>
      <c r="P374" s="5"/>
      <c r="Q374" s="5"/>
      <c r="R374" s="5"/>
      <c r="S374" s="5"/>
      <c r="T374" s="5"/>
      <c r="U374" s="5"/>
      <c r="V374" s="5" t="s">
        <v>537</v>
      </c>
      <c r="W374" s="5" t="s">
        <v>537</v>
      </c>
      <c r="X374" s="8"/>
      <c r="Y374" s="8"/>
      <c r="Z374" s="8"/>
      <c r="AA374" s="8"/>
      <c r="AB374" s="8"/>
      <c r="AC374" s="8"/>
      <c r="AD374" s="5"/>
      <c r="AE374" s="5"/>
      <c r="AF374" s="5"/>
      <c r="AG374" s="5" t="s">
        <v>537</v>
      </c>
      <c r="AH374" s="5"/>
      <c r="AI374" s="5"/>
      <c r="AJ374" s="5" t="s">
        <v>537</v>
      </c>
      <c r="AK374" s="5"/>
      <c r="AL374" s="5"/>
      <c r="AN374" s="20">
        <f t="shared" si="56"/>
        <v>12</v>
      </c>
      <c r="AO374" s="21">
        <f t="shared" si="57"/>
        <v>1</v>
      </c>
      <c r="AQ374" s="30" t="str">
        <f t="shared" si="58"/>
        <v xml:space="preserve"> </v>
      </c>
      <c r="AR374" s="30" t="str">
        <f t="shared" si="62"/>
        <v xml:space="preserve"> </v>
      </c>
      <c r="AS374" s="30">
        <f t="shared" si="63"/>
        <v>1</v>
      </c>
      <c r="AT374" s="30">
        <f t="shared" si="64"/>
        <v>1</v>
      </c>
    </row>
    <row r="375" spans="1:46" s="3" customFormat="1" ht="20.100000000000001" customHeight="1" x14ac:dyDescent="0.25">
      <c r="A375" s="45">
        <v>32163148</v>
      </c>
      <c r="B375" s="45" t="s">
        <v>512</v>
      </c>
      <c r="C375" s="45" t="s">
        <v>473</v>
      </c>
      <c r="D375" s="45" t="s">
        <v>571</v>
      </c>
      <c r="E375" s="45" t="s">
        <v>86</v>
      </c>
      <c r="F375" s="70" t="str">
        <f>VLOOKUP(A375,ListadoMaestroReporte__32162888!$A$8:$H$400,8,FALSE)</f>
        <v>cristian.vallado@anahuac.mx</v>
      </c>
      <c r="G375" s="5" t="s">
        <v>537</v>
      </c>
      <c r="H375" s="5" t="s">
        <v>537</v>
      </c>
      <c r="I375" s="5"/>
      <c r="J375" s="5" t="s">
        <v>537</v>
      </c>
      <c r="K375" s="5" t="s">
        <v>537</v>
      </c>
      <c r="L375" s="5" t="s">
        <v>537</v>
      </c>
      <c r="M375" s="5" t="s">
        <v>537</v>
      </c>
      <c r="N375" s="5"/>
      <c r="O375" s="5"/>
      <c r="P375" s="5"/>
      <c r="Q375" s="5"/>
      <c r="R375" s="5"/>
      <c r="S375" s="5"/>
      <c r="T375" s="5" t="s">
        <v>537</v>
      </c>
      <c r="U375" s="5"/>
      <c r="V375" s="5"/>
      <c r="W375" s="5" t="s">
        <v>537</v>
      </c>
      <c r="X375" s="8"/>
      <c r="Y375" s="8"/>
      <c r="Z375" s="8"/>
      <c r="AA375" s="8"/>
      <c r="AB375" s="8"/>
      <c r="AC375" s="8"/>
      <c r="AD375" s="5"/>
      <c r="AE375" s="5"/>
      <c r="AF375" s="5"/>
      <c r="AG375" s="5" t="s">
        <v>595</v>
      </c>
      <c r="AH375" s="5" t="s">
        <v>537</v>
      </c>
      <c r="AI375" s="5"/>
      <c r="AJ375" s="5" t="s">
        <v>537</v>
      </c>
      <c r="AK375" s="5"/>
      <c r="AL375" s="5"/>
      <c r="AN375" s="20">
        <f t="shared" si="56"/>
        <v>11</v>
      </c>
      <c r="AO375" s="21">
        <f t="shared" si="57"/>
        <v>1</v>
      </c>
      <c r="AQ375" s="30" t="str">
        <f t="shared" si="58"/>
        <v xml:space="preserve"> </v>
      </c>
      <c r="AR375" s="30"/>
      <c r="AS375" s="30"/>
      <c r="AT375" s="30"/>
    </row>
    <row r="376" spans="1:46" s="3" customFormat="1" ht="20.100000000000001" customHeight="1" x14ac:dyDescent="0.25">
      <c r="A376" s="45">
        <v>32143258</v>
      </c>
      <c r="B376" s="45" t="s">
        <v>513</v>
      </c>
      <c r="C376" s="45" t="s">
        <v>147</v>
      </c>
      <c r="D376" s="45" t="s">
        <v>563</v>
      </c>
      <c r="E376" s="45" t="s">
        <v>148</v>
      </c>
      <c r="F376" s="70" t="str">
        <f>VLOOKUP(A376,ListadoMaestroReporte__32162888!$A$8:$H$400,8,FALSE)</f>
        <v>freddy.valle@anahuac.mx</v>
      </c>
      <c r="G376" s="5"/>
      <c r="H376" s="5"/>
      <c r="I376" s="5"/>
      <c r="J376" s="5" t="s">
        <v>537</v>
      </c>
      <c r="K376" s="5" t="s">
        <v>537</v>
      </c>
      <c r="L376" s="5"/>
      <c r="M376" s="5" t="s">
        <v>537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"/>
      <c r="Y376" s="8"/>
      <c r="Z376" s="8"/>
      <c r="AA376" s="8"/>
      <c r="AB376" s="8"/>
      <c r="AC376" s="8"/>
      <c r="AD376" s="5"/>
      <c r="AE376" s="5"/>
      <c r="AF376" s="5" t="s">
        <v>595</v>
      </c>
      <c r="AG376" s="5"/>
      <c r="AH376" s="5"/>
      <c r="AI376" s="5"/>
      <c r="AJ376" s="5" t="s">
        <v>537</v>
      </c>
      <c r="AK376" s="5"/>
      <c r="AL376" s="5"/>
      <c r="AN376" s="20">
        <f t="shared" si="56"/>
        <v>5</v>
      </c>
      <c r="AO376" s="21">
        <f t="shared" si="57"/>
        <v>1</v>
      </c>
      <c r="AQ376" s="30" t="str">
        <f t="shared" si="58"/>
        <v xml:space="preserve"> </v>
      </c>
      <c r="AR376" s="30">
        <f t="shared" si="62"/>
        <v>1</v>
      </c>
      <c r="AS376" s="30" t="str">
        <f t="shared" si="63"/>
        <v xml:space="preserve"> </v>
      </c>
      <c r="AT376" s="30">
        <f t="shared" si="64"/>
        <v>1</v>
      </c>
    </row>
    <row r="377" spans="1:46" s="3" customFormat="1" ht="20.100000000000001" customHeight="1" x14ac:dyDescent="0.25">
      <c r="A377" s="45">
        <v>32162062</v>
      </c>
      <c r="B377" s="45" t="s">
        <v>514</v>
      </c>
      <c r="C377" s="45" t="s">
        <v>266</v>
      </c>
      <c r="D377" s="45" t="s">
        <v>571</v>
      </c>
      <c r="E377" s="45" t="s">
        <v>240</v>
      </c>
      <c r="F377" s="70" t="str">
        <f>VLOOKUP(A377,ListadoMaestroReporte__32162888!$A$8:$H$400,8,FALSE)</f>
        <v>ayerim.vallejo@anahuac.mx</v>
      </c>
      <c r="G377" s="5" t="s">
        <v>537</v>
      </c>
      <c r="H377" s="5" t="s">
        <v>537</v>
      </c>
      <c r="I377" s="5" t="s">
        <v>537</v>
      </c>
      <c r="J377" s="5" t="s">
        <v>537</v>
      </c>
      <c r="K377" s="5" t="s">
        <v>537</v>
      </c>
      <c r="L377" s="5"/>
      <c r="M377" s="5" t="s">
        <v>537</v>
      </c>
      <c r="N377" s="5" t="s">
        <v>537</v>
      </c>
      <c r="O377" s="5"/>
      <c r="P377" s="5" t="s">
        <v>537</v>
      </c>
      <c r="Q377" s="5" t="s">
        <v>537</v>
      </c>
      <c r="R377" s="5"/>
      <c r="S377" s="5" t="s">
        <v>537</v>
      </c>
      <c r="T377" s="5"/>
      <c r="U377" s="5"/>
      <c r="V377" s="5" t="s">
        <v>537</v>
      </c>
      <c r="W377" s="5" t="s">
        <v>537</v>
      </c>
      <c r="X377" s="8" t="str">
        <f>VLOOKUP($B377,'Enero 2017 (2)'!$A$2:$W$402,19,FALSE)</f>
        <v>x</v>
      </c>
      <c r="Y377" s="8"/>
      <c r="Z377" s="8" t="str">
        <f>VLOOKUP($B377,'Enero 2017 (2)'!$A$2:$W$402,21,FALSE)</f>
        <v>x</v>
      </c>
      <c r="AA377" s="8" t="str">
        <f>VLOOKUP($B377,'Enero 2017 (2)'!$A$2:$W$402,22,FALSE)</f>
        <v>x</v>
      </c>
      <c r="AB377" s="8"/>
      <c r="AC377" s="8"/>
      <c r="AD377" s="5"/>
      <c r="AE377" s="5"/>
      <c r="AF377" s="5"/>
      <c r="AG377" s="5" t="s">
        <v>537</v>
      </c>
      <c r="AH377" s="5"/>
      <c r="AI377" s="5"/>
      <c r="AJ377" s="5" t="s">
        <v>537</v>
      </c>
      <c r="AK377" s="5"/>
      <c r="AL377" s="5" t="s">
        <v>537</v>
      </c>
      <c r="AN377" s="20">
        <f t="shared" si="56"/>
        <v>18</v>
      </c>
      <c r="AO377" s="21">
        <f t="shared" si="57"/>
        <v>1</v>
      </c>
      <c r="AQ377" s="30">
        <f t="shared" si="58"/>
        <v>1</v>
      </c>
      <c r="AR377" s="30" t="str">
        <f t="shared" si="62"/>
        <v xml:space="preserve"> </v>
      </c>
      <c r="AS377" s="30">
        <f t="shared" si="63"/>
        <v>1</v>
      </c>
      <c r="AT377" s="30">
        <f t="shared" si="64"/>
        <v>1</v>
      </c>
    </row>
    <row r="378" spans="1:46" s="3" customFormat="1" ht="20.100000000000001" customHeight="1" x14ac:dyDescent="0.25">
      <c r="A378" s="45">
        <v>32164830</v>
      </c>
      <c r="B378" s="45" t="s">
        <v>629</v>
      </c>
      <c r="C378" s="45" t="s">
        <v>69</v>
      </c>
      <c r="D378" s="45" t="s">
        <v>542</v>
      </c>
      <c r="E378" s="45" t="s">
        <v>630</v>
      </c>
      <c r="F378" s="70" t="str">
        <f>VLOOKUP(A378,ListadoMaestroReporte__32162888!$A$8:$H$400,8,FALSE)</f>
        <v>patricia.vargas@anahuac.mx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"/>
      <c r="Y378" s="8"/>
      <c r="Z378" s="8"/>
      <c r="AA378" s="8"/>
      <c r="AB378" s="8"/>
      <c r="AC378" s="8"/>
      <c r="AD378" s="5"/>
      <c r="AE378" s="5"/>
      <c r="AF378" s="5"/>
      <c r="AG378" s="5"/>
      <c r="AH378" s="5"/>
      <c r="AI378" s="5"/>
      <c r="AJ378" s="5"/>
      <c r="AK378" s="5"/>
      <c r="AL378" s="5"/>
      <c r="AN378" s="20">
        <f t="shared" si="56"/>
        <v>0</v>
      </c>
      <c r="AO378" s="21" t="str">
        <f t="shared" si="57"/>
        <v xml:space="preserve"> </v>
      </c>
      <c r="AQ378" s="30" t="str">
        <f t="shared" si="58"/>
        <v xml:space="preserve"> </v>
      </c>
      <c r="AR378" s="30" t="str">
        <f t="shared" si="62"/>
        <v xml:space="preserve"> </v>
      </c>
      <c r="AS378" s="30" t="str">
        <f t="shared" si="63"/>
        <v xml:space="preserve"> </v>
      </c>
      <c r="AT378" s="30" t="str">
        <f t="shared" si="64"/>
        <v xml:space="preserve"> </v>
      </c>
    </row>
    <row r="379" spans="1:46" s="3" customFormat="1" ht="20.100000000000001" customHeight="1" x14ac:dyDescent="0.25">
      <c r="A379" s="45">
        <v>32162288</v>
      </c>
      <c r="B379" s="45" t="s">
        <v>515</v>
      </c>
      <c r="C379" s="45" t="s">
        <v>35</v>
      </c>
      <c r="D379" s="45" t="s">
        <v>554</v>
      </c>
      <c r="E379" s="45" t="s">
        <v>36</v>
      </c>
      <c r="F379" s="70" t="str">
        <f>VLOOKUP(A379,ListadoMaestroReporte__32162888!$A$8:$H$400,8,FALSE)</f>
        <v>minerva.vargas@anahuac.mx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"/>
      <c r="Y379" s="8"/>
      <c r="Z379" s="8"/>
      <c r="AA379" s="8"/>
      <c r="AB379" s="8"/>
      <c r="AC379" s="8"/>
      <c r="AD379" s="5"/>
      <c r="AE379" s="5"/>
      <c r="AF379" s="5"/>
      <c r="AG379" s="5"/>
      <c r="AH379" s="5"/>
      <c r="AI379" s="5"/>
      <c r="AJ379" s="5"/>
      <c r="AK379" s="5"/>
      <c r="AL379" s="5"/>
      <c r="AN379" s="20">
        <f t="shared" si="56"/>
        <v>0</v>
      </c>
      <c r="AO379" s="21" t="str">
        <f t="shared" si="57"/>
        <v xml:space="preserve"> </v>
      </c>
      <c r="AQ379" s="30" t="str">
        <f t="shared" si="58"/>
        <v xml:space="preserve"> </v>
      </c>
      <c r="AR379" s="30" t="str">
        <f t="shared" si="62"/>
        <v xml:space="preserve"> </v>
      </c>
      <c r="AS379" s="30" t="str">
        <f t="shared" si="63"/>
        <v xml:space="preserve"> </v>
      </c>
      <c r="AT379" s="30" t="str">
        <f t="shared" si="64"/>
        <v xml:space="preserve"> </v>
      </c>
    </row>
    <row r="380" spans="1:46" s="3" customFormat="1" ht="20.100000000000001" customHeight="1" x14ac:dyDescent="0.25">
      <c r="A380" s="45">
        <v>32150966</v>
      </c>
      <c r="B380" s="45" t="s">
        <v>516</v>
      </c>
      <c r="C380" s="45" t="s">
        <v>83</v>
      </c>
      <c r="D380" s="45" t="s">
        <v>548</v>
      </c>
      <c r="E380" s="45" t="s">
        <v>164</v>
      </c>
      <c r="F380" s="70" t="str">
        <f>VLOOKUP(A380,ListadoMaestroReporte__32162888!$A$8:$H$400,8,FALSE)</f>
        <v>ileana.varguez@anahuac.mx</v>
      </c>
      <c r="G380" s="5" t="s">
        <v>537</v>
      </c>
      <c r="H380" s="5"/>
      <c r="I380" s="5" t="s">
        <v>537</v>
      </c>
      <c r="J380" s="5" t="s">
        <v>537</v>
      </c>
      <c r="K380" s="5"/>
      <c r="L380" s="5" t="s">
        <v>537</v>
      </c>
      <c r="M380" s="5" t="s">
        <v>537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"/>
      <c r="Y380" s="8"/>
      <c r="Z380" s="8"/>
      <c r="AA380" s="8"/>
      <c r="AB380" s="8"/>
      <c r="AC380" s="8"/>
      <c r="AD380" s="5"/>
      <c r="AE380" s="5"/>
      <c r="AF380" s="5"/>
      <c r="AG380" s="5"/>
      <c r="AH380" s="5"/>
      <c r="AI380" s="5"/>
      <c r="AJ380" s="5" t="s">
        <v>537</v>
      </c>
      <c r="AK380" s="5"/>
      <c r="AL380" s="5"/>
      <c r="AN380" s="20">
        <f t="shared" si="56"/>
        <v>6</v>
      </c>
      <c r="AO380" s="21">
        <f t="shared" si="57"/>
        <v>1</v>
      </c>
      <c r="AQ380" s="30" t="str">
        <f t="shared" si="58"/>
        <v xml:space="preserve"> </v>
      </c>
      <c r="AR380" s="30" t="str">
        <f t="shared" si="62"/>
        <v xml:space="preserve"> </v>
      </c>
      <c r="AS380" s="30" t="str">
        <f t="shared" si="63"/>
        <v xml:space="preserve"> </v>
      </c>
      <c r="AT380" s="30">
        <f t="shared" si="64"/>
        <v>1</v>
      </c>
    </row>
    <row r="381" spans="1:46" s="3" customFormat="1" ht="20.100000000000001" customHeight="1" x14ac:dyDescent="0.25">
      <c r="A381" s="45">
        <v>32149975</v>
      </c>
      <c r="B381" s="45" t="s">
        <v>517</v>
      </c>
      <c r="C381" s="45" t="s">
        <v>76</v>
      </c>
      <c r="D381" s="45" t="s">
        <v>546</v>
      </c>
      <c r="E381" s="45" t="s">
        <v>77</v>
      </c>
      <c r="F381" s="70" t="str">
        <f>VLOOKUP(A381,ListadoMaestroReporte__32162888!$A$8:$H$400,8,FALSE)</f>
        <v>luis.vazquez@anahuac.mx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"/>
      <c r="Y381" s="8"/>
      <c r="Z381" s="8"/>
      <c r="AA381" s="8"/>
      <c r="AB381" s="8"/>
      <c r="AC381" s="8"/>
      <c r="AD381" s="5"/>
      <c r="AE381" s="5"/>
      <c r="AF381" s="5"/>
      <c r="AG381" s="5"/>
      <c r="AH381" s="5"/>
      <c r="AI381" s="5"/>
      <c r="AJ381" s="5"/>
      <c r="AK381" s="5"/>
      <c r="AL381" s="5"/>
      <c r="AN381" s="20">
        <f t="shared" si="56"/>
        <v>0</v>
      </c>
      <c r="AO381" s="21" t="str">
        <f t="shared" si="57"/>
        <v xml:space="preserve"> </v>
      </c>
      <c r="AQ381" s="30" t="str">
        <f t="shared" si="58"/>
        <v xml:space="preserve"> </v>
      </c>
      <c r="AR381" s="30" t="str">
        <f t="shared" si="62"/>
        <v xml:space="preserve"> </v>
      </c>
      <c r="AS381" s="30" t="str">
        <f t="shared" si="63"/>
        <v xml:space="preserve"> </v>
      </c>
      <c r="AT381" s="30" t="str">
        <f t="shared" si="64"/>
        <v xml:space="preserve"> </v>
      </c>
    </row>
    <row r="382" spans="1:46" s="3" customFormat="1" ht="20.100000000000001" customHeight="1" x14ac:dyDescent="0.25">
      <c r="A382" s="45">
        <v>32160394</v>
      </c>
      <c r="B382" s="45" t="s">
        <v>518</v>
      </c>
      <c r="C382" s="45" t="s">
        <v>147</v>
      </c>
      <c r="D382" s="45" t="s">
        <v>563</v>
      </c>
      <c r="E382" s="45" t="s">
        <v>148</v>
      </c>
      <c r="F382" s="70" t="str">
        <f>VLOOKUP(A382,ListadoMaestroReporte__32162888!$A$8:$H$400,8,FALSE)</f>
        <v>jesus.vazquez@anahuac.mx</v>
      </c>
      <c r="G382" s="5"/>
      <c r="H382" s="5" t="s">
        <v>537</v>
      </c>
      <c r="I382" s="5" t="s">
        <v>537</v>
      </c>
      <c r="J382" s="5" t="s">
        <v>537</v>
      </c>
      <c r="K382" s="5" t="s">
        <v>537</v>
      </c>
      <c r="L382" s="5" t="s">
        <v>537</v>
      </c>
      <c r="M382" s="5" t="s">
        <v>537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"/>
      <c r="Y382" s="8"/>
      <c r="Z382" s="8"/>
      <c r="AA382" s="8"/>
      <c r="AB382" s="8"/>
      <c r="AC382" s="8"/>
      <c r="AD382" s="5"/>
      <c r="AE382" s="5"/>
      <c r="AF382" s="5"/>
      <c r="AG382" s="5"/>
      <c r="AH382" s="5"/>
      <c r="AI382" s="5"/>
      <c r="AJ382" s="5"/>
      <c r="AK382" s="5"/>
      <c r="AL382" s="5"/>
      <c r="AN382" s="20">
        <f t="shared" si="56"/>
        <v>6</v>
      </c>
      <c r="AO382" s="21">
        <f t="shared" si="57"/>
        <v>1</v>
      </c>
      <c r="AQ382" s="30" t="str">
        <f t="shared" si="58"/>
        <v xml:space="preserve"> </v>
      </c>
      <c r="AR382" s="30" t="str">
        <f t="shared" si="62"/>
        <v xml:space="preserve"> </v>
      </c>
      <c r="AS382" s="30" t="str">
        <f t="shared" si="63"/>
        <v xml:space="preserve"> </v>
      </c>
      <c r="AT382" s="30">
        <f t="shared" si="64"/>
        <v>1</v>
      </c>
    </row>
    <row r="383" spans="1:46" s="3" customFormat="1" ht="20.100000000000001" customHeight="1" x14ac:dyDescent="0.25">
      <c r="A383" s="45">
        <v>32124172</v>
      </c>
      <c r="B383" s="45" t="s">
        <v>519</v>
      </c>
      <c r="C383" s="45" t="s">
        <v>154</v>
      </c>
      <c r="D383" s="45" t="s">
        <v>565</v>
      </c>
      <c r="E383" s="45" t="s">
        <v>36</v>
      </c>
      <c r="F383" s="70" t="str">
        <f>VLOOKUP(A383,ListadoMaestroReporte__32162888!$A$8:$H$400,8,FALSE)</f>
        <v>david.vegue@anahuac.mx</v>
      </c>
      <c r="G383" s="5" t="s">
        <v>537</v>
      </c>
      <c r="H383" s="5" t="s">
        <v>537</v>
      </c>
      <c r="I383" s="5" t="s">
        <v>537</v>
      </c>
      <c r="J383" s="5" t="s">
        <v>537</v>
      </c>
      <c r="K383" s="5" t="s">
        <v>537</v>
      </c>
      <c r="L383" s="5" t="s">
        <v>537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 t="s">
        <v>537</v>
      </c>
      <c r="X383" s="8" t="str">
        <f>VLOOKUP($B383,'Enero 2017 (2)'!$A$2:$W$402,19,FALSE)</f>
        <v>x</v>
      </c>
      <c r="Y383" s="8"/>
      <c r="Z383" s="8"/>
      <c r="AA383" s="8"/>
      <c r="AB383" s="8"/>
      <c r="AC383" s="8"/>
      <c r="AD383" s="5"/>
      <c r="AE383" s="5"/>
      <c r="AF383" s="5"/>
      <c r="AG383" s="5"/>
      <c r="AH383" s="5"/>
      <c r="AI383" s="5"/>
      <c r="AJ383" s="5" t="s">
        <v>537</v>
      </c>
      <c r="AK383" s="5"/>
      <c r="AL383" s="5"/>
      <c r="AN383" s="20">
        <f t="shared" si="56"/>
        <v>9</v>
      </c>
      <c r="AO383" s="21">
        <f t="shared" si="57"/>
        <v>1</v>
      </c>
      <c r="AQ383" s="30">
        <f t="shared" si="58"/>
        <v>1</v>
      </c>
      <c r="AR383" s="30" t="str">
        <f t="shared" si="62"/>
        <v xml:space="preserve"> </v>
      </c>
      <c r="AS383" s="30" t="str">
        <f t="shared" si="63"/>
        <v xml:space="preserve"> </v>
      </c>
      <c r="AT383" s="30">
        <f t="shared" si="64"/>
        <v>1</v>
      </c>
    </row>
    <row r="384" spans="1:46" s="3" customFormat="1" ht="20.100000000000001" customHeight="1" x14ac:dyDescent="0.25">
      <c r="A384" s="45">
        <v>32143366</v>
      </c>
      <c r="B384" s="45" t="s">
        <v>520</v>
      </c>
      <c r="C384" s="45" t="s">
        <v>83</v>
      </c>
      <c r="D384" s="45" t="s">
        <v>548</v>
      </c>
      <c r="E384" s="45" t="s">
        <v>80</v>
      </c>
      <c r="F384" s="70" t="str">
        <f>VLOOKUP(A384,ListadoMaestroReporte__32162888!$A$8:$H$400,8,FALSE)</f>
        <v>martha.ventura@anahuac.mx</v>
      </c>
      <c r="G384" s="5" t="s">
        <v>537</v>
      </c>
      <c r="H384" s="5"/>
      <c r="I384" s="5" t="s">
        <v>537</v>
      </c>
      <c r="J384" s="5" t="s">
        <v>537</v>
      </c>
      <c r="K384" s="5"/>
      <c r="L384" s="5" t="s">
        <v>537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 t="s">
        <v>537</v>
      </c>
      <c r="X384" s="8"/>
      <c r="Y384" s="8"/>
      <c r="Z384" s="8" t="str">
        <f>VLOOKUP($B384,'Enero 2017 (2)'!$A$2:$W$402,21,FALSE)</f>
        <v>x</v>
      </c>
      <c r="AA384" s="8" t="str">
        <f>VLOOKUP($B384,'Enero 2017 (2)'!$A$2:$W$402,22,FALSE)</f>
        <v>x</v>
      </c>
      <c r="AB384" s="8"/>
      <c r="AC384" s="8"/>
      <c r="AD384" s="5"/>
      <c r="AE384" s="5"/>
      <c r="AF384" s="5"/>
      <c r="AG384" s="5"/>
      <c r="AH384" s="5"/>
      <c r="AI384" s="5"/>
      <c r="AJ384" s="5" t="s">
        <v>537</v>
      </c>
      <c r="AK384" s="5"/>
      <c r="AL384" s="5"/>
      <c r="AN384" s="20">
        <f t="shared" si="56"/>
        <v>8</v>
      </c>
      <c r="AO384" s="21">
        <f t="shared" si="57"/>
        <v>1</v>
      </c>
      <c r="AQ384" s="30">
        <f t="shared" si="58"/>
        <v>1</v>
      </c>
      <c r="AR384" s="30" t="str">
        <f t="shared" si="62"/>
        <v xml:space="preserve"> </v>
      </c>
      <c r="AS384" s="30" t="str">
        <f t="shared" si="63"/>
        <v xml:space="preserve"> </v>
      </c>
      <c r="AT384" s="30">
        <f t="shared" si="64"/>
        <v>1</v>
      </c>
    </row>
    <row r="385" spans="1:46" s="3" customFormat="1" ht="20.100000000000001" customHeight="1" x14ac:dyDescent="0.25">
      <c r="A385" s="45">
        <v>32124222</v>
      </c>
      <c r="B385" s="45" t="s">
        <v>521</v>
      </c>
      <c r="C385" s="45" t="s">
        <v>176</v>
      </c>
      <c r="D385" s="45" t="s">
        <v>567</v>
      </c>
      <c r="E385" s="45" t="s">
        <v>86</v>
      </c>
      <c r="F385" s="70" t="str">
        <f>VLOOKUP(A385,ListadoMaestroReporte__32162888!$A$8:$H$400,8,FALSE)</f>
        <v>marisol.vera@anahuac.mx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"/>
      <c r="Y385" s="8"/>
      <c r="Z385" s="8"/>
      <c r="AA385" s="8"/>
      <c r="AB385" s="8"/>
      <c r="AC385" s="8"/>
      <c r="AD385" s="5"/>
      <c r="AE385" s="5"/>
      <c r="AF385" s="5"/>
      <c r="AG385" s="5"/>
      <c r="AH385" s="5"/>
      <c r="AI385" s="5"/>
      <c r="AJ385" s="5" t="s">
        <v>537</v>
      </c>
      <c r="AK385" s="5"/>
      <c r="AL385" s="5"/>
      <c r="AN385" s="20">
        <f t="shared" si="56"/>
        <v>1</v>
      </c>
      <c r="AO385" s="21">
        <f t="shared" si="57"/>
        <v>1</v>
      </c>
      <c r="AQ385" s="30" t="str">
        <f t="shared" si="58"/>
        <v xml:space="preserve"> </v>
      </c>
      <c r="AR385" s="30"/>
      <c r="AS385" s="30"/>
      <c r="AT385" s="30"/>
    </row>
    <row r="386" spans="1:46" s="3" customFormat="1" ht="20.100000000000001" customHeight="1" x14ac:dyDescent="0.25">
      <c r="A386" s="45">
        <v>32164179</v>
      </c>
      <c r="B386" s="45" t="s">
        <v>522</v>
      </c>
      <c r="C386" s="45" t="s">
        <v>228</v>
      </c>
      <c r="D386" s="45" t="s">
        <v>565</v>
      </c>
      <c r="E386" s="45" t="s">
        <v>77</v>
      </c>
      <c r="F386" s="70" t="str">
        <f>VLOOKUP(A386,ListadoMaestroReporte__32162888!$A$8:$H$400,8,FALSE)</f>
        <v>emmanuel.verde@anahuac.mx</v>
      </c>
      <c r="G386" s="5" t="s">
        <v>537</v>
      </c>
      <c r="H386" s="5"/>
      <c r="I386" s="5" t="s">
        <v>537</v>
      </c>
      <c r="J386" s="5" t="s">
        <v>537</v>
      </c>
      <c r="K386" s="5"/>
      <c r="L386" s="5"/>
      <c r="M386" s="5" t="s">
        <v>537</v>
      </c>
      <c r="N386" s="5"/>
      <c r="O386" s="5"/>
      <c r="P386" s="5"/>
      <c r="Q386" s="5"/>
      <c r="R386" s="5"/>
      <c r="S386" s="5"/>
      <c r="T386" s="5"/>
      <c r="U386" s="5"/>
      <c r="V386" s="5"/>
      <c r="W386" s="5" t="s">
        <v>537</v>
      </c>
      <c r="X386" s="8"/>
      <c r="Y386" s="8"/>
      <c r="Z386" s="8"/>
      <c r="AA386" s="8"/>
      <c r="AB386" s="8"/>
      <c r="AC386" s="8"/>
      <c r="AD386" s="5"/>
      <c r="AE386" s="5"/>
      <c r="AF386" s="5"/>
      <c r="AG386" s="5" t="s">
        <v>537</v>
      </c>
      <c r="AH386" s="5"/>
      <c r="AI386" s="5"/>
      <c r="AJ386" s="5" t="s">
        <v>537</v>
      </c>
      <c r="AK386" s="5"/>
      <c r="AL386" s="5"/>
      <c r="AN386" s="20">
        <f t="shared" si="56"/>
        <v>7</v>
      </c>
      <c r="AO386" s="21">
        <f t="shared" si="57"/>
        <v>1</v>
      </c>
      <c r="AQ386" s="30" t="str">
        <f t="shared" si="58"/>
        <v xml:space="preserve"> </v>
      </c>
      <c r="AR386" s="30" t="str">
        <f t="shared" si="62"/>
        <v xml:space="preserve"> </v>
      </c>
      <c r="AS386" s="30">
        <f t="shared" si="63"/>
        <v>1</v>
      </c>
      <c r="AT386" s="30">
        <f t="shared" si="64"/>
        <v>1</v>
      </c>
    </row>
    <row r="387" spans="1:46" s="3" customFormat="1" ht="20.100000000000001" customHeight="1" x14ac:dyDescent="0.25">
      <c r="A387" s="45">
        <v>32124250</v>
      </c>
      <c r="B387" s="45" t="s">
        <v>523</v>
      </c>
      <c r="C387" s="45" t="s">
        <v>176</v>
      </c>
      <c r="D387" s="45" t="s">
        <v>567</v>
      </c>
      <c r="E387" s="45" t="s">
        <v>524</v>
      </c>
      <c r="F387" s="70" t="str">
        <f>VLOOKUP(A387,ListadoMaestroReporte__32162888!$A$8:$H$400,8,FALSE)</f>
        <v>anna.vidal@anahuac.mx</v>
      </c>
      <c r="G387" s="5"/>
      <c r="H387" s="5"/>
      <c r="I387" s="5"/>
      <c r="J387" s="5" t="s">
        <v>537</v>
      </c>
      <c r="K387" s="5" t="s">
        <v>537</v>
      </c>
      <c r="L387" s="5" t="s">
        <v>537</v>
      </c>
      <c r="M387" s="5" t="s">
        <v>537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"/>
      <c r="Y387" s="8"/>
      <c r="Z387" s="8"/>
      <c r="AA387" s="8"/>
      <c r="AB387" s="8"/>
      <c r="AC387" s="8"/>
      <c r="AD387" s="5" t="s">
        <v>537</v>
      </c>
      <c r="AE387" s="5"/>
      <c r="AF387" s="5"/>
      <c r="AG387" s="5" t="s">
        <v>595</v>
      </c>
      <c r="AH387" s="5"/>
      <c r="AI387" s="5"/>
      <c r="AJ387" s="5" t="s">
        <v>537</v>
      </c>
      <c r="AK387" s="5"/>
      <c r="AL387" s="5"/>
      <c r="AN387" s="20">
        <f t="shared" ref="AN387:AN398" si="65">+COUNTA(G387:AL387)</f>
        <v>7</v>
      </c>
      <c r="AO387" s="21">
        <f t="shared" ref="AO387:AO398" si="66">+IF(AN387&lt;&gt;0,1," ")</f>
        <v>1</v>
      </c>
      <c r="AQ387" s="30" t="str">
        <f t="shared" ref="AQ387:AQ398" si="67">+IF(COUNTA(X387:AC387)&lt;&gt;0,1," ")</f>
        <v xml:space="preserve"> </v>
      </c>
      <c r="AR387" s="30">
        <f t="shared" si="62"/>
        <v>1</v>
      </c>
      <c r="AS387" s="30">
        <f t="shared" si="63"/>
        <v>1</v>
      </c>
      <c r="AT387" s="30">
        <f t="shared" si="64"/>
        <v>1</v>
      </c>
    </row>
    <row r="388" spans="1:46" s="3" customFormat="1" ht="20.100000000000001" customHeight="1" x14ac:dyDescent="0.25">
      <c r="A388" s="45">
        <v>32164419</v>
      </c>
      <c r="B388" s="45" t="s">
        <v>627</v>
      </c>
      <c r="C388" s="45"/>
      <c r="D388" s="45" t="s">
        <v>541</v>
      </c>
      <c r="E388" s="45" t="s">
        <v>625</v>
      </c>
      <c r="F388" s="70" t="str">
        <f>VLOOKUP(A388,ListadoMaestroReporte__32162888!$A$8:$H$400,8,FALSE)</f>
        <v>roberto.villagomez@anahuac.mx</v>
      </c>
      <c r="G388" s="5"/>
      <c r="H388" s="5"/>
      <c r="I388" s="5"/>
      <c r="J388" s="5"/>
      <c r="K388" s="5"/>
      <c r="L388" s="5" t="s">
        <v>537</v>
      </c>
      <c r="M388" s="5" t="s">
        <v>537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"/>
      <c r="Y388" s="8"/>
      <c r="Z388" s="8"/>
      <c r="AA388" s="8"/>
      <c r="AB388" s="8"/>
      <c r="AC388" s="8"/>
      <c r="AD388" s="5"/>
      <c r="AE388" s="5"/>
      <c r="AF388" s="5"/>
      <c r="AG388" s="5"/>
      <c r="AH388" s="5"/>
      <c r="AI388" s="5"/>
      <c r="AJ388" s="5"/>
      <c r="AK388" s="5"/>
      <c r="AL388" s="5"/>
      <c r="AN388" s="20">
        <f t="shared" si="65"/>
        <v>2</v>
      </c>
      <c r="AO388" s="21">
        <f t="shared" si="66"/>
        <v>1</v>
      </c>
      <c r="AQ388" s="30" t="str">
        <f t="shared" si="67"/>
        <v xml:space="preserve"> </v>
      </c>
      <c r="AR388" s="30" t="str">
        <f t="shared" si="62"/>
        <v xml:space="preserve"> </v>
      </c>
      <c r="AS388" s="30" t="str">
        <f t="shared" si="63"/>
        <v xml:space="preserve"> </v>
      </c>
      <c r="AT388" s="30">
        <f t="shared" si="64"/>
        <v>1</v>
      </c>
    </row>
    <row r="389" spans="1:46" s="3" customFormat="1" ht="20.100000000000001" customHeight="1" x14ac:dyDescent="0.25">
      <c r="A389" s="45">
        <v>32162646</v>
      </c>
      <c r="B389" s="45" t="s">
        <v>525</v>
      </c>
      <c r="C389" s="45" t="s">
        <v>79</v>
      </c>
      <c r="D389" s="45" t="s">
        <v>547</v>
      </c>
      <c r="E389" s="45" t="s">
        <v>86</v>
      </c>
      <c r="F389" s="70" t="str">
        <f>VLOOKUP(A389,ListadoMaestroReporte__32162888!$A$8:$H$400,8,FALSE)</f>
        <v>eduardo.villar@anahuac.mx</v>
      </c>
      <c r="G389" s="5" t="s">
        <v>537</v>
      </c>
      <c r="H389" s="5" t="s">
        <v>537</v>
      </c>
      <c r="I389" s="5" t="s">
        <v>537</v>
      </c>
      <c r="J389" s="5" t="s">
        <v>537</v>
      </c>
      <c r="K389" s="5" t="s">
        <v>537</v>
      </c>
      <c r="L389" s="5"/>
      <c r="M389" s="5" t="s">
        <v>537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"/>
      <c r="Y389" s="8"/>
      <c r="Z389" s="8"/>
      <c r="AA389" s="8"/>
      <c r="AB389" s="8"/>
      <c r="AC389" s="8"/>
      <c r="AD389" s="5"/>
      <c r="AE389" s="5"/>
      <c r="AF389" s="5"/>
      <c r="AG389" s="5" t="s">
        <v>595</v>
      </c>
      <c r="AH389" s="5"/>
      <c r="AI389" s="5"/>
      <c r="AJ389" s="5"/>
      <c r="AK389" s="5"/>
      <c r="AL389" s="5"/>
      <c r="AN389" s="20">
        <f t="shared" si="65"/>
        <v>7</v>
      </c>
      <c r="AO389" s="21">
        <f t="shared" si="66"/>
        <v>1</v>
      </c>
      <c r="AQ389" s="30" t="str">
        <f t="shared" si="67"/>
        <v xml:space="preserve"> </v>
      </c>
      <c r="AR389" s="30" t="str">
        <f t="shared" si="62"/>
        <v xml:space="preserve"> </v>
      </c>
      <c r="AS389" s="30">
        <f t="shared" si="63"/>
        <v>1</v>
      </c>
      <c r="AT389" s="30">
        <f t="shared" si="64"/>
        <v>1</v>
      </c>
    </row>
    <row r="390" spans="1:46" s="3" customFormat="1" ht="20.100000000000001" customHeight="1" x14ac:dyDescent="0.25">
      <c r="A390" s="45">
        <v>32147525</v>
      </c>
      <c r="B390" s="45" t="s">
        <v>526</v>
      </c>
      <c r="C390" s="45" t="s">
        <v>58</v>
      </c>
      <c r="D390" s="45" t="s">
        <v>553</v>
      </c>
      <c r="E390" s="45" t="s">
        <v>230</v>
      </c>
      <c r="F390" s="70" t="str">
        <f>VLOOKUP(A390,ListadoMaestroReporte__32162888!$A$8:$H$400,8,FALSE)</f>
        <v>carlos.wabi@anahuac.mx</v>
      </c>
      <c r="G390" s="5"/>
      <c r="H390" s="5"/>
      <c r="I390" s="5"/>
      <c r="J390" s="5" t="s">
        <v>537</v>
      </c>
      <c r="K390" s="5"/>
      <c r="L390" s="5" t="s">
        <v>537</v>
      </c>
      <c r="M390" s="5"/>
      <c r="N390" s="5"/>
      <c r="O390" s="5" t="s">
        <v>537</v>
      </c>
      <c r="P390" s="5"/>
      <c r="Q390" s="5"/>
      <c r="R390" s="5"/>
      <c r="S390" s="5"/>
      <c r="T390" s="5"/>
      <c r="U390" s="5"/>
      <c r="V390" s="5"/>
      <c r="W390" s="5"/>
      <c r="X390" s="8"/>
      <c r="Y390" s="8"/>
      <c r="Z390" s="8"/>
      <c r="AA390" s="8"/>
      <c r="AB390" s="8"/>
      <c r="AC390" s="8"/>
      <c r="AD390" s="5"/>
      <c r="AE390" s="5"/>
      <c r="AF390" s="5"/>
      <c r="AG390" s="5"/>
      <c r="AH390" s="5"/>
      <c r="AI390" s="5"/>
      <c r="AJ390" s="5"/>
      <c r="AK390" s="5"/>
      <c r="AL390" s="5"/>
      <c r="AN390" s="20">
        <f t="shared" si="65"/>
        <v>3</v>
      </c>
      <c r="AO390" s="21">
        <f t="shared" si="66"/>
        <v>1</v>
      </c>
      <c r="AQ390" s="30" t="str">
        <f t="shared" si="67"/>
        <v xml:space="preserve"> </v>
      </c>
      <c r="AR390" s="30" t="str">
        <f t="shared" si="62"/>
        <v xml:space="preserve"> </v>
      </c>
      <c r="AS390" s="30" t="str">
        <f t="shared" si="63"/>
        <v xml:space="preserve"> </v>
      </c>
      <c r="AT390" s="30">
        <f t="shared" si="64"/>
        <v>1</v>
      </c>
    </row>
    <row r="391" spans="1:46" s="3" customFormat="1" ht="20.100000000000001" customHeight="1" x14ac:dyDescent="0.25">
      <c r="A391" s="45">
        <v>32160908</v>
      </c>
      <c r="B391" s="45" t="s">
        <v>527</v>
      </c>
      <c r="C391" s="45" t="s">
        <v>83</v>
      </c>
      <c r="D391" s="45" t="s">
        <v>548</v>
      </c>
      <c r="E391" s="45" t="s">
        <v>127</v>
      </c>
      <c r="F391" s="70" t="str">
        <f>VLOOKUP(A391,ListadoMaestroReporte__32162888!$A$8:$H$400,8,FALSE)</f>
        <v>daniel.xix@anahuac.mx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 t="s">
        <v>537</v>
      </c>
      <c r="X391" s="8"/>
      <c r="Y391" s="8"/>
      <c r="Z391" s="8"/>
      <c r="AA391" s="8"/>
      <c r="AB391" s="8"/>
      <c r="AC391" s="8"/>
      <c r="AD391" s="5"/>
      <c r="AE391" s="5"/>
      <c r="AF391" s="5" t="s">
        <v>595</v>
      </c>
      <c r="AG391" s="5"/>
      <c r="AH391" s="5"/>
      <c r="AI391" s="5"/>
      <c r="AJ391" s="5"/>
      <c r="AK391" s="5"/>
      <c r="AL391" s="5"/>
      <c r="AN391" s="20">
        <f t="shared" si="65"/>
        <v>2</v>
      </c>
      <c r="AO391" s="21">
        <f t="shared" si="66"/>
        <v>1</v>
      </c>
      <c r="AQ391" s="30" t="str">
        <f t="shared" si="67"/>
        <v xml:space="preserve"> </v>
      </c>
      <c r="AR391" s="30">
        <f t="shared" si="62"/>
        <v>1</v>
      </c>
      <c r="AS391" s="30" t="str">
        <f t="shared" si="63"/>
        <v xml:space="preserve"> </v>
      </c>
      <c r="AT391" s="30">
        <f t="shared" si="64"/>
        <v>1</v>
      </c>
    </row>
    <row r="392" spans="1:46" s="3" customFormat="1" ht="20.100000000000001" customHeight="1" x14ac:dyDescent="0.25">
      <c r="A392" s="45">
        <v>32157393</v>
      </c>
      <c r="B392" s="45" t="s">
        <v>528</v>
      </c>
      <c r="C392" s="45" t="s">
        <v>74</v>
      </c>
      <c r="D392" s="45" t="s">
        <v>545</v>
      </c>
      <c r="E392" s="45" t="s">
        <v>77</v>
      </c>
      <c r="F392" s="70" t="str">
        <f>VLOOKUP(A392,ListadoMaestroReporte__32162888!$A$8:$H$400,8,FALSE)</f>
        <v>leonardo.yerbes@anahuac.mx</v>
      </c>
      <c r="G392" s="5" t="s">
        <v>537</v>
      </c>
      <c r="H392" s="5"/>
      <c r="I392" s="5"/>
      <c r="J392" s="5"/>
      <c r="K392" s="5" t="s">
        <v>537</v>
      </c>
      <c r="L392" s="5" t="s">
        <v>537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"/>
      <c r="Y392" s="8"/>
      <c r="Z392" s="8"/>
      <c r="AA392" s="8"/>
      <c r="AB392" s="8"/>
      <c r="AC392" s="8"/>
      <c r="AD392" s="5"/>
      <c r="AE392" s="5"/>
      <c r="AF392" s="5"/>
      <c r="AG392" s="5" t="s">
        <v>595</v>
      </c>
      <c r="AH392" s="5"/>
      <c r="AI392" s="5" t="s">
        <v>537</v>
      </c>
      <c r="AJ392" s="5" t="s">
        <v>537</v>
      </c>
      <c r="AK392" s="5"/>
      <c r="AL392" s="5"/>
      <c r="AN392" s="20">
        <f t="shared" si="65"/>
        <v>6</v>
      </c>
      <c r="AO392" s="21">
        <f t="shared" si="66"/>
        <v>1</v>
      </c>
      <c r="AQ392" s="30" t="str">
        <f t="shared" si="67"/>
        <v xml:space="preserve"> </v>
      </c>
      <c r="AR392" s="30" t="str">
        <f t="shared" si="62"/>
        <v xml:space="preserve"> </v>
      </c>
      <c r="AS392" s="30">
        <f t="shared" si="63"/>
        <v>1</v>
      </c>
      <c r="AT392" s="30">
        <f t="shared" si="64"/>
        <v>1</v>
      </c>
    </row>
    <row r="393" spans="1:46" s="3" customFormat="1" ht="20.100000000000001" customHeight="1" x14ac:dyDescent="0.25">
      <c r="A393" s="45">
        <v>32124202</v>
      </c>
      <c r="B393" s="45" t="s">
        <v>529</v>
      </c>
      <c r="C393" s="45" t="s">
        <v>83</v>
      </c>
      <c r="D393" s="45" t="s">
        <v>548</v>
      </c>
      <c r="E393" s="45" t="s">
        <v>384</v>
      </c>
      <c r="F393" s="70" t="str">
        <f>VLOOKUP(A393,ListadoMaestroReporte__32162888!$A$8:$H$400,8,FALSE)</f>
        <v>antonio.zaldivar@anahuac.mx</v>
      </c>
      <c r="G393" s="5"/>
      <c r="H393" s="5"/>
      <c r="I393" s="5"/>
      <c r="J393" s="5" t="s">
        <v>537</v>
      </c>
      <c r="K393" s="5" t="s">
        <v>537</v>
      </c>
      <c r="L393" s="5"/>
      <c r="M393" s="5" t="s">
        <v>537</v>
      </c>
      <c r="N393" s="5"/>
      <c r="O393" s="5"/>
      <c r="P393" s="5"/>
      <c r="Q393" s="5"/>
      <c r="R393" s="5"/>
      <c r="S393" s="5"/>
      <c r="T393" s="5"/>
      <c r="U393" s="5"/>
      <c r="V393" s="5"/>
      <c r="W393" s="5" t="s">
        <v>537</v>
      </c>
      <c r="X393" s="8"/>
      <c r="Y393" s="8"/>
      <c r="Z393" s="8"/>
      <c r="AA393" s="8"/>
      <c r="AB393" s="8"/>
      <c r="AC393" s="8"/>
      <c r="AD393" s="5"/>
      <c r="AE393" s="5"/>
      <c r="AF393" s="5"/>
      <c r="AG393" s="5" t="s">
        <v>595</v>
      </c>
      <c r="AH393" s="5"/>
      <c r="AI393" s="5"/>
      <c r="AJ393" s="5" t="s">
        <v>537</v>
      </c>
      <c r="AK393" s="5"/>
      <c r="AL393" s="5"/>
      <c r="AN393" s="20">
        <f t="shared" si="65"/>
        <v>6</v>
      </c>
      <c r="AO393" s="21">
        <f t="shared" si="66"/>
        <v>1</v>
      </c>
      <c r="AQ393" s="30" t="str">
        <f t="shared" si="67"/>
        <v xml:space="preserve"> </v>
      </c>
      <c r="AR393" s="30" t="str">
        <f t="shared" si="62"/>
        <v xml:space="preserve"> </v>
      </c>
      <c r="AS393" s="30">
        <f t="shared" si="63"/>
        <v>1</v>
      </c>
      <c r="AT393" s="30">
        <f t="shared" si="64"/>
        <v>1</v>
      </c>
    </row>
    <row r="394" spans="1:46" s="3" customFormat="1" ht="20.100000000000001" customHeight="1" x14ac:dyDescent="0.25">
      <c r="A394" s="45">
        <v>32148701</v>
      </c>
      <c r="B394" s="45" t="s">
        <v>530</v>
      </c>
      <c r="C394" s="45" t="s">
        <v>53</v>
      </c>
      <c r="D394" s="45" t="s">
        <v>552</v>
      </c>
      <c r="E394" s="45" t="s">
        <v>531</v>
      </c>
      <c r="F394" s="70" t="str">
        <f>VLOOKUP(A394,ListadoMaestroReporte__32162888!$A$8:$H$400,8,FALSE)</f>
        <v>jaime.zaldivar@anahuac.mx</v>
      </c>
      <c r="G394" s="5" t="s">
        <v>537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 t="s">
        <v>537</v>
      </c>
      <c r="X394" s="8"/>
      <c r="Y394" s="8"/>
      <c r="Z394" s="8"/>
      <c r="AA394" s="8"/>
      <c r="AB394" s="8"/>
      <c r="AC394" s="8"/>
      <c r="AD394" s="5"/>
      <c r="AE394" s="5"/>
      <c r="AF394" s="5"/>
      <c r="AG394" s="5"/>
      <c r="AH394" s="5"/>
      <c r="AI394" s="5"/>
      <c r="AJ394" s="5" t="s">
        <v>537</v>
      </c>
      <c r="AK394" s="5"/>
      <c r="AL394" s="5"/>
      <c r="AN394" s="20">
        <f t="shared" si="65"/>
        <v>3</v>
      </c>
      <c r="AO394" s="21">
        <f t="shared" si="66"/>
        <v>1</v>
      </c>
      <c r="AQ394" s="30" t="str">
        <f t="shared" si="67"/>
        <v xml:space="preserve"> </v>
      </c>
      <c r="AR394" s="30" t="str">
        <f t="shared" si="62"/>
        <v xml:space="preserve"> </v>
      </c>
      <c r="AS394" s="30" t="str">
        <f t="shared" si="63"/>
        <v xml:space="preserve"> </v>
      </c>
      <c r="AT394" s="30">
        <f t="shared" si="64"/>
        <v>1</v>
      </c>
    </row>
    <row r="395" spans="1:46" s="3" customFormat="1" ht="20.100000000000001" customHeight="1" x14ac:dyDescent="0.25">
      <c r="A395" s="45">
        <v>32124227</v>
      </c>
      <c r="B395" s="45" t="s">
        <v>532</v>
      </c>
      <c r="C395" s="45" t="s">
        <v>228</v>
      </c>
      <c r="D395" s="45" t="s">
        <v>565</v>
      </c>
      <c r="E395" s="45" t="s">
        <v>36</v>
      </c>
      <c r="F395" s="45" t="str">
        <f>VLOOKUP(A395,ListadoMaestroReporte__32162888!$A$8:$H$400,8,FALSE)</f>
        <v>silvia.zapata@anahuac.mx</v>
      </c>
      <c r="G395" s="5" t="s">
        <v>537</v>
      </c>
      <c r="H395" s="5" t="s">
        <v>537</v>
      </c>
      <c r="I395" s="5" t="s">
        <v>537</v>
      </c>
      <c r="J395" s="5" t="s">
        <v>537</v>
      </c>
      <c r="K395" s="5"/>
      <c r="L395" s="5" t="s">
        <v>537</v>
      </c>
      <c r="M395" s="5" t="s">
        <v>537</v>
      </c>
      <c r="N395" s="5"/>
      <c r="O395" s="5"/>
      <c r="P395" s="5"/>
      <c r="Q395" s="5"/>
      <c r="R395" s="5"/>
      <c r="S395" s="5"/>
      <c r="T395" s="5"/>
      <c r="U395" s="5"/>
      <c r="V395" s="5"/>
      <c r="W395" s="5" t="s">
        <v>537</v>
      </c>
      <c r="X395" s="8"/>
      <c r="Y395" s="8"/>
      <c r="Z395" s="8"/>
      <c r="AA395" s="8"/>
      <c r="AB395" s="8"/>
      <c r="AC395" s="8"/>
      <c r="AD395" s="5"/>
      <c r="AE395" s="5"/>
      <c r="AF395" s="5"/>
      <c r="AG395" s="5"/>
      <c r="AH395" s="5"/>
      <c r="AI395" s="5"/>
      <c r="AJ395" s="5" t="s">
        <v>537</v>
      </c>
      <c r="AK395" s="5"/>
      <c r="AL395" s="5"/>
      <c r="AN395" s="20">
        <f t="shared" si="65"/>
        <v>8</v>
      </c>
      <c r="AO395" s="21">
        <f t="shared" si="66"/>
        <v>1</v>
      </c>
      <c r="AQ395" s="30" t="str">
        <f t="shared" si="67"/>
        <v xml:space="preserve"> </v>
      </c>
      <c r="AR395" s="30"/>
      <c r="AS395" s="30"/>
      <c r="AT395" s="30"/>
    </row>
    <row r="396" spans="1:46" s="3" customFormat="1" ht="20.100000000000001" customHeight="1" x14ac:dyDescent="0.25">
      <c r="A396" s="45">
        <v>32159479</v>
      </c>
      <c r="B396" s="45" t="s">
        <v>533</v>
      </c>
      <c r="C396" s="45" t="s">
        <v>328</v>
      </c>
      <c r="D396" s="45" t="s">
        <v>575</v>
      </c>
      <c r="E396" s="45" t="s">
        <v>86</v>
      </c>
      <c r="F396" s="45" t="str">
        <f>VLOOKUP(A396,ListadoMaestroReporte__32162888!$A$8:$H$400,8,FALSE)</f>
        <v>yazmin.zapata@anahuac.mx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"/>
      <c r="Y396" s="8"/>
      <c r="Z396" s="8"/>
      <c r="AA396" s="8"/>
      <c r="AB396" s="8"/>
      <c r="AC396" s="8"/>
      <c r="AD396" s="5"/>
      <c r="AE396" s="5"/>
      <c r="AF396" s="5"/>
      <c r="AG396" s="5" t="s">
        <v>537</v>
      </c>
      <c r="AH396" s="5"/>
      <c r="AI396" s="5"/>
      <c r="AJ396" s="5" t="s">
        <v>537</v>
      </c>
      <c r="AK396" s="5"/>
      <c r="AL396" s="5"/>
      <c r="AN396" s="20">
        <f t="shared" si="65"/>
        <v>2</v>
      </c>
      <c r="AO396" s="21">
        <f t="shared" si="66"/>
        <v>1</v>
      </c>
      <c r="AQ396" s="30" t="str">
        <f t="shared" si="67"/>
        <v xml:space="preserve"> </v>
      </c>
      <c r="AR396" s="30"/>
      <c r="AS396" s="30"/>
      <c r="AT396" s="30"/>
    </row>
    <row r="397" spans="1:46" s="3" customFormat="1" ht="20.100000000000001" customHeight="1" x14ac:dyDescent="0.25">
      <c r="A397" s="45">
        <v>32163129</v>
      </c>
      <c r="B397" s="45" t="s">
        <v>534</v>
      </c>
      <c r="C397" s="45" t="s">
        <v>55</v>
      </c>
      <c r="D397" s="45" t="s">
        <v>549</v>
      </c>
      <c r="E397" s="45" t="s">
        <v>56</v>
      </c>
      <c r="F397" s="45" t="str">
        <f>VLOOKUP(A397,ListadoMaestroReporte__32162888!$A$8:$H$400,8,FALSE)</f>
        <v>alana.zapata@anahuac.mx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"/>
      <c r="Y397" s="8"/>
      <c r="Z397" s="8"/>
      <c r="AA397" s="8"/>
      <c r="AB397" s="8"/>
      <c r="AC397" s="8"/>
      <c r="AD397" s="5"/>
      <c r="AE397" s="5"/>
      <c r="AF397" s="5"/>
      <c r="AG397" s="5"/>
      <c r="AH397" s="5"/>
      <c r="AI397" s="5"/>
      <c r="AJ397" s="5"/>
      <c r="AK397" s="5"/>
      <c r="AL397" s="5"/>
      <c r="AN397" s="20">
        <f t="shared" si="65"/>
        <v>0</v>
      </c>
      <c r="AO397" s="21" t="str">
        <f t="shared" si="66"/>
        <v xml:space="preserve"> </v>
      </c>
      <c r="AQ397" s="30" t="str">
        <f t="shared" si="67"/>
        <v xml:space="preserve"> </v>
      </c>
      <c r="AR397" s="30"/>
      <c r="AS397" s="30"/>
      <c r="AT397" s="30"/>
    </row>
    <row r="398" spans="1:46" s="3" customFormat="1" ht="20.100000000000001" customHeight="1" x14ac:dyDescent="0.25">
      <c r="A398" s="45">
        <v>32124196</v>
      </c>
      <c r="B398" s="45" t="s">
        <v>535</v>
      </c>
      <c r="C398" s="45" t="s">
        <v>328</v>
      </c>
      <c r="D398" s="45" t="s">
        <v>575</v>
      </c>
      <c r="E398" s="45" t="s">
        <v>86</v>
      </c>
      <c r="F398" s="70" t="str">
        <f>VLOOKUP(A398,ListadoMaestroReporte__32162888!$A$8:$H$400,8,FALSE)</f>
        <v>mercedes.zarate@anahuac.mx</v>
      </c>
      <c r="G398" s="5"/>
      <c r="H398" s="5"/>
      <c r="I398" s="5"/>
      <c r="J398" s="5"/>
      <c r="K398" s="5"/>
      <c r="L398" s="5"/>
      <c r="M398" s="5" t="s">
        <v>537</v>
      </c>
      <c r="N398" s="5"/>
      <c r="O398" s="5"/>
      <c r="P398" s="5"/>
      <c r="Q398" s="5"/>
      <c r="R398" s="5"/>
      <c r="S398" s="5"/>
      <c r="T398" s="5"/>
      <c r="U398" s="5"/>
      <c r="V398" s="5"/>
      <c r="W398" s="5" t="s">
        <v>537</v>
      </c>
      <c r="X398" s="8"/>
      <c r="Y398" s="8"/>
      <c r="Z398" s="8"/>
      <c r="AA398" s="8"/>
      <c r="AB398" s="8"/>
      <c r="AC398" s="8"/>
      <c r="AD398" s="5"/>
      <c r="AE398" s="5"/>
      <c r="AF398" s="5"/>
      <c r="AG398" s="5"/>
      <c r="AH398" s="5"/>
      <c r="AI398" s="5"/>
      <c r="AJ398" s="5" t="s">
        <v>537</v>
      </c>
      <c r="AK398" s="5"/>
      <c r="AL398" s="5"/>
      <c r="AN398" s="20">
        <f t="shared" si="65"/>
        <v>3</v>
      </c>
      <c r="AO398" s="21">
        <f t="shared" si="66"/>
        <v>1</v>
      </c>
      <c r="AQ398" s="30" t="str">
        <f t="shared" si="67"/>
        <v xml:space="preserve"> </v>
      </c>
      <c r="AR398" s="30" t="str">
        <f t="shared" si="62"/>
        <v xml:space="preserve"> </v>
      </c>
      <c r="AS398" s="30" t="str">
        <f t="shared" si="63"/>
        <v xml:space="preserve"> </v>
      </c>
      <c r="AT398" s="30">
        <f t="shared" si="64"/>
        <v>1</v>
      </c>
    </row>
    <row r="399" spans="1:46" thickBot="1" x14ac:dyDescent="0.25">
      <c r="L399" s="1"/>
      <c r="M399" s="1"/>
      <c r="T399" s="5"/>
      <c r="AK399" s="61"/>
      <c r="AL399" s="15"/>
    </row>
    <row r="400" spans="1:46" ht="15.75" thickBot="1" x14ac:dyDescent="0.3">
      <c r="B400" t="s">
        <v>3</v>
      </c>
      <c r="C400" s="13" t="s">
        <v>4</v>
      </c>
      <c r="D400" s="13"/>
      <c r="G400" s="46">
        <f t="shared" ref="G400:AL400" si="68">+COUNTA(G2:G399)</f>
        <v>156</v>
      </c>
      <c r="H400" s="46">
        <f t="shared" si="68"/>
        <v>104</v>
      </c>
      <c r="I400" s="46">
        <f t="shared" si="68"/>
        <v>104</v>
      </c>
      <c r="J400" s="46">
        <f t="shared" si="68"/>
        <v>164</v>
      </c>
      <c r="K400" s="46">
        <f t="shared" si="68"/>
        <v>140</v>
      </c>
      <c r="L400" s="46">
        <f>+COUNTA(L2:L399)</f>
        <v>180</v>
      </c>
      <c r="M400" s="46">
        <f>+COUNTA(M2:M399)</f>
        <v>202</v>
      </c>
      <c r="N400" s="46">
        <f t="shared" si="68"/>
        <v>13</v>
      </c>
      <c r="O400" s="46">
        <f t="shared" si="68"/>
        <v>8</v>
      </c>
      <c r="P400" s="46">
        <f t="shared" si="68"/>
        <v>10</v>
      </c>
      <c r="Q400" s="46">
        <f t="shared" si="68"/>
        <v>8</v>
      </c>
      <c r="R400" s="46">
        <f t="shared" si="68"/>
        <v>1</v>
      </c>
      <c r="S400" s="46">
        <f t="shared" si="68"/>
        <v>10</v>
      </c>
      <c r="T400" s="46">
        <f t="shared" si="68"/>
        <v>7</v>
      </c>
      <c r="U400" s="46">
        <f t="shared" si="68"/>
        <v>15</v>
      </c>
      <c r="V400" s="46">
        <f t="shared" si="68"/>
        <v>47</v>
      </c>
      <c r="W400" s="46">
        <f t="shared" si="68"/>
        <v>136</v>
      </c>
      <c r="X400" s="46">
        <f t="shared" si="68"/>
        <v>60</v>
      </c>
      <c r="Y400" s="46">
        <f t="shared" si="68"/>
        <v>14</v>
      </c>
      <c r="Z400" s="46">
        <f t="shared" si="68"/>
        <v>42</v>
      </c>
      <c r="AA400" s="46">
        <f t="shared" si="68"/>
        <v>13</v>
      </c>
      <c r="AB400" s="46">
        <f t="shared" si="68"/>
        <v>7</v>
      </c>
      <c r="AC400" s="46">
        <f t="shared" si="68"/>
        <v>14</v>
      </c>
      <c r="AD400" s="16">
        <f t="shared" si="68"/>
        <v>48</v>
      </c>
      <c r="AE400" s="16">
        <f t="shared" si="68"/>
        <v>6</v>
      </c>
      <c r="AF400" s="17">
        <f t="shared" si="68"/>
        <v>24</v>
      </c>
      <c r="AG400" s="17">
        <f t="shared" si="68"/>
        <v>120</v>
      </c>
      <c r="AH400" s="17">
        <f t="shared" si="68"/>
        <v>7</v>
      </c>
      <c r="AI400" s="17">
        <f t="shared" si="68"/>
        <v>11</v>
      </c>
      <c r="AJ400" s="17">
        <f t="shared" si="68"/>
        <v>226</v>
      </c>
      <c r="AK400" s="17">
        <f t="shared" si="68"/>
        <v>6</v>
      </c>
      <c r="AL400" s="17">
        <f t="shared" si="68"/>
        <v>18</v>
      </c>
      <c r="AM400" s="15"/>
      <c r="AO400" s="22">
        <f>+SUM(AO2:AO398)</f>
        <v>355</v>
      </c>
      <c r="AQ400" s="31">
        <f>+SUM(AQ2:AQ398)</f>
        <v>95</v>
      </c>
      <c r="AR400" s="31">
        <f>+SUM(AR2:AR398)</f>
        <v>70</v>
      </c>
      <c r="AS400" s="31">
        <f>+SUM(AS2:AS398)</f>
        <v>127</v>
      </c>
      <c r="AT400" s="31">
        <f>+SUM(AT2:AT398)</f>
        <v>314</v>
      </c>
    </row>
    <row r="401" spans="2:46" ht="16.5" thickBot="1" x14ac:dyDescent="0.3">
      <c r="B401" s="12">
        <f>+COUNTA(B2:B398)</f>
        <v>397</v>
      </c>
      <c r="C401" s="13" t="s">
        <v>5</v>
      </c>
      <c r="D401" s="13"/>
      <c r="G401" s="47">
        <f>+G400/B401</f>
        <v>0.39294710327455917</v>
      </c>
      <c r="H401" s="47">
        <f t="shared" ref="H401:AI401" si="69">+H400/$B$401</f>
        <v>0.26196473551637278</v>
      </c>
      <c r="I401" s="47">
        <f t="shared" ref="I401:W401" si="70">+I400/$B$401</f>
        <v>0.26196473551637278</v>
      </c>
      <c r="J401" s="47">
        <f t="shared" si="70"/>
        <v>0.41309823677581864</v>
      </c>
      <c r="K401" s="47">
        <f t="shared" si="70"/>
        <v>0.3526448362720403</v>
      </c>
      <c r="L401" s="47">
        <f>+L400/$B$401</f>
        <v>0.45340050377833752</v>
      </c>
      <c r="M401" s="47">
        <f>+M400/$B$401</f>
        <v>0.50881612090680106</v>
      </c>
      <c r="N401" s="47">
        <f t="shared" si="70"/>
        <v>3.2745591939546598E-2</v>
      </c>
      <c r="O401" s="47">
        <f t="shared" si="70"/>
        <v>2.0151133501259445E-2</v>
      </c>
      <c r="P401" s="47">
        <f t="shared" si="70"/>
        <v>2.5188916876574308E-2</v>
      </c>
      <c r="Q401" s="47">
        <f t="shared" si="70"/>
        <v>2.0151133501259445E-2</v>
      </c>
      <c r="R401" s="47">
        <f t="shared" si="70"/>
        <v>2.5188916876574307E-3</v>
      </c>
      <c r="S401" s="47">
        <f t="shared" si="70"/>
        <v>2.5188916876574308E-2</v>
      </c>
      <c r="T401" s="47">
        <f t="shared" si="70"/>
        <v>1.7632241813602016E-2</v>
      </c>
      <c r="U401" s="47">
        <f t="shared" si="70"/>
        <v>3.7783375314861464E-2</v>
      </c>
      <c r="V401" s="47">
        <f t="shared" si="70"/>
        <v>0.11838790931989925</v>
      </c>
      <c r="W401" s="47">
        <f t="shared" si="70"/>
        <v>0.34256926952141059</v>
      </c>
      <c r="X401" s="47">
        <f t="shared" ref="X401:AC401" si="71">+X400/$B$401</f>
        <v>0.15113350125944586</v>
      </c>
      <c r="Y401" s="47">
        <f t="shared" si="71"/>
        <v>3.5264483627204031E-2</v>
      </c>
      <c r="Z401" s="47">
        <f t="shared" si="71"/>
        <v>0.10579345088161209</v>
      </c>
      <c r="AA401" s="47">
        <f t="shared" si="71"/>
        <v>3.2745591939546598E-2</v>
      </c>
      <c r="AB401" s="47">
        <f t="shared" si="71"/>
        <v>1.7632241813602016E-2</v>
      </c>
      <c r="AC401" s="47">
        <f t="shared" si="71"/>
        <v>3.5264483627204031E-2</v>
      </c>
      <c r="AD401" s="14">
        <f t="shared" si="69"/>
        <v>0.12090680100755667</v>
      </c>
      <c r="AE401" s="14">
        <f t="shared" si="69"/>
        <v>1.5113350125944584E-2</v>
      </c>
      <c r="AF401" s="18">
        <f t="shared" si="69"/>
        <v>6.0453400503778336E-2</v>
      </c>
      <c r="AG401" s="18">
        <f t="shared" si="69"/>
        <v>0.30226700251889171</v>
      </c>
      <c r="AH401" s="18">
        <f t="shared" si="69"/>
        <v>1.7632241813602016E-2</v>
      </c>
      <c r="AI401" s="18">
        <f t="shared" si="69"/>
        <v>2.7707808564231738E-2</v>
      </c>
      <c r="AJ401" s="18">
        <f>+AJ400/$B$401</f>
        <v>0.56926952141057929</v>
      </c>
      <c r="AK401" s="18">
        <f>+AK400/$B$401</f>
        <v>1.5113350125944584E-2</v>
      </c>
      <c r="AL401" s="18">
        <f>+AL400/$B$401</f>
        <v>4.534005037783375E-2</v>
      </c>
      <c r="AM401" s="15"/>
      <c r="AN401" s="23" t="s">
        <v>8</v>
      </c>
      <c r="AO401" s="24">
        <f>+AO400/$B$401</f>
        <v>0.89420654911838793</v>
      </c>
      <c r="AP401" s="23" t="s">
        <v>13</v>
      </c>
      <c r="AQ401" s="32">
        <f>+AQ400/$B$401</f>
        <v>0.23929471032745592</v>
      </c>
      <c r="AR401" s="33">
        <f t="shared" ref="AR401:AT401" si="72">+AR400/$B$401</f>
        <v>0.17632241813602015</v>
      </c>
      <c r="AS401" s="34">
        <f t="shared" si="72"/>
        <v>0.31989924433249373</v>
      </c>
      <c r="AT401" s="35">
        <f t="shared" si="72"/>
        <v>0.79093198992443325</v>
      </c>
    </row>
  </sheetData>
  <autoFilter ref="A1:AL398">
    <sortState ref="A2:AL398">
      <sortCondition ref="B1:B398"/>
    </sortState>
  </autoFilter>
  <customSheetViews>
    <customSheetView guid="{8EB64B3C-D3CC-435D-B516-11DD36254317}" showPageBreaks="1" showGridLines="0" fitToPage="1" showAutoFilter="1" hiddenColumns="1" topLeftCell="K1">
      <selection activeCell="AA1" sqref="AA1"/>
      <pageMargins left="0.39370078740157483" right="0.39370078740157483" top="0.39370078740157483" bottom="0.39370078740157483" header="0.31496062992125984" footer="0.31496062992125984"/>
      <pageSetup scale="37" fitToHeight="20" orientation="portrait" r:id="rId1"/>
      <headerFooter>
        <oddFooter>&amp;R&amp;P DE &amp;N</oddFooter>
      </headerFooter>
      <autoFilter ref="B2:D410"/>
    </customSheetView>
    <customSheetView guid="{058544F2-C9CE-4885-ABDF-05C1177D96C8}" showPageBreaks="1" showGridLines="0" fitToPage="1" showAutoFilter="1">
      <pane xSplit="7" ySplit="2" topLeftCell="P3" activePane="bottomRight" state="frozen"/>
      <selection pane="bottomRight" activeCell="R1" sqref="R1:AJ2"/>
      <pageMargins left="0.39370078740157483" right="0.39370078740157483" top="0.39370078740157483" bottom="0.39370078740157483" header="0.31496062992125984" footer="0.31496062992125984"/>
      <pageSetup scale="27" fitToHeight="20" orientation="portrait" r:id="rId2"/>
      <headerFooter>
        <oddFooter>&amp;R&amp;P DE &amp;N</oddFooter>
      </headerFooter>
      <autoFilter ref="B2:D410"/>
    </customSheetView>
    <customSheetView guid="{8EF647A6-1F19-4195-931E-D381C36A3DAA}" showPageBreaks="1" showGridLines="0" fitToPage="1" showAutoFilter="1" hiddenColumns="1" topLeftCell="H386">
      <selection activeCell="AO403" sqref="AO403"/>
      <pageMargins left="0.39370078740157483" right="0.39370078740157483" top="0.39370078740157483" bottom="0.39370078740157483" header="0.31496062992125984" footer="0.31496062992125984"/>
      <pageSetup scale="31" fitToHeight="20" orientation="portrait" r:id="rId3"/>
      <headerFooter>
        <oddFooter>&amp;R&amp;P DE &amp;N</oddFooter>
      </headerFooter>
      <autoFilter ref="E2:V387"/>
    </customSheetView>
    <customSheetView guid="{9BC58D7C-6B23-4542-99C8-C305F865DD1D}" showGridLines="0" fitToPage="1" showAutoFilter="1" hiddenColumns="1" topLeftCell="A330">
      <selection activeCell="F390" sqref="F390"/>
      <pageMargins left="0.39370078740157483" right="0.39370078740157483" top="0.39370078740157483" bottom="0.39370078740157483" header="0.31496062992125984" footer="0.31496062992125984"/>
      <pageSetup scale="31" fitToHeight="20" orientation="portrait" r:id="rId4"/>
      <headerFooter>
        <oddFooter>&amp;R&amp;P DE &amp;N</oddFooter>
      </headerFooter>
      <autoFilter ref="A2:AU393"/>
    </customSheetView>
    <customSheetView guid="{5736C1AD-D881-4BEE-84EE-29AE7919EFF4}" showGridLines="0" fitToPage="1" filter="1" showAutoFilter="1" hiddenColumns="1">
      <pane xSplit="7" ySplit="2" topLeftCell="T59" activePane="bottomRight" state="frozen"/>
      <selection pane="bottomRight" activeCell="G21" sqref="G21"/>
      <pageMargins left="0.39370078740157483" right="0.39370078740157483" top="0.39370078740157483" bottom="0.39370078740157483" header="0.31496062992125984" footer="0.31496062992125984"/>
      <pageSetup scale="31" fitToHeight="20" orientation="portrait" r:id="rId5"/>
      <headerFooter>
        <oddFooter>&amp;R&amp;P DE &amp;N</oddFooter>
      </headerFooter>
      <autoFilter ref="A2:AU394">
        <filterColumn colId="23">
          <customFilters>
            <customFilter operator="notEqual" val=" "/>
          </customFilters>
        </filterColumn>
      </autoFilter>
    </customSheetView>
    <customSheetView guid="{66AE0268-FDDD-466F-AB5F-06FD191AE6DB}" showGridLines="0" fitToPage="1" hiddenColumns="1">
      <pane xSplit="7" ySplit="2" topLeftCell="H41" activePane="bottomRight" state="frozen"/>
      <selection pane="bottomRight" activeCell="E47" sqref="E47"/>
      <pageMargins left="0.39370078740157483" right="0.39370078740157483" top="0.39370078740157483" bottom="0.39370078740157483" header="0.31496062992125984" footer="0.31496062992125984"/>
      <pageSetup scale="27" fitToHeight="20" orientation="portrait" r:id="rId6"/>
      <headerFooter>
        <oddFooter>&amp;R&amp;P DE &amp;N</oddFooter>
      </headerFooter>
    </customSheetView>
    <customSheetView guid="{7519A1BD-56C8-427B-B376-7D35644A23D7}" showGridLines="0" fitToPage="1" showAutoFilter="1" hiddenColumns="1">
      <selection activeCell="AL1" sqref="AL1"/>
      <pageMargins left="0.39370078740157483" right="0.39370078740157483" top="0.39370078740157483" bottom="0.39370078740157483" header="0.31496062992125984" footer="0.31496062992125984"/>
      <pageSetup scale="36" fitToHeight="20" orientation="portrait" r:id="rId7"/>
      <headerFooter>
        <oddFooter>&amp;R&amp;P DE &amp;N</oddFooter>
      </headerFooter>
      <autoFilter ref="E2:M393"/>
    </customSheetView>
    <customSheetView guid="{68D70FD6-1CF7-4B6B-A12E-70C9B926FADB}" showGridLines="0" fitToPage="1" hiddenColumns="1" topLeftCell="F129">
      <selection activeCell="W133" sqref="W133"/>
      <pageMargins left="0.39370078740157483" right="0.39370078740157483" top="0.39370078740157483" bottom="0.39370078740157483" header="0.31496062992125984" footer="0.31496062992125984"/>
      <pageSetup scale="41" fitToHeight="20" orientation="portrait" r:id="rId8"/>
      <headerFooter>
        <oddFooter>&amp;R&amp;P DE &amp;N</oddFooter>
      </headerFooter>
    </customSheetView>
  </customSheetViews>
  <pageMargins left="0.39370078740157483" right="0.39370078740157483" top="0.39370078740157483" bottom="0.39370078740157483" header="0.31496062992125984" footer="0.31496062992125984"/>
  <pageSetup scale="37" fitToHeight="20" orientation="portrait" r:id="rId9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2" sqref="E12"/>
    </sheetView>
  </sheetViews>
  <sheetFormatPr baseColWidth="10" defaultRowHeight="15" x14ac:dyDescent="0.25"/>
  <cols>
    <col min="1" max="1" width="27" customWidth="1"/>
    <col min="3" max="3" width="16.85546875" customWidth="1"/>
  </cols>
  <sheetData>
    <row r="1" spans="1:3" ht="30" x14ac:dyDescent="0.25">
      <c r="A1" s="36" t="s">
        <v>14</v>
      </c>
      <c r="B1" t="s">
        <v>15</v>
      </c>
      <c r="C1" t="s">
        <v>16</v>
      </c>
    </row>
    <row r="2" spans="1:3" x14ac:dyDescent="0.25">
      <c r="A2" s="37" t="s">
        <v>17</v>
      </c>
      <c r="B2">
        <v>95</v>
      </c>
      <c r="C2" s="38">
        <f>+Tabla2[[#This Row],[Cantidad]]/$B$9</f>
        <v>0.23929471032745592</v>
      </c>
    </row>
    <row r="3" spans="1:3" x14ac:dyDescent="0.25">
      <c r="A3" s="37" t="s">
        <v>18</v>
      </c>
      <c r="B3">
        <v>70</v>
      </c>
      <c r="C3" s="38">
        <f>+Tabla2[[#This Row],[Cantidad]]/$B$9</f>
        <v>0.17632241813602015</v>
      </c>
    </row>
    <row r="4" spans="1:3" x14ac:dyDescent="0.25">
      <c r="A4" s="37" t="s">
        <v>19</v>
      </c>
      <c r="B4">
        <v>127</v>
      </c>
      <c r="C4" s="38">
        <f>+Tabla2[[#This Row],[Cantidad]]/$B$9</f>
        <v>0.31989924433249373</v>
      </c>
    </row>
    <row r="5" spans="1:3" ht="28.5" x14ac:dyDescent="0.25">
      <c r="A5" s="37" t="s">
        <v>20</v>
      </c>
      <c r="B5">
        <v>314</v>
      </c>
      <c r="C5" s="38">
        <f>+Tabla2[[#This Row],[Cantidad]]/$B$9</f>
        <v>0.79093198992443325</v>
      </c>
    </row>
    <row r="6" spans="1:3" ht="15.75" thickBot="1" x14ac:dyDescent="0.3">
      <c r="A6" s="73"/>
      <c r="B6" s="74"/>
      <c r="C6" s="75"/>
    </row>
    <row r="7" spans="1:3" ht="16.5" thickBot="1" x14ac:dyDescent="0.3">
      <c r="A7" s="39" t="s">
        <v>21</v>
      </c>
      <c r="B7" s="40">
        <v>355</v>
      </c>
      <c r="C7" s="41">
        <f>+B7/$B$9</f>
        <v>0.89420654911838793</v>
      </c>
    </row>
    <row r="8" spans="1:3" ht="15.75" thickBot="1" x14ac:dyDescent="0.3"/>
    <row r="9" spans="1:3" ht="15.75" thickBot="1" x14ac:dyDescent="0.3">
      <c r="A9" s="42" t="s">
        <v>22</v>
      </c>
      <c r="B9" s="43">
        <v>397</v>
      </c>
    </row>
    <row r="11" spans="1:3" x14ac:dyDescent="0.25">
      <c r="A11" t="s">
        <v>23</v>
      </c>
    </row>
    <row r="14" spans="1:3" x14ac:dyDescent="0.25">
      <c r="A14" s="76" t="s">
        <v>24</v>
      </c>
      <c r="B14" s="77"/>
    </row>
    <row r="15" spans="1:3" ht="30" x14ac:dyDescent="0.25">
      <c r="A15" s="44" t="s">
        <v>25</v>
      </c>
      <c r="B15" s="44" t="s">
        <v>26</v>
      </c>
    </row>
    <row r="16" spans="1:3" x14ac:dyDescent="0.25">
      <c r="A16" s="45">
        <v>17</v>
      </c>
      <c r="B16" s="45">
        <v>314</v>
      </c>
    </row>
  </sheetData>
  <mergeCells count="1">
    <mergeCell ref="A14:B1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opLeftCell="A28" workbookViewId="0">
      <selection activeCell="G31" sqref="G31"/>
    </sheetView>
  </sheetViews>
  <sheetFormatPr baseColWidth="10" defaultRowHeight="15" x14ac:dyDescent="0.25"/>
  <cols>
    <col min="2" max="2" width="16.140625" customWidth="1"/>
    <col min="3" max="3" width="17.140625" customWidth="1"/>
    <col min="4" max="4" width="16.5703125" customWidth="1"/>
    <col min="5" max="5" width="15.28515625" customWidth="1"/>
    <col min="7" max="7" width="25" customWidth="1"/>
  </cols>
  <sheetData>
    <row r="2" spans="2:7" x14ac:dyDescent="0.25">
      <c r="B2" s="57" t="s">
        <v>541</v>
      </c>
      <c r="C2" s="57" t="s">
        <v>571</v>
      </c>
      <c r="D2" s="57" t="s">
        <v>542</v>
      </c>
      <c r="E2" s="57" t="s">
        <v>544</v>
      </c>
      <c r="F2" s="58"/>
      <c r="G2" s="57" t="s">
        <v>3</v>
      </c>
    </row>
    <row r="3" spans="2:7" x14ac:dyDescent="0.25">
      <c r="B3" s="59">
        <v>213</v>
      </c>
      <c r="C3" s="59">
        <v>20</v>
      </c>
      <c r="D3" s="59">
        <v>99</v>
      </c>
      <c r="E3" s="59">
        <v>60</v>
      </c>
      <c r="F3" s="58"/>
      <c r="G3" s="59">
        <v>392</v>
      </c>
    </row>
    <row r="4" spans="2:7" x14ac:dyDescent="0.25">
      <c r="B4" s="56"/>
      <c r="C4" s="56"/>
      <c r="D4" s="56"/>
      <c r="E4" s="56"/>
    </row>
    <row r="6" spans="2:7" x14ac:dyDescent="0.25">
      <c r="B6" s="78" t="s">
        <v>587</v>
      </c>
      <c r="C6" s="78"/>
      <c r="D6" s="78"/>
    </row>
    <row r="7" spans="2:7" ht="30" x14ac:dyDescent="0.25">
      <c r="B7" s="50" t="s">
        <v>577</v>
      </c>
      <c r="C7" s="50" t="s">
        <v>578</v>
      </c>
      <c r="D7" s="50" t="s">
        <v>579</v>
      </c>
    </row>
    <row r="8" spans="2:7" x14ac:dyDescent="0.25">
      <c r="B8" s="50" t="s">
        <v>580</v>
      </c>
      <c r="C8" s="50">
        <v>38</v>
      </c>
      <c r="D8" s="51">
        <f>C8/D3</f>
        <v>0.38383838383838381</v>
      </c>
    </row>
    <row r="9" spans="2:7" ht="30" x14ac:dyDescent="0.25">
      <c r="B9" s="50" t="s">
        <v>581</v>
      </c>
      <c r="C9" s="50">
        <v>87</v>
      </c>
      <c r="D9" s="51">
        <f>C9/B3</f>
        <v>0.40845070422535212</v>
      </c>
    </row>
    <row r="10" spans="2:7" ht="45" x14ac:dyDescent="0.25">
      <c r="B10" s="50" t="s">
        <v>582</v>
      </c>
      <c r="C10" s="50">
        <v>16</v>
      </c>
      <c r="D10" s="51">
        <f>C10/E3</f>
        <v>0.26666666666666666</v>
      </c>
    </row>
    <row r="11" spans="2:7" ht="45" x14ac:dyDescent="0.25">
      <c r="B11" s="50" t="s">
        <v>583</v>
      </c>
      <c r="C11" s="50">
        <v>14</v>
      </c>
      <c r="D11" s="52">
        <f>C11/C3</f>
        <v>0.7</v>
      </c>
    </row>
    <row r="12" spans="2:7" x14ac:dyDescent="0.25">
      <c r="B12" s="53" t="s">
        <v>584</v>
      </c>
      <c r="C12" s="54">
        <v>155</v>
      </c>
      <c r="D12" s="55">
        <v>0.4</v>
      </c>
    </row>
    <row r="15" spans="2:7" x14ac:dyDescent="0.25">
      <c r="B15" s="78" t="s">
        <v>585</v>
      </c>
      <c r="C15" s="78"/>
      <c r="D15" s="78"/>
    </row>
    <row r="16" spans="2:7" ht="30" x14ac:dyDescent="0.25">
      <c r="B16" s="50" t="s">
        <v>577</v>
      </c>
      <c r="C16" s="50" t="s">
        <v>578</v>
      </c>
      <c r="D16" s="50" t="s">
        <v>579</v>
      </c>
    </row>
    <row r="17" spans="2:7" x14ac:dyDescent="0.25">
      <c r="B17" s="50" t="s">
        <v>580</v>
      </c>
      <c r="C17" s="50">
        <v>37</v>
      </c>
      <c r="D17" s="51">
        <v>0.374</v>
      </c>
    </row>
    <row r="18" spans="2:7" ht="30" x14ac:dyDescent="0.25">
      <c r="B18" s="50" t="s">
        <v>581</v>
      </c>
      <c r="C18" s="50">
        <v>41</v>
      </c>
      <c r="D18" s="51">
        <v>0.193</v>
      </c>
    </row>
    <row r="19" spans="2:7" ht="45" x14ac:dyDescent="0.25">
      <c r="B19" s="50" t="s">
        <v>582</v>
      </c>
      <c r="C19" s="50">
        <v>13</v>
      </c>
      <c r="D19" s="51">
        <v>0.217</v>
      </c>
    </row>
    <row r="20" spans="2:7" ht="45" x14ac:dyDescent="0.25">
      <c r="B20" s="50" t="s">
        <v>583</v>
      </c>
      <c r="C20" s="50">
        <v>14</v>
      </c>
      <c r="D20" s="52">
        <v>0.7</v>
      </c>
    </row>
    <row r="21" spans="2:7" x14ac:dyDescent="0.25">
      <c r="B21" s="53" t="s">
        <v>584</v>
      </c>
      <c r="C21" s="54">
        <v>105</v>
      </c>
      <c r="D21" s="55">
        <v>0.27</v>
      </c>
    </row>
    <row r="22" spans="2:7" x14ac:dyDescent="0.25">
      <c r="B22" s="63"/>
      <c r="C22" s="64"/>
      <c r="D22" s="65"/>
    </row>
    <row r="23" spans="2:7" x14ac:dyDescent="0.25">
      <c r="B23" s="63"/>
      <c r="C23" s="64"/>
      <c r="D23" s="65"/>
    </row>
    <row r="24" spans="2:7" x14ac:dyDescent="0.25">
      <c r="B24" s="57" t="s">
        <v>541</v>
      </c>
      <c r="C24" s="57" t="s">
        <v>571</v>
      </c>
      <c r="D24" s="57" t="s">
        <v>542</v>
      </c>
      <c r="E24" s="57" t="s">
        <v>544</v>
      </c>
      <c r="F24" s="58"/>
      <c r="G24" s="57" t="s">
        <v>3</v>
      </c>
    </row>
    <row r="25" spans="2:7" x14ac:dyDescent="0.25">
      <c r="B25" s="59">
        <v>215</v>
      </c>
      <c r="C25" s="59">
        <v>21</v>
      </c>
      <c r="D25" s="59">
        <v>102</v>
      </c>
      <c r="E25" s="59">
        <v>61</v>
      </c>
      <c r="F25" s="58"/>
      <c r="G25" s="59">
        <f>SUM(B25:E25)</f>
        <v>399</v>
      </c>
    </row>
    <row r="27" spans="2:7" x14ac:dyDescent="0.25">
      <c r="B27" s="78" t="s">
        <v>604</v>
      </c>
      <c r="C27" s="78"/>
      <c r="D27" s="78"/>
    </row>
    <row r="28" spans="2:7" ht="30" x14ac:dyDescent="0.25">
      <c r="B28" s="50" t="s">
        <v>577</v>
      </c>
      <c r="C28" s="50" t="s">
        <v>578</v>
      </c>
      <c r="D28" s="50" t="s">
        <v>579</v>
      </c>
    </row>
    <row r="29" spans="2:7" x14ac:dyDescent="0.25">
      <c r="B29" s="50" t="s">
        <v>580</v>
      </c>
      <c r="C29" s="50">
        <v>65</v>
      </c>
      <c r="D29" s="51">
        <f>C29/D25</f>
        <v>0.63725490196078427</v>
      </c>
    </row>
    <row r="30" spans="2:7" ht="30" x14ac:dyDescent="0.25">
      <c r="B30" s="50" t="s">
        <v>581</v>
      </c>
      <c r="C30" s="50">
        <v>50</v>
      </c>
      <c r="D30" s="51">
        <f>C30/B25</f>
        <v>0.23255813953488372</v>
      </c>
    </row>
    <row r="31" spans="2:7" ht="45" x14ac:dyDescent="0.25">
      <c r="B31" s="50" t="s">
        <v>582</v>
      </c>
      <c r="C31" s="50">
        <v>36</v>
      </c>
      <c r="D31" s="51">
        <f>C31/E25</f>
        <v>0.5901639344262295</v>
      </c>
    </row>
    <row r="32" spans="2:7" ht="45" x14ac:dyDescent="0.25">
      <c r="B32" s="50" t="s">
        <v>583</v>
      </c>
      <c r="C32" s="50">
        <v>15</v>
      </c>
      <c r="D32" s="52">
        <f>C32/C25</f>
        <v>0.7142857142857143</v>
      </c>
    </row>
    <row r="33" spans="2:4" x14ac:dyDescent="0.25">
      <c r="B33" s="53" t="s">
        <v>584</v>
      </c>
      <c r="C33" s="54">
        <f>SUM(C29:C32)</f>
        <v>166</v>
      </c>
      <c r="D33" s="55">
        <f>C33/G25</f>
        <v>0.41604010025062654</v>
      </c>
    </row>
  </sheetData>
  <mergeCells count="3">
    <mergeCell ref="B6:D6"/>
    <mergeCell ref="B15:D15"/>
    <mergeCell ref="B27:D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5"/>
  <sheetViews>
    <sheetView showGridLines="0" topLeftCell="H1" zoomScaleNormal="100" workbookViewId="0">
      <pane ySplit="1" topLeftCell="A396" activePane="bottomLeft" state="frozen"/>
      <selection pane="bottomLeft" activeCell="S383" sqref="S383"/>
    </sheetView>
  </sheetViews>
  <sheetFormatPr baseColWidth="10" defaultColWidth="11.42578125" defaultRowHeight="14.25" x14ac:dyDescent="0.2"/>
  <cols>
    <col min="1" max="1" width="42.140625" style="1" bestFit="1" customWidth="1"/>
    <col min="2" max="2" width="38.7109375" style="1" customWidth="1"/>
    <col min="3" max="3" width="8.28515625" style="1" customWidth="1"/>
    <col min="4" max="4" width="36.28515625" style="1" customWidth="1"/>
    <col min="5" max="24" width="5.42578125" style="1" customWidth="1"/>
    <col min="25" max="25" width="6" style="1" customWidth="1"/>
    <col min="26" max="27" width="5.42578125" style="1" customWidth="1"/>
    <col min="28" max="28" width="6.5703125" style="1" customWidth="1"/>
    <col min="29" max="31" width="5.42578125" style="1" customWidth="1"/>
    <col min="32" max="32" width="11.42578125" style="1"/>
    <col min="33" max="34" width="16.7109375" style="1" customWidth="1"/>
    <col min="35" max="16384" width="11.42578125" style="1"/>
  </cols>
  <sheetData>
    <row r="1" spans="1:39" s="2" customFormat="1" ht="136.5" customHeight="1" x14ac:dyDescent="0.25">
      <c r="A1" s="4" t="s">
        <v>0</v>
      </c>
      <c r="B1" s="7" t="s">
        <v>1</v>
      </c>
      <c r="C1" s="49" t="s">
        <v>543</v>
      </c>
      <c r="D1" s="6" t="s">
        <v>2</v>
      </c>
      <c r="E1" s="48" t="s">
        <v>586</v>
      </c>
      <c r="F1" s="48" t="s">
        <v>536</v>
      </c>
      <c r="G1" s="48" t="s">
        <v>588</v>
      </c>
      <c r="H1" s="48" t="s">
        <v>601</v>
      </c>
      <c r="I1" s="48" t="s">
        <v>614</v>
      </c>
      <c r="J1" s="11" t="s">
        <v>605</v>
      </c>
      <c r="K1" s="11" t="s">
        <v>606</v>
      </c>
      <c r="L1" s="11" t="s">
        <v>607</v>
      </c>
      <c r="M1" s="11" t="s">
        <v>608</v>
      </c>
      <c r="N1" s="11" t="s">
        <v>609</v>
      </c>
      <c r="O1" s="11" t="s">
        <v>610</v>
      </c>
      <c r="P1" s="11" t="s">
        <v>611</v>
      </c>
      <c r="Q1" s="11" t="s">
        <v>612</v>
      </c>
      <c r="R1" s="11" t="s">
        <v>1950</v>
      </c>
      <c r="S1" s="9" t="s">
        <v>1951</v>
      </c>
      <c r="T1" s="9" t="s">
        <v>1952</v>
      </c>
      <c r="U1" s="9" t="s">
        <v>1953</v>
      </c>
      <c r="V1" s="9" t="s">
        <v>1954</v>
      </c>
      <c r="W1" s="9" t="s">
        <v>1955</v>
      </c>
      <c r="X1" s="10" t="s">
        <v>593</v>
      </c>
      <c r="Y1" s="10" t="s">
        <v>597</v>
      </c>
      <c r="Z1" s="10" t="s">
        <v>594</v>
      </c>
      <c r="AA1" s="29" t="s">
        <v>613</v>
      </c>
      <c r="AB1" s="29" t="s">
        <v>27</v>
      </c>
      <c r="AC1" s="62" t="s">
        <v>600</v>
      </c>
      <c r="AD1" s="60" t="s">
        <v>596</v>
      </c>
      <c r="AE1" s="66" t="s">
        <v>617</v>
      </c>
      <c r="AG1" s="19" t="s">
        <v>6</v>
      </c>
      <c r="AH1" s="19" t="s">
        <v>7</v>
      </c>
      <c r="AJ1" s="25" t="s">
        <v>9</v>
      </c>
      <c r="AK1" s="26" t="s">
        <v>10</v>
      </c>
      <c r="AL1" s="27" t="s">
        <v>11</v>
      </c>
      <c r="AM1" s="28" t="s">
        <v>12</v>
      </c>
    </row>
    <row r="2" spans="1:39" s="3" customFormat="1" ht="20.100000000000001" customHeight="1" x14ac:dyDescent="0.25">
      <c r="A2" s="45" t="s">
        <v>34</v>
      </c>
      <c r="B2" s="45" t="s">
        <v>35</v>
      </c>
      <c r="C2" s="45" t="s">
        <v>541</v>
      </c>
      <c r="D2" s="45" t="s">
        <v>36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5"/>
      <c r="AG2" s="20">
        <f t="shared" ref="AG2:AG44" si="0">+COUNTA(E2:AD2)</f>
        <v>0</v>
      </c>
      <c r="AH2" s="21" t="str">
        <f>+IF(AG2&lt;&gt;0,1," ")</f>
        <v xml:space="preserve"> </v>
      </c>
      <c r="AJ2" s="30" t="str">
        <f t="shared" ref="AJ2:AJ65" si="1">+IF(COUNTA(S2:T2)&lt;&gt;0,1," ")</f>
        <v xml:space="preserve"> </v>
      </c>
      <c r="AK2" s="30" t="str">
        <f>+IF(COUNTA(X2:Z2)&lt;&gt;0,1," ")</f>
        <v xml:space="preserve"> </v>
      </c>
      <c r="AL2" s="30" t="str">
        <f t="shared" ref="AL2:AL65" si="2">+IF(COUNTA(AA2:AB2)&lt;&gt;0,1," ")</f>
        <v xml:space="preserve"> </v>
      </c>
      <c r="AM2" s="30" t="str">
        <f t="shared" ref="AM2:AM44" si="3">+IF(COUNTA(E2:R2)&lt;&gt;0,1," ")</f>
        <v xml:space="preserve"> </v>
      </c>
    </row>
    <row r="3" spans="1:39" s="3" customFormat="1" ht="20.100000000000001" customHeight="1" x14ac:dyDescent="0.25">
      <c r="A3" s="45" t="s">
        <v>37</v>
      </c>
      <c r="B3" s="45" t="s">
        <v>38</v>
      </c>
      <c r="C3" s="45" t="s">
        <v>541</v>
      </c>
      <c r="D3" s="45" t="s">
        <v>39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G3" s="20">
        <f t="shared" si="0"/>
        <v>0</v>
      </c>
      <c r="AH3" s="21" t="str">
        <f t="shared" ref="AH3:AH67" si="4">+IF(AG3&lt;&gt;0,1," ")</f>
        <v xml:space="preserve"> </v>
      </c>
      <c r="AJ3" s="30" t="str">
        <f t="shared" si="1"/>
        <v xml:space="preserve"> </v>
      </c>
      <c r="AK3" s="30" t="str">
        <f t="shared" ref="AK3:AK66" si="5">+IF(COUNTA(X3:Z3)&lt;&gt;0,1," ")</f>
        <v xml:space="preserve"> </v>
      </c>
      <c r="AL3" s="30" t="str">
        <f t="shared" si="2"/>
        <v xml:space="preserve"> </v>
      </c>
      <c r="AM3" s="30" t="str">
        <f t="shared" si="3"/>
        <v xml:space="preserve"> </v>
      </c>
    </row>
    <row r="4" spans="1:39" s="3" customFormat="1" ht="20.100000000000001" customHeight="1" x14ac:dyDescent="0.25">
      <c r="A4" s="45" t="s">
        <v>40</v>
      </c>
      <c r="B4" s="45" t="s">
        <v>41</v>
      </c>
      <c r="C4" s="45" t="s">
        <v>542</v>
      </c>
      <c r="D4" s="45" t="s">
        <v>42</v>
      </c>
      <c r="E4" s="5" t="s">
        <v>537</v>
      </c>
      <c r="F4" s="5" t="s">
        <v>537</v>
      </c>
      <c r="G4" s="5" t="s">
        <v>537</v>
      </c>
      <c r="H4" s="5" t="s">
        <v>537</v>
      </c>
      <c r="I4" s="5" t="s">
        <v>537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 t="s">
        <v>537</v>
      </c>
      <c r="Y4" s="5"/>
      <c r="Z4" s="5"/>
      <c r="AA4" s="5" t="s">
        <v>537</v>
      </c>
      <c r="AB4" s="5"/>
      <c r="AC4" s="5" t="s">
        <v>537</v>
      </c>
      <c r="AD4" s="5"/>
      <c r="AE4" s="5"/>
      <c r="AG4" s="20">
        <f t="shared" si="0"/>
        <v>8</v>
      </c>
      <c r="AH4" s="21">
        <f t="shared" si="4"/>
        <v>1</v>
      </c>
      <c r="AJ4" s="30" t="str">
        <f t="shared" si="1"/>
        <v xml:space="preserve"> </v>
      </c>
      <c r="AK4" s="30">
        <f t="shared" si="5"/>
        <v>1</v>
      </c>
      <c r="AL4" s="30">
        <f t="shared" si="2"/>
        <v>1</v>
      </c>
      <c r="AM4" s="30">
        <f t="shared" si="3"/>
        <v>1</v>
      </c>
    </row>
    <row r="5" spans="1:39" s="3" customFormat="1" ht="20.100000000000001" customHeight="1" x14ac:dyDescent="0.25">
      <c r="A5" s="45" t="s">
        <v>43</v>
      </c>
      <c r="B5" s="45" t="s">
        <v>44</v>
      </c>
      <c r="C5" s="45" t="s">
        <v>541</v>
      </c>
      <c r="D5" s="45" t="s">
        <v>45</v>
      </c>
      <c r="E5" s="5"/>
      <c r="F5" s="5"/>
      <c r="G5" s="5"/>
      <c r="H5" s="5" t="s">
        <v>537</v>
      </c>
      <c r="I5" s="5"/>
      <c r="J5" s="5"/>
      <c r="K5" s="5"/>
      <c r="L5" s="5"/>
      <c r="M5" s="5"/>
      <c r="N5" s="5"/>
      <c r="O5" s="5"/>
      <c r="P5" s="5"/>
      <c r="Q5" s="5" t="s">
        <v>537</v>
      </c>
      <c r="R5" s="5"/>
      <c r="S5" s="5" t="s">
        <v>537</v>
      </c>
      <c r="T5" s="5"/>
      <c r="U5" s="5"/>
      <c r="V5" s="5"/>
      <c r="W5" s="5"/>
      <c r="X5" s="5"/>
      <c r="Y5" s="5"/>
      <c r="Z5" s="5"/>
      <c r="AA5" s="5"/>
      <c r="AB5" s="5"/>
      <c r="AC5" s="5" t="s">
        <v>537</v>
      </c>
      <c r="AD5" s="5"/>
      <c r="AE5" s="5" t="s">
        <v>537</v>
      </c>
      <c r="AG5" s="20">
        <f t="shared" si="0"/>
        <v>4</v>
      </c>
      <c r="AH5" s="21">
        <f t="shared" si="4"/>
        <v>1</v>
      </c>
      <c r="AJ5" s="30">
        <f t="shared" si="1"/>
        <v>1</v>
      </c>
      <c r="AK5" s="30" t="str">
        <f t="shared" si="5"/>
        <v xml:space="preserve"> </v>
      </c>
      <c r="AL5" s="30" t="str">
        <f t="shared" si="2"/>
        <v xml:space="preserve"> </v>
      </c>
      <c r="AM5" s="30">
        <f t="shared" si="3"/>
        <v>1</v>
      </c>
    </row>
    <row r="6" spans="1:39" s="3" customFormat="1" ht="20.100000000000001" customHeight="1" x14ac:dyDescent="0.25">
      <c r="A6" s="45" t="s">
        <v>46</v>
      </c>
      <c r="B6" s="45" t="s">
        <v>47</v>
      </c>
      <c r="C6" s="45" t="s">
        <v>541</v>
      </c>
      <c r="D6" s="45" t="s">
        <v>48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537</v>
      </c>
      <c r="R6" s="5"/>
      <c r="S6" s="5" t="s">
        <v>537</v>
      </c>
      <c r="T6" s="5"/>
      <c r="U6" s="5"/>
      <c r="V6" s="5"/>
      <c r="W6" s="5"/>
      <c r="X6" s="5" t="s">
        <v>537</v>
      </c>
      <c r="Y6" s="5"/>
      <c r="Z6" s="5"/>
      <c r="AA6" s="5" t="s">
        <v>595</v>
      </c>
      <c r="AB6" s="5"/>
      <c r="AC6" s="5" t="s">
        <v>537</v>
      </c>
      <c r="AD6" s="5"/>
      <c r="AE6" s="5"/>
      <c r="AG6" s="20">
        <f t="shared" si="0"/>
        <v>5</v>
      </c>
      <c r="AH6" s="21">
        <f t="shared" si="4"/>
        <v>1</v>
      </c>
      <c r="AJ6" s="30">
        <f t="shared" si="1"/>
        <v>1</v>
      </c>
      <c r="AK6" s="30">
        <f t="shared" si="5"/>
        <v>1</v>
      </c>
      <c r="AL6" s="30">
        <f t="shared" si="2"/>
        <v>1</v>
      </c>
      <c r="AM6" s="30">
        <f t="shared" si="3"/>
        <v>1</v>
      </c>
    </row>
    <row r="7" spans="1:39" s="3" customFormat="1" ht="20.100000000000001" customHeight="1" x14ac:dyDescent="0.25">
      <c r="A7" s="45" t="s">
        <v>49</v>
      </c>
      <c r="B7" s="45" t="s">
        <v>50</v>
      </c>
      <c r="C7" s="45" t="s">
        <v>542</v>
      </c>
      <c r="D7" s="45" t="s">
        <v>51</v>
      </c>
      <c r="E7" s="5"/>
      <c r="F7" s="5"/>
      <c r="G7" s="5"/>
      <c r="H7" s="5"/>
      <c r="I7" s="5" t="s">
        <v>537</v>
      </c>
      <c r="J7" s="5"/>
      <c r="K7" s="5"/>
      <c r="L7" s="5"/>
      <c r="M7" s="5"/>
      <c r="N7" s="5"/>
      <c r="O7" s="5"/>
      <c r="P7" s="5"/>
      <c r="Q7" s="5"/>
      <c r="R7" s="5"/>
      <c r="S7" s="5" t="s">
        <v>537</v>
      </c>
      <c r="T7" s="5" t="s">
        <v>537</v>
      </c>
      <c r="U7" s="5" t="s">
        <v>537</v>
      </c>
      <c r="V7" s="5" t="s">
        <v>537</v>
      </c>
      <c r="W7" s="5"/>
      <c r="X7" s="5"/>
      <c r="Y7" s="5"/>
      <c r="Z7" s="5"/>
      <c r="AA7" s="5" t="s">
        <v>595</v>
      </c>
      <c r="AB7" s="5"/>
      <c r="AC7" s="5" t="s">
        <v>537</v>
      </c>
      <c r="AD7" s="5"/>
      <c r="AE7" s="5"/>
      <c r="AG7" s="20">
        <f t="shared" si="0"/>
        <v>7</v>
      </c>
      <c r="AH7" s="21">
        <f t="shared" si="4"/>
        <v>1</v>
      </c>
      <c r="AJ7" s="30">
        <f t="shared" si="1"/>
        <v>1</v>
      </c>
      <c r="AK7" s="30" t="str">
        <f t="shared" si="5"/>
        <v xml:space="preserve"> </v>
      </c>
      <c r="AL7" s="30">
        <f t="shared" si="2"/>
        <v>1</v>
      </c>
      <c r="AM7" s="30">
        <f t="shared" si="3"/>
        <v>1</v>
      </c>
    </row>
    <row r="8" spans="1:39" s="3" customFormat="1" ht="20.100000000000001" customHeight="1" x14ac:dyDescent="0.25">
      <c r="A8" s="45" t="s">
        <v>52</v>
      </c>
      <c r="B8" s="45" t="s">
        <v>53</v>
      </c>
      <c r="C8" s="45" t="s">
        <v>541</v>
      </c>
      <c r="D8" s="45" t="s">
        <v>39</v>
      </c>
      <c r="E8" s="5" t="s">
        <v>537</v>
      </c>
      <c r="F8" s="5"/>
      <c r="G8" s="5"/>
      <c r="H8" s="5" t="s">
        <v>537</v>
      </c>
      <c r="I8" s="5"/>
      <c r="J8" s="5"/>
      <c r="K8" s="5"/>
      <c r="L8" s="5"/>
      <c r="M8" s="5"/>
      <c r="N8" s="5"/>
      <c r="O8" s="5"/>
      <c r="P8" s="5"/>
      <c r="Q8" s="5"/>
      <c r="R8" s="5"/>
      <c r="S8" s="5" t="s">
        <v>537</v>
      </c>
      <c r="T8" s="5"/>
      <c r="U8" s="5" t="s">
        <v>537</v>
      </c>
      <c r="V8" s="5"/>
      <c r="W8" s="5"/>
      <c r="X8" s="5"/>
      <c r="Y8" s="5"/>
      <c r="Z8" s="5"/>
      <c r="AA8" s="5"/>
      <c r="AB8" s="5"/>
      <c r="AC8" s="5" t="s">
        <v>537</v>
      </c>
      <c r="AD8" s="5"/>
      <c r="AE8" s="5"/>
      <c r="AG8" s="20">
        <f t="shared" si="0"/>
        <v>5</v>
      </c>
      <c r="AH8" s="21">
        <f t="shared" si="4"/>
        <v>1</v>
      </c>
      <c r="AJ8" s="30">
        <f t="shared" si="1"/>
        <v>1</v>
      </c>
      <c r="AK8" s="30" t="str">
        <f t="shared" si="5"/>
        <v xml:space="preserve"> </v>
      </c>
      <c r="AL8" s="30" t="str">
        <f t="shared" si="2"/>
        <v xml:space="preserve"> </v>
      </c>
      <c r="AM8" s="30">
        <f t="shared" si="3"/>
        <v>1</v>
      </c>
    </row>
    <row r="9" spans="1:39" s="3" customFormat="1" ht="20.100000000000001" customHeight="1" x14ac:dyDescent="0.25">
      <c r="A9" s="45" t="s">
        <v>54</v>
      </c>
      <c r="B9" s="45" t="s">
        <v>55</v>
      </c>
      <c r="C9" s="45" t="s">
        <v>541</v>
      </c>
      <c r="D9" s="45" t="s">
        <v>56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G9" s="20">
        <f t="shared" si="0"/>
        <v>0</v>
      </c>
      <c r="AH9" s="21" t="str">
        <f t="shared" si="4"/>
        <v xml:space="preserve"> </v>
      </c>
      <c r="AJ9" s="30" t="str">
        <f t="shared" si="1"/>
        <v xml:space="preserve"> </v>
      </c>
      <c r="AK9" s="30" t="str">
        <f t="shared" si="5"/>
        <v xml:space="preserve"> </v>
      </c>
      <c r="AL9" s="30" t="str">
        <f t="shared" si="2"/>
        <v xml:space="preserve"> </v>
      </c>
      <c r="AM9" s="30" t="str">
        <f t="shared" si="3"/>
        <v xml:space="preserve"> </v>
      </c>
    </row>
    <row r="10" spans="1:39" s="3" customFormat="1" ht="20.100000000000001" customHeight="1" x14ac:dyDescent="0.25">
      <c r="A10" s="45" t="s">
        <v>57</v>
      </c>
      <c r="B10" s="45" t="s">
        <v>58</v>
      </c>
      <c r="C10" s="45" t="s">
        <v>541</v>
      </c>
      <c r="D10" s="45" t="s">
        <v>36</v>
      </c>
      <c r="E10" s="5" t="s">
        <v>537</v>
      </c>
      <c r="F10" s="5"/>
      <c r="G10" s="5" t="s">
        <v>537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 t="s">
        <v>537</v>
      </c>
      <c r="AD10" s="5"/>
      <c r="AE10" s="5"/>
      <c r="AG10" s="20">
        <f t="shared" si="0"/>
        <v>3</v>
      </c>
      <c r="AH10" s="21">
        <f t="shared" si="4"/>
        <v>1</v>
      </c>
      <c r="AJ10" s="30" t="str">
        <f t="shared" si="1"/>
        <v xml:space="preserve"> </v>
      </c>
      <c r="AK10" s="30" t="str">
        <f t="shared" si="5"/>
        <v xml:space="preserve"> </v>
      </c>
      <c r="AL10" s="30" t="str">
        <f t="shared" si="2"/>
        <v xml:space="preserve"> </v>
      </c>
      <c r="AM10" s="30">
        <f t="shared" si="3"/>
        <v>1</v>
      </c>
    </row>
    <row r="11" spans="1:39" s="3" customFormat="1" ht="20.100000000000001" customHeight="1" x14ac:dyDescent="0.25">
      <c r="A11" s="45" t="s">
        <v>59</v>
      </c>
      <c r="B11" s="45" t="s">
        <v>60</v>
      </c>
      <c r="C11" s="45" t="s">
        <v>541</v>
      </c>
      <c r="D11" s="45" t="s">
        <v>36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 t="s">
        <v>537</v>
      </c>
      <c r="T11" s="5"/>
      <c r="U11" s="5"/>
      <c r="V11" s="5" t="s">
        <v>537</v>
      </c>
      <c r="W11" s="5"/>
      <c r="X11" s="5"/>
      <c r="Y11" s="5"/>
      <c r="Z11" s="5"/>
      <c r="AA11" s="5"/>
      <c r="AB11" s="5"/>
      <c r="AC11" s="5" t="s">
        <v>537</v>
      </c>
      <c r="AD11" s="5"/>
      <c r="AE11" s="5"/>
      <c r="AG11" s="20">
        <f t="shared" si="0"/>
        <v>3</v>
      </c>
      <c r="AH11" s="21">
        <f t="shared" si="4"/>
        <v>1</v>
      </c>
      <c r="AJ11" s="30">
        <f t="shared" si="1"/>
        <v>1</v>
      </c>
      <c r="AK11" s="30" t="str">
        <f t="shared" si="5"/>
        <v xml:space="preserve"> </v>
      </c>
      <c r="AL11" s="30" t="str">
        <f t="shared" si="2"/>
        <v xml:space="preserve"> </v>
      </c>
      <c r="AM11" s="30" t="str">
        <f t="shared" si="3"/>
        <v xml:space="preserve"> </v>
      </c>
    </row>
    <row r="12" spans="1:39" s="3" customFormat="1" ht="20.100000000000001" customHeight="1" x14ac:dyDescent="0.25">
      <c r="A12" s="45" t="s">
        <v>61</v>
      </c>
      <c r="B12" s="45" t="s">
        <v>62</v>
      </c>
      <c r="C12" s="45" t="s">
        <v>544</v>
      </c>
      <c r="D12" s="45" t="s">
        <v>63</v>
      </c>
      <c r="E12" s="5"/>
      <c r="F12" s="5"/>
      <c r="G12" s="5"/>
      <c r="H12" s="5" t="s">
        <v>537</v>
      </c>
      <c r="I12" s="5" t="s">
        <v>537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 t="s">
        <v>595</v>
      </c>
      <c r="AA12" s="5"/>
      <c r="AB12" s="5"/>
      <c r="AC12" s="5"/>
      <c r="AD12" s="5"/>
      <c r="AE12" s="5"/>
      <c r="AG12" s="20">
        <f t="shared" si="0"/>
        <v>3</v>
      </c>
      <c r="AH12" s="21">
        <f t="shared" si="4"/>
        <v>1</v>
      </c>
      <c r="AJ12" s="30" t="str">
        <f t="shared" si="1"/>
        <v xml:space="preserve"> </v>
      </c>
      <c r="AK12" s="30">
        <f t="shared" si="5"/>
        <v>1</v>
      </c>
      <c r="AL12" s="30" t="str">
        <f t="shared" si="2"/>
        <v xml:space="preserve"> </v>
      </c>
      <c r="AM12" s="30">
        <f t="shared" si="3"/>
        <v>1</v>
      </c>
    </row>
    <row r="13" spans="1:39" s="3" customFormat="1" ht="20.100000000000001" customHeight="1" x14ac:dyDescent="0.25">
      <c r="A13" s="45" t="s">
        <v>64</v>
      </c>
      <c r="B13" s="45" t="s">
        <v>65</v>
      </c>
      <c r="C13" s="45" t="s">
        <v>541</v>
      </c>
      <c r="D13" s="45" t="s">
        <v>66</v>
      </c>
      <c r="E13" s="5" t="s">
        <v>537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 t="s">
        <v>537</v>
      </c>
      <c r="AB13" s="5"/>
      <c r="AC13" s="5" t="s">
        <v>537</v>
      </c>
      <c r="AD13" s="5"/>
      <c r="AE13" s="5"/>
      <c r="AG13" s="20">
        <f t="shared" si="0"/>
        <v>3</v>
      </c>
      <c r="AH13" s="21">
        <f t="shared" si="4"/>
        <v>1</v>
      </c>
      <c r="AJ13" s="30" t="str">
        <f t="shared" si="1"/>
        <v xml:space="preserve"> </v>
      </c>
      <c r="AK13" s="30" t="str">
        <f t="shared" si="5"/>
        <v xml:space="preserve"> </v>
      </c>
      <c r="AL13" s="30">
        <f t="shared" si="2"/>
        <v>1</v>
      </c>
      <c r="AM13" s="30">
        <f t="shared" si="3"/>
        <v>1</v>
      </c>
    </row>
    <row r="14" spans="1:39" s="3" customFormat="1" ht="20.100000000000001" customHeight="1" x14ac:dyDescent="0.25">
      <c r="A14" s="45" t="s">
        <v>67</v>
      </c>
      <c r="B14" s="45" t="s">
        <v>38</v>
      </c>
      <c r="C14" s="45" t="s">
        <v>541</v>
      </c>
      <c r="D14" s="45" t="s">
        <v>68</v>
      </c>
      <c r="E14" s="5"/>
      <c r="F14" s="5"/>
      <c r="G14" s="5"/>
      <c r="H14" s="5" t="s">
        <v>537</v>
      </c>
      <c r="I14" s="5" t="s">
        <v>537</v>
      </c>
      <c r="J14" s="5" t="s">
        <v>537</v>
      </c>
      <c r="K14" s="5"/>
      <c r="L14" s="5"/>
      <c r="M14" s="5"/>
      <c r="N14" s="5"/>
      <c r="O14" s="5"/>
      <c r="P14" s="5"/>
      <c r="Q14" s="5"/>
      <c r="R14" s="5"/>
      <c r="S14" s="5" t="s">
        <v>537</v>
      </c>
      <c r="T14" s="5"/>
      <c r="U14" s="5"/>
      <c r="V14" s="5"/>
      <c r="W14" s="5"/>
      <c r="X14" s="5"/>
      <c r="Y14" s="5"/>
      <c r="Z14" s="5"/>
      <c r="AA14" s="5" t="s">
        <v>595</v>
      </c>
      <c r="AB14" s="5"/>
      <c r="AC14" s="5"/>
      <c r="AD14" s="5"/>
      <c r="AE14" s="5"/>
      <c r="AG14" s="20">
        <f t="shared" si="0"/>
        <v>5</v>
      </c>
      <c r="AH14" s="21">
        <f t="shared" si="4"/>
        <v>1</v>
      </c>
      <c r="AJ14" s="30">
        <f t="shared" si="1"/>
        <v>1</v>
      </c>
      <c r="AK14" s="30" t="str">
        <f t="shared" si="5"/>
        <v xml:space="preserve"> </v>
      </c>
      <c r="AL14" s="30">
        <f t="shared" si="2"/>
        <v>1</v>
      </c>
      <c r="AM14" s="30">
        <f t="shared" si="3"/>
        <v>1</v>
      </c>
    </row>
    <row r="15" spans="1:39" s="3" customFormat="1" ht="20.100000000000001" customHeight="1" x14ac:dyDescent="0.25">
      <c r="A15" s="45" t="s">
        <v>1956</v>
      </c>
      <c r="B15" s="45" t="s">
        <v>69</v>
      </c>
      <c r="C15" s="45" t="s">
        <v>542</v>
      </c>
      <c r="D15" s="45" t="s">
        <v>70</v>
      </c>
      <c r="E15" s="5"/>
      <c r="F15" s="5"/>
      <c r="G15" s="5"/>
      <c r="H15" s="5" t="s">
        <v>537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537</v>
      </c>
      <c r="Y15" s="5"/>
      <c r="Z15" s="5"/>
      <c r="AA15" s="5"/>
      <c r="AB15" s="5"/>
      <c r="AC15" s="5" t="s">
        <v>537</v>
      </c>
      <c r="AD15" s="5"/>
      <c r="AE15" s="5"/>
      <c r="AG15" s="20">
        <f t="shared" si="0"/>
        <v>3</v>
      </c>
      <c r="AH15" s="21">
        <f t="shared" si="4"/>
        <v>1</v>
      </c>
      <c r="AJ15" s="30" t="str">
        <f t="shared" si="1"/>
        <v xml:space="preserve"> </v>
      </c>
      <c r="AK15" s="30">
        <f t="shared" si="5"/>
        <v>1</v>
      </c>
      <c r="AL15" s="30" t="str">
        <f t="shared" si="2"/>
        <v xml:space="preserve"> </v>
      </c>
      <c r="AM15" s="30">
        <f t="shared" si="3"/>
        <v>1</v>
      </c>
    </row>
    <row r="16" spans="1:39" s="3" customFormat="1" ht="20.100000000000001" customHeight="1" x14ac:dyDescent="0.25">
      <c r="A16" s="45" t="s">
        <v>71</v>
      </c>
      <c r="B16" s="45" t="s">
        <v>58</v>
      </c>
      <c r="C16" s="45" t="s">
        <v>541</v>
      </c>
      <c r="D16" s="45" t="s">
        <v>72</v>
      </c>
      <c r="E16" s="5" t="s">
        <v>537</v>
      </c>
      <c r="F16" s="5" t="s">
        <v>537</v>
      </c>
      <c r="G16" s="5"/>
      <c r="H16" s="5" t="s">
        <v>537</v>
      </c>
      <c r="I16" s="5"/>
      <c r="J16" s="5"/>
      <c r="K16" s="5"/>
      <c r="L16" s="5"/>
      <c r="M16" s="5"/>
      <c r="N16" s="5"/>
      <c r="O16" s="5"/>
      <c r="P16" s="5"/>
      <c r="Q16" s="5" t="s">
        <v>537</v>
      </c>
      <c r="R16" s="5"/>
      <c r="S16" s="5"/>
      <c r="T16" s="5"/>
      <c r="U16" s="5"/>
      <c r="V16" s="5"/>
      <c r="W16" s="5"/>
      <c r="X16" s="5" t="s">
        <v>537</v>
      </c>
      <c r="Y16" s="5"/>
      <c r="Z16" s="5"/>
      <c r="AA16" s="5"/>
      <c r="AB16" s="5"/>
      <c r="AC16" s="5"/>
      <c r="AD16" s="5"/>
      <c r="AE16" s="5"/>
      <c r="AG16" s="20">
        <f t="shared" si="0"/>
        <v>5</v>
      </c>
      <c r="AH16" s="21">
        <f t="shared" si="4"/>
        <v>1</v>
      </c>
      <c r="AJ16" s="30" t="str">
        <f t="shared" si="1"/>
        <v xml:space="preserve"> </v>
      </c>
      <c r="AK16" s="30">
        <f t="shared" si="5"/>
        <v>1</v>
      </c>
      <c r="AL16" s="30" t="str">
        <f t="shared" si="2"/>
        <v xml:space="preserve"> </v>
      </c>
      <c r="AM16" s="30">
        <f t="shared" si="3"/>
        <v>1</v>
      </c>
    </row>
    <row r="17" spans="1:39" s="3" customFormat="1" ht="20.100000000000001" customHeight="1" x14ac:dyDescent="0.25">
      <c r="A17" s="45" t="s">
        <v>73</v>
      </c>
      <c r="B17" s="45" t="s">
        <v>74</v>
      </c>
      <c r="C17" s="45" t="s">
        <v>545</v>
      </c>
      <c r="D17" s="45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 t="s">
        <v>537</v>
      </c>
      <c r="U17" s="5"/>
      <c r="V17" s="5"/>
      <c r="W17" s="5"/>
      <c r="X17" s="5"/>
      <c r="Y17" s="5"/>
      <c r="Z17" s="5"/>
      <c r="AA17" s="5"/>
      <c r="AB17" s="5"/>
      <c r="AC17" s="5" t="s">
        <v>537</v>
      </c>
      <c r="AD17" s="5"/>
      <c r="AE17" s="5"/>
      <c r="AG17" s="20">
        <f t="shared" si="0"/>
        <v>2</v>
      </c>
      <c r="AH17" s="21">
        <f t="shared" si="4"/>
        <v>1</v>
      </c>
      <c r="AJ17" s="30">
        <f t="shared" si="1"/>
        <v>1</v>
      </c>
      <c r="AK17" s="30" t="str">
        <f t="shared" si="5"/>
        <v xml:space="preserve"> </v>
      </c>
      <c r="AL17" s="30" t="str">
        <f t="shared" si="2"/>
        <v xml:space="preserve"> </v>
      </c>
      <c r="AM17" s="30" t="str">
        <f t="shared" si="3"/>
        <v xml:space="preserve"> </v>
      </c>
    </row>
    <row r="18" spans="1:39" s="3" customFormat="1" ht="20.100000000000001" customHeight="1" x14ac:dyDescent="0.25">
      <c r="A18" s="45" t="s">
        <v>75</v>
      </c>
      <c r="B18" s="45" t="s">
        <v>76</v>
      </c>
      <c r="C18" s="45" t="s">
        <v>546</v>
      </c>
      <c r="D18" s="45" t="s">
        <v>77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G18" s="20">
        <f t="shared" si="0"/>
        <v>0</v>
      </c>
      <c r="AH18" s="21" t="str">
        <f t="shared" si="4"/>
        <v xml:space="preserve"> </v>
      </c>
      <c r="AJ18" s="30" t="str">
        <f t="shared" si="1"/>
        <v xml:space="preserve"> </v>
      </c>
      <c r="AK18" s="30" t="str">
        <f t="shared" si="5"/>
        <v xml:space="preserve"> </v>
      </c>
      <c r="AL18" s="30" t="str">
        <f t="shared" si="2"/>
        <v xml:space="preserve"> </v>
      </c>
      <c r="AM18" s="30" t="str">
        <f t="shared" si="3"/>
        <v xml:space="preserve"> </v>
      </c>
    </row>
    <row r="19" spans="1:39" s="3" customFormat="1" ht="20.100000000000001" customHeight="1" x14ac:dyDescent="0.25">
      <c r="A19" s="45" t="s">
        <v>78</v>
      </c>
      <c r="B19" s="45" t="s">
        <v>79</v>
      </c>
      <c r="C19" s="45" t="s">
        <v>547</v>
      </c>
      <c r="D19" s="45" t="s">
        <v>80</v>
      </c>
      <c r="E19" s="5" t="s">
        <v>537</v>
      </c>
      <c r="F19" s="5"/>
      <c r="G19" s="5"/>
      <c r="H19" s="5" t="s">
        <v>537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G19" s="20">
        <f t="shared" si="0"/>
        <v>2</v>
      </c>
      <c r="AH19" s="21">
        <f t="shared" si="4"/>
        <v>1</v>
      </c>
      <c r="AJ19" s="30" t="str">
        <f t="shared" si="1"/>
        <v xml:space="preserve"> </v>
      </c>
      <c r="AK19" s="30" t="str">
        <f t="shared" si="5"/>
        <v xml:space="preserve"> </v>
      </c>
      <c r="AL19" s="30" t="str">
        <f t="shared" si="2"/>
        <v xml:space="preserve"> </v>
      </c>
      <c r="AM19" s="30">
        <f t="shared" si="3"/>
        <v>1</v>
      </c>
    </row>
    <row r="20" spans="1:39" s="3" customFormat="1" ht="20.100000000000001" customHeight="1" x14ac:dyDescent="0.25">
      <c r="A20" s="45" t="s">
        <v>81</v>
      </c>
      <c r="B20" s="45" t="s">
        <v>76</v>
      </c>
      <c r="C20" s="45" t="s">
        <v>546</v>
      </c>
      <c r="D20" s="45" t="s">
        <v>56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 t="s">
        <v>537</v>
      </c>
      <c r="Y20" s="5"/>
      <c r="Z20" s="5"/>
      <c r="AA20" s="5"/>
      <c r="AB20" s="5"/>
      <c r="AC20" s="5"/>
      <c r="AD20" s="5"/>
      <c r="AE20" s="5"/>
      <c r="AG20" s="20">
        <f t="shared" si="0"/>
        <v>1</v>
      </c>
      <c r="AH20" s="21">
        <f t="shared" si="4"/>
        <v>1</v>
      </c>
      <c r="AJ20" s="30" t="str">
        <f t="shared" si="1"/>
        <v xml:space="preserve"> </v>
      </c>
      <c r="AK20" s="30">
        <f t="shared" si="5"/>
        <v>1</v>
      </c>
      <c r="AL20" s="30" t="str">
        <f t="shared" si="2"/>
        <v xml:space="preserve"> </v>
      </c>
      <c r="AM20" s="30" t="str">
        <f t="shared" si="3"/>
        <v xml:space="preserve"> </v>
      </c>
    </row>
    <row r="21" spans="1:39" s="3" customFormat="1" ht="20.100000000000001" customHeight="1" x14ac:dyDescent="0.25">
      <c r="A21" s="45" t="s">
        <v>82</v>
      </c>
      <c r="B21" s="45" t="s">
        <v>83</v>
      </c>
      <c r="C21" s="45" t="s">
        <v>548</v>
      </c>
      <c r="D21" s="45" t="s">
        <v>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537</v>
      </c>
      <c r="Y21" s="5"/>
      <c r="Z21" s="5"/>
      <c r="AA21" s="5"/>
      <c r="AB21" s="5"/>
      <c r="AC21" s="5" t="s">
        <v>537</v>
      </c>
      <c r="AD21" s="5"/>
      <c r="AE21" s="5"/>
      <c r="AG21" s="20">
        <f t="shared" si="0"/>
        <v>2</v>
      </c>
      <c r="AH21" s="21">
        <f t="shared" si="4"/>
        <v>1</v>
      </c>
      <c r="AJ21" s="30" t="str">
        <f t="shared" si="1"/>
        <v xml:space="preserve"> </v>
      </c>
      <c r="AK21" s="30">
        <f t="shared" si="5"/>
        <v>1</v>
      </c>
      <c r="AL21" s="30" t="str">
        <f t="shared" si="2"/>
        <v xml:space="preserve"> </v>
      </c>
      <c r="AM21" s="30" t="str">
        <f t="shared" si="3"/>
        <v xml:space="preserve"> </v>
      </c>
    </row>
    <row r="22" spans="1:39" s="3" customFormat="1" ht="20.100000000000001" customHeight="1" x14ac:dyDescent="0.25">
      <c r="A22" s="45" t="s">
        <v>85</v>
      </c>
      <c r="B22" s="45" t="s">
        <v>79</v>
      </c>
      <c r="C22" s="45" t="s">
        <v>547</v>
      </c>
      <c r="D22" s="45" t="s">
        <v>86</v>
      </c>
      <c r="E22" s="5" t="s">
        <v>537</v>
      </c>
      <c r="F22" s="5"/>
      <c r="G22" s="5"/>
      <c r="H22" s="5" t="s">
        <v>537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 t="s">
        <v>595</v>
      </c>
      <c r="AB22" s="5"/>
      <c r="AC22" s="5"/>
      <c r="AD22" s="5"/>
      <c r="AE22" s="5"/>
      <c r="AG22" s="20">
        <f t="shared" si="0"/>
        <v>3</v>
      </c>
      <c r="AH22" s="21">
        <f t="shared" si="4"/>
        <v>1</v>
      </c>
      <c r="AJ22" s="30" t="str">
        <f t="shared" si="1"/>
        <v xml:space="preserve"> </v>
      </c>
      <c r="AK22" s="30" t="str">
        <f t="shared" si="5"/>
        <v xml:space="preserve"> </v>
      </c>
      <c r="AL22" s="30">
        <f t="shared" si="2"/>
        <v>1</v>
      </c>
      <c r="AM22" s="30">
        <f t="shared" si="3"/>
        <v>1</v>
      </c>
    </row>
    <row r="23" spans="1:39" s="3" customFormat="1" ht="20.100000000000001" customHeight="1" x14ac:dyDescent="0.25">
      <c r="A23" s="45" t="s">
        <v>87</v>
      </c>
      <c r="B23" s="45" t="s">
        <v>88</v>
      </c>
      <c r="C23" s="45" t="s">
        <v>547</v>
      </c>
      <c r="D23" s="45" t="s">
        <v>89</v>
      </c>
      <c r="E23" s="5" t="s">
        <v>537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 t="s">
        <v>537</v>
      </c>
      <c r="U23" s="5" t="s">
        <v>537</v>
      </c>
      <c r="V23" s="5"/>
      <c r="W23" s="5"/>
      <c r="X23" s="5"/>
      <c r="Y23" s="5"/>
      <c r="Z23" s="5"/>
      <c r="AA23" s="5" t="s">
        <v>595</v>
      </c>
      <c r="AB23" s="5"/>
      <c r="AC23" s="5"/>
      <c r="AD23" s="5"/>
      <c r="AE23" s="5"/>
      <c r="AG23" s="20">
        <f t="shared" si="0"/>
        <v>4</v>
      </c>
      <c r="AH23" s="21">
        <f t="shared" si="4"/>
        <v>1</v>
      </c>
      <c r="AJ23" s="30">
        <f t="shared" si="1"/>
        <v>1</v>
      </c>
      <c r="AK23" s="30" t="str">
        <f t="shared" si="5"/>
        <v xml:space="preserve"> </v>
      </c>
      <c r="AL23" s="30">
        <f t="shared" si="2"/>
        <v>1</v>
      </c>
      <c r="AM23" s="30">
        <f t="shared" si="3"/>
        <v>1</v>
      </c>
    </row>
    <row r="24" spans="1:39" s="3" customFormat="1" ht="20.100000000000001" customHeight="1" x14ac:dyDescent="0.25">
      <c r="A24" s="45" t="s">
        <v>90</v>
      </c>
      <c r="B24" s="45" t="s">
        <v>55</v>
      </c>
      <c r="C24" s="45" t="s">
        <v>549</v>
      </c>
      <c r="D24" s="45" t="s">
        <v>77</v>
      </c>
      <c r="E24" s="5" t="s">
        <v>537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 t="s">
        <v>537</v>
      </c>
      <c r="AD24" s="5"/>
      <c r="AE24" s="5"/>
      <c r="AG24" s="20">
        <f t="shared" si="0"/>
        <v>2</v>
      </c>
      <c r="AH24" s="21">
        <f t="shared" si="4"/>
        <v>1</v>
      </c>
      <c r="AJ24" s="30" t="str">
        <f t="shared" si="1"/>
        <v xml:space="preserve"> </v>
      </c>
      <c r="AK24" s="30" t="str">
        <f t="shared" si="5"/>
        <v xml:space="preserve"> </v>
      </c>
      <c r="AL24" s="30" t="str">
        <f t="shared" si="2"/>
        <v xml:space="preserve"> </v>
      </c>
      <c r="AM24" s="30">
        <f t="shared" si="3"/>
        <v>1</v>
      </c>
    </row>
    <row r="25" spans="1:39" s="3" customFormat="1" ht="20.100000000000001" customHeight="1" x14ac:dyDescent="0.25">
      <c r="A25" s="45" t="s">
        <v>91</v>
      </c>
      <c r="B25" s="45" t="s">
        <v>92</v>
      </c>
      <c r="C25" s="45" t="s">
        <v>550</v>
      </c>
      <c r="D25" s="45" t="s">
        <v>93</v>
      </c>
      <c r="E25" s="5" t="s">
        <v>537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 t="s">
        <v>595</v>
      </c>
      <c r="AA25" s="5" t="s">
        <v>537</v>
      </c>
      <c r="AB25" s="5"/>
      <c r="AC25" s="5"/>
      <c r="AD25" s="5"/>
      <c r="AE25" s="5"/>
      <c r="AG25" s="20">
        <f t="shared" si="0"/>
        <v>3</v>
      </c>
      <c r="AH25" s="21">
        <f t="shared" si="4"/>
        <v>1</v>
      </c>
      <c r="AJ25" s="30" t="str">
        <f t="shared" si="1"/>
        <v xml:space="preserve"> </v>
      </c>
      <c r="AK25" s="30">
        <f t="shared" si="5"/>
        <v>1</v>
      </c>
      <c r="AL25" s="30">
        <f t="shared" si="2"/>
        <v>1</v>
      </c>
      <c r="AM25" s="30">
        <f t="shared" si="3"/>
        <v>1</v>
      </c>
    </row>
    <row r="26" spans="1:39" s="3" customFormat="1" ht="20.100000000000001" customHeight="1" x14ac:dyDescent="0.25">
      <c r="A26" s="45" t="s">
        <v>94</v>
      </c>
      <c r="B26" s="45" t="s">
        <v>83</v>
      </c>
      <c r="C26" s="45" t="s">
        <v>548</v>
      </c>
      <c r="D26" s="45" t="s">
        <v>95</v>
      </c>
      <c r="E26" s="5" t="s">
        <v>537</v>
      </c>
      <c r="F26" s="5"/>
      <c r="G26" s="5" t="s">
        <v>537</v>
      </c>
      <c r="H26" s="5" t="s">
        <v>537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 t="s">
        <v>537</v>
      </c>
      <c r="AD26" s="5"/>
      <c r="AE26" s="5"/>
      <c r="AG26" s="20">
        <f t="shared" si="0"/>
        <v>4</v>
      </c>
      <c r="AH26" s="21">
        <f t="shared" si="4"/>
        <v>1</v>
      </c>
      <c r="AJ26" s="30" t="str">
        <f t="shared" si="1"/>
        <v xml:space="preserve"> </v>
      </c>
      <c r="AK26" s="30" t="str">
        <f t="shared" si="5"/>
        <v xml:space="preserve"> </v>
      </c>
      <c r="AL26" s="30" t="str">
        <f t="shared" si="2"/>
        <v xml:space="preserve"> </v>
      </c>
      <c r="AM26" s="30">
        <f t="shared" si="3"/>
        <v>1</v>
      </c>
    </row>
    <row r="27" spans="1:39" s="3" customFormat="1" ht="20.100000000000001" customHeight="1" x14ac:dyDescent="0.25">
      <c r="A27" s="45" t="s">
        <v>96</v>
      </c>
      <c r="B27" s="45" t="s">
        <v>38</v>
      </c>
      <c r="C27" s="45" t="s">
        <v>541</v>
      </c>
      <c r="D27" s="45" t="s">
        <v>86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G27" s="20">
        <f t="shared" si="0"/>
        <v>0</v>
      </c>
      <c r="AH27" s="21" t="str">
        <f t="shared" si="4"/>
        <v xml:space="preserve"> </v>
      </c>
      <c r="AJ27" s="30" t="str">
        <f t="shared" si="1"/>
        <v xml:space="preserve"> </v>
      </c>
      <c r="AK27" s="30" t="str">
        <f t="shared" si="5"/>
        <v xml:space="preserve"> </v>
      </c>
      <c r="AL27" s="30" t="str">
        <f t="shared" si="2"/>
        <v xml:space="preserve"> </v>
      </c>
      <c r="AM27" s="30" t="str">
        <f t="shared" si="3"/>
        <v xml:space="preserve"> </v>
      </c>
    </row>
    <row r="28" spans="1:39" s="3" customFormat="1" ht="20.100000000000001" customHeight="1" x14ac:dyDescent="0.25">
      <c r="A28" s="45" t="s">
        <v>97</v>
      </c>
      <c r="B28" s="45" t="s">
        <v>98</v>
      </c>
      <c r="C28" s="45" t="s">
        <v>551</v>
      </c>
      <c r="D28" s="45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 t="s">
        <v>537</v>
      </c>
      <c r="AB28" s="5"/>
      <c r="AC28" s="5"/>
      <c r="AD28" s="5"/>
      <c r="AE28" s="5"/>
      <c r="AG28" s="20">
        <f t="shared" si="0"/>
        <v>1</v>
      </c>
      <c r="AH28" s="21">
        <f t="shared" si="4"/>
        <v>1</v>
      </c>
      <c r="AJ28" s="30" t="str">
        <f t="shared" si="1"/>
        <v xml:space="preserve"> </v>
      </c>
      <c r="AK28" s="30" t="str">
        <f t="shared" si="5"/>
        <v xml:space="preserve"> </v>
      </c>
      <c r="AL28" s="30">
        <f t="shared" si="2"/>
        <v>1</v>
      </c>
      <c r="AM28" s="30" t="str">
        <f t="shared" si="3"/>
        <v xml:space="preserve"> </v>
      </c>
    </row>
    <row r="29" spans="1:39" s="3" customFormat="1" ht="20.100000000000001" customHeight="1" x14ac:dyDescent="0.25">
      <c r="A29" s="45" t="s">
        <v>99</v>
      </c>
      <c r="B29" s="45" t="s">
        <v>100</v>
      </c>
      <c r="C29" s="45" t="s">
        <v>549</v>
      </c>
      <c r="D29" s="45" t="s">
        <v>86</v>
      </c>
      <c r="E29" s="5"/>
      <c r="F29" s="5" t="s">
        <v>537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 t="s">
        <v>537</v>
      </c>
      <c r="AD29" s="5"/>
      <c r="AE29" s="5"/>
      <c r="AG29" s="20">
        <f t="shared" si="0"/>
        <v>2</v>
      </c>
      <c r="AH29" s="21">
        <f t="shared" si="4"/>
        <v>1</v>
      </c>
      <c r="AJ29" s="30" t="str">
        <f t="shared" si="1"/>
        <v xml:space="preserve"> </v>
      </c>
      <c r="AK29" s="30" t="str">
        <f t="shared" si="5"/>
        <v xml:space="preserve"> </v>
      </c>
      <c r="AL29" s="30" t="str">
        <f t="shared" si="2"/>
        <v xml:space="preserve"> </v>
      </c>
      <c r="AM29" s="30">
        <f t="shared" si="3"/>
        <v>1</v>
      </c>
    </row>
    <row r="30" spans="1:39" s="3" customFormat="1" ht="20.100000000000001" customHeight="1" x14ac:dyDescent="0.25">
      <c r="A30" s="45" t="s">
        <v>101</v>
      </c>
      <c r="B30" s="45" t="s">
        <v>76</v>
      </c>
      <c r="C30" s="45" t="s">
        <v>546</v>
      </c>
      <c r="D30" s="45" t="s">
        <v>86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 t="s">
        <v>537</v>
      </c>
      <c r="AD30" s="5"/>
      <c r="AE30" s="5"/>
      <c r="AG30" s="20">
        <f t="shared" si="0"/>
        <v>1</v>
      </c>
      <c r="AH30" s="21">
        <f t="shared" si="4"/>
        <v>1</v>
      </c>
      <c r="AJ30" s="30" t="str">
        <f t="shared" si="1"/>
        <v xml:space="preserve"> </v>
      </c>
      <c r="AK30" s="30" t="str">
        <f t="shared" si="5"/>
        <v xml:space="preserve"> </v>
      </c>
      <c r="AL30" s="30" t="str">
        <f t="shared" si="2"/>
        <v xml:space="preserve"> </v>
      </c>
      <c r="AM30" s="30" t="str">
        <f t="shared" si="3"/>
        <v xml:space="preserve"> </v>
      </c>
    </row>
    <row r="31" spans="1:39" s="3" customFormat="1" ht="20.100000000000001" customHeight="1" x14ac:dyDescent="0.25">
      <c r="A31" s="45" t="s">
        <v>102</v>
      </c>
      <c r="B31" s="45" t="s">
        <v>53</v>
      </c>
      <c r="C31" s="45" t="s">
        <v>552</v>
      </c>
      <c r="D31" s="45" t="s">
        <v>39</v>
      </c>
      <c r="E31" s="5" t="s">
        <v>537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 t="s">
        <v>537</v>
      </c>
      <c r="AB31" s="5"/>
      <c r="AC31" s="5" t="s">
        <v>537</v>
      </c>
      <c r="AD31" s="5"/>
      <c r="AE31" s="5"/>
      <c r="AG31" s="20">
        <f t="shared" si="0"/>
        <v>3</v>
      </c>
      <c r="AH31" s="21">
        <f t="shared" si="4"/>
        <v>1</v>
      </c>
      <c r="AJ31" s="30" t="str">
        <f t="shared" si="1"/>
        <v xml:space="preserve"> </v>
      </c>
      <c r="AK31" s="30" t="str">
        <f t="shared" si="5"/>
        <v xml:space="preserve"> </v>
      </c>
      <c r="AL31" s="30">
        <f t="shared" si="2"/>
        <v>1</v>
      </c>
      <c r="AM31" s="30">
        <f t="shared" si="3"/>
        <v>1</v>
      </c>
    </row>
    <row r="32" spans="1:39" s="3" customFormat="1" ht="20.100000000000001" customHeight="1" x14ac:dyDescent="0.25">
      <c r="A32" s="45" t="s">
        <v>103</v>
      </c>
      <c r="B32" s="45" t="s">
        <v>58</v>
      </c>
      <c r="C32" s="45" t="s">
        <v>553</v>
      </c>
      <c r="D32" s="45" t="s">
        <v>36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 t="s">
        <v>537</v>
      </c>
      <c r="U32" s="5"/>
      <c r="V32" s="5"/>
      <c r="W32" s="5"/>
      <c r="X32" s="5" t="s">
        <v>537</v>
      </c>
      <c r="Y32" s="5" t="s">
        <v>598</v>
      </c>
      <c r="Z32" s="5"/>
      <c r="AA32" s="5" t="s">
        <v>537</v>
      </c>
      <c r="AB32" s="5"/>
      <c r="AC32" s="5" t="s">
        <v>537</v>
      </c>
      <c r="AD32" s="5"/>
      <c r="AE32" s="5"/>
      <c r="AG32" s="20">
        <f t="shared" si="0"/>
        <v>5</v>
      </c>
      <c r="AH32" s="21">
        <f t="shared" si="4"/>
        <v>1</v>
      </c>
      <c r="AJ32" s="30">
        <f t="shared" si="1"/>
        <v>1</v>
      </c>
      <c r="AK32" s="30">
        <f t="shared" si="5"/>
        <v>1</v>
      </c>
      <c r="AL32" s="30">
        <f t="shared" si="2"/>
        <v>1</v>
      </c>
      <c r="AM32" s="30" t="str">
        <f t="shared" si="3"/>
        <v xml:space="preserve"> </v>
      </c>
    </row>
    <row r="33" spans="1:39" s="3" customFormat="1" ht="20.100000000000001" customHeight="1" x14ac:dyDescent="0.25">
      <c r="A33" s="45" t="s">
        <v>104</v>
      </c>
      <c r="B33" s="45" t="s">
        <v>105</v>
      </c>
      <c r="C33" s="45" t="s">
        <v>549</v>
      </c>
      <c r="D33" s="45" t="s">
        <v>106</v>
      </c>
      <c r="E33" s="5"/>
      <c r="F33" s="5" t="s">
        <v>537</v>
      </c>
      <c r="G33" s="5" t="s">
        <v>537</v>
      </c>
      <c r="H33" s="5" t="s">
        <v>537</v>
      </c>
      <c r="I33" s="5" t="s">
        <v>537</v>
      </c>
      <c r="J33" s="5"/>
      <c r="K33" s="5" t="s">
        <v>537</v>
      </c>
      <c r="L33" s="5"/>
      <c r="M33" s="5"/>
      <c r="N33" s="5"/>
      <c r="O33" s="5"/>
      <c r="P33" s="5"/>
      <c r="Q33" s="5"/>
      <c r="R33" s="5"/>
      <c r="S33" s="5" t="s">
        <v>537</v>
      </c>
      <c r="T33" s="5" t="s">
        <v>537</v>
      </c>
      <c r="U33" s="5"/>
      <c r="V33" s="5" t="s">
        <v>537</v>
      </c>
      <c r="W33" s="5"/>
      <c r="X33" s="5"/>
      <c r="Y33" s="5"/>
      <c r="Z33" s="5"/>
      <c r="AA33" s="5" t="s">
        <v>595</v>
      </c>
      <c r="AB33" s="5"/>
      <c r="AC33" s="5"/>
      <c r="AD33" s="5"/>
      <c r="AE33" s="5"/>
      <c r="AG33" s="20">
        <f t="shared" si="0"/>
        <v>9</v>
      </c>
      <c r="AH33" s="21">
        <f t="shared" si="4"/>
        <v>1</v>
      </c>
      <c r="AJ33" s="30">
        <f t="shared" si="1"/>
        <v>1</v>
      </c>
      <c r="AK33" s="30" t="str">
        <f t="shared" si="5"/>
        <v xml:space="preserve"> </v>
      </c>
      <c r="AL33" s="30">
        <f t="shared" si="2"/>
        <v>1</v>
      </c>
      <c r="AM33" s="30">
        <f t="shared" si="3"/>
        <v>1</v>
      </c>
    </row>
    <row r="34" spans="1:39" s="3" customFormat="1" ht="20.100000000000001" customHeight="1" x14ac:dyDescent="0.25">
      <c r="A34" s="45" t="s">
        <v>107</v>
      </c>
      <c r="B34" s="45" t="s">
        <v>98</v>
      </c>
      <c r="C34" s="45" t="s">
        <v>551</v>
      </c>
      <c r="D34" s="45" t="s">
        <v>36</v>
      </c>
      <c r="E34" s="5" t="s">
        <v>537</v>
      </c>
      <c r="F34" s="5" t="s">
        <v>537</v>
      </c>
      <c r="G34" s="5"/>
      <c r="H34" s="5" t="s">
        <v>537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 t="s">
        <v>537</v>
      </c>
      <c r="T34" s="5"/>
      <c r="U34" s="5"/>
      <c r="V34" s="5"/>
      <c r="W34" s="5"/>
      <c r="X34" s="5"/>
      <c r="Y34" s="5"/>
      <c r="Z34" s="5"/>
      <c r="AA34" s="5"/>
      <c r="AB34" s="5"/>
      <c r="AC34" s="5" t="s">
        <v>537</v>
      </c>
      <c r="AD34" s="5"/>
      <c r="AE34" s="5"/>
      <c r="AG34" s="20">
        <f t="shared" si="0"/>
        <v>5</v>
      </c>
      <c r="AH34" s="21">
        <f t="shared" si="4"/>
        <v>1</v>
      </c>
      <c r="AJ34" s="30">
        <f t="shared" si="1"/>
        <v>1</v>
      </c>
      <c r="AK34" s="30" t="str">
        <f t="shared" si="5"/>
        <v xml:space="preserve"> </v>
      </c>
      <c r="AL34" s="30" t="str">
        <f t="shared" si="2"/>
        <v xml:space="preserve"> </v>
      </c>
      <c r="AM34" s="30">
        <f t="shared" si="3"/>
        <v>1</v>
      </c>
    </row>
    <row r="35" spans="1:39" s="3" customFormat="1" ht="20.100000000000001" customHeight="1" x14ac:dyDescent="0.25">
      <c r="A35" s="45" t="s">
        <v>108</v>
      </c>
      <c r="B35" s="45" t="s">
        <v>35</v>
      </c>
      <c r="C35" s="45" t="s">
        <v>554</v>
      </c>
      <c r="D35" s="45" t="s">
        <v>36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G35" s="20">
        <f t="shared" si="0"/>
        <v>0</v>
      </c>
      <c r="AH35" s="21" t="str">
        <f t="shared" si="4"/>
        <v xml:space="preserve"> </v>
      </c>
      <c r="AJ35" s="30" t="str">
        <f t="shared" si="1"/>
        <v xml:space="preserve"> </v>
      </c>
      <c r="AK35" s="30" t="str">
        <f t="shared" si="5"/>
        <v xml:space="preserve"> </v>
      </c>
      <c r="AL35" s="30" t="str">
        <f t="shared" si="2"/>
        <v xml:space="preserve"> </v>
      </c>
      <c r="AM35" s="30" t="str">
        <f t="shared" si="3"/>
        <v xml:space="preserve"> </v>
      </c>
    </row>
    <row r="36" spans="1:39" s="3" customFormat="1" ht="20.100000000000001" customHeight="1" x14ac:dyDescent="0.25">
      <c r="A36" s="45" t="s">
        <v>109</v>
      </c>
      <c r="B36" s="45" t="s">
        <v>79</v>
      </c>
      <c r="C36" s="45" t="s">
        <v>547</v>
      </c>
      <c r="D36" s="45" t="s">
        <v>39</v>
      </c>
      <c r="E36" s="5" t="s">
        <v>537</v>
      </c>
      <c r="F36" s="5"/>
      <c r="G36" s="5" t="s">
        <v>537</v>
      </c>
      <c r="H36" s="5" t="s">
        <v>537</v>
      </c>
      <c r="I36" s="5" t="s">
        <v>537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537</v>
      </c>
      <c r="AD36" s="5"/>
      <c r="AE36" s="5"/>
      <c r="AG36" s="20">
        <f t="shared" si="0"/>
        <v>5</v>
      </c>
      <c r="AH36" s="21">
        <f t="shared" si="4"/>
        <v>1</v>
      </c>
      <c r="AJ36" s="30" t="str">
        <f t="shared" si="1"/>
        <v xml:space="preserve"> </v>
      </c>
      <c r="AK36" s="30" t="str">
        <f t="shared" si="5"/>
        <v xml:space="preserve"> </v>
      </c>
      <c r="AL36" s="30" t="str">
        <f t="shared" si="2"/>
        <v xml:space="preserve"> </v>
      </c>
      <c r="AM36" s="30">
        <f t="shared" si="3"/>
        <v>1</v>
      </c>
    </row>
    <row r="37" spans="1:39" s="3" customFormat="1" ht="20.100000000000001" customHeight="1" x14ac:dyDescent="0.25">
      <c r="A37" s="45" t="s">
        <v>110</v>
      </c>
      <c r="B37" s="45" t="s">
        <v>69</v>
      </c>
      <c r="C37" s="45" t="s">
        <v>555</v>
      </c>
      <c r="D37" s="45" t="s">
        <v>111</v>
      </c>
      <c r="E37" s="5"/>
      <c r="F37" s="5" t="s">
        <v>537</v>
      </c>
      <c r="G37" s="5"/>
      <c r="H37" s="5" t="s">
        <v>537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 t="s">
        <v>537</v>
      </c>
      <c r="T37" s="5"/>
      <c r="U37" s="5"/>
      <c r="V37" s="5" t="s">
        <v>537</v>
      </c>
      <c r="W37" s="5"/>
      <c r="X37" s="5"/>
      <c r="Y37" s="5"/>
      <c r="Z37" s="5"/>
      <c r="AA37" s="5" t="s">
        <v>537</v>
      </c>
      <c r="AB37" s="5"/>
      <c r="AC37" s="5" t="s">
        <v>537</v>
      </c>
      <c r="AD37" s="5"/>
      <c r="AE37" s="5"/>
      <c r="AG37" s="20">
        <f t="shared" si="0"/>
        <v>6</v>
      </c>
      <c r="AH37" s="21">
        <f t="shared" si="4"/>
        <v>1</v>
      </c>
      <c r="AJ37" s="30">
        <f t="shared" si="1"/>
        <v>1</v>
      </c>
      <c r="AK37" s="30" t="str">
        <f t="shared" si="5"/>
        <v xml:space="preserve"> </v>
      </c>
      <c r="AL37" s="30">
        <f t="shared" si="2"/>
        <v>1</v>
      </c>
      <c r="AM37" s="30">
        <f t="shared" si="3"/>
        <v>1</v>
      </c>
    </row>
    <row r="38" spans="1:39" s="3" customFormat="1" ht="20.100000000000001" customHeight="1" x14ac:dyDescent="0.25">
      <c r="A38" s="45" t="s">
        <v>112</v>
      </c>
      <c r="B38" s="45" t="s">
        <v>74</v>
      </c>
      <c r="C38" s="45" t="s">
        <v>545</v>
      </c>
      <c r="D38" s="45" t="s">
        <v>86</v>
      </c>
      <c r="E38" s="5" t="s">
        <v>537</v>
      </c>
      <c r="F38" s="5"/>
      <c r="G38" s="5"/>
      <c r="H38" s="5"/>
      <c r="I38" s="5"/>
      <c r="J38" s="5" t="s">
        <v>537</v>
      </c>
      <c r="K38" s="5"/>
      <c r="L38" s="5"/>
      <c r="M38" s="5"/>
      <c r="N38" s="5"/>
      <c r="O38" s="5"/>
      <c r="P38" s="5"/>
      <c r="Q38" s="5"/>
      <c r="R38" s="5"/>
      <c r="S38" s="5" t="s">
        <v>537</v>
      </c>
      <c r="T38" s="5"/>
      <c r="U38" s="5" t="s">
        <v>537</v>
      </c>
      <c r="V38" s="5"/>
      <c r="W38" s="5"/>
      <c r="X38" s="5"/>
      <c r="Y38" s="5"/>
      <c r="Z38" s="5"/>
      <c r="AA38" s="5" t="s">
        <v>537</v>
      </c>
      <c r="AB38" s="5"/>
      <c r="AC38" s="5" t="s">
        <v>537</v>
      </c>
      <c r="AD38" s="5"/>
      <c r="AE38" s="5"/>
      <c r="AG38" s="20">
        <f t="shared" si="0"/>
        <v>6</v>
      </c>
      <c r="AH38" s="21">
        <f t="shared" si="4"/>
        <v>1</v>
      </c>
      <c r="AJ38" s="30">
        <f t="shared" si="1"/>
        <v>1</v>
      </c>
      <c r="AK38" s="30" t="str">
        <f t="shared" si="5"/>
        <v xml:space="preserve"> </v>
      </c>
      <c r="AL38" s="30">
        <f t="shared" si="2"/>
        <v>1</v>
      </c>
      <c r="AM38" s="30">
        <f t="shared" si="3"/>
        <v>1</v>
      </c>
    </row>
    <row r="39" spans="1:39" s="3" customFormat="1" ht="20.100000000000001" customHeight="1" x14ac:dyDescent="0.25">
      <c r="A39" s="45" t="s">
        <v>113</v>
      </c>
      <c r="B39" s="45" t="s">
        <v>69</v>
      </c>
      <c r="C39" s="45" t="s">
        <v>555</v>
      </c>
      <c r="D39" s="45" t="s">
        <v>114</v>
      </c>
      <c r="E39" s="5"/>
      <c r="F39" s="5" t="s">
        <v>537</v>
      </c>
      <c r="G39" s="5"/>
      <c r="H39" s="5" t="s">
        <v>537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537</v>
      </c>
      <c r="T39" s="5"/>
      <c r="U39" s="5"/>
      <c r="V39" s="5"/>
      <c r="W39" s="5"/>
      <c r="X39" s="5"/>
      <c r="Y39" s="5"/>
      <c r="Z39" s="5" t="s">
        <v>595</v>
      </c>
      <c r="AA39" s="5" t="s">
        <v>537</v>
      </c>
      <c r="AB39" s="5"/>
      <c r="AC39" s="5" t="s">
        <v>537</v>
      </c>
      <c r="AD39" s="5"/>
      <c r="AE39" s="5"/>
      <c r="AG39" s="20">
        <f t="shared" si="0"/>
        <v>6</v>
      </c>
      <c r="AH39" s="21">
        <f t="shared" si="4"/>
        <v>1</v>
      </c>
      <c r="AJ39" s="30">
        <f t="shared" si="1"/>
        <v>1</v>
      </c>
      <c r="AK39" s="30">
        <f t="shared" si="5"/>
        <v>1</v>
      </c>
      <c r="AL39" s="30">
        <f t="shared" si="2"/>
        <v>1</v>
      </c>
      <c r="AM39" s="30">
        <f t="shared" si="3"/>
        <v>1</v>
      </c>
    </row>
    <row r="40" spans="1:39" s="3" customFormat="1" ht="20.100000000000001" customHeight="1" x14ac:dyDescent="0.25">
      <c r="A40" s="45" t="s">
        <v>115</v>
      </c>
      <c r="B40" s="45" t="s">
        <v>116</v>
      </c>
      <c r="C40" s="45" t="s">
        <v>556</v>
      </c>
      <c r="D40" s="45" t="s">
        <v>80</v>
      </c>
      <c r="E40" s="5" t="s">
        <v>537</v>
      </c>
      <c r="F40" s="5" t="s">
        <v>537</v>
      </c>
      <c r="G40" s="5"/>
      <c r="H40" s="5" t="s">
        <v>537</v>
      </c>
      <c r="I40" s="5" t="s">
        <v>537</v>
      </c>
      <c r="J40" s="5"/>
      <c r="K40" s="5"/>
      <c r="L40" s="5"/>
      <c r="M40" s="5"/>
      <c r="N40" s="5"/>
      <c r="O40" s="5"/>
      <c r="P40" s="5"/>
      <c r="Q40" s="5"/>
      <c r="R40" s="5"/>
      <c r="S40" s="5" t="s">
        <v>537</v>
      </c>
      <c r="T40" s="5"/>
      <c r="U40" s="5"/>
      <c r="V40" s="5"/>
      <c r="W40" s="5"/>
      <c r="X40" s="5"/>
      <c r="Y40" s="5"/>
      <c r="Z40" s="5"/>
      <c r="AA40" s="5" t="s">
        <v>595</v>
      </c>
      <c r="AB40" s="5"/>
      <c r="AC40" s="5" t="s">
        <v>537</v>
      </c>
      <c r="AD40" s="5"/>
      <c r="AE40" s="5" t="s">
        <v>537</v>
      </c>
      <c r="AG40" s="20">
        <f t="shared" si="0"/>
        <v>7</v>
      </c>
      <c r="AH40" s="21">
        <f t="shared" si="4"/>
        <v>1</v>
      </c>
      <c r="AJ40" s="30">
        <f t="shared" si="1"/>
        <v>1</v>
      </c>
      <c r="AK40" s="30" t="str">
        <f t="shared" si="5"/>
        <v xml:space="preserve"> </v>
      </c>
      <c r="AL40" s="30">
        <f t="shared" si="2"/>
        <v>1</v>
      </c>
      <c r="AM40" s="30">
        <f t="shared" si="3"/>
        <v>1</v>
      </c>
    </row>
    <row r="41" spans="1:39" s="3" customFormat="1" ht="20.100000000000001" customHeight="1" x14ac:dyDescent="0.25">
      <c r="A41" s="45" t="s">
        <v>117</v>
      </c>
      <c r="B41" s="45" t="s">
        <v>35</v>
      </c>
      <c r="C41" s="45" t="s">
        <v>554</v>
      </c>
      <c r="D41" s="45" t="s">
        <v>36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G41" s="20">
        <f t="shared" si="0"/>
        <v>0</v>
      </c>
      <c r="AH41" s="21" t="str">
        <f t="shared" si="4"/>
        <v xml:space="preserve"> </v>
      </c>
      <c r="AJ41" s="30" t="str">
        <f t="shared" si="1"/>
        <v xml:space="preserve"> </v>
      </c>
      <c r="AK41" s="30" t="str">
        <f t="shared" si="5"/>
        <v xml:space="preserve"> </v>
      </c>
      <c r="AL41" s="30" t="str">
        <f t="shared" si="2"/>
        <v xml:space="preserve"> </v>
      </c>
      <c r="AM41" s="30" t="str">
        <f t="shared" si="3"/>
        <v xml:space="preserve"> </v>
      </c>
    </row>
    <row r="42" spans="1:39" s="3" customFormat="1" ht="20.100000000000001" customHeight="1" x14ac:dyDescent="0.25">
      <c r="A42" s="45" t="s">
        <v>118</v>
      </c>
      <c r="B42" s="45" t="s">
        <v>105</v>
      </c>
      <c r="C42" s="45" t="s">
        <v>549</v>
      </c>
      <c r="D42" s="45" t="s">
        <v>119</v>
      </c>
      <c r="E42" s="5" t="s">
        <v>537</v>
      </c>
      <c r="F42" s="5"/>
      <c r="G42" s="5"/>
      <c r="H42" s="5" t="s">
        <v>537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G42" s="20">
        <f t="shared" si="0"/>
        <v>2</v>
      </c>
      <c r="AH42" s="21">
        <f t="shared" si="4"/>
        <v>1</v>
      </c>
      <c r="AJ42" s="30" t="str">
        <f t="shared" si="1"/>
        <v xml:space="preserve"> </v>
      </c>
      <c r="AK42" s="30" t="str">
        <f t="shared" si="5"/>
        <v xml:space="preserve"> </v>
      </c>
      <c r="AL42" s="30" t="str">
        <f t="shared" si="2"/>
        <v xml:space="preserve"> </v>
      </c>
      <c r="AM42" s="30">
        <f t="shared" si="3"/>
        <v>1</v>
      </c>
    </row>
    <row r="43" spans="1:39" s="3" customFormat="1" ht="20.100000000000001" customHeight="1" x14ac:dyDescent="0.25">
      <c r="A43" s="45" t="s">
        <v>120</v>
      </c>
      <c r="B43" s="45" t="s">
        <v>121</v>
      </c>
      <c r="C43" s="45" t="s">
        <v>557</v>
      </c>
      <c r="D43" s="45" t="s">
        <v>122</v>
      </c>
      <c r="E43" s="5" t="s">
        <v>537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20">
        <f t="shared" si="0"/>
        <v>1</v>
      </c>
      <c r="AH43" s="21">
        <f t="shared" si="4"/>
        <v>1</v>
      </c>
      <c r="AJ43" s="30" t="str">
        <f t="shared" si="1"/>
        <v xml:space="preserve"> </v>
      </c>
      <c r="AK43" s="30" t="str">
        <f t="shared" si="5"/>
        <v xml:space="preserve"> </v>
      </c>
      <c r="AL43" s="30" t="str">
        <f t="shared" si="2"/>
        <v xml:space="preserve"> </v>
      </c>
      <c r="AM43" s="30">
        <f t="shared" si="3"/>
        <v>1</v>
      </c>
    </row>
    <row r="44" spans="1:39" s="3" customFormat="1" ht="20.100000000000001" customHeight="1" x14ac:dyDescent="0.25">
      <c r="A44" s="45" t="s">
        <v>123</v>
      </c>
      <c r="B44" s="45" t="s">
        <v>65</v>
      </c>
      <c r="C44" s="45" t="s">
        <v>558</v>
      </c>
      <c r="D44" s="45" t="s">
        <v>36</v>
      </c>
      <c r="E44" s="5" t="s">
        <v>537</v>
      </c>
      <c r="F44" s="5" t="s">
        <v>537</v>
      </c>
      <c r="G44" s="5" t="s">
        <v>537</v>
      </c>
      <c r="H44" s="5"/>
      <c r="I44" s="5" t="s">
        <v>537</v>
      </c>
      <c r="J44" s="5"/>
      <c r="K44" s="5"/>
      <c r="L44" s="5"/>
      <c r="M44" s="5"/>
      <c r="N44" s="5"/>
      <c r="O44" s="5"/>
      <c r="P44" s="5"/>
      <c r="Q44" s="5"/>
      <c r="R44" s="5"/>
      <c r="S44" s="5" t="s">
        <v>537</v>
      </c>
      <c r="T44" s="5" t="s">
        <v>537</v>
      </c>
      <c r="U44" s="5"/>
      <c r="V44" s="5"/>
      <c r="W44" s="5"/>
      <c r="X44" s="5" t="s">
        <v>537</v>
      </c>
      <c r="Y44" s="5"/>
      <c r="Z44" s="5"/>
      <c r="AA44" s="5"/>
      <c r="AB44" s="5"/>
      <c r="AC44" s="5" t="s">
        <v>537</v>
      </c>
      <c r="AD44" s="5"/>
      <c r="AE44" s="5"/>
      <c r="AG44" s="20">
        <f t="shared" si="0"/>
        <v>8</v>
      </c>
      <c r="AH44" s="21">
        <f t="shared" si="4"/>
        <v>1</v>
      </c>
      <c r="AJ44" s="30">
        <f t="shared" si="1"/>
        <v>1</v>
      </c>
      <c r="AK44" s="30">
        <f t="shared" si="5"/>
        <v>1</v>
      </c>
      <c r="AL44" s="30" t="str">
        <f t="shared" si="2"/>
        <v xml:space="preserve"> </v>
      </c>
      <c r="AM44" s="30">
        <f t="shared" si="3"/>
        <v>1</v>
      </c>
    </row>
    <row r="45" spans="1:39" s="3" customFormat="1" ht="20.100000000000001" customHeight="1" x14ac:dyDescent="0.25">
      <c r="A45" s="45" t="s">
        <v>1957</v>
      </c>
      <c r="B45" s="45"/>
      <c r="C45" s="45" t="s">
        <v>544</v>
      </c>
      <c r="D45" s="45"/>
      <c r="E45" s="5"/>
      <c r="F45" s="5"/>
      <c r="G45" s="5"/>
      <c r="H45" s="5" t="s">
        <v>537</v>
      </c>
      <c r="I45" s="5" t="s">
        <v>537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20"/>
      <c r="AH45" s="21"/>
      <c r="AJ45" s="30"/>
      <c r="AK45" s="30"/>
      <c r="AL45" s="30"/>
      <c r="AM45" s="30"/>
    </row>
    <row r="46" spans="1:39" s="3" customFormat="1" ht="20.100000000000001" customHeight="1" x14ac:dyDescent="0.25">
      <c r="A46" s="45" t="s">
        <v>124</v>
      </c>
      <c r="B46" s="45" t="s">
        <v>125</v>
      </c>
      <c r="C46" s="45" t="s">
        <v>559</v>
      </c>
      <c r="D46" s="45" t="s">
        <v>122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 t="s">
        <v>537</v>
      </c>
      <c r="Y46" s="5"/>
      <c r="Z46" s="5"/>
      <c r="AA46" s="5"/>
      <c r="AB46" s="5"/>
      <c r="AC46" s="5" t="s">
        <v>537</v>
      </c>
      <c r="AD46" s="5"/>
      <c r="AE46" s="5"/>
      <c r="AG46" s="20">
        <f t="shared" ref="AG46:AG109" si="6">+COUNTA(E46:AD46)</f>
        <v>2</v>
      </c>
      <c r="AH46" s="21">
        <f t="shared" si="4"/>
        <v>1</v>
      </c>
      <c r="AJ46" s="30" t="str">
        <f t="shared" si="1"/>
        <v xml:space="preserve"> </v>
      </c>
      <c r="AK46" s="30">
        <f t="shared" si="5"/>
        <v>1</v>
      </c>
      <c r="AL46" s="30" t="str">
        <f t="shared" si="2"/>
        <v xml:space="preserve"> </v>
      </c>
      <c r="AM46" s="30" t="str">
        <f t="shared" ref="AM46:AM109" si="7">+IF(COUNTA(E46:R46)&lt;&gt;0,1," ")</f>
        <v xml:space="preserve"> </v>
      </c>
    </row>
    <row r="47" spans="1:39" s="3" customFormat="1" ht="20.100000000000001" customHeight="1" x14ac:dyDescent="0.25">
      <c r="A47" s="45" t="s">
        <v>126</v>
      </c>
      <c r="B47" s="45" t="s">
        <v>83</v>
      </c>
      <c r="C47" s="45" t="s">
        <v>548</v>
      </c>
      <c r="D47" s="45" t="s">
        <v>127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20">
        <f t="shared" si="6"/>
        <v>0</v>
      </c>
      <c r="AH47" s="21" t="str">
        <f t="shared" si="4"/>
        <v xml:space="preserve"> </v>
      </c>
      <c r="AJ47" s="30" t="str">
        <f t="shared" si="1"/>
        <v xml:space="preserve"> </v>
      </c>
      <c r="AK47" s="30" t="str">
        <f t="shared" si="5"/>
        <v xml:space="preserve"> </v>
      </c>
      <c r="AL47" s="30" t="str">
        <f t="shared" si="2"/>
        <v xml:space="preserve"> </v>
      </c>
      <c r="AM47" s="30" t="str">
        <f t="shared" si="7"/>
        <v xml:space="preserve"> </v>
      </c>
    </row>
    <row r="48" spans="1:39" s="3" customFormat="1" ht="20.100000000000001" customHeight="1" x14ac:dyDescent="0.25">
      <c r="A48" s="45" t="s">
        <v>128</v>
      </c>
      <c r="B48" s="45" t="s">
        <v>76</v>
      </c>
      <c r="C48" s="45" t="s">
        <v>546</v>
      </c>
      <c r="D48" s="45" t="s">
        <v>36</v>
      </c>
      <c r="E48" s="5"/>
      <c r="F48" s="5" t="s">
        <v>537</v>
      </c>
      <c r="G48" s="5"/>
      <c r="H48" s="5" t="s">
        <v>537</v>
      </c>
      <c r="I48" s="5"/>
      <c r="J48" s="5"/>
      <c r="K48" s="5"/>
      <c r="L48" s="5"/>
      <c r="M48" s="5"/>
      <c r="N48" s="5"/>
      <c r="O48" s="5"/>
      <c r="P48" s="5" t="s">
        <v>537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20">
        <f t="shared" si="6"/>
        <v>3</v>
      </c>
      <c r="AH48" s="21">
        <f t="shared" si="4"/>
        <v>1</v>
      </c>
      <c r="AJ48" s="30" t="str">
        <f t="shared" si="1"/>
        <v xml:space="preserve"> </v>
      </c>
      <c r="AK48" s="30" t="str">
        <f t="shared" si="5"/>
        <v xml:space="preserve"> </v>
      </c>
      <c r="AL48" s="30" t="str">
        <f t="shared" si="2"/>
        <v xml:space="preserve"> </v>
      </c>
      <c r="AM48" s="30">
        <f t="shared" si="7"/>
        <v>1</v>
      </c>
    </row>
    <row r="49" spans="1:39" s="3" customFormat="1" ht="20.100000000000001" customHeight="1" x14ac:dyDescent="0.25">
      <c r="A49" s="45" t="s">
        <v>129</v>
      </c>
      <c r="B49" s="45" t="s">
        <v>83</v>
      </c>
      <c r="C49" s="45" t="s">
        <v>548</v>
      </c>
      <c r="D49" s="45" t="s">
        <v>80</v>
      </c>
      <c r="E49" s="5" t="s">
        <v>537</v>
      </c>
      <c r="F49" s="5" t="s">
        <v>537</v>
      </c>
      <c r="G49" s="5" t="s">
        <v>537</v>
      </c>
      <c r="H49" s="5"/>
      <c r="I49" s="5" t="s">
        <v>537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G49" s="20">
        <f t="shared" si="6"/>
        <v>4</v>
      </c>
      <c r="AH49" s="21">
        <f t="shared" si="4"/>
        <v>1</v>
      </c>
      <c r="AJ49" s="30" t="str">
        <f t="shared" si="1"/>
        <v xml:space="preserve"> </v>
      </c>
      <c r="AK49" s="30" t="str">
        <f t="shared" si="5"/>
        <v xml:space="preserve"> </v>
      </c>
      <c r="AL49" s="30" t="str">
        <f t="shared" si="2"/>
        <v xml:space="preserve"> </v>
      </c>
      <c r="AM49" s="30">
        <f t="shared" si="7"/>
        <v>1</v>
      </c>
    </row>
    <row r="50" spans="1:39" s="3" customFormat="1" ht="20.100000000000001" customHeight="1" x14ac:dyDescent="0.25">
      <c r="A50" s="45" t="s">
        <v>130</v>
      </c>
      <c r="B50" s="45" t="s">
        <v>53</v>
      </c>
      <c r="C50" s="45" t="s">
        <v>552</v>
      </c>
      <c r="D50" s="45" t="s">
        <v>131</v>
      </c>
      <c r="E50" s="5" t="s">
        <v>537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G50" s="20">
        <f t="shared" si="6"/>
        <v>1</v>
      </c>
      <c r="AH50" s="21">
        <f t="shared" si="4"/>
        <v>1</v>
      </c>
      <c r="AJ50" s="30" t="str">
        <f t="shared" si="1"/>
        <v xml:space="preserve"> </v>
      </c>
      <c r="AK50" s="30" t="str">
        <f t="shared" si="5"/>
        <v xml:space="preserve"> </v>
      </c>
      <c r="AL50" s="30" t="str">
        <f t="shared" si="2"/>
        <v xml:space="preserve"> </v>
      </c>
      <c r="AM50" s="30">
        <f t="shared" si="7"/>
        <v>1</v>
      </c>
    </row>
    <row r="51" spans="1:39" s="3" customFormat="1" ht="20.100000000000001" customHeight="1" x14ac:dyDescent="0.25">
      <c r="A51" s="45" t="s">
        <v>132</v>
      </c>
      <c r="B51" s="45" t="s">
        <v>62</v>
      </c>
      <c r="C51" s="45" t="s">
        <v>560</v>
      </c>
      <c r="D51" s="45" t="s">
        <v>133</v>
      </c>
      <c r="E51" s="5"/>
      <c r="F51" s="5"/>
      <c r="G51" s="5"/>
      <c r="H51" s="5" t="s">
        <v>537</v>
      </c>
      <c r="I51" s="5" t="s">
        <v>537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537</v>
      </c>
      <c r="AD51" s="5"/>
      <c r="AE51" s="5"/>
      <c r="AG51" s="20">
        <f t="shared" si="6"/>
        <v>3</v>
      </c>
      <c r="AH51" s="21">
        <f t="shared" si="4"/>
        <v>1</v>
      </c>
      <c r="AJ51" s="30" t="str">
        <f t="shared" si="1"/>
        <v xml:space="preserve"> </v>
      </c>
      <c r="AK51" s="30" t="str">
        <f t="shared" si="5"/>
        <v xml:space="preserve"> </v>
      </c>
      <c r="AL51" s="30" t="str">
        <f t="shared" si="2"/>
        <v xml:space="preserve"> </v>
      </c>
      <c r="AM51" s="30">
        <f t="shared" si="7"/>
        <v>1</v>
      </c>
    </row>
    <row r="52" spans="1:39" s="3" customFormat="1" ht="20.100000000000001" customHeight="1" x14ac:dyDescent="0.25">
      <c r="A52" s="45" t="s">
        <v>134</v>
      </c>
      <c r="B52" s="45" t="s">
        <v>79</v>
      </c>
      <c r="C52" s="45" t="s">
        <v>547</v>
      </c>
      <c r="D52" s="45" t="s">
        <v>80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 t="s">
        <v>595</v>
      </c>
      <c r="AB52" s="5"/>
      <c r="AC52" s="5" t="s">
        <v>537</v>
      </c>
      <c r="AD52" s="5"/>
      <c r="AE52" s="5"/>
      <c r="AG52" s="20">
        <f t="shared" si="6"/>
        <v>2</v>
      </c>
      <c r="AH52" s="21">
        <f t="shared" si="4"/>
        <v>1</v>
      </c>
      <c r="AJ52" s="30" t="str">
        <f t="shared" si="1"/>
        <v xml:space="preserve"> </v>
      </c>
      <c r="AK52" s="30" t="str">
        <f t="shared" si="5"/>
        <v xml:space="preserve"> </v>
      </c>
      <c r="AL52" s="30">
        <f t="shared" si="2"/>
        <v>1</v>
      </c>
      <c r="AM52" s="30" t="str">
        <f t="shared" si="7"/>
        <v xml:space="preserve"> </v>
      </c>
    </row>
    <row r="53" spans="1:39" s="3" customFormat="1" ht="20.100000000000001" customHeight="1" x14ac:dyDescent="0.25">
      <c r="A53" s="45" t="s">
        <v>135</v>
      </c>
      <c r="B53" s="45" t="s">
        <v>50</v>
      </c>
      <c r="C53" s="45" t="s">
        <v>561</v>
      </c>
      <c r="D53" s="45" t="s">
        <v>136</v>
      </c>
      <c r="E53" s="5"/>
      <c r="F53" s="5"/>
      <c r="G53" s="5"/>
      <c r="H53" s="5"/>
      <c r="I53" s="5" t="s">
        <v>537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 t="s">
        <v>595</v>
      </c>
      <c r="AA53" s="5" t="s">
        <v>595</v>
      </c>
      <c r="AB53" s="5"/>
      <c r="AC53" s="5" t="s">
        <v>537</v>
      </c>
      <c r="AD53" s="5"/>
      <c r="AE53" s="5"/>
      <c r="AG53" s="20">
        <f t="shared" si="6"/>
        <v>4</v>
      </c>
      <c r="AH53" s="21">
        <f t="shared" si="4"/>
        <v>1</v>
      </c>
      <c r="AJ53" s="30" t="str">
        <f t="shared" si="1"/>
        <v xml:space="preserve"> </v>
      </c>
      <c r="AK53" s="30">
        <f t="shared" si="5"/>
        <v>1</v>
      </c>
      <c r="AL53" s="30">
        <f t="shared" si="2"/>
        <v>1</v>
      </c>
      <c r="AM53" s="30">
        <f t="shared" si="7"/>
        <v>1</v>
      </c>
    </row>
    <row r="54" spans="1:39" s="3" customFormat="1" ht="20.100000000000001" customHeight="1" x14ac:dyDescent="0.25">
      <c r="A54" s="45" t="s">
        <v>137</v>
      </c>
      <c r="B54" s="45" t="s">
        <v>79</v>
      </c>
      <c r="C54" s="45" t="s">
        <v>547</v>
      </c>
      <c r="D54" s="45" t="s">
        <v>86</v>
      </c>
      <c r="E54" s="5"/>
      <c r="F54" s="5"/>
      <c r="G54" s="5"/>
      <c r="H54" s="5" t="s">
        <v>537</v>
      </c>
      <c r="I54" s="5" t="s">
        <v>537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 t="s">
        <v>595</v>
      </c>
      <c r="AB54" s="5"/>
      <c r="AC54" s="5"/>
      <c r="AD54" s="5"/>
      <c r="AE54" s="5"/>
      <c r="AG54" s="20">
        <f t="shared" si="6"/>
        <v>3</v>
      </c>
      <c r="AH54" s="21">
        <f t="shared" si="4"/>
        <v>1</v>
      </c>
      <c r="AJ54" s="30" t="str">
        <f t="shared" si="1"/>
        <v xml:space="preserve"> </v>
      </c>
      <c r="AK54" s="30" t="str">
        <f t="shared" si="5"/>
        <v xml:space="preserve"> </v>
      </c>
      <c r="AL54" s="30">
        <f t="shared" si="2"/>
        <v>1</v>
      </c>
      <c r="AM54" s="30">
        <f t="shared" si="7"/>
        <v>1</v>
      </c>
    </row>
    <row r="55" spans="1:39" s="3" customFormat="1" ht="20.100000000000001" customHeight="1" x14ac:dyDescent="0.25">
      <c r="A55" s="45" t="s">
        <v>138</v>
      </c>
      <c r="B55" s="45" t="s">
        <v>139</v>
      </c>
      <c r="C55" s="45" t="s">
        <v>542</v>
      </c>
      <c r="D55" s="45" t="s">
        <v>140</v>
      </c>
      <c r="E55" s="5" t="s">
        <v>537</v>
      </c>
      <c r="F55" s="5" t="s">
        <v>537</v>
      </c>
      <c r="G55" s="5" t="s">
        <v>537</v>
      </c>
      <c r="H55" s="5" t="s">
        <v>537</v>
      </c>
      <c r="I55" s="5" t="s">
        <v>537</v>
      </c>
      <c r="J55" s="5"/>
      <c r="K55" s="5" t="s">
        <v>537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 t="s">
        <v>537</v>
      </c>
      <c r="Y55" s="5" t="s">
        <v>598</v>
      </c>
      <c r="Z55" s="5"/>
      <c r="AA55" s="5"/>
      <c r="AB55" s="5"/>
      <c r="AC55" s="5" t="s">
        <v>537</v>
      </c>
      <c r="AD55" s="5"/>
      <c r="AE55" s="5"/>
      <c r="AG55" s="20">
        <f t="shared" si="6"/>
        <v>9</v>
      </c>
      <c r="AH55" s="21">
        <f t="shared" si="4"/>
        <v>1</v>
      </c>
      <c r="AJ55" s="30" t="str">
        <f t="shared" si="1"/>
        <v xml:space="preserve"> </v>
      </c>
      <c r="AK55" s="30">
        <f t="shared" si="5"/>
        <v>1</v>
      </c>
      <c r="AL55" s="30" t="str">
        <f t="shared" si="2"/>
        <v xml:space="preserve"> </v>
      </c>
      <c r="AM55" s="30">
        <f t="shared" si="7"/>
        <v>1</v>
      </c>
    </row>
    <row r="56" spans="1:39" s="3" customFormat="1" ht="20.100000000000001" customHeight="1" x14ac:dyDescent="0.25">
      <c r="A56" s="45" t="s">
        <v>141</v>
      </c>
      <c r="B56" s="45" t="s">
        <v>50</v>
      </c>
      <c r="C56" s="45" t="s">
        <v>561</v>
      </c>
      <c r="D56" s="45" t="s">
        <v>136</v>
      </c>
      <c r="E56" s="5"/>
      <c r="F56" s="5"/>
      <c r="G56" s="5" t="s">
        <v>537</v>
      </c>
      <c r="H56" s="5"/>
      <c r="I56" s="5" t="s">
        <v>537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 t="s">
        <v>537</v>
      </c>
      <c r="U56" s="5"/>
      <c r="V56" s="5"/>
      <c r="W56" s="5"/>
      <c r="X56" s="5"/>
      <c r="Y56" s="5"/>
      <c r="Z56" s="5"/>
      <c r="AA56" s="5" t="s">
        <v>537</v>
      </c>
      <c r="AB56" s="5"/>
      <c r="AC56" s="5" t="s">
        <v>537</v>
      </c>
      <c r="AD56" s="5"/>
      <c r="AE56" s="5"/>
      <c r="AG56" s="20">
        <f t="shared" si="6"/>
        <v>5</v>
      </c>
      <c r="AH56" s="21">
        <f t="shared" si="4"/>
        <v>1</v>
      </c>
      <c r="AJ56" s="30">
        <f t="shared" si="1"/>
        <v>1</v>
      </c>
      <c r="AK56" s="30" t="str">
        <f t="shared" si="5"/>
        <v xml:space="preserve"> </v>
      </c>
      <c r="AL56" s="30">
        <f t="shared" si="2"/>
        <v>1</v>
      </c>
      <c r="AM56" s="30">
        <f t="shared" si="7"/>
        <v>1</v>
      </c>
    </row>
    <row r="57" spans="1:39" s="3" customFormat="1" ht="20.100000000000001" customHeight="1" x14ac:dyDescent="0.25">
      <c r="A57" s="45" t="s">
        <v>142</v>
      </c>
      <c r="B57" s="45" t="s">
        <v>69</v>
      </c>
      <c r="C57" s="45" t="s">
        <v>555</v>
      </c>
      <c r="D57" s="45" t="s">
        <v>111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 t="s">
        <v>537</v>
      </c>
      <c r="AB57" s="5"/>
      <c r="AC57" s="5" t="s">
        <v>537</v>
      </c>
      <c r="AD57" s="5"/>
      <c r="AE57" s="5"/>
      <c r="AG57" s="20">
        <f t="shared" si="6"/>
        <v>2</v>
      </c>
      <c r="AH57" s="21">
        <f t="shared" si="4"/>
        <v>1</v>
      </c>
      <c r="AJ57" s="30" t="str">
        <f t="shared" si="1"/>
        <v xml:space="preserve"> </v>
      </c>
      <c r="AK57" s="30" t="str">
        <f t="shared" si="5"/>
        <v xml:space="preserve"> </v>
      </c>
      <c r="AL57" s="30">
        <f t="shared" si="2"/>
        <v>1</v>
      </c>
      <c r="AM57" s="30" t="str">
        <f t="shared" si="7"/>
        <v xml:space="preserve"> </v>
      </c>
    </row>
    <row r="58" spans="1:39" s="3" customFormat="1" ht="20.100000000000001" customHeight="1" x14ac:dyDescent="0.25">
      <c r="A58" s="45" t="s">
        <v>143</v>
      </c>
      <c r="B58" s="45" t="s">
        <v>47</v>
      </c>
      <c r="C58" s="45" t="s">
        <v>562</v>
      </c>
      <c r="D58" s="45" t="s">
        <v>68</v>
      </c>
      <c r="E58" s="5" t="s">
        <v>537</v>
      </c>
      <c r="F58" s="5" t="s">
        <v>537</v>
      </c>
      <c r="G58" s="5"/>
      <c r="H58" s="5" t="s">
        <v>537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 t="s">
        <v>537</v>
      </c>
      <c r="T58" s="5"/>
      <c r="U58" s="5"/>
      <c r="V58" s="5"/>
      <c r="W58" s="5"/>
      <c r="X58" s="5"/>
      <c r="Y58" s="5"/>
      <c r="Z58" s="5"/>
      <c r="AA58" s="5" t="s">
        <v>537</v>
      </c>
      <c r="AB58" s="5"/>
      <c r="AC58" s="5" t="s">
        <v>537</v>
      </c>
      <c r="AD58" s="5"/>
      <c r="AE58" s="5" t="s">
        <v>537</v>
      </c>
      <c r="AG58" s="20">
        <f t="shared" si="6"/>
        <v>6</v>
      </c>
      <c r="AH58" s="21">
        <f t="shared" si="4"/>
        <v>1</v>
      </c>
      <c r="AJ58" s="30">
        <f t="shared" si="1"/>
        <v>1</v>
      </c>
      <c r="AK58" s="30" t="str">
        <f t="shared" si="5"/>
        <v xml:space="preserve"> </v>
      </c>
      <c r="AL58" s="30">
        <f t="shared" si="2"/>
        <v>1</v>
      </c>
      <c r="AM58" s="30">
        <f t="shared" si="7"/>
        <v>1</v>
      </c>
    </row>
    <row r="59" spans="1:39" s="3" customFormat="1" ht="20.100000000000001" customHeight="1" x14ac:dyDescent="0.25">
      <c r="A59" s="45" t="s">
        <v>144</v>
      </c>
      <c r="B59" s="45" t="s">
        <v>79</v>
      </c>
      <c r="C59" s="45" t="s">
        <v>547</v>
      </c>
      <c r="D59" s="45" t="s">
        <v>86</v>
      </c>
      <c r="E59" s="5"/>
      <c r="F59" s="5"/>
      <c r="G59" s="5"/>
      <c r="H59" s="5"/>
      <c r="I59" s="5" t="s">
        <v>537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G59" s="20">
        <f t="shared" si="6"/>
        <v>1</v>
      </c>
      <c r="AH59" s="21">
        <f t="shared" si="4"/>
        <v>1</v>
      </c>
      <c r="AJ59" s="30" t="str">
        <f t="shared" si="1"/>
        <v xml:space="preserve"> </v>
      </c>
      <c r="AK59" s="30" t="str">
        <f t="shared" si="5"/>
        <v xml:space="preserve"> </v>
      </c>
      <c r="AL59" s="30" t="str">
        <f t="shared" si="2"/>
        <v xml:space="preserve"> </v>
      </c>
      <c r="AM59" s="30">
        <f t="shared" si="7"/>
        <v>1</v>
      </c>
    </row>
    <row r="60" spans="1:39" s="3" customFormat="1" ht="20.100000000000001" customHeight="1" x14ac:dyDescent="0.25">
      <c r="A60" s="45" t="s">
        <v>145</v>
      </c>
      <c r="B60" s="45" t="s">
        <v>62</v>
      </c>
      <c r="C60" s="45" t="s">
        <v>560</v>
      </c>
      <c r="D60" s="45" t="s">
        <v>63</v>
      </c>
      <c r="E60" s="5"/>
      <c r="F60" s="5"/>
      <c r="G60" s="5"/>
      <c r="H60" s="5" t="s">
        <v>537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 t="s">
        <v>595</v>
      </c>
      <c r="AB60" s="5"/>
      <c r="AC60" s="5"/>
      <c r="AD60" s="5"/>
      <c r="AE60" s="5"/>
      <c r="AG60" s="20">
        <f t="shared" si="6"/>
        <v>2</v>
      </c>
      <c r="AH60" s="21">
        <f t="shared" si="4"/>
        <v>1</v>
      </c>
      <c r="AJ60" s="30" t="str">
        <f t="shared" si="1"/>
        <v xml:space="preserve"> </v>
      </c>
      <c r="AK60" s="30" t="str">
        <f t="shared" si="5"/>
        <v xml:space="preserve"> </v>
      </c>
      <c r="AL60" s="30">
        <f t="shared" si="2"/>
        <v>1</v>
      </c>
      <c r="AM60" s="30">
        <f t="shared" si="7"/>
        <v>1</v>
      </c>
    </row>
    <row r="61" spans="1:39" s="3" customFormat="1" ht="20.100000000000001" customHeight="1" x14ac:dyDescent="0.25">
      <c r="A61" s="45" t="s">
        <v>146</v>
      </c>
      <c r="B61" s="45" t="s">
        <v>147</v>
      </c>
      <c r="C61" s="45" t="s">
        <v>563</v>
      </c>
      <c r="D61" s="45" t="s">
        <v>148</v>
      </c>
      <c r="E61" s="5"/>
      <c r="F61" s="5"/>
      <c r="G61" s="5" t="s">
        <v>537</v>
      </c>
      <c r="H61" s="5" t="s">
        <v>537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 t="s">
        <v>595</v>
      </c>
      <c r="AA61" s="5" t="s">
        <v>595</v>
      </c>
      <c r="AB61" s="5"/>
      <c r="AC61" s="5" t="s">
        <v>537</v>
      </c>
      <c r="AD61" s="5"/>
      <c r="AE61" s="5"/>
      <c r="AG61" s="20">
        <f t="shared" si="6"/>
        <v>5</v>
      </c>
      <c r="AH61" s="21">
        <f t="shared" si="4"/>
        <v>1</v>
      </c>
      <c r="AJ61" s="30" t="str">
        <f t="shared" si="1"/>
        <v xml:space="preserve"> </v>
      </c>
      <c r="AK61" s="30">
        <f t="shared" si="5"/>
        <v>1</v>
      </c>
      <c r="AL61" s="30">
        <f t="shared" si="2"/>
        <v>1</v>
      </c>
      <c r="AM61" s="30">
        <f t="shared" si="7"/>
        <v>1</v>
      </c>
    </row>
    <row r="62" spans="1:39" s="3" customFormat="1" ht="20.100000000000001" customHeight="1" x14ac:dyDescent="0.25">
      <c r="A62" s="45" t="s">
        <v>149</v>
      </c>
      <c r="B62" s="45" t="s">
        <v>35</v>
      </c>
      <c r="C62" s="45" t="s">
        <v>554</v>
      </c>
      <c r="D62" s="45" t="s">
        <v>36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G62" s="20">
        <f t="shared" si="6"/>
        <v>0</v>
      </c>
      <c r="AH62" s="21" t="str">
        <f t="shared" si="4"/>
        <v xml:space="preserve"> </v>
      </c>
      <c r="AJ62" s="30" t="str">
        <f t="shared" si="1"/>
        <v xml:space="preserve"> </v>
      </c>
      <c r="AK62" s="30" t="str">
        <f t="shared" si="5"/>
        <v xml:space="preserve"> </v>
      </c>
      <c r="AL62" s="30" t="str">
        <f t="shared" si="2"/>
        <v xml:space="preserve"> </v>
      </c>
      <c r="AM62" s="30" t="str">
        <f t="shared" si="7"/>
        <v xml:space="preserve"> </v>
      </c>
    </row>
    <row r="63" spans="1:39" s="3" customFormat="1" ht="20.100000000000001" customHeight="1" x14ac:dyDescent="0.25">
      <c r="A63" s="45" t="s">
        <v>150</v>
      </c>
      <c r="B63" s="45" t="s">
        <v>83</v>
      </c>
      <c r="C63" s="45" t="s">
        <v>548</v>
      </c>
      <c r="D63" s="45" t="s">
        <v>86</v>
      </c>
      <c r="E63" s="5"/>
      <c r="F63" s="5"/>
      <c r="G63" s="5"/>
      <c r="H63" s="5"/>
      <c r="I63" s="5" t="s">
        <v>537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537</v>
      </c>
      <c r="AD63" s="5"/>
      <c r="AE63" s="5"/>
      <c r="AG63" s="20">
        <f t="shared" si="6"/>
        <v>2</v>
      </c>
      <c r="AH63" s="21">
        <f t="shared" si="4"/>
        <v>1</v>
      </c>
      <c r="AJ63" s="30" t="str">
        <f t="shared" si="1"/>
        <v xml:space="preserve"> </v>
      </c>
      <c r="AK63" s="30" t="str">
        <f t="shared" si="5"/>
        <v xml:space="preserve"> </v>
      </c>
      <c r="AL63" s="30" t="str">
        <f t="shared" si="2"/>
        <v xml:space="preserve"> </v>
      </c>
      <c r="AM63" s="30">
        <f t="shared" si="7"/>
        <v>1</v>
      </c>
    </row>
    <row r="64" spans="1:39" s="3" customFormat="1" ht="20.100000000000001" customHeight="1" x14ac:dyDescent="0.25">
      <c r="A64" s="45" t="s">
        <v>151</v>
      </c>
      <c r="B64" s="45" t="s">
        <v>60</v>
      </c>
      <c r="C64" s="45" t="s">
        <v>564</v>
      </c>
      <c r="D64" s="45" t="s">
        <v>56</v>
      </c>
      <c r="E64" s="5" t="s">
        <v>537</v>
      </c>
      <c r="F64" s="5"/>
      <c r="G64" s="5" t="s">
        <v>537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 t="s">
        <v>595</v>
      </c>
      <c r="AB64" s="5"/>
      <c r="AC64" s="5" t="s">
        <v>537</v>
      </c>
      <c r="AD64" s="5" t="s">
        <v>537</v>
      </c>
      <c r="AE64" s="5"/>
      <c r="AG64" s="20">
        <f t="shared" si="6"/>
        <v>5</v>
      </c>
      <c r="AH64" s="21">
        <f t="shared" si="4"/>
        <v>1</v>
      </c>
      <c r="AJ64" s="30" t="str">
        <f t="shared" si="1"/>
        <v xml:space="preserve"> </v>
      </c>
      <c r="AK64" s="30" t="str">
        <f t="shared" si="5"/>
        <v xml:space="preserve"> </v>
      </c>
      <c r="AL64" s="30">
        <f t="shared" si="2"/>
        <v>1</v>
      </c>
      <c r="AM64" s="30">
        <f t="shared" si="7"/>
        <v>1</v>
      </c>
    </row>
    <row r="65" spans="1:39" s="3" customFormat="1" ht="20.100000000000001" customHeight="1" x14ac:dyDescent="0.25">
      <c r="A65" s="45" t="s">
        <v>152</v>
      </c>
      <c r="B65" s="45" t="s">
        <v>83</v>
      </c>
      <c r="C65" s="45" t="s">
        <v>548</v>
      </c>
      <c r="D65" s="45" t="s">
        <v>80</v>
      </c>
      <c r="E65" s="5" t="s">
        <v>537</v>
      </c>
      <c r="F65" s="5" t="s">
        <v>537</v>
      </c>
      <c r="G65" s="5" t="s">
        <v>537</v>
      </c>
      <c r="H65" s="5" t="s">
        <v>537</v>
      </c>
      <c r="I65" s="5" t="s">
        <v>537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537</v>
      </c>
      <c r="AD65" s="5"/>
      <c r="AE65" s="5"/>
      <c r="AG65" s="20">
        <f t="shared" si="6"/>
        <v>6</v>
      </c>
      <c r="AH65" s="21">
        <f t="shared" si="4"/>
        <v>1</v>
      </c>
      <c r="AJ65" s="30" t="str">
        <f t="shared" si="1"/>
        <v xml:space="preserve"> </v>
      </c>
      <c r="AK65" s="30" t="str">
        <f t="shared" si="5"/>
        <v xml:space="preserve"> </v>
      </c>
      <c r="AL65" s="30" t="str">
        <f t="shared" si="2"/>
        <v xml:space="preserve"> </v>
      </c>
      <c r="AM65" s="30">
        <f t="shared" si="7"/>
        <v>1</v>
      </c>
    </row>
    <row r="66" spans="1:39" s="3" customFormat="1" ht="20.100000000000001" customHeight="1" x14ac:dyDescent="0.25">
      <c r="A66" s="45" t="s">
        <v>153</v>
      </c>
      <c r="B66" s="45" t="s">
        <v>154</v>
      </c>
      <c r="C66" s="45" t="s">
        <v>565</v>
      </c>
      <c r="D66" s="45" t="s">
        <v>36</v>
      </c>
      <c r="E66" s="5" t="s">
        <v>537</v>
      </c>
      <c r="F66" s="5" t="s">
        <v>537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537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G66" s="20">
        <f t="shared" si="6"/>
        <v>3</v>
      </c>
      <c r="AH66" s="21">
        <f t="shared" si="4"/>
        <v>1</v>
      </c>
      <c r="AJ66" s="30">
        <f t="shared" ref="AJ66:AJ129" si="8">+IF(COUNTA(S66:T66)&lt;&gt;0,1," ")</f>
        <v>1</v>
      </c>
      <c r="AK66" s="30" t="str">
        <f t="shared" si="5"/>
        <v xml:space="preserve"> </v>
      </c>
      <c r="AL66" s="30" t="str">
        <f t="shared" ref="AL66:AL129" si="9">+IF(COUNTA(AA66:AB66)&lt;&gt;0,1," ")</f>
        <v xml:space="preserve"> </v>
      </c>
      <c r="AM66" s="30">
        <f t="shared" si="7"/>
        <v>1</v>
      </c>
    </row>
    <row r="67" spans="1:39" s="3" customFormat="1" ht="20.100000000000001" customHeight="1" x14ac:dyDescent="0.25">
      <c r="A67" s="45" t="s">
        <v>155</v>
      </c>
      <c r="B67" s="45" t="s">
        <v>60</v>
      </c>
      <c r="C67" s="45" t="s">
        <v>564</v>
      </c>
      <c r="D67" s="45" t="s">
        <v>36</v>
      </c>
      <c r="E67" s="5"/>
      <c r="F67" s="5" t="s">
        <v>537</v>
      </c>
      <c r="G67" s="5" t="s">
        <v>537</v>
      </c>
      <c r="H67" s="5"/>
      <c r="I67" s="5" t="s">
        <v>537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G67" s="20">
        <f t="shared" si="6"/>
        <v>3</v>
      </c>
      <c r="AH67" s="21">
        <f t="shared" si="4"/>
        <v>1</v>
      </c>
      <c r="AJ67" s="30" t="str">
        <f t="shared" si="8"/>
        <v xml:space="preserve"> </v>
      </c>
      <c r="AK67" s="30" t="str">
        <f t="shared" ref="AK67:AK130" si="10">+IF(COUNTA(X67:Z67)&lt;&gt;0,1," ")</f>
        <v xml:space="preserve"> </v>
      </c>
      <c r="AL67" s="30" t="str">
        <f t="shared" si="9"/>
        <v xml:space="preserve"> </v>
      </c>
      <c r="AM67" s="30">
        <f t="shared" si="7"/>
        <v>1</v>
      </c>
    </row>
    <row r="68" spans="1:39" s="3" customFormat="1" ht="20.100000000000001" customHeight="1" x14ac:dyDescent="0.25">
      <c r="A68" s="45" t="s">
        <v>156</v>
      </c>
      <c r="B68" s="45" t="s">
        <v>83</v>
      </c>
      <c r="C68" s="45" t="s">
        <v>548</v>
      </c>
      <c r="D68" s="45" t="s">
        <v>157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537</v>
      </c>
      <c r="Y68" s="5"/>
      <c r="Z68" s="5"/>
      <c r="AA68" s="5"/>
      <c r="AB68" s="5"/>
      <c r="AC68" s="5" t="s">
        <v>537</v>
      </c>
      <c r="AD68" s="5"/>
      <c r="AE68" s="5"/>
      <c r="AG68" s="20">
        <f t="shared" si="6"/>
        <v>2</v>
      </c>
      <c r="AH68" s="21">
        <f t="shared" ref="AH68:AH131" si="11">+IF(AG68&lt;&gt;0,1," ")</f>
        <v>1</v>
      </c>
      <c r="AJ68" s="30" t="str">
        <f t="shared" si="8"/>
        <v xml:space="preserve"> </v>
      </c>
      <c r="AK68" s="30">
        <f t="shared" si="10"/>
        <v>1</v>
      </c>
      <c r="AL68" s="30" t="str">
        <f t="shared" si="9"/>
        <v xml:space="preserve"> </v>
      </c>
      <c r="AM68" s="30" t="str">
        <f t="shared" si="7"/>
        <v xml:space="preserve"> </v>
      </c>
    </row>
    <row r="69" spans="1:39" s="3" customFormat="1" ht="20.100000000000001" customHeight="1" x14ac:dyDescent="0.25">
      <c r="A69" s="45" t="s">
        <v>158</v>
      </c>
      <c r="B69" s="45" t="s">
        <v>88</v>
      </c>
      <c r="C69" s="45" t="s">
        <v>547</v>
      </c>
      <c r="D69" s="45" t="s">
        <v>80</v>
      </c>
      <c r="E69" s="5" t="s">
        <v>537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537</v>
      </c>
      <c r="T69" s="5"/>
      <c r="U69" s="5" t="s">
        <v>537</v>
      </c>
      <c r="V69" s="5" t="s">
        <v>537</v>
      </c>
      <c r="W69" s="5" t="s">
        <v>537</v>
      </c>
      <c r="X69" s="5"/>
      <c r="Y69" s="5"/>
      <c r="Z69" s="5"/>
      <c r="AA69" s="5" t="s">
        <v>537</v>
      </c>
      <c r="AB69" s="5"/>
      <c r="AC69" s="5" t="s">
        <v>537</v>
      </c>
      <c r="AD69" s="5"/>
      <c r="AE69" s="5"/>
      <c r="AG69" s="20">
        <f t="shared" si="6"/>
        <v>7</v>
      </c>
      <c r="AH69" s="21">
        <f t="shared" si="11"/>
        <v>1</v>
      </c>
      <c r="AJ69" s="30">
        <f t="shared" si="8"/>
        <v>1</v>
      </c>
      <c r="AK69" s="30" t="str">
        <f t="shared" si="10"/>
        <v xml:space="preserve"> </v>
      </c>
      <c r="AL69" s="30">
        <f t="shared" si="9"/>
        <v>1</v>
      </c>
      <c r="AM69" s="30">
        <f t="shared" si="7"/>
        <v>1</v>
      </c>
    </row>
    <row r="70" spans="1:39" s="3" customFormat="1" ht="20.100000000000001" customHeight="1" x14ac:dyDescent="0.25">
      <c r="A70" s="45" t="s">
        <v>159</v>
      </c>
      <c r="B70" s="45" t="s">
        <v>160</v>
      </c>
      <c r="C70" s="45" t="s">
        <v>566</v>
      </c>
      <c r="D70" s="45" t="s">
        <v>161</v>
      </c>
      <c r="E70" s="5"/>
      <c r="F70" s="5"/>
      <c r="G70" s="5"/>
      <c r="H70" s="5"/>
      <c r="I70" s="5" t="s">
        <v>537</v>
      </c>
      <c r="J70" s="5"/>
      <c r="K70" s="5"/>
      <c r="L70" s="5"/>
      <c r="M70" s="5"/>
      <c r="N70" s="5"/>
      <c r="O70" s="5"/>
      <c r="P70" s="5" t="s">
        <v>537</v>
      </c>
      <c r="Q70" s="5"/>
      <c r="R70" s="5"/>
      <c r="S70" s="5"/>
      <c r="T70" s="5"/>
      <c r="U70" s="5" t="s">
        <v>537</v>
      </c>
      <c r="V70" s="5"/>
      <c r="W70" s="5"/>
      <c r="X70" s="5"/>
      <c r="Y70" s="5"/>
      <c r="Z70" s="5"/>
      <c r="AA70" s="5"/>
      <c r="AB70" s="5"/>
      <c r="AC70" s="5" t="s">
        <v>537</v>
      </c>
      <c r="AD70" s="5"/>
      <c r="AE70" s="5"/>
      <c r="AG70" s="20">
        <f t="shared" si="6"/>
        <v>4</v>
      </c>
      <c r="AH70" s="21">
        <f t="shared" si="11"/>
        <v>1</v>
      </c>
      <c r="AJ70" s="30" t="str">
        <f t="shared" si="8"/>
        <v xml:space="preserve"> </v>
      </c>
      <c r="AK70" s="30" t="str">
        <f t="shared" si="10"/>
        <v xml:space="preserve"> </v>
      </c>
      <c r="AL70" s="30" t="str">
        <f t="shared" si="9"/>
        <v xml:space="preserve"> </v>
      </c>
      <c r="AM70" s="30">
        <f t="shared" si="7"/>
        <v>1</v>
      </c>
    </row>
    <row r="71" spans="1:39" s="3" customFormat="1" ht="20.100000000000001" customHeight="1" x14ac:dyDescent="0.25">
      <c r="A71" s="45" t="s">
        <v>162</v>
      </c>
      <c r="B71" s="45" t="s">
        <v>55</v>
      </c>
      <c r="C71" s="45" t="s">
        <v>549</v>
      </c>
      <c r="D71" s="45" t="s">
        <v>56</v>
      </c>
      <c r="E71" s="5"/>
      <c r="F71" s="5"/>
      <c r="G71" s="5"/>
      <c r="H71" s="5"/>
      <c r="I71" s="5" t="s">
        <v>537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537</v>
      </c>
      <c r="Y71" s="5"/>
      <c r="Z71" s="5"/>
      <c r="AA71" s="5"/>
      <c r="AB71" s="5"/>
      <c r="AC71" s="5" t="s">
        <v>537</v>
      </c>
      <c r="AD71" s="5"/>
      <c r="AE71" s="5"/>
      <c r="AG71" s="20">
        <f t="shared" si="6"/>
        <v>3</v>
      </c>
      <c r="AH71" s="21">
        <f t="shared" si="11"/>
        <v>1</v>
      </c>
      <c r="AJ71" s="30" t="str">
        <f t="shared" si="8"/>
        <v xml:space="preserve"> </v>
      </c>
      <c r="AK71" s="30">
        <f t="shared" si="10"/>
        <v>1</v>
      </c>
      <c r="AL71" s="30" t="str">
        <f t="shared" si="9"/>
        <v xml:space="preserve"> </v>
      </c>
      <c r="AM71" s="30">
        <f t="shared" si="7"/>
        <v>1</v>
      </c>
    </row>
    <row r="72" spans="1:39" s="3" customFormat="1" ht="20.100000000000001" customHeight="1" x14ac:dyDescent="0.25">
      <c r="A72" s="45" t="s">
        <v>163</v>
      </c>
      <c r="B72" s="45" t="s">
        <v>83</v>
      </c>
      <c r="C72" s="45" t="s">
        <v>548</v>
      </c>
      <c r="D72" s="45" t="s">
        <v>164</v>
      </c>
      <c r="E72" s="5" t="s">
        <v>537</v>
      </c>
      <c r="F72" s="5" t="s">
        <v>537</v>
      </c>
      <c r="G72" s="5" t="s">
        <v>537</v>
      </c>
      <c r="H72" s="5" t="s">
        <v>537</v>
      </c>
      <c r="I72" s="5" t="s">
        <v>537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 t="s">
        <v>537</v>
      </c>
      <c r="AD72" s="5"/>
      <c r="AE72" s="5"/>
      <c r="AG72" s="20">
        <f t="shared" si="6"/>
        <v>6</v>
      </c>
      <c r="AH72" s="21">
        <f t="shared" si="11"/>
        <v>1</v>
      </c>
      <c r="AJ72" s="30" t="str">
        <f t="shared" si="8"/>
        <v xml:space="preserve"> </v>
      </c>
      <c r="AK72" s="30" t="str">
        <f t="shared" si="10"/>
        <v xml:space="preserve"> </v>
      </c>
      <c r="AL72" s="30" t="str">
        <f t="shared" si="9"/>
        <v xml:space="preserve"> </v>
      </c>
      <c r="AM72" s="30">
        <f t="shared" si="7"/>
        <v>1</v>
      </c>
    </row>
    <row r="73" spans="1:39" s="3" customFormat="1" ht="20.100000000000001" customHeight="1" x14ac:dyDescent="0.25">
      <c r="A73" s="45" t="s">
        <v>165</v>
      </c>
      <c r="B73" s="45" t="s">
        <v>98</v>
      </c>
      <c r="C73" s="45" t="s">
        <v>551</v>
      </c>
      <c r="D73" s="45" t="s">
        <v>66</v>
      </c>
      <c r="E73" s="5" t="s">
        <v>537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537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 t="s">
        <v>537</v>
      </c>
      <c r="AD73" s="5"/>
      <c r="AE73" s="5"/>
      <c r="AG73" s="20">
        <f t="shared" si="6"/>
        <v>3</v>
      </c>
      <c r="AH73" s="21">
        <f t="shared" si="11"/>
        <v>1</v>
      </c>
      <c r="AJ73" s="30" t="str">
        <f t="shared" si="8"/>
        <v xml:space="preserve"> </v>
      </c>
      <c r="AK73" s="30" t="str">
        <f t="shared" si="10"/>
        <v xml:space="preserve"> </v>
      </c>
      <c r="AL73" s="30" t="str">
        <f t="shared" si="9"/>
        <v xml:space="preserve"> </v>
      </c>
      <c r="AM73" s="30">
        <f t="shared" si="7"/>
        <v>1</v>
      </c>
    </row>
    <row r="74" spans="1:39" s="3" customFormat="1" ht="20.100000000000001" customHeight="1" x14ac:dyDescent="0.25">
      <c r="A74" s="45" t="s">
        <v>166</v>
      </c>
      <c r="B74" s="45" t="s">
        <v>55</v>
      </c>
      <c r="C74" s="45" t="s">
        <v>549</v>
      </c>
      <c r="D74" s="45" t="s">
        <v>56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537</v>
      </c>
      <c r="Y74" s="5"/>
      <c r="Z74" s="5"/>
      <c r="AA74" s="5"/>
      <c r="AB74" s="5"/>
      <c r="AC74" s="5"/>
      <c r="AD74" s="5"/>
      <c r="AE74" s="5"/>
      <c r="AG74" s="20">
        <f t="shared" si="6"/>
        <v>1</v>
      </c>
      <c r="AH74" s="21">
        <f t="shared" si="11"/>
        <v>1</v>
      </c>
      <c r="AJ74" s="30" t="str">
        <f t="shared" si="8"/>
        <v xml:space="preserve"> </v>
      </c>
      <c r="AK74" s="30">
        <f t="shared" si="10"/>
        <v>1</v>
      </c>
      <c r="AL74" s="30" t="str">
        <f t="shared" si="9"/>
        <v xml:space="preserve"> </v>
      </c>
      <c r="AM74" s="30" t="str">
        <f t="shared" si="7"/>
        <v xml:space="preserve"> </v>
      </c>
    </row>
    <row r="75" spans="1:39" s="3" customFormat="1" ht="20.100000000000001" customHeight="1" x14ac:dyDescent="0.25">
      <c r="A75" s="45" t="s">
        <v>167</v>
      </c>
      <c r="B75" s="45" t="s">
        <v>62</v>
      </c>
      <c r="C75" s="45" t="s">
        <v>560</v>
      </c>
      <c r="D75" s="45" t="s">
        <v>133</v>
      </c>
      <c r="E75" s="5"/>
      <c r="F75" s="5"/>
      <c r="G75" s="5"/>
      <c r="H75" s="5"/>
      <c r="I75" s="5" t="s">
        <v>537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 t="s">
        <v>537</v>
      </c>
      <c r="AD75" s="5"/>
      <c r="AE75" s="5"/>
      <c r="AG75" s="20">
        <f t="shared" si="6"/>
        <v>2</v>
      </c>
      <c r="AH75" s="21">
        <f t="shared" si="11"/>
        <v>1</v>
      </c>
      <c r="AJ75" s="30" t="str">
        <f t="shared" si="8"/>
        <v xml:space="preserve"> </v>
      </c>
      <c r="AK75" s="30" t="str">
        <f t="shared" si="10"/>
        <v xml:space="preserve"> </v>
      </c>
      <c r="AL75" s="30" t="str">
        <f t="shared" si="9"/>
        <v xml:space="preserve"> </v>
      </c>
      <c r="AM75" s="30">
        <f t="shared" si="7"/>
        <v>1</v>
      </c>
    </row>
    <row r="76" spans="1:39" s="3" customFormat="1" ht="20.100000000000001" customHeight="1" x14ac:dyDescent="0.25">
      <c r="A76" s="45" t="s">
        <v>168</v>
      </c>
      <c r="B76" s="45" t="s">
        <v>98</v>
      </c>
      <c r="C76" s="45" t="s">
        <v>551</v>
      </c>
      <c r="D76" s="45" t="s">
        <v>36</v>
      </c>
      <c r="E76" s="5"/>
      <c r="F76" s="5" t="s">
        <v>537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G76" s="20">
        <f t="shared" si="6"/>
        <v>1</v>
      </c>
      <c r="AH76" s="21">
        <f t="shared" si="11"/>
        <v>1</v>
      </c>
      <c r="AJ76" s="30" t="str">
        <f t="shared" si="8"/>
        <v xml:space="preserve"> </v>
      </c>
      <c r="AK76" s="30" t="str">
        <f t="shared" si="10"/>
        <v xml:space="preserve"> </v>
      </c>
      <c r="AL76" s="30" t="str">
        <f t="shared" si="9"/>
        <v xml:space="preserve"> </v>
      </c>
      <c r="AM76" s="30">
        <f t="shared" si="7"/>
        <v>1</v>
      </c>
    </row>
    <row r="77" spans="1:39" s="3" customFormat="1" ht="20.100000000000001" customHeight="1" x14ac:dyDescent="0.25">
      <c r="A77" s="45" t="s">
        <v>169</v>
      </c>
      <c r="B77" s="45" t="s">
        <v>154</v>
      </c>
      <c r="C77" s="45" t="s">
        <v>565</v>
      </c>
      <c r="D77" s="45" t="s">
        <v>86</v>
      </c>
      <c r="E77" s="5" t="s">
        <v>537</v>
      </c>
      <c r="F77" s="5" t="s">
        <v>537</v>
      </c>
      <c r="G77" s="5"/>
      <c r="H77" s="5" t="s">
        <v>537</v>
      </c>
      <c r="I77" s="5" t="s">
        <v>537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 t="s">
        <v>537</v>
      </c>
      <c r="AB77" s="5"/>
      <c r="AC77" s="5" t="s">
        <v>537</v>
      </c>
      <c r="AD77" s="5"/>
      <c r="AE77" s="5"/>
      <c r="AG77" s="20">
        <f t="shared" si="6"/>
        <v>6</v>
      </c>
      <c r="AH77" s="21">
        <f t="shared" si="11"/>
        <v>1</v>
      </c>
      <c r="AJ77" s="30" t="str">
        <f t="shared" si="8"/>
        <v xml:space="preserve"> </v>
      </c>
      <c r="AK77" s="30" t="str">
        <f t="shared" si="10"/>
        <v xml:space="preserve"> </v>
      </c>
      <c r="AL77" s="30">
        <f t="shared" si="9"/>
        <v>1</v>
      </c>
      <c r="AM77" s="30">
        <f t="shared" si="7"/>
        <v>1</v>
      </c>
    </row>
    <row r="78" spans="1:39" s="3" customFormat="1" ht="20.100000000000001" customHeight="1" x14ac:dyDescent="0.25">
      <c r="A78" s="45" t="s">
        <v>170</v>
      </c>
      <c r="B78" s="45" t="s">
        <v>171</v>
      </c>
      <c r="C78" s="45" t="s">
        <v>541</v>
      </c>
      <c r="D78" s="45" t="s">
        <v>172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G78" s="20">
        <f t="shared" si="6"/>
        <v>0</v>
      </c>
      <c r="AH78" s="21" t="str">
        <f t="shared" si="11"/>
        <v xml:space="preserve"> </v>
      </c>
      <c r="AJ78" s="30" t="str">
        <f t="shared" si="8"/>
        <v xml:space="preserve"> </v>
      </c>
      <c r="AK78" s="30" t="str">
        <f t="shared" si="10"/>
        <v xml:space="preserve"> </v>
      </c>
      <c r="AL78" s="30" t="str">
        <f t="shared" si="9"/>
        <v xml:space="preserve"> </v>
      </c>
      <c r="AM78" s="30" t="str">
        <f t="shared" si="7"/>
        <v xml:space="preserve"> </v>
      </c>
    </row>
    <row r="79" spans="1:39" s="3" customFormat="1" ht="20.100000000000001" customHeight="1" x14ac:dyDescent="0.25">
      <c r="A79" s="45" t="s">
        <v>173</v>
      </c>
      <c r="B79" s="45" t="s">
        <v>116</v>
      </c>
      <c r="C79" s="45" t="s">
        <v>556</v>
      </c>
      <c r="D79" s="45" t="s">
        <v>86</v>
      </c>
      <c r="E79" s="5" t="s">
        <v>537</v>
      </c>
      <c r="F79" s="5"/>
      <c r="G79" s="5" t="s">
        <v>537</v>
      </c>
      <c r="H79" s="5" t="s">
        <v>537</v>
      </c>
      <c r="I79" s="5" t="s">
        <v>537</v>
      </c>
      <c r="J79" s="5" t="s">
        <v>537</v>
      </c>
      <c r="K79" s="5"/>
      <c r="L79" s="5"/>
      <c r="M79" s="5"/>
      <c r="N79" s="5"/>
      <c r="O79" s="5" t="s">
        <v>537</v>
      </c>
      <c r="P79" s="5"/>
      <c r="Q79" s="5"/>
      <c r="R79" s="5"/>
      <c r="S79" s="5" t="s">
        <v>537</v>
      </c>
      <c r="T79" s="5"/>
      <c r="U79" s="5" t="s">
        <v>537</v>
      </c>
      <c r="V79" s="5"/>
      <c r="W79" s="5"/>
      <c r="X79" s="5" t="s">
        <v>537</v>
      </c>
      <c r="Y79" s="5"/>
      <c r="Z79" s="5"/>
      <c r="AA79" s="5"/>
      <c r="AB79" s="5"/>
      <c r="AC79" s="5" t="s">
        <v>537</v>
      </c>
      <c r="AD79" s="5"/>
      <c r="AE79" s="5"/>
      <c r="AG79" s="20">
        <f t="shared" si="6"/>
        <v>10</v>
      </c>
      <c r="AH79" s="21">
        <f t="shared" si="11"/>
        <v>1</v>
      </c>
      <c r="AJ79" s="30">
        <f t="shared" si="8"/>
        <v>1</v>
      </c>
      <c r="AK79" s="30">
        <f t="shared" si="10"/>
        <v>1</v>
      </c>
      <c r="AL79" s="30" t="str">
        <f t="shared" si="9"/>
        <v xml:space="preserve"> </v>
      </c>
      <c r="AM79" s="30">
        <f t="shared" si="7"/>
        <v>1</v>
      </c>
    </row>
    <row r="80" spans="1:39" s="3" customFormat="1" ht="20.100000000000001" customHeight="1" x14ac:dyDescent="0.25">
      <c r="A80" s="45" t="s">
        <v>174</v>
      </c>
      <c r="B80" s="45" t="s">
        <v>79</v>
      </c>
      <c r="C80" s="45" t="s">
        <v>547</v>
      </c>
      <c r="D80" s="45" t="s">
        <v>86</v>
      </c>
      <c r="E80" s="5" t="s">
        <v>537</v>
      </c>
      <c r="F80" s="5"/>
      <c r="G80" s="5"/>
      <c r="H80" s="5" t="s">
        <v>537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 t="s">
        <v>595</v>
      </c>
      <c r="AB80" s="5"/>
      <c r="AC80" s="5"/>
      <c r="AD80" s="5"/>
      <c r="AE80" s="5"/>
      <c r="AG80" s="20">
        <f t="shared" si="6"/>
        <v>3</v>
      </c>
      <c r="AH80" s="21">
        <f t="shared" si="11"/>
        <v>1</v>
      </c>
      <c r="AJ80" s="30" t="str">
        <f t="shared" si="8"/>
        <v xml:space="preserve"> </v>
      </c>
      <c r="AK80" s="30" t="str">
        <f t="shared" si="10"/>
        <v xml:space="preserve"> </v>
      </c>
      <c r="AL80" s="30">
        <f t="shared" si="9"/>
        <v>1</v>
      </c>
      <c r="AM80" s="30">
        <f t="shared" si="7"/>
        <v>1</v>
      </c>
    </row>
    <row r="81" spans="1:39" s="3" customFormat="1" ht="20.100000000000001" customHeight="1" x14ac:dyDescent="0.25">
      <c r="A81" s="45" t="s">
        <v>175</v>
      </c>
      <c r="B81" s="45" t="s">
        <v>176</v>
      </c>
      <c r="C81" s="45" t="s">
        <v>567</v>
      </c>
      <c r="D81" s="45" t="s">
        <v>177</v>
      </c>
      <c r="E81" s="5" t="s">
        <v>537</v>
      </c>
      <c r="F81" s="5"/>
      <c r="G81" s="5"/>
      <c r="H81" s="5" t="s">
        <v>537</v>
      </c>
      <c r="I81" s="5" t="s">
        <v>537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537</v>
      </c>
      <c r="Y81" s="5"/>
      <c r="Z81" s="5"/>
      <c r="AA81" s="5" t="s">
        <v>595</v>
      </c>
      <c r="AB81" s="5"/>
      <c r="AC81" s="5" t="s">
        <v>537</v>
      </c>
      <c r="AD81" s="5"/>
      <c r="AE81" s="5"/>
      <c r="AG81" s="20">
        <f t="shared" si="6"/>
        <v>6</v>
      </c>
      <c r="AH81" s="21">
        <f t="shared" si="11"/>
        <v>1</v>
      </c>
      <c r="AJ81" s="30" t="str">
        <f t="shared" si="8"/>
        <v xml:space="preserve"> </v>
      </c>
      <c r="AK81" s="30">
        <f t="shared" si="10"/>
        <v>1</v>
      </c>
      <c r="AL81" s="30">
        <f t="shared" si="9"/>
        <v>1</v>
      </c>
      <c r="AM81" s="30">
        <f t="shared" si="7"/>
        <v>1</v>
      </c>
    </row>
    <row r="82" spans="1:39" s="3" customFormat="1" ht="20.100000000000001" customHeight="1" x14ac:dyDescent="0.25">
      <c r="A82" s="45" t="s">
        <v>178</v>
      </c>
      <c r="B82" s="45" t="s">
        <v>83</v>
      </c>
      <c r="C82" s="45" t="s">
        <v>548</v>
      </c>
      <c r="D82" s="45" t="s">
        <v>89</v>
      </c>
      <c r="E82" s="5" t="s">
        <v>537</v>
      </c>
      <c r="F82" s="5" t="s">
        <v>537</v>
      </c>
      <c r="G82" s="5"/>
      <c r="H82" s="5" t="s">
        <v>537</v>
      </c>
      <c r="I82" s="5" t="s">
        <v>537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 t="s">
        <v>537</v>
      </c>
      <c r="AD82" s="5"/>
      <c r="AE82" s="5"/>
      <c r="AG82" s="20">
        <f t="shared" si="6"/>
        <v>5</v>
      </c>
      <c r="AH82" s="21">
        <f t="shared" si="11"/>
        <v>1</v>
      </c>
      <c r="AJ82" s="30" t="str">
        <f t="shared" si="8"/>
        <v xml:space="preserve"> </v>
      </c>
      <c r="AK82" s="30" t="str">
        <f t="shared" si="10"/>
        <v xml:space="preserve"> </v>
      </c>
      <c r="AL82" s="30" t="str">
        <f t="shared" si="9"/>
        <v xml:space="preserve"> </v>
      </c>
      <c r="AM82" s="30">
        <f t="shared" si="7"/>
        <v>1</v>
      </c>
    </row>
    <row r="83" spans="1:39" s="3" customFormat="1" ht="20.100000000000001" customHeight="1" x14ac:dyDescent="0.25">
      <c r="A83" s="45" t="s">
        <v>179</v>
      </c>
      <c r="B83" s="45" t="s">
        <v>76</v>
      </c>
      <c r="C83" s="45" t="s">
        <v>546</v>
      </c>
      <c r="D83" s="45" t="s">
        <v>77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G83" s="20">
        <f t="shared" si="6"/>
        <v>0</v>
      </c>
      <c r="AH83" s="21" t="str">
        <f t="shared" si="11"/>
        <v xml:space="preserve"> </v>
      </c>
      <c r="AJ83" s="30" t="str">
        <f t="shared" si="8"/>
        <v xml:space="preserve"> </v>
      </c>
      <c r="AK83" s="30" t="str">
        <f t="shared" si="10"/>
        <v xml:space="preserve"> </v>
      </c>
      <c r="AL83" s="30" t="str">
        <f t="shared" si="9"/>
        <v xml:space="preserve"> </v>
      </c>
      <c r="AM83" s="30" t="str">
        <f t="shared" si="7"/>
        <v xml:space="preserve"> </v>
      </c>
    </row>
    <row r="84" spans="1:39" s="3" customFormat="1" ht="20.100000000000001" customHeight="1" x14ac:dyDescent="0.25">
      <c r="A84" s="45" t="s">
        <v>180</v>
      </c>
      <c r="B84" s="45" t="s">
        <v>98</v>
      </c>
      <c r="C84" s="45" t="s">
        <v>551</v>
      </c>
      <c r="D84" s="45" t="s">
        <v>86</v>
      </c>
      <c r="E84" s="5" t="s">
        <v>537</v>
      </c>
      <c r="F84" s="5"/>
      <c r="G84" s="5"/>
      <c r="H84" s="5" t="s">
        <v>537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 t="s">
        <v>537</v>
      </c>
      <c r="AD84" s="5"/>
      <c r="AE84" s="5"/>
      <c r="AG84" s="20">
        <f t="shared" si="6"/>
        <v>3</v>
      </c>
      <c r="AH84" s="21">
        <f t="shared" si="11"/>
        <v>1</v>
      </c>
      <c r="AJ84" s="30" t="str">
        <f t="shared" si="8"/>
        <v xml:space="preserve"> </v>
      </c>
      <c r="AK84" s="30" t="str">
        <f t="shared" si="10"/>
        <v xml:space="preserve"> </v>
      </c>
      <c r="AL84" s="30" t="str">
        <f t="shared" si="9"/>
        <v xml:space="preserve"> </v>
      </c>
      <c r="AM84" s="30">
        <f t="shared" si="7"/>
        <v>1</v>
      </c>
    </row>
    <row r="85" spans="1:39" s="3" customFormat="1" ht="20.100000000000001" customHeight="1" x14ac:dyDescent="0.25">
      <c r="A85" s="45" t="s">
        <v>181</v>
      </c>
      <c r="B85" s="45" t="s">
        <v>171</v>
      </c>
      <c r="C85" s="45" t="s">
        <v>541</v>
      </c>
      <c r="D85" s="45" t="s">
        <v>172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G85" s="20">
        <f t="shared" si="6"/>
        <v>0</v>
      </c>
      <c r="AH85" s="21" t="str">
        <f t="shared" si="11"/>
        <v xml:space="preserve"> </v>
      </c>
      <c r="AJ85" s="30" t="str">
        <f t="shared" si="8"/>
        <v xml:space="preserve"> </v>
      </c>
      <c r="AK85" s="30" t="str">
        <f t="shared" si="10"/>
        <v xml:space="preserve"> </v>
      </c>
      <c r="AL85" s="30" t="str">
        <f t="shared" si="9"/>
        <v xml:space="preserve"> </v>
      </c>
      <c r="AM85" s="30" t="str">
        <f t="shared" si="7"/>
        <v xml:space="preserve"> </v>
      </c>
    </row>
    <row r="86" spans="1:39" s="3" customFormat="1" ht="20.100000000000001" customHeight="1" x14ac:dyDescent="0.25">
      <c r="A86" s="45" t="s">
        <v>182</v>
      </c>
      <c r="B86" s="45" t="s">
        <v>62</v>
      </c>
      <c r="C86" s="45" t="s">
        <v>560</v>
      </c>
      <c r="D86" s="45" t="s">
        <v>63</v>
      </c>
      <c r="E86" s="5"/>
      <c r="F86" s="5"/>
      <c r="G86" s="5"/>
      <c r="H86" s="5" t="s">
        <v>537</v>
      </c>
      <c r="I86" s="5" t="s">
        <v>537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 t="s">
        <v>537</v>
      </c>
      <c r="AD86" s="5"/>
      <c r="AE86" s="5"/>
      <c r="AG86" s="20">
        <f t="shared" si="6"/>
        <v>3</v>
      </c>
      <c r="AH86" s="21">
        <f t="shared" si="11"/>
        <v>1</v>
      </c>
      <c r="AJ86" s="30" t="str">
        <f t="shared" si="8"/>
        <v xml:space="preserve"> </v>
      </c>
      <c r="AK86" s="30" t="str">
        <f t="shared" si="10"/>
        <v xml:space="preserve"> </v>
      </c>
      <c r="AL86" s="30" t="str">
        <f t="shared" si="9"/>
        <v xml:space="preserve"> </v>
      </c>
      <c r="AM86" s="30">
        <f t="shared" si="7"/>
        <v>1</v>
      </c>
    </row>
    <row r="87" spans="1:39" s="3" customFormat="1" ht="20.100000000000001" customHeight="1" x14ac:dyDescent="0.25">
      <c r="A87" s="45" t="s">
        <v>183</v>
      </c>
      <c r="B87" s="45" t="s">
        <v>62</v>
      </c>
      <c r="C87" s="45" t="s">
        <v>560</v>
      </c>
      <c r="D87" s="45" t="s">
        <v>133</v>
      </c>
      <c r="E87" s="5"/>
      <c r="F87" s="5"/>
      <c r="G87" s="5"/>
      <c r="H87" s="5"/>
      <c r="I87" s="5" t="s">
        <v>537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 t="s">
        <v>537</v>
      </c>
      <c r="AD87" s="5"/>
      <c r="AE87" s="5"/>
      <c r="AG87" s="20">
        <f t="shared" si="6"/>
        <v>2</v>
      </c>
      <c r="AH87" s="21">
        <f t="shared" si="11"/>
        <v>1</v>
      </c>
      <c r="AJ87" s="30" t="str">
        <f t="shared" si="8"/>
        <v xml:space="preserve"> </v>
      </c>
      <c r="AK87" s="30" t="str">
        <f t="shared" si="10"/>
        <v xml:space="preserve"> </v>
      </c>
      <c r="AL87" s="30" t="str">
        <f t="shared" si="9"/>
        <v xml:space="preserve"> </v>
      </c>
      <c r="AM87" s="30">
        <f t="shared" si="7"/>
        <v>1</v>
      </c>
    </row>
    <row r="88" spans="1:39" s="3" customFormat="1" ht="20.100000000000001" customHeight="1" x14ac:dyDescent="0.25">
      <c r="A88" s="45" t="s">
        <v>184</v>
      </c>
      <c r="B88" s="45" t="s">
        <v>160</v>
      </c>
      <c r="C88" s="45" t="s">
        <v>566</v>
      </c>
      <c r="D88" s="45" t="s">
        <v>86</v>
      </c>
      <c r="E88" s="5"/>
      <c r="F88" s="5"/>
      <c r="G88" s="5"/>
      <c r="H88" s="5" t="s">
        <v>537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537</v>
      </c>
      <c r="T88" s="5"/>
      <c r="U88" s="5" t="s">
        <v>537</v>
      </c>
      <c r="V88" s="5"/>
      <c r="W88" s="5"/>
      <c r="X88" s="5"/>
      <c r="Y88" s="5"/>
      <c r="Z88" s="5"/>
      <c r="AA88" s="5" t="s">
        <v>595</v>
      </c>
      <c r="AB88" s="5"/>
      <c r="AC88" s="5" t="s">
        <v>537</v>
      </c>
      <c r="AD88" s="5"/>
      <c r="AE88" s="5"/>
      <c r="AG88" s="20">
        <f t="shared" si="6"/>
        <v>5</v>
      </c>
      <c r="AH88" s="21">
        <f t="shared" si="11"/>
        <v>1</v>
      </c>
      <c r="AJ88" s="30">
        <f t="shared" si="8"/>
        <v>1</v>
      </c>
      <c r="AK88" s="30" t="str">
        <f t="shared" si="10"/>
        <v xml:space="preserve"> </v>
      </c>
      <c r="AL88" s="30">
        <f t="shared" si="9"/>
        <v>1</v>
      </c>
      <c r="AM88" s="30">
        <f t="shared" si="7"/>
        <v>1</v>
      </c>
    </row>
    <row r="89" spans="1:39" s="3" customFormat="1" ht="20.100000000000001" customHeight="1" x14ac:dyDescent="0.25">
      <c r="A89" s="45" t="s">
        <v>185</v>
      </c>
      <c r="B89" s="45" t="s">
        <v>98</v>
      </c>
      <c r="C89" s="45" t="s">
        <v>551</v>
      </c>
      <c r="D89" s="45" t="s">
        <v>36</v>
      </c>
      <c r="E89" s="5"/>
      <c r="F89" s="5" t="s">
        <v>537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 t="s">
        <v>537</v>
      </c>
      <c r="AB89" s="5"/>
      <c r="AC89" s="5" t="s">
        <v>537</v>
      </c>
      <c r="AD89" s="5"/>
      <c r="AE89" s="5"/>
      <c r="AG89" s="20">
        <f t="shared" si="6"/>
        <v>3</v>
      </c>
      <c r="AH89" s="21">
        <f t="shared" si="11"/>
        <v>1</v>
      </c>
      <c r="AJ89" s="30" t="str">
        <f t="shared" si="8"/>
        <v xml:space="preserve"> </v>
      </c>
      <c r="AK89" s="30" t="str">
        <f t="shared" si="10"/>
        <v xml:space="preserve"> </v>
      </c>
      <c r="AL89" s="30">
        <f t="shared" si="9"/>
        <v>1</v>
      </c>
      <c r="AM89" s="30">
        <f t="shared" si="7"/>
        <v>1</v>
      </c>
    </row>
    <row r="90" spans="1:39" s="3" customFormat="1" ht="20.100000000000001" customHeight="1" x14ac:dyDescent="0.25">
      <c r="A90" s="45" t="s">
        <v>186</v>
      </c>
      <c r="B90" s="45" t="s">
        <v>147</v>
      </c>
      <c r="C90" s="45" t="s">
        <v>563</v>
      </c>
      <c r="D90" s="45" t="s">
        <v>148</v>
      </c>
      <c r="E90" s="5"/>
      <c r="F90" s="5" t="s">
        <v>537</v>
      </c>
      <c r="G90" s="5" t="s">
        <v>537</v>
      </c>
      <c r="H90" s="5" t="s">
        <v>537</v>
      </c>
      <c r="I90" s="5" t="s">
        <v>537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 t="s">
        <v>595</v>
      </c>
      <c r="AA90" s="5"/>
      <c r="AB90" s="5"/>
      <c r="AC90" s="5" t="s">
        <v>537</v>
      </c>
      <c r="AD90" s="5"/>
      <c r="AE90" s="5"/>
      <c r="AG90" s="20">
        <f t="shared" si="6"/>
        <v>6</v>
      </c>
      <c r="AH90" s="21">
        <f t="shared" si="11"/>
        <v>1</v>
      </c>
      <c r="AJ90" s="30" t="str">
        <f t="shared" si="8"/>
        <v xml:space="preserve"> </v>
      </c>
      <c r="AK90" s="30">
        <f t="shared" si="10"/>
        <v>1</v>
      </c>
      <c r="AL90" s="30" t="str">
        <f t="shared" si="9"/>
        <v xml:space="preserve"> </v>
      </c>
      <c r="AM90" s="30">
        <f t="shared" si="7"/>
        <v>1</v>
      </c>
    </row>
    <row r="91" spans="1:39" s="3" customFormat="1" ht="20.100000000000001" customHeight="1" x14ac:dyDescent="0.25">
      <c r="A91" s="45" t="s">
        <v>187</v>
      </c>
      <c r="B91" s="45" t="s">
        <v>92</v>
      </c>
      <c r="C91" s="45" t="s">
        <v>550</v>
      </c>
      <c r="D91" s="45" t="s">
        <v>93</v>
      </c>
      <c r="E91" s="5" t="s">
        <v>537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G91" s="20">
        <f t="shared" si="6"/>
        <v>1</v>
      </c>
      <c r="AH91" s="21">
        <f t="shared" si="11"/>
        <v>1</v>
      </c>
      <c r="AJ91" s="30" t="str">
        <f t="shared" si="8"/>
        <v xml:space="preserve"> </v>
      </c>
      <c r="AK91" s="30" t="str">
        <f t="shared" si="10"/>
        <v xml:space="preserve"> </v>
      </c>
      <c r="AL91" s="30" t="str">
        <f t="shared" si="9"/>
        <v xml:space="preserve"> </v>
      </c>
      <c r="AM91" s="30">
        <f t="shared" si="7"/>
        <v>1</v>
      </c>
    </row>
    <row r="92" spans="1:39" s="3" customFormat="1" ht="20.100000000000001" customHeight="1" x14ac:dyDescent="0.25">
      <c r="A92" s="45" t="s">
        <v>188</v>
      </c>
      <c r="B92" s="45" t="s">
        <v>76</v>
      </c>
      <c r="C92" s="45" t="s">
        <v>546</v>
      </c>
      <c r="D92" s="45" t="s">
        <v>39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G92" s="20">
        <f t="shared" si="6"/>
        <v>0</v>
      </c>
      <c r="AH92" s="21" t="str">
        <f t="shared" si="11"/>
        <v xml:space="preserve"> </v>
      </c>
      <c r="AJ92" s="30" t="str">
        <f t="shared" si="8"/>
        <v xml:space="preserve"> </v>
      </c>
      <c r="AK92" s="30" t="str">
        <f t="shared" si="10"/>
        <v xml:space="preserve"> </v>
      </c>
      <c r="AL92" s="30" t="str">
        <f t="shared" si="9"/>
        <v xml:space="preserve"> </v>
      </c>
      <c r="AM92" s="30" t="str">
        <f t="shared" si="7"/>
        <v xml:space="preserve"> </v>
      </c>
    </row>
    <row r="93" spans="1:39" s="3" customFormat="1" ht="20.100000000000001" customHeight="1" x14ac:dyDescent="0.25">
      <c r="A93" s="45" t="s">
        <v>189</v>
      </c>
      <c r="B93" s="45" t="s">
        <v>62</v>
      </c>
      <c r="C93" s="45" t="s">
        <v>560</v>
      </c>
      <c r="D93" s="45" t="s">
        <v>63</v>
      </c>
      <c r="E93" s="5"/>
      <c r="F93" s="5"/>
      <c r="G93" s="5"/>
      <c r="H93" s="5" t="s">
        <v>537</v>
      </c>
      <c r="I93" s="5" t="s">
        <v>537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 t="s">
        <v>595</v>
      </c>
      <c r="AA93" s="5" t="s">
        <v>595</v>
      </c>
      <c r="AB93" s="5"/>
      <c r="AC93" s="5" t="s">
        <v>537</v>
      </c>
      <c r="AD93" s="5"/>
      <c r="AE93" s="5"/>
      <c r="AG93" s="20">
        <f t="shared" si="6"/>
        <v>5</v>
      </c>
      <c r="AH93" s="21">
        <f t="shared" si="11"/>
        <v>1</v>
      </c>
      <c r="AJ93" s="30" t="str">
        <f t="shared" si="8"/>
        <v xml:space="preserve"> </v>
      </c>
      <c r="AK93" s="30">
        <f t="shared" si="10"/>
        <v>1</v>
      </c>
      <c r="AL93" s="30">
        <f t="shared" si="9"/>
        <v>1</v>
      </c>
      <c r="AM93" s="30">
        <f t="shared" si="7"/>
        <v>1</v>
      </c>
    </row>
    <row r="94" spans="1:39" s="3" customFormat="1" ht="20.100000000000001" customHeight="1" x14ac:dyDescent="0.25">
      <c r="A94" s="45" t="s">
        <v>190</v>
      </c>
      <c r="B94" s="45" t="s">
        <v>76</v>
      </c>
      <c r="C94" s="45" t="s">
        <v>546</v>
      </c>
      <c r="D94" s="45" t="s">
        <v>77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G94" s="20">
        <f t="shared" si="6"/>
        <v>0</v>
      </c>
      <c r="AH94" s="21" t="str">
        <f t="shared" si="11"/>
        <v xml:space="preserve"> </v>
      </c>
      <c r="AJ94" s="30" t="str">
        <f t="shared" si="8"/>
        <v xml:space="preserve"> </v>
      </c>
      <c r="AK94" s="30" t="str">
        <f t="shared" si="10"/>
        <v xml:space="preserve"> </v>
      </c>
      <c r="AL94" s="30" t="str">
        <f t="shared" si="9"/>
        <v xml:space="preserve"> </v>
      </c>
      <c r="AM94" s="30" t="str">
        <f t="shared" si="7"/>
        <v xml:space="preserve"> </v>
      </c>
    </row>
    <row r="95" spans="1:39" s="3" customFormat="1" ht="20.100000000000001" customHeight="1" x14ac:dyDescent="0.25">
      <c r="A95" s="45" t="s">
        <v>191</v>
      </c>
      <c r="B95" s="45" t="s">
        <v>53</v>
      </c>
      <c r="C95" s="45" t="s">
        <v>552</v>
      </c>
      <c r="D95" s="45" t="s">
        <v>192</v>
      </c>
      <c r="E95" s="5" t="s">
        <v>537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G95" s="20">
        <f t="shared" si="6"/>
        <v>1</v>
      </c>
      <c r="AH95" s="21">
        <f t="shared" si="11"/>
        <v>1</v>
      </c>
      <c r="AJ95" s="30" t="str">
        <f t="shared" si="8"/>
        <v xml:space="preserve"> </v>
      </c>
      <c r="AK95" s="30" t="str">
        <f t="shared" si="10"/>
        <v xml:space="preserve"> </v>
      </c>
      <c r="AL95" s="30" t="str">
        <f t="shared" si="9"/>
        <v xml:space="preserve"> </v>
      </c>
      <c r="AM95" s="30">
        <f t="shared" si="7"/>
        <v>1</v>
      </c>
    </row>
    <row r="96" spans="1:39" s="3" customFormat="1" ht="20.100000000000001" customHeight="1" x14ac:dyDescent="0.25">
      <c r="A96" s="45" t="s">
        <v>193</v>
      </c>
      <c r="B96" s="45" t="s">
        <v>58</v>
      </c>
      <c r="C96" s="45" t="s">
        <v>553</v>
      </c>
      <c r="D96" s="45" t="s">
        <v>36</v>
      </c>
      <c r="E96" s="5" t="s">
        <v>537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G96" s="20">
        <f t="shared" si="6"/>
        <v>1</v>
      </c>
      <c r="AH96" s="21">
        <f t="shared" si="11"/>
        <v>1</v>
      </c>
      <c r="AJ96" s="30" t="str">
        <f t="shared" si="8"/>
        <v xml:space="preserve"> </v>
      </c>
      <c r="AK96" s="30" t="str">
        <f t="shared" si="10"/>
        <v xml:space="preserve"> </v>
      </c>
      <c r="AL96" s="30" t="str">
        <f t="shared" si="9"/>
        <v xml:space="preserve"> </v>
      </c>
      <c r="AM96" s="30">
        <f t="shared" si="7"/>
        <v>1</v>
      </c>
    </row>
    <row r="97" spans="1:39" s="3" customFormat="1" ht="20.100000000000001" customHeight="1" x14ac:dyDescent="0.25">
      <c r="A97" s="45" t="s">
        <v>194</v>
      </c>
      <c r="B97" s="45" t="s">
        <v>69</v>
      </c>
      <c r="C97" s="45" t="s">
        <v>555</v>
      </c>
      <c r="D97" s="45" t="s">
        <v>111</v>
      </c>
      <c r="E97" s="5"/>
      <c r="F97" s="5"/>
      <c r="G97" s="5"/>
      <c r="H97" s="5" t="s">
        <v>537</v>
      </c>
      <c r="I97" s="5" t="s">
        <v>537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G97" s="20">
        <f t="shared" si="6"/>
        <v>2</v>
      </c>
      <c r="AH97" s="21">
        <f t="shared" si="11"/>
        <v>1</v>
      </c>
      <c r="AJ97" s="30" t="str">
        <f t="shared" si="8"/>
        <v xml:space="preserve"> </v>
      </c>
      <c r="AK97" s="30" t="str">
        <f t="shared" si="10"/>
        <v xml:space="preserve"> </v>
      </c>
      <c r="AL97" s="30" t="str">
        <f t="shared" si="9"/>
        <v xml:space="preserve"> </v>
      </c>
      <c r="AM97" s="30">
        <f t="shared" si="7"/>
        <v>1</v>
      </c>
    </row>
    <row r="98" spans="1:39" s="3" customFormat="1" ht="20.100000000000001" customHeight="1" x14ac:dyDescent="0.25">
      <c r="A98" s="45" t="s">
        <v>195</v>
      </c>
      <c r="B98" s="45" t="s">
        <v>60</v>
      </c>
      <c r="C98" s="45" t="s">
        <v>564</v>
      </c>
      <c r="D98" s="45" t="s">
        <v>56</v>
      </c>
      <c r="E98" s="5"/>
      <c r="F98" s="5"/>
      <c r="G98" s="5" t="s">
        <v>537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 t="s">
        <v>537</v>
      </c>
      <c r="AD98" s="5"/>
      <c r="AE98" s="5"/>
      <c r="AG98" s="20">
        <f t="shared" si="6"/>
        <v>2</v>
      </c>
      <c r="AH98" s="21">
        <f t="shared" si="11"/>
        <v>1</v>
      </c>
      <c r="AJ98" s="30" t="str">
        <f t="shared" si="8"/>
        <v xml:space="preserve"> </v>
      </c>
      <c r="AK98" s="30" t="str">
        <f t="shared" si="10"/>
        <v xml:space="preserve"> </v>
      </c>
      <c r="AL98" s="30" t="str">
        <f t="shared" si="9"/>
        <v xml:space="preserve"> </v>
      </c>
      <c r="AM98" s="30">
        <f t="shared" si="7"/>
        <v>1</v>
      </c>
    </row>
    <row r="99" spans="1:39" s="3" customFormat="1" ht="20.100000000000001" customHeight="1" x14ac:dyDescent="0.25">
      <c r="A99" s="45" t="s">
        <v>196</v>
      </c>
      <c r="B99" s="45" t="s">
        <v>76</v>
      </c>
      <c r="C99" s="45" t="s">
        <v>546</v>
      </c>
      <c r="D99" s="45" t="s">
        <v>36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G99" s="20">
        <f t="shared" si="6"/>
        <v>0</v>
      </c>
      <c r="AH99" s="21" t="str">
        <f t="shared" si="11"/>
        <v xml:space="preserve"> </v>
      </c>
      <c r="AJ99" s="30" t="str">
        <f t="shared" si="8"/>
        <v xml:space="preserve"> </v>
      </c>
      <c r="AK99" s="30" t="str">
        <f t="shared" si="10"/>
        <v xml:space="preserve"> </v>
      </c>
      <c r="AL99" s="30" t="str">
        <f t="shared" si="9"/>
        <v xml:space="preserve"> </v>
      </c>
      <c r="AM99" s="30" t="str">
        <f t="shared" si="7"/>
        <v xml:space="preserve"> </v>
      </c>
    </row>
    <row r="100" spans="1:39" s="3" customFormat="1" ht="20.100000000000001" customHeight="1" x14ac:dyDescent="0.25">
      <c r="A100" s="45" t="s">
        <v>197</v>
      </c>
      <c r="B100" s="45" t="s">
        <v>198</v>
      </c>
      <c r="C100" s="45" t="s">
        <v>565</v>
      </c>
      <c r="D100" s="45" t="s">
        <v>122</v>
      </c>
      <c r="E100" s="5" t="s">
        <v>537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 t="s">
        <v>537</v>
      </c>
      <c r="T100" s="5"/>
      <c r="U100" s="5"/>
      <c r="V100" s="5"/>
      <c r="W100" s="5"/>
      <c r="X100" s="5"/>
      <c r="Y100" s="5"/>
      <c r="Z100" s="5"/>
      <c r="AA100" s="5"/>
      <c r="AB100" s="5"/>
      <c r="AC100" s="5" t="s">
        <v>537</v>
      </c>
      <c r="AD100" s="5"/>
      <c r="AE100" s="5"/>
      <c r="AG100" s="20">
        <f t="shared" si="6"/>
        <v>3</v>
      </c>
      <c r="AH100" s="21">
        <f t="shared" si="11"/>
        <v>1</v>
      </c>
      <c r="AJ100" s="30">
        <f t="shared" si="8"/>
        <v>1</v>
      </c>
      <c r="AK100" s="30" t="str">
        <f t="shared" si="10"/>
        <v xml:space="preserve"> </v>
      </c>
      <c r="AL100" s="30" t="str">
        <f t="shared" si="9"/>
        <v xml:space="preserve"> </v>
      </c>
      <c r="AM100" s="30">
        <f t="shared" si="7"/>
        <v>1</v>
      </c>
    </row>
    <row r="101" spans="1:39" s="3" customFormat="1" ht="20.100000000000001" customHeight="1" x14ac:dyDescent="0.25">
      <c r="A101" s="45" t="s">
        <v>199</v>
      </c>
      <c r="B101" s="45" t="s">
        <v>200</v>
      </c>
      <c r="C101" s="45" t="s">
        <v>568</v>
      </c>
      <c r="D101" s="45" t="s">
        <v>86</v>
      </c>
      <c r="E101" s="5" t="s">
        <v>537</v>
      </c>
      <c r="F101" s="5" t="s">
        <v>537</v>
      </c>
      <c r="G101" s="5"/>
      <c r="H101" s="5" t="s">
        <v>537</v>
      </c>
      <c r="I101" s="5" t="s">
        <v>537</v>
      </c>
      <c r="J101" s="5" t="s">
        <v>537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 t="s">
        <v>537</v>
      </c>
      <c r="AB101" s="5"/>
      <c r="AC101" s="5"/>
      <c r="AD101" s="5"/>
      <c r="AE101" s="5"/>
      <c r="AG101" s="20">
        <f t="shared" si="6"/>
        <v>6</v>
      </c>
      <c r="AH101" s="21">
        <f t="shared" si="11"/>
        <v>1</v>
      </c>
      <c r="AJ101" s="30" t="str">
        <f t="shared" si="8"/>
        <v xml:space="preserve"> </v>
      </c>
      <c r="AK101" s="30" t="str">
        <f t="shared" si="10"/>
        <v xml:space="preserve"> </v>
      </c>
      <c r="AL101" s="30">
        <f t="shared" si="9"/>
        <v>1</v>
      </c>
      <c r="AM101" s="30">
        <f t="shared" si="7"/>
        <v>1</v>
      </c>
    </row>
    <row r="102" spans="1:39" s="3" customFormat="1" ht="20.100000000000001" customHeight="1" x14ac:dyDescent="0.25">
      <c r="A102" s="45" t="s">
        <v>201</v>
      </c>
      <c r="B102" s="45" t="s">
        <v>74</v>
      </c>
      <c r="C102" s="45" t="s">
        <v>545</v>
      </c>
      <c r="D102" s="45" t="s">
        <v>56</v>
      </c>
      <c r="E102" s="5" t="s">
        <v>537</v>
      </c>
      <c r="F102" s="5"/>
      <c r="G102" s="5" t="s">
        <v>537</v>
      </c>
      <c r="H102" s="5" t="s">
        <v>537</v>
      </c>
      <c r="I102" s="5" t="s">
        <v>537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 t="s">
        <v>595</v>
      </c>
      <c r="AB102" s="5"/>
      <c r="AC102" s="5"/>
      <c r="AD102" s="5"/>
      <c r="AE102" s="5"/>
      <c r="AG102" s="20">
        <f t="shared" si="6"/>
        <v>5</v>
      </c>
      <c r="AH102" s="21">
        <f t="shared" si="11"/>
        <v>1</v>
      </c>
      <c r="AJ102" s="30" t="str">
        <f t="shared" si="8"/>
        <v xml:space="preserve"> </v>
      </c>
      <c r="AK102" s="30" t="str">
        <f t="shared" si="10"/>
        <v xml:space="preserve"> </v>
      </c>
      <c r="AL102" s="30">
        <f t="shared" si="9"/>
        <v>1</v>
      </c>
      <c r="AM102" s="30">
        <f t="shared" si="7"/>
        <v>1</v>
      </c>
    </row>
    <row r="103" spans="1:39" s="3" customFormat="1" ht="20.100000000000001" customHeight="1" x14ac:dyDescent="0.25">
      <c r="A103" s="45" t="s">
        <v>202</v>
      </c>
      <c r="B103" s="45" t="s">
        <v>76</v>
      </c>
      <c r="C103" s="45" t="s">
        <v>546</v>
      </c>
      <c r="D103" s="45" t="s">
        <v>86</v>
      </c>
      <c r="E103" s="5"/>
      <c r="F103" s="5"/>
      <c r="G103" s="5"/>
      <c r="H103" s="5" t="s">
        <v>537</v>
      </c>
      <c r="I103" s="5" t="s">
        <v>537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 t="s">
        <v>537</v>
      </c>
      <c r="AB103" s="5"/>
      <c r="AC103" s="5" t="s">
        <v>537</v>
      </c>
      <c r="AD103" s="5"/>
      <c r="AE103" s="5"/>
      <c r="AG103" s="20">
        <f t="shared" si="6"/>
        <v>4</v>
      </c>
      <c r="AH103" s="21">
        <f t="shared" si="11"/>
        <v>1</v>
      </c>
      <c r="AJ103" s="30" t="str">
        <f t="shared" si="8"/>
        <v xml:space="preserve"> </v>
      </c>
      <c r="AK103" s="30" t="str">
        <f t="shared" si="10"/>
        <v xml:space="preserve"> </v>
      </c>
      <c r="AL103" s="30">
        <f t="shared" si="9"/>
        <v>1</v>
      </c>
      <c r="AM103" s="30">
        <f t="shared" si="7"/>
        <v>1</v>
      </c>
    </row>
    <row r="104" spans="1:39" s="3" customFormat="1" ht="20.100000000000001" customHeight="1" x14ac:dyDescent="0.25">
      <c r="A104" s="45" t="s">
        <v>203</v>
      </c>
      <c r="B104" s="45" t="s">
        <v>35</v>
      </c>
      <c r="C104" s="45" t="s">
        <v>554</v>
      </c>
      <c r="D104" s="45" t="s">
        <v>122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G104" s="20">
        <f t="shared" si="6"/>
        <v>0</v>
      </c>
      <c r="AH104" s="21" t="str">
        <f t="shared" si="11"/>
        <v xml:space="preserve"> </v>
      </c>
      <c r="AJ104" s="30" t="str">
        <f t="shared" si="8"/>
        <v xml:space="preserve"> </v>
      </c>
      <c r="AK104" s="30" t="str">
        <f t="shared" si="10"/>
        <v xml:space="preserve"> </v>
      </c>
      <c r="AL104" s="30" t="str">
        <f t="shared" si="9"/>
        <v xml:space="preserve"> </v>
      </c>
      <c r="AM104" s="30" t="str">
        <f t="shared" si="7"/>
        <v xml:space="preserve"> </v>
      </c>
    </row>
    <row r="105" spans="1:39" s="3" customFormat="1" ht="20.100000000000001" customHeight="1" x14ac:dyDescent="0.25">
      <c r="A105" s="45" t="s">
        <v>204</v>
      </c>
      <c r="B105" s="45" t="s">
        <v>58</v>
      </c>
      <c r="C105" s="45" t="s">
        <v>553</v>
      </c>
      <c r="D105" s="45" t="s">
        <v>36</v>
      </c>
      <c r="E105" s="5" t="s">
        <v>537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 t="s">
        <v>537</v>
      </c>
      <c r="AD105" s="5"/>
      <c r="AE105" s="5"/>
      <c r="AG105" s="20">
        <f t="shared" si="6"/>
        <v>2</v>
      </c>
      <c r="AH105" s="21">
        <f t="shared" si="11"/>
        <v>1</v>
      </c>
      <c r="AJ105" s="30" t="str">
        <f t="shared" si="8"/>
        <v xml:space="preserve"> </v>
      </c>
      <c r="AK105" s="30" t="str">
        <f t="shared" si="10"/>
        <v xml:space="preserve"> </v>
      </c>
      <c r="AL105" s="30" t="str">
        <f t="shared" si="9"/>
        <v xml:space="preserve"> </v>
      </c>
      <c r="AM105" s="30">
        <f t="shared" si="7"/>
        <v>1</v>
      </c>
    </row>
    <row r="106" spans="1:39" s="3" customFormat="1" ht="20.100000000000001" customHeight="1" x14ac:dyDescent="0.25">
      <c r="A106" s="45" t="s">
        <v>205</v>
      </c>
      <c r="B106" s="45" t="s">
        <v>206</v>
      </c>
      <c r="C106" s="45" t="s">
        <v>542</v>
      </c>
      <c r="D106" s="45" t="s">
        <v>86</v>
      </c>
      <c r="E106" s="5" t="s">
        <v>537</v>
      </c>
      <c r="F106" s="5"/>
      <c r="G106" s="5" t="s">
        <v>537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 t="s">
        <v>537</v>
      </c>
      <c r="T106" s="5" t="s">
        <v>537</v>
      </c>
      <c r="U106" s="5" t="s">
        <v>537</v>
      </c>
      <c r="V106" s="5"/>
      <c r="W106" s="5"/>
      <c r="X106" s="5"/>
      <c r="Y106" s="5"/>
      <c r="Z106" s="5"/>
      <c r="AA106" s="5"/>
      <c r="AB106" s="5"/>
      <c r="AC106" s="5" t="s">
        <v>537</v>
      </c>
      <c r="AD106" s="5" t="s">
        <v>537</v>
      </c>
      <c r="AE106" s="5"/>
      <c r="AG106" s="20">
        <f t="shared" si="6"/>
        <v>7</v>
      </c>
      <c r="AH106" s="21">
        <f t="shared" si="11"/>
        <v>1</v>
      </c>
      <c r="AJ106" s="30">
        <f t="shared" si="8"/>
        <v>1</v>
      </c>
      <c r="AK106" s="30" t="str">
        <f t="shared" si="10"/>
        <v xml:space="preserve"> </v>
      </c>
      <c r="AL106" s="30" t="str">
        <f t="shared" si="9"/>
        <v xml:space="preserve"> </v>
      </c>
      <c r="AM106" s="30">
        <f t="shared" si="7"/>
        <v>1</v>
      </c>
    </row>
    <row r="107" spans="1:39" s="3" customFormat="1" ht="20.100000000000001" customHeight="1" x14ac:dyDescent="0.25">
      <c r="A107" s="45" t="s">
        <v>207</v>
      </c>
      <c r="B107" s="45" t="s">
        <v>58</v>
      </c>
      <c r="C107" s="45" t="s">
        <v>553</v>
      </c>
      <c r="D107" s="45" t="s">
        <v>36</v>
      </c>
      <c r="E107" s="5"/>
      <c r="F107" s="5"/>
      <c r="G107" s="5" t="s">
        <v>537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G107" s="20">
        <f t="shared" si="6"/>
        <v>1</v>
      </c>
      <c r="AH107" s="21">
        <f t="shared" si="11"/>
        <v>1</v>
      </c>
      <c r="AJ107" s="30" t="str">
        <f t="shared" si="8"/>
        <v xml:space="preserve"> </v>
      </c>
      <c r="AK107" s="30" t="str">
        <f t="shared" si="10"/>
        <v xml:space="preserve"> </v>
      </c>
      <c r="AL107" s="30" t="str">
        <f t="shared" si="9"/>
        <v xml:space="preserve"> </v>
      </c>
      <c r="AM107" s="30">
        <f t="shared" si="7"/>
        <v>1</v>
      </c>
    </row>
    <row r="108" spans="1:39" s="3" customFormat="1" ht="20.100000000000001" customHeight="1" x14ac:dyDescent="0.25">
      <c r="A108" s="45" t="s">
        <v>208</v>
      </c>
      <c r="B108" s="45" t="s">
        <v>209</v>
      </c>
      <c r="C108" s="45" t="s">
        <v>569</v>
      </c>
      <c r="D108" s="45" t="s">
        <v>210</v>
      </c>
      <c r="E108" s="5" t="s">
        <v>537</v>
      </c>
      <c r="F108" s="5"/>
      <c r="G108" s="5" t="s">
        <v>537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 t="s">
        <v>537</v>
      </c>
      <c r="V108" s="5"/>
      <c r="W108" s="5"/>
      <c r="X108" s="5"/>
      <c r="Y108" s="5"/>
      <c r="Z108" s="5"/>
      <c r="AA108" s="5"/>
      <c r="AB108" s="5"/>
      <c r="AC108" s="5" t="s">
        <v>537</v>
      </c>
      <c r="AD108" s="5"/>
      <c r="AE108" s="5"/>
      <c r="AG108" s="20">
        <f t="shared" si="6"/>
        <v>4</v>
      </c>
      <c r="AH108" s="21">
        <f t="shared" si="11"/>
        <v>1</v>
      </c>
      <c r="AJ108" s="30" t="str">
        <f t="shared" si="8"/>
        <v xml:space="preserve"> </v>
      </c>
      <c r="AK108" s="30" t="str">
        <f t="shared" si="10"/>
        <v xml:space="preserve"> </v>
      </c>
      <c r="AL108" s="30" t="str">
        <f t="shared" si="9"/>
        <v xml:space="preserve"> </v>
      </c>
      <c r="AM108" s="30">
        <f t="shared" si="7"/>
        <v>1</v>
      </c>
    </row>
    <row r="109" spans="1:39" s="3" customFormat="1" ht="20.100000000000001" customHeight="1" x14ac:dyDescent="0.25">
      <c r="A109" s="45" t="s">
        <v>211</v>
      </c>
      <c r="B109" s="45" t="s">
        <v>74</v>
      </c>
      <c r="C109" s="45" t="s">
        <v>545</v>
      </c>
      <c r="D109" s="45" t="s">
        <v>66</v>
      </c>
      <c r="E109" s="5" t="s">
        <v>537</v>
      </c>
      <c r="F109" s="5"/>
      <c r="G109" s="5"/>
      <c r="H109" s="5" t="s">
        <v>537</v>
      </c>
      <c r="I109" s="5"/>
      <c r="J109" s="5"/>
      <c r="K109" s="5"/>
      <c r="L109" s="5"/>
      <c r="M109" s="5"/>
      <c r="N109" s="5"/>
      <c r="O109" s="5"/>
      <c r="P109" s="5"/>
      <c r="Q109" s="5" t="s">
        <v>537</v>
      </c>
      <c r="R109" s="5"/>
      <c r="S109" s="5" t="s">
        <v>537</v>
      </c>
      <c r="T109" s="5"/>
      <c r="U109" s="5" t="s">
        <v>537</v>
      </c>
      <c r="V109" s="5"/>
      <c r="W109" s="5"/>
      <c r="X109" s="5" t="s">
        <v>537</v>
      </c>
      <c r="Y109" s="5"/>
      <c r="Z109" s="5"/>
      <c r="AA109" s="5" t="s">
        <v>537</v>
      </c>
      <c r="AB109" s="5"/>
      <c r="AC109" s="5" t="s">
        <v>537</v>
      </c>
      <c r="AD109" s="5"/>
      <c r="AE109" s="5"/>
      <c r="AG109" s="20">
        <f t="shared" si="6"/>
        <v>8</v>
      </c>
      <c r="AH109" s="21">
        <f t="shared" si="11"/>
        <v>1</v>
      </c>
      <c r="AJ109" s="30">
        <f t="shared" si="8"/>
        <v>1</v>
      </c>
      <c r="AK109" s="30">
        <f t="shared" si="10"/>
        <v>1</v>
      </c>
      <c r="AL109" s="30">
        <f t="shared" si="9"/>
        <v>1</v>
      </c>
      <c r="AM109" s="30">
        <f t="shared" si="7"/>
        <v>1</v>
      </c>
    </row>
    <row r="110" spans="1:39" s="3" customFormat="1" ht="20.100000000000001" customHeight="1" x14ac:dyDescent="0.25">
      <c r="A110" s="45" t="s">
        <v>212</v>
      </c>
      <c r="B110" s="45" t="s">
        <v>74</v>
      </c>
      <c r="C110" s="45" t="s">
        <v>545</v>
      </c>
      <c r="D110" s="45" t="s">
        <v>89</v>
      </c>
      <c r="E110" s="5" t="s">
        <v>537</v>
      </c>
      <c r="F110" s="5"/>
      <c r="G110" s="5"/>
      <c r="H110" s="5"/>
      <c r="I110" s="5" t="s">
        <v>537</v>
      </c>
      <c r="J110" s="5" t="s">
        <v>537</v>
      </c>
      <c r="K110" s="5"/>
      <c r="L110" s="5"/>
      <c r="M110" s="5"/>
      <c r="N110" s="5"/>
      <c r="O110" s="5"/>
      <c r="P110" s="5"/>
      <c r="Q110" s="5"/>
      <c r="R110" s="5"/>
      <c r="S110" s="5" t="s">
        <v>537</v>
      </c>
      <c r="T110" s="5"/>
      <c r="U110" s="5" t="s">
        <v>537</v>
      </c>
      <c r="V110" s="5"/>
      <c r="W110" s="5"/>
      <c r="X110" s="5"/>
      <c r="Y110" s="5"/>
      <c r="Z110" s="5"/>
      <c r="AA110" s="5" t="s">
        <v>537</v>
      </c>
      <c r="AB110" s="5"/>
      <c r="AC110" s="5" t="s">
        <v>537</v>
      </c>
      <c r="AD110" s="5"/>
      <c r="AE110" s="5"/>
      <c r="AG110" s="20">
        <f t="shared" ref="AG110:AG173" si="12">+COUNTA(E110:AD110)</f>
        <v>7</v>
      </c>
      <c r="AH110" s="21">
        <f t="shared" si="11"/>
        <v>1</v>
      </c>
      <c r="AJ110" s="30">
        <f t="shared" si="8"/>
        <v>1</v>
      </c>
      <c r="AK110" s="30" t="str">
        <f t="shared" si="10"/>
        <v xml:space="preserve"> </v>
      </c>
      <c r="AL110" s="30">
        <f t="shared" si="9"/>
        <v>1</v>
      </c>
      <c r="AM110" s="30">
        <f t="shared" ref="AM110:AM173" si="13">+IF(COUNTA(E110:R110)&lt;&gt;0,1," ")</f>
        <v>1</v>
      </c>
    </row>
    <row r="111" spans="1:39" s="3" customFormat="1" ht="20.100000000000001" customHeight="1" x14ac:dyDescent="0.25">
      <c r="A111" s="45" t="s">
        <v>213</v>
      </c>
      <c r="B111" s="45" t="s">
        <v>176</v>
      </c>
      <c r="C111" s="45" t="s">
        <v>567</v>
      </c>
      <c r="D111" s="45" t="s">
        <v>86</v>
      </c>
      <c r="E111" s="5"/>
      <c r="F111" s="5"/>
      <c r="G111" s="5" t="s">
        <v>537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 t="s">
        <v>537</v>
      </c>
      <c r="AD111" s="5"/>
      <c r="AE111" s="5"/>
      <c r="AG111" s="20">
        <f t="shared" si="12"/>
        <v>2</v>
      </c>
      <c r="AH111" s="21">
        <f t="shared" si="11"/>
        <v>1</v>
      </c>
      <c r="AJ111" s="30" t="str">
        <f t="shared" si="8"/>
        <v xml:space="preserve"> </v>
      </c>
      <c r="AK111" s="30" t="str">
        <f t="shared" si="10"/>
        <v xml:space="preserve"> </v>
      </c>
      <c r="AL111" s="30" t="str">
        <f t="shared" si="9"/>
        <v xml:space="preserve"> </v>
      </c>
      <c r="AM111" s="30">
        <f t="shared" si="13"/>
        <v>1</v>
      </c>
    </row>
    <row r="112" spans="1:39" s="3" customFormat="1" ht="20.100000000000001" customHeight="1" x14ac:dyDescent="0.25">
      <c r="A112" s="45" t="s">
        <v>214</v>
      </c>
      <c r="B112" s="45" t="s">
        <v>83</v>
      </c>
      <c r="C112" s="45" t="s">
        <v>548</v>
      </c>
      <c r="D112" s="45" t="s">
        <v>84</v>
      </c>
      <c r="E112" s="5" t="s">
        <v>537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 t="s">
        <v>537</v>
      </c>
      <c r="AD112" s="5"/>
      <c r="AE112" s="5"/>
      <c r="AG112" s="20">
        <f t="shared" si="12"/>
        <v>2</v>
      </c>
      <c r="AH112" s="21">
        <f t="shared" si="11"/>
        <v>1</v>
      </c>
      <c r="AJ112" s="30" t="str">
        <f t="shared" si="8"/>
        <v xml:space="preserve"> </v>
      </c>
      <c r="AK112" s="30" t="str">
        <f t="shared" si="10"/>
        <v xml:space="preserve"> </v>
      </c>
      <c r="AL112" s="30" t="str">
        <f t="shared" si="9"/>
        <v xml:space="preserve"> </v>
      </c>
      <c r="AM112" s="30">
        <f t="shared" si="13"/>
        <v>1</v>
      </c>
    </row>
    <row r="113" spans="1:39" s="3" customFormat="1" ht="20.100000000000001" customHeight="1" x14ac:dyDescent="0.25">
      <c r="A113" s="45" t="s">
        <v>215</v>
      </c>
      <c r="B113" s="45" t="s">
        <v>83</v>
      </c>
      <c r="C113" s="45" t="s">
        <v>548</v>
      </c>
      <c r="D113" s="45" t="s">
        <v>216</v>
      </c>
      <c r="E113" s="5"/>
      <c r="F113" s="5"/>
      <c r="G113" s="5"/>
      <c r="H113" s="5"/>
      <c r="I113" s="5" t="s">
        <v>537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 t="s">
        <v>537</v>
      </c>
      <c r="AD113" s="5"/>
      <c r="AE113" s="5"/>
      <c r="AG113" s="20">
        <f t="shared" si="12"/>
        <v>2</v>
      </c>
      <c r="AH113" s="21">
        <f t="shared" si="11"/>
        <v>1</v>
      </c>
      <c r="AJ113" s="30" t="str">
        <f t="shared" si="8"/>
        <v xml:space="preserve"> </v>
      </c>
      <c r="AK113" s="30" t="str">
        <f t="shared" si="10"/>
        <v xml:space="preserve"> </v>
      </c>
      <c r="AL113" s="30" t="str">
        <f t="shared" si="9"/>
        <v xml:space="preserve"> </v>
      </c>
      <c r="AM113" s="30">
        <f t="shared" si="13"/>
        <v>1</v>
      </c>
    </row>
    <row r="114" spans="1:39" s="3" customFormat="1" ht="20.100000000000001" customHeight="1" x14ac:dyDescent="0.25">
      <c r="A114" s="45" t="s">
        <v>217</v>
      </c>
      <c r="B114" s="45" t="s">
        <v>76</v>
      </c>
      <c r="C114" s="45" t="s">
        <v>546</v>
      </c>
      <c r="D114" s="45" t="s">
        <v>66</v>
      </c>
      <c r="E114" s="5"/>
      <c r="F114" s="5"/>
      <c r="G114" s="5"/>
      <c r="H114" s="5" t="s">
        <v>537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537</v>
      </c>
      <c r="Y114" s="5"/>
      <c r="Z114" s="5"/>
      <c r="AA114" s="5"/>
      <c r="AB114" s="5"/>
      <c r="AC114" s="5" t="s">
        <v>537</v>
      </c>
      <c r="AD114" s="5"/>
      <c r="AE114" s="5"/>
      <c r="AG114" s="20">
        <f t="shared" si="12"/>
        <v>3</v>
      </c>
      <c r="AH114" s="21">
        <f t="shared" si="11"/>
        <v>1</v>
      </c>
      <c r="AJ114" s="30" t="str">
        <f t="shared" si="8"/>
        <v xml:space="preserve"> </v>
      </c>
      <c r="AK114" s="30">
        <f t="shared" si="10"/>
        <v>1</v>
      </c>
      <c r="AL114" s="30" t="str">
        <f t="shared" si="9"/>
        <v xml:space="preserve"> </v>
      </c>
      <c r="AM114" s="30">
        <f t="shared" si="13"/>
        <v>1</v>
      </c>
    </row>
    <row r="115" spans="1:39" s="3" customFormat="1" ht="20.100000000000001" customHeight="1" x14ac:dyDescent="0.25">
      <c r="A115" s="45" t="s">
        <v>218</v>
      </c>
      <c r="B115" s="45" t="s">
        <v>219</v>
      </c>
      <c r="C115" s="45" t="s">
        <v>570</v>
      </c>
      <c r="D115" s="45" t="s">
        <v>86</v>
      </c>
      <c r="E115" s="5" t="s">
        <v>537</v>
      </c>
      <c r="F115" s="5"/>
      <c r="G115" s="5" t="s">
        <v>537</v>
      </c>
      <c r="H115" s="5" t="s">
        <v>537</v>
      </c>
      <c r="I115" s="5" t="s">
        <v>537</v>
      </c>
      <c r="J115" s="5"/>
      <c r="K115" s="5" t="s">
        <v>537</v>
      </c>
      <c r="L115" s="5"/>
      <c r="M115" s="5"/>
      <c r="N115" s="5" t="s">
        <v>537</v>
      </c>
      <c r="O115" s="5"/>
      <c r="P115" s="5"/>
      <c r="Q115" s="5"/>
      <c r="R115" s="5"/>
      <c r="S115" s="5" t="s">
        <v>537</v>
      </c>
      <c r="T115" s="5" t="s">
        <v>537</v>
      </c>
      <c r="U115" s="5"/>
      <c r="V115" s="5"/>
      <c r="W115" s="5"/>
      <c r="X115" s="5" t="s">
        <v>537</v>
      </c>
      <c r="Y115" s="5"/>
      <c r="Z115" s="5"/>
      <c r="AA115" s="5" t="s">
        <v>595</v>
      </c>
      <c r="AB115" s="5"/>
      <c r="AC115" s="5" t="s">
        <v>537</v>
      </c>
      <c r="AD115" s="5"/>
      <c r="AE115" s="5" t="s">
        <v>537</v>
      </c>
      <c r="AG115" s="20">
        <f t="shared" si="12"/>
        <v>11</v>
      </c>
      <c r="AH115" s="21">
        <f t="shared" si="11"/>
        <v>1</v>
      </c>
      <c r="AJ115" s="30">
        <f t="shared" si="8"/>
        <v>1</v>
      </c>
      <c r="AK115" s="30">
        <f t="shared" si="10"/>
        <v>1</v>
      </c>
      <c r="AL115" s="30">
        <f t="shared" si="9"/>
        <v>1</v>
      </c>
      <c r="AM115" s="30">
        <f t="shared" si="13"/>
        <v>1</v>
      </c>
    </row>
    <row r="116" spans="1:39" s="3" customFormat="1" ht="20.100000000000001" customHeight="1" x14ac:dyDescent="0.25">
      <c r="A116" s="45" t="s">
        <v>220</v>
      </c>
      <c r="B116" s="45" t="s">
        <v>139</v>
      </c>
      <c r="C116" s="45" t="s">
        <v>542</v>
      </c>
      <c r="D116" s="45" t="s">
        <v>68</v>
      </c>
      <c r="E116" s="5" t="s">
        <v>537</v>
      </c>
      <c r="F116" s="5" t="s">
        <v>537</v>
      </c>
      <c r="G116" s="5"/>
      <c r="H116" s="5" t="s">
        <v>537</v>
      </c>
      <c r="I116" s="5" t="s">
        <v>537</v>
      </c>
      <c r="J116" s="5" t="s">
        <v>537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 t="s">
        <v>537</v>
      </c>
      <c r="AD116" s="5"/>
      <c r="AE116" s="5"/>
      <c r="AG116" s="20">
        <f t="shared" si="12"/>
        <v>6</v>
      </c>
      <c r="AH116" s="21">
        <f t="shared" si="11"/>
        <v>1</v>
      </c>
      <c r="AJ116" s="30" t="str">
        <f t="shared" si="8"/>
        <v xml:space="preserve"> </v>
      </c>
      <c r="AK116" s="30" t="str">
        <f t="shared" si="10"/>
        <v xml:space="preserve"> </v>
      </c>
      <c r="AL116" s="30" t="str">
        <f t="shared" si="9"/>
        <v xml:space="preserve"> </v>
      </c>
      <c r="AM116" s="30">
        <f t="shared" si="13"/>
        <v>1</v>
      </c>
    </row>
    <row r="117" spans="1:39" s="3" customFormat="1" ht="20.100000000000001" customHeight="1" x14ac:dyDescent="0.25">
      <c r="A117" s="45" t="s">
        <v>221</v>
      </c>
      <c r="B117" s="45" t="s">
        <v>53</v>
      </c>
      <c r="C117" s="45" t="s">
        <v>552</v>
      </c>
      <c r="D117" s="45" t="s">
        <v>222</v>
      </c>
      <c r="E117" s="5" t="s">
        <v>537</v>
      </c>
      <c r="F117" s="5"/>
      <c r="G117" s="5" t="s">
        <v>537</v>
      </c>
      <c r="H117" s="5" t="s">
        <v>537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 t="s">
        <v>595</v>
      </c>
      <c r="AB117" s="5"/>
      <c r="AC117" s="5" t="s">
        <v>537</v>
      </c>
      <c r="AD117" s="5" t="s">
        <v>537</v>
      </c>
      <c r="AE117" s="5"/>
      <c r="AG117" s="20">
        <f t="shared" si="12"/>
        <v>6</v>
      </c>
      <c r="AH117" s="21">
        <f t="shared" si="11"/>
        <v>1</v>
      </c>
      <c r="AJ117" s="30" t="str">
        <f t="shared" si="8"/>
        <v xml:space="preserve"> </v>
      </c>
      <c r="AK117" s="30" t="str">
        <f t="shared" si="10"/>
        <v xml:space="preserve"> </v>
      </c>
      <c r="AL117" s="30">
        <f t="shared" si="9"/>
        <v>1</v>
      </c>
      <c r="AM117" s="30">
        <f t="shared" si="13"/>
        <v>1</v>
      </c>
    </row>
    <row r="118" spans="1:39" s="3" customFormat="1" ht="20.100000000000001" customHeight="1" x14ac:dyDescent="0.25">
      <c r="A118" s="45" t="s">
        <v>223</v>
      </c>
      <c r="B118" s="45" t="s">
        <v>224</v>
      </c>
      <c r="C118" s="45" t="s">
        <v>571</v>
      </c>
      <c r="D118" s="45" t="s">
        <v>225</v>
      </c>
      <c r="E118" s="5" t="s">
        <v>537</v>
      </c>
      <c r="F118" s="5" t="s">
        <v>537</v>
      </c>
      <c r="G118" s="5"/>
      <c r="H118" s="5" t="s">
        <v>537</v>
      </c>
      <c r="I118" s="5"/>
      <c r="J118" s="5"/>
      <c r="K118" s="5"/>
      <c r="L118" s="5"/>
      <c r="M118" s="5"/>
      <c r="N118" s="5"/>
      <c r="O118" s="5" t="s">
        <v>537</v>
      </c>
      <c r="P118" s="5"/>
      <c r="Q118" s="5"/>
      <c r="R118" s="5"/>
      <c r="S118" s="5"/>
      <c r="T118" s="5"/>
      <c r="U118" s="5" t="s">
        <v>537</v>
      </c>
      <c r="V118" s="5"/>
      <c r="W118" s="5" t="s">
        <v>537</v>
      </c>
      <c r="X118" s="5" t="s">
        <v>537</v>
      </c>
      <c r="Y118" s="5"/>
      <c r="Z118" s="5"/>
      <c r="AA118" s="5"/>
      <c r="AB118" s="5"/>
      <c r="AC118" s="5" t="s">
        <v>537</v>
      </c>
      <c r="AD118" s="5" t="s">
        <v>537</v>
      </c>
      <c r="AE118" s="5"/>
      <c r="AG118" s="20">
        <f t="shared" si="12"/>
        <v>9</v>
      </c>
      <c r="AH118" s="21">
        <f t="shared" si="11"/>
        <v>1</v>
      </c>
      <c r="AJ118" s="30" t="str">
        <f t="shared" si="8"/>
        <v xml:space="preserve"> </v>
      </c>
      <c r="AK118" s="30">
        <f t="shared" si="10"/>
        <v>1</v>
      </c>
      <c r="AL118" s="30" t="str">
        <f t="shared" si="9"/>
        <v xml:space="preserve"> </v>
      </c>
      <c r="AM118" s="30">
        <f t="shared" si="13"/>
        <v>1</v>
      </c>
    </row>
    <row r="119" spans="1:39" s="3" customFormat="1" ht="20.100000000000001" customHeight="1" x14ac:dyDescent="0.25">
      <c r="A119" s="45" t="s">
        <v>226</v>
      </c>
      <c r="B119" s="45" t="s">
        <v>53</v>
      </c>
      <c r="C119" s="45" t="s">
        <v>552</v>
      </c>
      <c r="D119" s="45" t="s">
        <v>86</v>
      </c>
      <c r="E119" s="5" t="s">
        <v>537</v>
      </c>
      <c r="F119" s="5"/>
      <c r="G119" s="5"/>
      <c r="H119" s="5"/>
      <c r="I119" s="5" t="s">
        <v>537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G119" s="20">
        <f t="shared" si="12"/>
        <v>2</v>
      </c>
      <c r="AH119" s="21">
        <f t="shared" si="11"/>
        <v>1</v>
      </c>
      <c r="AJ119" s="30" t="str">
        <f t="shared" si="8"/>
        <v xml:space="preserve"> </v>
      </c>
      <c r="AK119" s="30" t="str">
        <f t="shared" si="10"/>
        <v xml:space="preserve"> </v>
      </c>
      <c r="AL119" s="30" t="str">
        <f t="shared" si="9"/>
        <v xml:space="preserve"> </v>
      </c>
      <c r="AM119" s="30">
        <f t="shared" si="13"/>
        <v>1</v>
      </c>
    </row>
    <row r="120" spans="1:39" s="3" customFormat="1" ht="20.100000000000001" customHeight="1" x14ac:dyDescent="0.25">
      <c r="A120" s="45" t="s">
        <v>227</v>
      </c>
      <c r="B120" s="45" t="s">
        <v>228</v>
      </c>
      <c r="C120" s="45" t="s">
        <v>565</v>
      </c>
      <c r="D120" s="45" t="s">
        <v>36</v>
      </c>
      <c r="E120" s="5" t="s">
        <v>537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 t="s">
        <v>537</v>
      </c>
      <c r="V120" s="5"/>
      <c r="W120" s="5"/>
      <c r="X120" s="5"/>
      <c r="Y120" s="5"/>
      <c r="Z120" s="5"/>
      <c r="AA120" s="5"/>
      <c r="AB120" s="5"/>
      <c r="AC120" s="5" t="s">
        <v>537</v>
      </c>
      <c r="AD120" s="5"/>
      <c r="AE120" s="5"/>
      <c r="AG120" s="20">
        <f t="shared" si="12"/>
        <v>3</v>
      </c>
      <c r="AH120" s="21">
        <f t="shared" si="11"/>
        <v>1</v>
      </c>
      <c r="AJ120" s="30" t="str">
        <f t="shared" si="8"/>
        <v xml:space="preserve"> </v>
      </c>
      <c r="AK120" s="30" t="str">
        <f t="shared" si="10"/>
        <v xml:space="preserve"> </v>
      </c>
      <c r="AL120" s="30" t="str">
        <f t="shared" si="9"/>
        <v xml:space="preserve"> </v>
      </c>
      <c r="AM120" s="30">
        <f t="shared" si="13"/>
        <v>1</v>
      </c>
    </row>
    <row r="121" spans="1:39" s="3" customFormat="1" ht="20.100000000000001" customHeight="1" x14ac:dyDescent="0.25">
      <c r="A121" s="45" t="s">
        <v>229</v>
      </c>
      <c r="B121" s="45" t="s">
        <v>58</v>
      </c>
      <c r="C121" s="45" t="s">
        <v>553</v>
      </c>
      <c r="D121" s="45" t="s">
        <v>230</v>
      </c>
      <c r="E121" s="5"/>
      <c r="F121" s="5"/>
      <c r="G121" s="5" t="s">
        <v>537</v>
      </c>
      <c r="H121" s="5" t="s">
        <v>537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 t="s">
        <v>537</v>
      </c>
      <c r="AD121" s="5"/>
      <c r="AE121" s="5"/>
      <c r="AG121" s="20">
        <f t="shared" si="12"/>
        <v>3</v>
      </c>
      <c r="AH121" s="21">
        <f t="shared" si="11"/>
        <v>1</v>
      </c>
      <c r="AJ121" s="30" t="str">
        <f t="shared" si="8"/>
        <v xml:space="preserve"> </v>
      </c>
      <c r="AK121" s="30" t="str">
        <f t="shared" si="10"/>
        <v xml:space="preserve"> </v>
      </c>
      <c r="AL121" s="30" t="str">
        <f t="shared" si="9"/>
        <v xml:space="preserve"> </v>
      </c>
      <c r="AM121" s="30">
        <f t="shared" si="13"/>
        <v>1</v>
      </c>
    </row>
    <row r="122" spans="1:39" s="3" customFormat="1" ht="20.100000000000001" customHeight="1" x14ac:dyDescent="0.25">
      <c r="A122" s="45" t="s">
        <v>231</v>
      </c>
      <c r="B122" s="45" t="s">
        <v>98</v>
      </c>
      <c r="C122" s="45" t="s">
        <v>551</v>
      </c>
      <c r="D122" s="45" t="s">
        <v>86</v>
      </c>
      <c r="E122" s="5"/>
      <c r="F122" s="5" t="s">
        <v>537</v>
      </c>
      <c r="G122" s="5"/>
      <c r="H122" s="5" t="s">
        <v>537</v>
      </c>
      <c r="I122" s="5" t="s">
        <v>537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 t="s">
        <v>537</v>
      </c>
      <c r="V122" s="5"/>
      <c r="W122" s="5"/>
      <c r="X122" s="5"/>
      <c r="Y122" s="5"/>
      <c r="Z122" s="5"/>
      <c r="AA122" s="5" t="s">
        <v>537</v>
      </c>
      <c r="AB122" s="5"/>
      <c r="AC122" s="5" t="s">
        <v>537</v>
      </c>
      <c r="AD122" s="5"/>
      <c r="AE122" s="5"/>
      <c r="AG122" s="20">
        <f t="shared" si="12"/>
        <v>6</v>
      </c>
      <c r="AH122" s="21">
        <f t="shared" si="11"/>
        <v>1</v>
      </c>
      <c r="AJ122" s="30" t="str">
        <f t="shared" si="8"/>
        <v xml:space="preserve"> </v>
      </c>
      <c r="AK122" s="30" t="str">
        <f t="shared" si="10"/>
        <v xml:space="preserve"> </v>
      </c>
      <c r="AL122" s="30">
        <f t="shared" si="9"/>
        <v>1</v>
      </c>
      <c r="AM122" s="30">
        <f t="shared" si="13"/>
        <v>1</v>
      </c>
    </row>
    <row r="123" spans="1:39" s="3" customFormat="1" ht="20.100000000000001" customHeight="1" x14ac:dyDescent="0.25">
      <c r="A123" s="45" t="s">
        <v>232</v>
      </c>
      <c r="B123" s="45" t="s">
        <v>83</v>
      </c>
      <c r="C123" s="45" t="s">
        <v>548</v>
      </c>
      <c r="D123" s="45" t="s">
        <v>84</v>
      </c>
      <c r="E123" s="5" t="s">
        <v>537</v>
      </c>
      <c r="F123" s="5" t="s">
        <v>537</v>
      </c>
      <c r="G123" s="5"/>
      <c r="H123" s="5" t="s">
        <v>537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 t="s">
        <v>537</v>
      </c>
      <c r="V123" s="5"/>
      <c r="W123" s="5"/>
      <c r="X123" s="5" t="s">
        <v>537</v>
      </c>
      <c r="Y123" s="5"/>
      <c r="Z123" s="5"/>
      <c r="AA123" s="5" t="s">
        <v>595</v>
      </c>
      <c r="AB123" s="5"/>
      <c r="AC123" s="5" t="s">
        <v>537</v>
      </c>
      <c r="AD123" s="5"/>
      <c r="AE123" s="5"/>
      <c r="AG123" s="20">
        <f t="shared" si="12"/>
        <v>7</v>
      </c>
      <c r="AH123" s="21">
        <f t="shared" si="11"/>
        <v>1</v>
      </c>
      <c r="AJ123" s="30" t="str">
        <f t="shared" si="8"/>
        <v xml:space="preserve"> </v>
      </c>
      <c r="AK123" s="30">
        <f t="shared" si="10"/>
        <v>1</v>
      </c>
      <c r="AL123" s="30">
        <f t="shared" si="9"/>
        <v>1</v>
      </c>
      <c r="AM123" s="30">
        <f t="shared" si="13"/>
        <v>1</v>
      </c>
    </row>
    <row r="124" spans="1:39" s="3" customFormat="1" ht="20.100000000000001" customHeight="1" x14ac:dyDescent="0.25">
      <c r="A124" s="45" t="s">
        <v>233</v>
      </c>
      <c r="B124" s="45" t="s">
        <v>79</v>
      </c>
      <c r="C124" s="45" t="s">
        <v>547</v>
      </c>
      <c r="D124" s="45" t="s">
        <v>86</v>
      </c>
      <c r="E124" s="5"/>
      <c r="F124" s="5"/>
      <c r="G124" s="5"/>
      <c r="H124" s="5" t="s">
        <v>537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 t="s">
        <v>537</v>
      </c>
      <c r="AB124" s="5"/>
      <c r="AC124" s="5"/>
      <c r="AD124" s="5"/>
      <c r="AE124" s="5"/>
      <c r="AG124" s="20">
        <f t="shared" si="12"/>
        <v>2</v>
      </c>
      <c r="AH124" s="21">
        <f t="shared" si="11"/>
        <v>1</v>
      </c>
      <c r="AJ124" s="30" t="str">
        <f t="shared" si="8"/>
        <v xml:space="preserve"> </v>
      </c>
      <c r="AK124" s="30" t="str">
        <f t="shared" si="10"/>
        <v xml:space="preserve"> </v>
      </c>
      <c r="AL124" s="30">
        <f t="shared" si="9"/>
        <v>1</v>
      </c>
      <c r="AM124" s="30">
        <f t="shared" si="13"/>
        <v>1</v>
      </c>
    </row>
    <row r="125" spans="1:39" s="3" customFormat="1" ht="20.100000000000001" customHeight="1" x14ac:dyDescent="0.25">
      <c r="A125" s="45" t="s">
        <v>234</v>
      </c>
      <c r="B125" s="45" t="s">
        <v>100</v>
      </c>
      <c r="C125" s="45" t="s">
        <v>549</v>
      </c>
      <c r="D125" s="45" t="s">
        <v>36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G125" s="20">
        <f t="shared" si="12"/>
        <v>0</v>
      </c>
      <c r="AH125" s="21" t="str">
        <f t="shared" si="11"/>
        <v xml:space="preserve"> </v>
      </c>
      <c r="AJ125" s="30" t="str">
        <f t="shared" si="8"/>
        <v xml:space="preserve"> </v>
      </c>
      <c r="AK125" s="30" t="str">
        <f t="shared" si="10"/>
        <v xml:space="preserve"> </v>
      </c>
      <c r="AL125" s="30" t="str">
        <f t="shared" si="9"/>
        <v xml:space="preserve"> </v>
      </c>
      <c r="AM125" s="30" t="str">
        <f t="shared" si="13"/>
        <v xml:space="preserve"> </v>
      </c>
    </row>
    <row r="126" spans="1:39" s="3" customFormat="1" ht="20.100000000000001" customHeight="1" x14ac:dyDescent="0.25">
      <c r="A126" s="45" t="s">
        <v>235</v>
      </c>
      <c r="B126" s="45" t="s">
        <v>83</v>
      </c>
      <c r="C126" s="45" t="s">
        <v>548</v>
      </c>
      <c r="D126" s="45" t="s">
        <v>68</v>
      </c>
      <c r="E126" s="5"/>
      <c r="F126" s="5"/>
      <c r="G126" s="5"/>
      <c r="H126" s="5" t="s">
        <v>537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 t="s">
        <v>537</v>
      </c>
      <c r="V126" s="5"/>
      <c r="W126" s="5"/>
      <c r="X126" s="5"/>
      <c r="Y126" s="5"/>
      <c r="Z126" s="5"/>
      <c r="AA126" s="5" t="s">
        <v>537</v>
      </c>
      <c r="AB126" s="5"/>
      <c r="AC126" s="5"/>
      <c r="AD126" s="5"/>
      <c r="AE126" s="5"/>
      <c r="AG126" s="20">
        <f t="shared" si="12"/>
        <v>3</v>
      </c>
      <c r="AH126" s="21">
        <f t="shared" si="11"/>
        <v>1</v>
      </c>
      <c r="AJ126" s="30" t="str">
        <f t="shared" si="8"/>
        <v xml:space="preserve"> </v>
      </c>
      <c r="AK126" s="30" t="str">
        <f t="shared" si="10"/>
        <v xml:space="preserve"> </v>
      </c>
      <c r="AL126" s="30">
        <f t="shared" si="9"/>
        <v>1</v>
      </c>
      <c r="AM126" s="30">
        <f t="shared" si="13"/>
        <v>1</v>
      </c>
    </row>
    <row r="127" spans="1:39" s="3" customFormat="1" ht="20.100000000000001" customHeight="1" x14ac:dyDescent="0.25">
      <c r="A127" s="45" t="s">
        <v>236</v>
      </c>
      <c r="B127" s="45" t="s">
        <v>62</v>
      </c>
      <c r="C127" s="45" t="s">
        <v>560</v>
      </c>
      <c r="D127" s="45" t="s">
        <v>63</v>
      </c>
      <c r="E127" s="5"/>
      <c r="F127" s="5"/>
      <c r="G127" s="5"/>
      <c r="H127" s="5" t="s">
        <v>537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 t="s">
        <v>595</v>
      </c>
      <c r="AB127" s="5"/>
      <c r="AC127" s="5"/>
      <c r="AD127" s="5"/>
      <c r="AE127" s="5"/>
      <c r="AG127" s="20">
        <f t="shared" si="12"/>
        <v>2</v>
      </c>
      <c r="AH127" s="21">
        <f t="shared" si="11"/>
        <v>1</v>
      </c>
      <c r="AJ127" s="30" t="str">
        <f t="shared" si="8"/>
        <v xml:space="preserve"> </v>
      </c>
      <c r="AK127" s="30" t="str">
        <f t="shared" si="10"/>
        <v xml:space="preserve"> </v>
      </c>
      <c r="AL127" s="30">
        <f t="shared" si="9"/>
        <v>1</v>
      </c>
      <c r="AM127" s="30">
        <f t="shared" si="13"/>
        <v>1</v>
      </c>
    </row>
    <row r="128" spans="1:39" s="3" customFormat="1" ht="20.100000000000001" customHeight="1" x14ac:dyDescent="0.25">
      <c r="A128" s="45" t="s">
        <v>237</v>
      </c>
      <c r="B128" s="45" t="s">
        <v>83</v>
      </c>
      <c r="C128" s="45" t="s">
        <v>548</v>
      </c>
      <c r="D128" s="45" t="s">
        <v>238</v>
      </c>
      <c r="E128" s="5" t="s">
        <v>537</v>
      </c>
      <c r="F128" s="5"/>
      <c r="G128" s="5" t="s">
        <v>537</v>
      </c>
      <c r="H128" s="5" t="s">
        <v>537</v>
      </c>
      <c r="I128" s="5" t="s">
        <v>537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 t="s">
        <v>537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G128" s="20">
        <f t="shared" si="12"/>
        <v>5</v>
      </c>
      <c r="AH128" s="21">
        <f t="shared" si="11"/>
        <v>1</v>
      </c>
      <c r="AJ128" s="30" t="str">
        <f t="shared" si="8"/>
        <v xml:space="preserve"> </v>
      </c>
      <c r="AK128" s="30" t="str">
        <f t="shared" si="10"/>
        <v xml:space="preserve"> </v>
      </c>
      <c r="AL128" s="30" t="str">
        <f t="shared" si="9"/>
        <v xml:space="preserve"> </v>
      </c>
      <c r="AM128" s="30">
        <f t="shared" si="13"/>
        <v>1</v>
      </c>
    </row>
    <row r="129" spans="1:39" s="3" customFormat="1" ht="20.100000000000001" customHeight="1" x14ac:dyDescent="0.25">
      <c r="A129" s="45" t="s">
        <v>239</v>
      </c>
      <c r="B129" s="45" t="s">
        <v>219</v>
      </c>
      <c r="C129" s="45" t="s">
        <v>570</v>
      </c>
      <c r="D129" s="45" t="s">
        <v>240</v>
      </c>
      <c r="E129" s="5" t="s">
        <v>537</v>
      </c>
      <c r="F129" s="5"/>
      <c r="G129" s="5" t="s">
        <v>537</v>
      </c>
      <c r="H129" s="5"/>
      <c r="I129" s="5" t="s">
        <v>537</v>
      </c>
      <c r="J129" s="5"/>
      <c r="K129" s="5"/>
      <c r="L129" s="5"/>
      <c r="M129" s="5"/>
      <c r="N129" s="5"/>
      <c r="O129" s="5"/>
      <c r="P129" s="5"/>
      <c r="Q129" s="5"/>
      <c r="R129" s="5"/>
      <c r="S129" s="5" t="s">
        <v>537</v>
      </c>
      <c r="T129" s="5"/>
      <c r="U129" s="5"/>
      <c r="V129" s="5"/>
      <c r="W129" s="5"/>
      <c r="X129" s="5"/>
      <c r="Y129" s="5"/>
      <c r="Z129" s="5"/>
      <c r="AA129" s="5"/>
      <c r="AB129" s="5"/>
      <c r="AC129" s="5" t="s">
        <v>537</v>
      </c>
      <c r="AD129" s="5"/>
      <c r="AE129" s="5" t="s">
        <v>537</v>
      </c>
      <c r="AG129" s="20">
        <f t="shared" si="12"/>
        <v>5</v>
      </c>
      <c r="AH129" s="21">
        <f t="shared" si="11"/>
        <v>1</v>
      </c>
      <c r="AJ129" s="30">
        <f t="shared" si="8"/>
        <v>1</v>
      </c>
      <c r="AK129" s="30" t="str">
        <f t="shared" si="10"/>
        <v xml:space="preserve"> </v>
      </c>
      <c r="AL129" s="30" t="str">
        <f t="shared" si="9"/>
        <v xml:space="preserve"> </v>
      </c>
      <c r="AM129" s="30">
        <f t="shared" si="13"/>
        <v>1</v>
      </c>
    </row>
    <row r="130" spans="1:39" s="3" customFormat="1" ht="20.100000000000001" customHeight="1" x14ac:dyDescent="0.25">
      <c r="A130" s="45" t="s">
        <v>241</v>
      </c>
      <c r="B130" s="45" t="s">
        <v>53</v>
      </c>
      <c r="C130" s="45" t="s">
        <v>552</v>
      </c>
      <c r="D130" s="45" t="s">
        <v>39</v>
      </c>
      <c r="E130" s="5"/>
      <c r="F130" s="5"/>
      <c r="G130" s="5"/>
      <c r="H130" s="5" t="s">
        <v>537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G130" s="20">
        <f t="shared" si="12"/>
        <v>1</v>
      </c>
      <c r="AH130" s="21">
        <f t="shared" si="11"/>
        <v>1</v>
      </c>
      <c r="AJ130" s="30" t="str">
        <f t="shared" ref="AJ130:AJ193" si="14">+IF(COUNTA(S130:T130)&lt;&gt;0,1," ")</f>
        <v xml:space="preserve"> </v>
      </c>
      <c r="AK130" s="30" t="str">
        <f t="shared" si="10"/>
        <v xml:space="preserve"> </v>
      </c>
      <c r="AL130" s="30" t="str">
        <f t="shared" ref="AL130:AL146" si="15">+IF(COUNTA(AA130:AB130)&lt;&gt;0,1," ")</f>
        <v xml:space="preserve"> </v>
      </c>
      <c r="AM130" s="30">
        <f t="shared" si="13"/>
        <v>1</v>
      </c>
    </row>
    <row r="131" spans="1:39" s="3" customFormat="1" ht="20.100000000000001" customHeight="1" x14ac:dyDescent="0.25">
      <c r="A131" s="45" t="s">
        <v>242</v>
      </c>
      <c r="B131" s="45" t="s">
        <v>176</v>
      </c>
      <c r="C131" s="45" t="s">
        <v>567</v>
      </c>
      <c r="D131" s="45" t="s">
        <v>243</v>
      </c>
      <c r="E131" s="5" t="s">
        <v>537</v>
      </c>
      <c r="F131" s="5"/>
      <c r="G131" s="5"/>
      <c r="H131" s="5" t="s">
        <v>537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G131" s="20">
        <f t="shared" si="12"/>
        <v>2</v>
      </c>
      <c r="AH131" s="21">
        <f t="shared" si="11"/>
        <v>1</v>
      </c>
      <c r="AJ131" s="30" t="str">
        <f t="shared" si="14"/>
        <v xml:space="preserve"> </v>
      </c>
      <c r="AK131" s="30" t="str">
        <f t="shared" ref="AK131:AK146" si="16">+IF(COUNTA(X131:Z131)&lt;&gt;0,1," ")</f>
        <v xml:space="preserve"> </v>
      </c>
      <c r="AL131" s="30" t="str">
        <f t="shared" si="15"/>
        <v xml:space="preserve"> </v>
      </c>
      <c r="AM131" s="30">
        <f t="shared" si="13"/>
        <v>1</v>
      </c>
    </row>
    <row r="132" spans="1:39" s="3" customFormat="1" ht="20.100000000000001" customHeight="1" x14ac:dyDescent="0.25">
      <c r="A132" s="45" t="s">
        <v>244</v>
      </c>
      <c r="B132" s="45" t="s">
        <v>53</v>
      </c>
      <c r="C132" s="45" t="s">
        <v>552</v>
      </c>
      <c r="D132" s="45" t="s">
        <v>192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 t="s">
        <v>598</v>
      </c>
      <c r="Z132" s="5"/>
      <c r="AA132" s="5"/>
      <c r="AB132" s="5"/>
      <c r="AC132" s="5"/>
      <c r="AD132" s="5"/>
      <c r="AE132" s="5"/>
      <c r="AG132" s="20">
        <f t="shared" si="12"/>
        <v>1</v>
      </c>
      <c r="AH132" s="21">
        <f t="shared" ref="AH132:AH198" si="17">+IF(AG132&lt;&gt;0,1," ")</f>
        <v>1</v>
      </c>
      <c r="AJ132" s="30" t="str">
        <f t="shared" si="14"/>
        <v xml:space="preserve"> </v>
      </c>
      <c r="AK132" s="30">
        <f t="shared" si="16"/>
        <v>1</v>
      </c>
      <c r="AL132" s="30" t="str">
        <f t="shared" si="15"/>
        <v xml:space="preserve"> </v>
      </c>
      <c r="AM132" s="30" t="str">
        <f t="shared" si="13"/>
        <v xml:space="preserve"> </v>
      </c>
    </row>
    <row r="133" spans="1:39" s="3" customFormat="1" ht="20.100000000000001" customHeight="1" x14ac:dyDescent="0.25">
      <c r="A133" s="45" t="s">
        <v>245</v>
      </c>
      <c r="B133" s="45" t="s">
        <v>76</v>
      </c>
      <c r="C133" s="45" t="s">
        <v>546</v>
      </c>
      <c r="D133" s="45" t="s">
        <v>36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G133" s="20">
        <f t="shared" si="12"/>
        <v>0</v>
      </c>
      <c r="AH133" s="21" t="str">
        <f t="shared" si="17"/>
        <v xml:space="preserve"> </v>
      </c>
      <c r="AJ133" s="30" t="str">
        <f t="shared" si="14"/>
        <v xml:space="preserve"> </v>
      </c>
      <c r="AK133" s="30" t="str">
        <f t="shared" si="16"/>
        <v xml:space="preserve"> </v>
      </c>
      <c r="AL133" s="30" t="str">
        <f t="shared" si="15"/>
        <v xml:space="preserve"> </v>
      </c>
      <c r="AM133" s="30" t="str">
        <f t="shared" si="13"/>
        <v xml:space="preserve"> </v>
      </c>
    </row>
    <row r="134" spans="1:39" s="3" customFormat="1" ht="20.100000000000001" customHeight="1" x14ac:dyDescent="0.25">
      <c r="A134" s="45" t="s">
        <v>246</v>
      </c>
      <c r="B134" s="45" t="s">
        <v>38</v>
      </c>
      <c r="C134" s="45" t="s">
        <v>541</v>
      </c>
      <c r="D134" s="45" t="s">
        <v>39</v>
      </c>
      <c r="E134" s="5"/>
      <c r="F134" s="5"/>
      <c r="G134" s="5"/>
      <c r="H134" s="5" t="s">
        <v>537</v>
      </c>
      <c r="I134" s="5" t="s">
        <v>537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 t="s">
        <v>537</v>
      </c>
      <c r="AB134" s="5"/>
      <c r="AC134" s="5" t="s">
        <v>537</v>
      </c>
      <c r="AD134" s="5"/>
      <c r="AE134" s="5"/>
      <c r="AG134" s="20">
        <f t="shared" si="12"/>
        <v>4</v>
      </c>
      <c r="AH134" s="21">
        <f t="shared" si="17"/>
        <v>1</v>
      </c>
      <c r="AJ134" s="30" t="str">
        <f t="shared" si="14"/>
        <v xml:space="preserve"> </v>
      </c>
      <c r="AK134" s="30" t="str">
        <f t="shared" si="16"/>
        <v xml:space="preserve"> </v>
      </c>
      <c r="AL134" s="30">
        <f t="shared" si="15"/>
        <v>1</v>
      </c>
      <c r="AM134" s="30">
        <f t="shared" si="13"/>
        <v>1</v>
      </c>
    </row>
    <row r="135" spans="1:39" s="3" customFormat="1" ht="20.100000000000001" customHeight="1" x14ac:dyDescent="0.25">
      <c r="A135" s="45" t="s">
        <v>247</v>
      </c>
      <c r="B135" s="45" t="s">
        <v>228</v>
      </c>
      <c r="C135" s="45" t="s">
        <v>565</v>
      </c>
      <c r="D135" s="45" t="s">
        <v>36</v>
      </c>
      <c r="E135" s="5" t="s">
        <v>537</v>
      </c>
      <c r="F135" s="5" t="s">
        <v>537</v>
      </c>
      <c r="G135" s="5" t="s">
        <v>537</v>
      </c>
      <c r="H135" s="5" t="s">
        <v>537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 t="s">
        <v>537</v>
      </c>
      <c r="T135" s="5"/>
      <c r="U135" s="5"/>
      <c r="V135" s="5"/>
      <c r="W135" s="5"/>
      <c r="X135" s="5"/>
      <c r="Y135" s="5"/>
      <c r="Z135" s="5"/>
      <c r="AA135" s="5"/>
      <c r="AB135" s="5"/>
      <c r="AC135" s="5" t="s">
        <v>537</v>
      </c>
      <c r="AD135" s="5"/>
      <c r="AE135" s="5"/>
      <c r="AG135" s="20">
        <f t="shared" si="12"/>
        <v>6</v>
      </c>
      <c r="AH135" s="21">
        <f t="shared" si="17"/>
        <v>1</v>
      </c>
      <c r="AJ135" s="30">
        <f t="shared" si="14"/>
        <v>1</v>
      </c>
      <c r="AK135" s="30" t="str">
        <f t="shared" si="16"/>
        <v xml:space="preserve"> </v>
      </c>
      <c r="AL135" s="30" t="str">
        <f t="shared" si="15"/>
        <v xml:space="preserve"> </v>
      </c>
      <c r="AM135" s="30">
        <f t="shared" si="13"/>
        <v>1</v>
      </c>
    </row>
    <row r="136" spans="1:39" s="3" customFormat="1" ht="20.100000000000001" customHeight="1" x14ac:dyDescent="0.25">
      <c r="A136" s="45" t="s">
        <v>248</v>
      </c>
      <c r="B136" s="45" t="s">
        <v>228</v>
      </c>
      <c r="C136" s="45" t="s">
        <v>565</v>
      </c>
      <c r="D136" s="45" t="s">
        <v>89</v>
      </c>
      <c r="E136" s="5" t="s">
        <v>537</v>
      </c>
      <c r="F136" s="5" t="s">
        <v>537</v>
      </c>
      <c r="G136" s="5" t="s">
        <v>537</v>
      </c>
      <c r="H136" s="5" t="s">
        <v>537</v>
      </c>
      <c r="I136" s="5" t="s">
        <v>537</v>
      </c>
      <c r="J136" s="5" t="s">
        <v>537</v>
      </c>
      <c r="K136" s="5"/>
      <c r="L136" s="5"/>
      <c r="M136" s="5"/>
      <c r="N136" s="5"/>
      <c r="O136" s="5"/>
      <c r="P136" s="5"/>
      <c r="Q136" s="5"/>
      <c r="R136" s="5"/>
      <c r="S136" s="5" t="s">
        <v>537</v>
      </c>
      <c r="T136" s="5"/>
      <c r="U136" s="5"/>
      <c r="V136" s="5"/>
      <c r="W136" s="5"/>
      <c r="X136" s="5"/>
      <c r="Y136" s="5"/>
      <c r="Z136" s="5"/>
      <c r="AA136" s="5"/>
      <c r="AB136" s="5"/>
      <c r="AC136" s="5" t="s">
        <v>537</v>
      </c>
      <c r="AD136" s="5"/>
      <c r="AE136" s="5"/>
      <c r="AG136" s="20">
        <f t="shared" si="12"/>
        <v>8</v>
      </c>
      <c r="AH136" s="21">
        <f t="shared" si="17"/>
        <v>1</v>
      </c>
      <c r="AJ136" s="30">
        <f t="shared" si="14"/>
        <v>1</v>
      </c>
      <c r="AK136" s="30" t="str">
        <f t="shared" si="16"/>
        <v xml:space="preserve"> </v>
      </c>
      <c r="AL136" s="30" t="str">
        <f t="shared" si="15"/>
        <v xml:space="preserve"> </v>
      </c>
      <c r="AM136" s="30">
        <f t="shared" si="13"/>
        <v>1</v>
      </c>
    </row>
    <row r="137" spans="1:39" s="3" customFormat="1" ht="20.100000000000001" customHeight="1" x14ac:dyDescent="0.25">
      <c r="A137" s="45" t="s">
        <v>249</v>
      </c>
      <c r="B137" s="45" t="s">
        <v>62</v>
      </c>
      <c r="C137" s="45" t="s">
        <v>560</v>
      </c>
      <c r="D137" s="45" t="s">
        <v>63</v>
      </c>
      <c r="E137" s="5"/>
      <c r="F137" s="5"/>
      <c r="G137" s="5"/>
      <c r="H137" s="5" t="s">
        <v>537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 t="s">
        <v>537</v>
      </c>
      <c r="AD137" s="5"/>
      <c r="AE137" s="5"/>
      <c r="AG137" s="20">
        <f t="shared" si="12"/>
        <v>2</v>
      </c>
      <c r="AH137" s="21">
        <f t="shared" si="17"/>
        <v>1</v>
      </c>
      <c r="AJ137" s="30" t="str">
        <f t="shared" si="14"/>
        <v xml:space="preserve"> </v>
      </c>
      <c r="AK137" s="30" t="str">
        <f t="shared" si="16"/>
        <v xml:space="preserve"> </v>
      </c>
      <c r="AL137" s="30" t="str">
        <f t="shared" si="15"/>
        <v xml:space="preserve"> </v>
      </c>
      <c r="AM137" s="30">
        <f t="shared" si="13"/>
        <v>1</v>
      </c>
    </row>
    <row r="138" spans="1:39" s="3" customFormat="1" ht="20.100000000000001" customHeight="1" x14ac:dyDescent="0.25">
      <c r="A138" s="45" t="s">
        <v>250</v>
      </c>
      <c r="B138" s="45" t="s">
        <v>74</v>
      </c>
      <c r="C138" s="45" t="s">
        <v>545</v>
      </c>
      <c r="D138" s="45" t="s">
        <v>36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 t="s">
        <v>537</v>
      </c>
      <c r="AD138" s="5"/>
      <c r="AE138" s="5"/>
      <c r="AG138" s="20">
        <f t="shared" si="12"/>
        <v>1</v>
      </c>
      <c r="AH138" s="21">
        <f t="shared" si="17"/>
        <v>1</v>
      </c>
      <c r="AJ138" s="30" t="str">
        <f t="shared" si="14"/>
        <v xml:space="preserve"> </v>
      </c>
      <c r="AK138" s="30" t="str">
        <f t="shared" si="16"/>
        <v xml:space="preserve"> </v>
      </c>
      <c r="AL138" s="30" t="str">
        <f t="shared" si="15"/>
        <v xml:space="preserve"> </v>
      </c>
      <c r="AM138" s="30" t="str">
        <f t="shared" si="13"/>
        <v xml:space="preserve"> </v>
      </c>
    </row>
    <row r="139" spans="1:39" s="3" customFormat="1" ht="20.100000000000001" customHeight="1" x14ac:dyDescent="0.25">
      <c r="A139" s="45" t="s">
        <v>251</v>
      </c>
      <c r="B139" s="45" t="s">
        <v>209</v>
      </c>
      <c r="C139" s="45" t="s">
        <v>569</v>
      </c>
      <c r="D139" s="45" t="s">
        <v>89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 t="s">
        <v>537</v>
      </c>
      <c r="V139" s="5"/>
      <c r="W139" s="5"/>
      <c r="X139" s="5"/>
      <c r="Y139" s="5"/>
      <c r="Z139" s="5"/>
      <c r="AA139" s="5"/>
      <c r="AB139" s="5"/>
      <c r="AC139" s="5" t="s">
        <v>537</v>
      </c>
      <c r="AD139" s="5"/>
      <c r="AE139" s="5"/>
      <c r="AG139" s="20">
        <f t="shared" si="12"/>
        <v>2</v>
      </c>
      <c r="AH139" s="21">
        <f t="shared" si="17"/>
        <v>1</v>
      </c>
      <c r="AJ139" s="30" t="str">
        <f t="shared" si="14"/>
        <v xml:space="preserve"> </v>
      </c>
      <c r="AK139" s="30" t="str">
        <f t="shared" si="16"/>
        <v xml:space="preserve"> </v>
      </c>
      <c r="AL139" s="30" t="str">
        <f t="shared" si="15"/>
        <v xml:space="preserve"> </v>
      </c>
      <c r="AM139" s="30" t="str">
        <f t="shared" si="13"/>
        <v xml:space="preserve"> </v>
      </c>
    </row>
    <row r="140" spans="1:39" s="3" customFormat="1" ht="20.100000000000001" customHeight="1" x14ac:dyDescent="0.25">
      <c r="A140" s="45" t="s">
        <v>252</v>
      </c>
      <c r="B140" s="45" t="s">
        <v>171</v>
      </c>
      <c r="C140" s="45" t="s">
        <v>571</v>
      </c>
      <c r="D140" s="45" t="s">
        <v>253</v>
      </c>
      <c r="E140" s="5" t="s">
        <v>537</v>
      </c>
      <c r="F140" s="5" t="s">
        <v>537</v>
      </c>
      <c r="G140" s="5" t="s">
        <v>537</v>
      </c>
      <c r="H140" s="5" t="s">
        <v>537</v>
      </c>
      <c r="I140" s="5" t="s">
        <v>537</v>
      </c>
      <c r="J140" s="5"/>
      <c r="K140" s="5" t="s">
        <v>537</v>
      </c>
      <c r="L140" s="5"/>
      <c r="M140" s="5"/>
      <c r="N140" s="5"/>
      <c r="O140" s="5"/>
      <c r="P140" s="5" t="s">
        <v>537</v>
      </c>
      <c r="Q140" s="5"/>
      <c r="R140" s="5"/>
      <c r="S140" s="5" t="s">
        <v>537</v>
      </c>
      <c r="T140" s="5"/>
      <c r="U140" s="5" t="s">
        <v>537</v>
      </c>
      <c r="V140" s="5"/>
      <c r="W140" s="5" t="s">
        <v>537</v>
      </c>
      <c r="X140" s="5" t="s">
        <v>537</v>
      </c>
      <c r="Y140" s="5"/>
      <c r="Z140" s="5"/>
      <c r="AA140" s="5" t="s">
        <v>595</v>
      </c>
      <c r="AB140" s="5"/>
      <c r="AC140" s="5" t="s">
        <v>537</v>
      </c>
      <c r="AD140" s="5"/>
      <c r="AE140" s="5" t="s">
        <v>537</v>
      </c>
      <c r="AG140" s="20">
        <f t="shared" si="12"/>
        <v>13</v>
      </c>
      <c r="AH140" s="21">
        <f t="shared" si="17"/>
        <v>1</v>
      </c>
      <c r="AJ140" s="30">
        <f t="shared" si="14"/>
        <v>1</v>
      </c>
      <c r="AK140" s="30">
        <f t="shared" si="16"/>
        <v>1</v>
      </c>
      <c r="AL140" s="30">
        <f t="shared" si="15"/>
        <v>1</v>
      </c>
      <c r="AM140" s="30">
        <f t="shared" si="13"/>
        <v>1</v>
      </c>
    </row>
    <row r="141" spans="1:39" s="3" customFormat="1" ht="20.100000000000001" customHeight="1" x14ac:dyDescent="0.25">
      <c r="A141" s="45" t="s">
        <v>254</v>
      </c>
      <c r="B141" s="45" t="s">
        <v>255</v>
      </c>
      <c r="C141" s="45" t="s">
        <v>572</v>
      </c>
      <c r="D141" s="45" t="s">
        <v>36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G141" s="20">
        <f t="shared" si="12"/>
        <v>0</v>
      </c>
      <c r="AH141" s="21" t="str">
        <f t="shared" si="17"/>
        <v xml:space="preserve"> </v>
      </c>
      <c r="AJ141" s="30" t="str">
        <f t="shared" si="14"/>
        <v xml:space="preserve"> </v>
      </c>
      <c r="AK141" s="30" t="str">
        <f t="shared" si="16"/>
        <v xml:space="preserve"> </v>
      </c>
      <c r="AL141" s="30" t="str">
        <f t="shared" si="15"/>
        <v xml:space="preserve"> </v>
      </c>
      <c r="AM141" s="30" t="str">
        <f t="shared" si="13"/>
        <v xml:space="preserve"> </v>
      </c>
    </row>
    <row r="142" spans="1:39" s="3" customFormat="1" ht="20.100000000000001" customHeight="1" x14ac:dyDescent="0.25">
      <c r="A142" s="45" t="s">
        <v>256</v>
      </c>
      <c r="B142" s="45" t="s">
        <v>79</v>
      </c>
      <c r="C142" s="45" t="s">
        <v>547</v>
      </c>
      <c r="D142" s="45" t="s">
        <v>86</v>
      </c>
      <c r="E142" s="5"/>
      <c r="F142" s="5"/>
      <c r="G142" s="5"/>
      <c r="H142" s="5"/>
      <c r="I142" s="5" t="s">
        <v>537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G142" s="20">
        <f t="shared" si="12"/>
        <v>1</v>
      </c>
      <c r="AH142" s="21">
        <f t="shared" si="17"/>
        <v>1</v>
      </c>
      <c r="AJ142" s="30" t="str">
        <f t="shared" si="14"/>
        <v xml:space="preserve"> </v>
      </c>
      <c r="AK142" s="30" t="str">
        <f t="shared" si="16"/>
        <v xml:space="preserve"> </v>
      </c>
      <c r="AL142" s="30" t="str">
        <f t="shared" si="15"/>
        <v xml:space="preserve"> </v>
      </c>
      <c r="AM142" s="30">
        <f t="shared" si="13"/>
        <v>1</v>
      </c>
    </row>
    <row r="143" spans="1:39" s="3" customFormat="1" ht="20.100000000000001" customHeight="1" x14ac:dyDescent="0.25">
      <c r="A143" s="45" t="s">
        <v>257</v>
      </c>
      <c r="B143" s="45" t="s">
        <v>35</v>
      </c>
      <c r="C143" s="45" t="s">
        <v>554</v>
      </c>
      <c r="D143" s="45" t="s">
        <v>122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 t="s">
        <v>537</v>
      </c>
      <c r="AD143" s="5"/>
      <c r="AE143" s="5"/>
      <c r="AG143" s="20">
        <f t="shared" si="12"/>
        <v>1</v>
      </c>
      <c r="AH143" s="21">
        <f t="shared" si="17"/>
        <v>1</v>
      </c>
      <c r="AJ143" s="30" t="str">
        <f t="shared" si="14"/>
        <v xml:space="preserve"> </v>
      </c>
      <c r="AK143" s="30" t="str">
        <f t="shared" si="16"/>
        <v xml:space="preserve"> </v>
      </c>
      <c r="AL143" s="30" t="str">
        <f t="shared" si="15"/>
        <v xml:space="preserve"> </v>
      </c>
      <c r="AM143" s="30" t="str">
        <f t="shared" si="13"/>
        <v xml:space="preserve"> </v>
      </c>
    </row>
    <row r="144" spans="1:39" s="3" customFormat="1" ht="20.100000000000001" customHeight="1" x14ac:dyDescent="0.25">
      <c r="A144" s="45" t="s">
        <v>258</v>
      </c>
      <c r="B144" s="45" t="s">
        <v>147</v>
      </c>
      <c r="C144" s="45" t="s">
        <v>563</v>
      </c>
      <c r="D144" s="45" t="s">
        <v>148</v>
      </c>
      <c r="E144" s="5"/>
      <c r="F144" s="5"/>
      <c r="G144" s="5"/>
      <c r="H144" s="5" t="s">
        <v>537</v>
      </c>
      <c r="I144" s="5" t="s">
        <v>537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 t="s">
        <v>537</v>
      </c>
      <c r="AD144" s="5"/>
      <c r="AE144" s="5"/>
      <c r="AG144" s="20">
        <f t="shared" si="12"/>
        <v>3</v>
      </c>
      <c r="AH144" s="21">
        <f t="shared" si="17"/>
        <v>1</v>
      </c>
      <c r="AJ144" s="30" t="str">
        <f t="shared" si="14"/>
        <v xml:space="preserve"> </v>
      </c>
      <c r="AK144" s="30" t="str">
        <f t="shared" si="16"/>
        <v xml:space="preserve"> </v>
      </c>
      <c r="AL144" s="30" t="str">
        <f t="shared" si="15"/>
        <v xml:space="preserve"> </v>
      </c>
      <c r="AM144" s="30">
        <f t="shared" si="13"/>
        <v>1</v>
      </c>
    </row>
    <row r="145" spans="1:39" s="3" customFormat="1" ht="20.100000000000001" customHeight="1" x14ac:dyDescent="0.25">
      <c r="A145" s="45" t="s">
        <v>259</v>
      </c>
      <c r="B145" s="45" t="s">
        <v>62</v>
      </c>
      <c r="C145" s="45" t="s">
        <v>560</v>
      </c>
      <c r="D145" s="45" t="s">
        <v>63</v>
      </c>
      <c r="E145" s="5"/>
      <c r="F145" s="5"/>
      <c r="G145" s="5"/>
      <c r="H145" s="5" t="s">
        <v>537</v>
      </c>
      <c r="I145" s="5" t="s">
        <v>537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 t="s">
        <v>537</v>
      </c>
      <c r="AD145" s="5"/>
      <c r="AE145" s="5"/>
      <c r="AG145" s="20">
        <f t="shared" si="12"/>
        <v>3</v>
      </c>
      <c r="AH145" s="21">
        <f t="shared" si="17"/>
        <v>1</v>
      </c>
      <c r="AJ145" s="30" t="str">
        <f t="shared" si="14"/>
        <v xml:space="preserve"> </v>
      </c>
      <c r="AK145" s="30" t="str">
        <f t="shared" si="16"/>
        <v xml:space="preserve"> </v>
      </c>
      <c r="AL145" s="30" t="str">
        <f t="shared" si="15"/>
        <v xml:space="preserve"> </v>
      </c>
      <c r="AM145" s="30">
        <f t="shared" si="13"/>
        <v>1</v>
      </c>
    </row>
    <row r="146" spans="1:39" s="3" customFormat="1" ht="20.100000000000001" customHeight="1" x14ac:dyDescent="0.25">
      <c r="A146" s="45" t="s">
        <v>260</v>
      </c>
      <c r="B146" s="45" t="s">
        <v>261</v>
      </c>
      <c r="C146" s="45" t="s">
        <v>571</v>
      </c>
      <c r="D146" s="45" t="s">
        <v>80</v>
      </c>
      <c r="E146" s="5" t="s">
        <v>537</v>
      </c>
      <c r="F146" s="5" t="s">
        <v>537</v>
      </c>
      <c r="G146" s="5" t="s">
        <v>537</v>
      </c>
      <c r="H146" s="5"/>
      <c r="I146" s="5" t="s">
        <v>537</v>
      </c>
      <c r="J146" s="5"/>
      <c r="K146" s="5"/>
      <c r="L146" s="5"/>
      <c r="M146" s="5"/>
      <c r="N146" s="5"/>
      <c r="O146" s="5"/>
      <c r="P146" s="5" t="s">
        <v>537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 t="s">
        <v>537</v>
      </c>
      <c r="AB146" s="5"/>
      <c r="AC146" s="5" t="s">
        <v>537</v>
      </c>
      <c r="AD146" s="5"/>
      <c r="AE146" s="5" t="s">
        <v>537</v>
      </c>
      <c r="AG146" s="20">
        <f t="shared" si="12"/>
        <v>7</v>
      </c>
      <c r="AH146" s="21">
        <f t="shared" si="17"/>
        <v>1</v>
      </c>
      <c r="AJ146" s="30" t="str">
        <f t="shared" si="14"/>
        <v xml:space="preserve"> </v>
      </c>
      <c r="AK146" s="30" t="str">
        <f t="shared" si="16"/>
        <v xml:space="preserve"> </v>
      </c>
      <c r="AL146" s="30">
        <f t="shared" si="15"/>
        <v>1</v>
      </c>
      <c r="AM146" s="30">
        <f t="shared" si="13"/>
        <v>1</v>
      </c>
    </row>
    <row r="147" spans="1:39" s="3" customFormat="1" ht="20.100000000000001" customHeight="1" x14ac:dyDescent="0.25">
      <c r="A147" s="45" t="s">
        <v>538</v>
      </c>
      <c r="B147" s="45" t="s">
        <v>540</v>
      </c>
      <c r="C147" s="45" t="s">
        <v>544</v>
      </c>
      <c r="D147" s="45" t="s">
        <v>539</v>
      </c>
      <c r="E147" s="5"/>
      <c r="F147" s="5" t="s">
        <v>537</v>
      </c>
      <c r="G147" s="5" t="s">
        <v>537</v>
      </c>
      <c r="H147" s="5"/>
      <c r="I147" s="5"/>
      <c r="J147" s="5"/>
      <c r="K147" s="5"/>
      <c r="L147" s="5" t="s">
        <v>537</v>
      </c>
      <c r="M147" s="5" t="s">
        <v>537</v>
      </c>
      <c r="N147" s="5"/>
      <c r="O147" s="5"/>
      <c r="P147" s="5"/>
      <c r="Q147" s="5"/>
      <c r="R147" s="5"/>
      <c r="S147" s="5"/>
      <c r="T147" s="5"/>
      <c r="U147" s="5" t="s">
        <v>537</v>
      </c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G147" s="20">
        <f t="shared" si="12"/>
        <v>5</v>
      </c>
      <c r="AH147" s="21"/>
      <c r="AJ147" s="30" t="str">
        <f t="shared" si="14"/>
        <v xml:space="preserve"> </v>
      </c>
      <c r="AK147" s="30"/>
      <c r="AL147" s="30"/>
      <c r="AM147" s="30">
        <f t="shared" si="13"/>
        <v>1</v>
      </c>
    </row>
    <row r="148" spans="1:39" s="3" customFormat="1" ht="20.100000000000001" customHeight="1" x14ac:dyDescent="0.25">
      <c r="A148" s="45" t="s">
        <v>262</v>
      </c>
      <c r="B148" s="45" t="s">
        <v>79</v>
      </c>
      <c r="C148" s="45" t="s">
        <v>547</v>
      </c>
      <c r="D148" s="45" t="s">
        <v>263</v>
      </c>
      <c r="E148" s="5"/>
      <c r="F148" s="5"/>
      <c r="G148" s="5"/>
      <c r="H148" s="5" t="s">
        <v>537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 t="s">
        <v>537</v>
      </c>
      <c r="U148" s="5" t="s">
        <v>537</v>
      </c>
      <c r="V148" s="5"/>
      <c r="W148" s="5"/>
      <c r="X148" s="5"/>
      <c r="Y148" s="5"/>
      <c r="Z148" s="5"/>
      <c r="AA148" s="5"/>
      <c r="AB148" s="5"/>
      <c r="AC148" s="5" t="s">
        <v>537</v>
      </c>
      <c r="AD148" s="5"/>
      <c r="AE148" s="5"/>
      <c r="AG148" s="20">
        <f t="shared" si="12"/>
        <v>4</v>
      </c>
      <c r="AH148" s="21">
        <f t="shared" si="17"/>
        <v>1</v>
      </c>
      <c r="AJ148" s="30">
        <f t="shared" si="14"/>
        <v>1</v>
      </c>
      <c r="AK148" s="30" t="str">
        <f t="shared" ref="AK148:AK194" si="18">+IF(COUNTA(X148:Z148)&lt;&gt;0,1," ")</f>
        <v xml:space="preserve"> </v>
      </c>
      <c r="AL148" s="30" t="str">
        <f t="shared" ref="AL148:AL194" si="19">+IF(COUNTA(AA148:AB148)&lt;&gt;0,1," ")</f>
        <v xml:space="preserve"> </v>
      </c>
      <c r="AM148" s="30">
        <f t="shared" si="13"/>
        <v>1</v>
      </c>
    </row>
    <row r="149" spans="1:39" s="3" customFormat="1" ht="20.100000000000001" customHeight="1" x14ac:dyDescent="0.25">
      <c r="A149" s="45" t="s">
        <v>264</v>
      </c>
      <c r="B149" s="45" t="s">
        <v>58</v>
      </c>
      <c r="C149" s="45" t="s">
        <v>553</v>
      </c>
      <c r="D149" s="45" t="s">
        <v>36</v>
      </c>
      <c r="E149" s="5" t="s">
        <v>537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 t="s">
        <v>598</v>
      </c>
      <c r="Z149" s="5" t="s">
        <v>595</v>
      </c>
      <c r="AA149" s="5"/>
      <c r="AB149" s="5"/>
      <c r="AC149" s="5" t="s">
        <v>537</v>
      </c>
      <c r="AD149" s="5"/>
      <c r="AE149" s="5"/>
      <c r="AG149" s="20">
        <f t="shared" si="12"/>
        <v>4</v>
      </c>
      <c r="AH149" s="21">
        <f t="shared" si="17"/>
        <v>1</v>
      </c>
      <c r="AJ149" s="30" t="str">
        <f t="shared" si="14"/>
        <v xml:space="preserve"> </v>
      </c>
      <c r="AK149" s="30">
        <f t="shared" si="18"/>
        <v>1</v>
      </c>
      <c r="AL149" s="30" t="str">
        <f t="shared" si="19"/>
        <v xml:space="preserve"> </v>
      </c>
      <c r="AM149" s="30">
        <f t="shared" si="13"/>
        <v>1</v>
      </c>
    </row>
    <row r="150" spans="1:39" s="3" customFormat="1" ht="20.100000000000001" customHeight="1" x14ac:dyDescent="0.25">
      <c r="A150" s="45" t="s">
        <v>265</v>
      </c>
      <c r="B150" s="45" t="s">
        <v>266</v>
      </c>
      <c r="C150" s="45" t="s">
        <v>571</v>
      </c>
      <c r="D150" s="45" t="s">
        <v>86</v>
      </c>
      <c r="E150" s="5"/>
      <c r="F150" s="5" t="s">
        <v>537</v>
      </c>
      <c r="G150" s="5" t="s">
        <v>537</v>
      </c>
      <c r="H150" s="5" t="s">
        <v>537</v>
      </c>
      <c r="I150" s="5"/>
      <c r="J150" s="5"/>
      <c r="K150" s="5"/>
      <c r="L150" s="5" t="s">
        <v>537</v>
      </c>
      <c r="M150" s="5"/>
      <c r="N150" s="5"/>
      <c r="O150" s="5" t="s">
        <v>537</v>
      </c>
      <c r="P150" s="5"/>
      <c r="Q150" s="5"/>
      <c r="R150" s="5"/>
      <c r="S150" s="5" t="s">
        <v>537</v>
      </c>
      <c r="T150" s="5"/>
      <c r="U150" s="5" t="s">
        <v>537</v>
      </c>
      <c r="V150" s="5"/>
      <c r="W150" s="5"/>
      <c r="X150" s="5"/>
      <c r="Y150" s="5"/>
      <c r="Z150" s="5"/>
      <c r="AA150" s="5" t="s">
        <v>595</v>
      </c>
      <c r="AB150" s="5"/>
      <c r="AC150" s="5" t="s">
        <v>537</v>
      </c>
      <c r="AD150" s="5"/>
      <c r="AE150" s="5" t="s">
        <v>537</v>
      </c>
      <c r="AG150" s="20">
        <f t="shared" si="12"/>
        <v>9</v>
      </c>
      <c r="AH150" s="21">
        <f t="shared" si="17"/>
        <v>1</v>
      </c>
      <c r="AJ150" s="30">
        <f t="shared" si="14"/>
        <v>1</v>
      </c>
      <c r="AK150" s="30" t="str">
        <f t="shared" si="18"/>
        <v xml:space="preserve"> </v>
      </c>
      <c r="AL150" s="30">
        <f t="shared" si="19"/>
        <v>1</v>
      </c>
      <c r="AM150" s="30">
        <f t="shared" si="13"/>
        <v>1</v>
      </c>
    </row>
    <row r="151" spans="1:39" s="3" customFormat="1" ht="20.100000000000001" customHeight="1" x14ac:dyDescent="0.25">
      <c r="A151" s="45" t="s">
        <v>267</v>
      </c>
      <c r="B151" s="45" t="s">
        <v>98</v>
      </c>
      <c r="C151" s="45" t="s">
        <v>551</v>
      </c>
      <c r="D151" s="45" t="s">
        <v>36</v>
      </c>
      <c r="E151" s="5" t="s">
        <v>537</v>
      </c>
      <c r="F151" s="5" t="s">
        <v>537</v>
      </c>
      <c r="G151" s="5" t="s">
        <v>537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537</v>
      </c>
      <c r="W151" s="5"/>
      <c r="X151" s="5"/>
      <c r="Y151" s="5"/>
      <c r="Z151" s="5"/>
      <c r="AA151" s="5"/>
      <c r="AB151" s="5"/>
      <c r="AC151" s="5" t="s">
        <v>537</v>
      </c>
      <c r="AD151" s="5"/>
      <c r="AE151" s="5"/>
      <c r="AG151" s="20">
        <f t="shared" si="12"/>
        <v>5</v>
      </c>
      <c r="AH151" s="21">
        <f t="shared" si="17"/>
        <v>1</v>
      </c>
      <c r="AJ151" s="30" t="str">
        <f t="shared" si="14"/>
        <v xml:space="preserve"> </v>
      </c>
      <c r="AK151" s="30" t="str">
        <f t="shared" si="18"/>
        <v xml:space="preserve"> </v>
      </c>
      <c r="AL151" s="30" t="str">
        <f t="shared" si="19"/>
        <v xml:space="preserve"> </v>
      </c>
      <c r="AM151" s="30">
        <f t="shared" si="13"/>
        <v>1</v>
      </c>
    </row>
    <row r="152" spans="1:39" s="3" customFormat="1" ht="20.100000000000001" customHeight="1" x14ac:dyDescent="0.25">
      <c r="A152" s="45" t="s">
        <v>1958</v>
      </c>
      <c r="B152" s="45" t="s">
        <v>60</v>
      </c>
      <c r="C152" s="45" t="s">
        <v>564</v>
      </c>
      <c r="D152" s="45" t="s">
        <v>36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G152" s="20">
        <f t="shared" si="12"/>
        <v>0</v>
      </c>
      <c r="AH152" s="21" t="str">
        <f t="shared" si="17"/>
        <v xml:space="preserve"> </v>
      </c>
      <c r="AJ152" s="30" t="str">
        <f t="shared" si="14"/>
        <v xml:space="preserve"> </v>
      </c>
      <c r="AK152" s="30" t="str">
        <f t="shared" si="18"/>
        <v xml:space="preserve"> </v>
      </c>
      <c r="AL152" s="30" t="str">
        <f t="shared" si="19"/>
        <v xml:space="preserve"> </v>
      </c>
      <c r="AM152" s="30" t="str">
        <f t="shared" si="13"/>
        <v xml:space="preserve"> </v>
      </c>
    </row>
    <row r="153" spans="1:39" s="3" customFormat="1" ht="20.100000000000001" customHeight="1" x14ac:dyDescent="0.25">
      <c r="A153" s="45" t="s">
        <v>1959</v>
      </c>
      <c r="B153" s="45" t="s">
        <v>50</v>
      </c>
      <c r="C153" s="45" t="s">
        <v>561</v>
      </c>
      <c r="D153" s="45" t="s">
        <v>51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537</v>
      </c>
      <c r="Y153" s="5"/>
      <c r="Z153" s="5"/>
      <c r="AA153" s="5"/>
      <c r="AB153" s="5"/>
      <c r="AC153" s="5"/>
      <c r="AD153" s="5"/>
      <c r="AE153" s="5"/>
      <c r="AG153" s="20">
        <f t="shared" si="12"/>
        <v>1</v>
      </c>
      <c r="AH153" s="21">
        <f t="shared" si="17"/>
        <v>1</v>
      </c>
      <c r="AJ153" s="30" t="str">
        <f t="shared" si="14"/>
        <v xml:space="preserve"> </v>
      </c>
      <c r="AK153" s="30">
        <f t="shared" si="18"/>
        <v>1</v>
      </c>
      <c r="AL153" s="30" t="str">
        <f t="shared" si="19"/>
        <v xml:space="preserve"> </v>
      </c>
      <c r="AM153" s="30" t="str">
        <f t="shared" si="13"/>
        <v xml:space="preserve"> </v>
      </c>
    </row>
    <row r="154" spans="1:39" s="3" customFormat="1" ht="20.100000000000001" customHeight="1" x14ac:dyDescent="0.25">
      <c r="A154" s="45" t="s">
        <v>268</v>
      </c>
      <c r="B154" s="45" t="s">
        <v>55</v>
      </c>
      <c r="C154" s="45" t="s">
        <v>549</v>
      </c>
      <c r="D154" s="45" t="s">
        <v>86</v>
      </c>
      <c r="E154" s="5"/>
      <c r="F154" s="5"/>
      <c r="G154" s="5" t="s">
        <v>537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G154" s="20">
        <f t="shared" si="12"/>
        <v>1</v>
      </c>
      <c r="AH154" s="21">
        <f t="shared" si="17"/>
        <v>1</v>
      </c>
      <c r="AJ154" s="30" t="str">
        <f t="shared" si="14"/>
        <v xml:space="preserve"> </v>
      </c>
      <c r="AK154" s="30" t="str">
        <f t="shared" si="18"/>
        <v xml:space="preserve"> </v>
      </c>
      <c r="AL154" s="30" t="str">
        <f t="shared" si="19"/>
        <v xml:space="preserve"> </v>
      </c>
      <c r="AM154" s="30">
        <f t="shared" si="13"/>
        <v>1</v>
      </c>
    </row>
    <row r="155" spans="1:39" s="3" customFormat="1" ht="20.100000000000001" customHeight="1" x14ac:dyDescent="0.25">
      <c r="A155" s="45" t="s">
        <v>269</v>
      </c>
      <c r="B155" s="45" t="s">
        <v>270</v>
      </c>
      <c r="C155" s="45" t="s">
        <v>541</v>
      </c>
      <c r="D155" s="45" t="s">
        <v>210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G155" s="20">
        <f t="shared" si="12"/>
        <v>0</v>
      </c>
      <c r="AH155" s="21" t="str">
        <f t="shared" si="17"/>
        <v xml:space="preserve"> </v>
      </c>
      <c r="AJ155" s="30" t="str">
        <f t="shared" si="14"/>
        <v xml:space="preserve"> </v>
      </c>
      <c r="AK155" s="30" t="str">
        <f t="shared" si="18"/>
        <v xml:space="preserve"> </v>
      </c>
      <c r="AL155" s="30" t="str">
        <f t="shared" si="19"/>
        <v xml:space="preserve"> </v>
      </c>
      <c r="AM155" s="30" t="str">
        <f t="shared" si="13"/>
        <v xml:space="preserve"> </v>
      </c>
    </row>
    <row r="156" spans="1:39" s="3" customFormat="1" ht="20.100000000000001" customHeight="1" x14ac:dyDescent="0.25">
      <c r="A156" s="45" t="s">
        <v>271</v>
      </c>
      <c r="B156" s="45" t="s">
        <v>92</v>
      </c>
      <c r="C156" s="45" t="s">
        <v>550</v>
      </c>
      <c r="D156" s="45" t="s">
        <v>93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G156" s="20">
        <f t="shared" si="12"/>
        <v>0</v>
      </c>
      <c r="AH156" s="21" t="str">
        <f t="shared" si="17"/>
        <v xml:space="preserve"> </v>
      </c>
      <c r="AJ156" s="30" t="str">
        <f t="shared" si="14"/>
        <v xml:space="preserve"> </v>
      </c>
      <c r="AK156" s="30" t="str">
        <f t="shared" si="18"/>
        <v xml:space="preserve"> </v>
      </c>
      <c r="AL156" s="30" t="str">
        <f t="shared" si="19"/>
        <v xml:space="preserve"> </v>
      </c>
      <c r="AM156" s="30" t="str">
        <f t="shared" si="13"/>
        <v xml:space="preserve"> </v>
      </c>
    </row>
    <row r="157" spans="1:39" s="3" customFormat="1" ht="20.100000000000001" customHeight="1" x14ac:dyDescent="0.25">
      <c r="A157" s="45" t="s">
        <v>272</v>
      </c>
      <c r="B157" s="45" t="s">
        <v>69</v>
      </c>
      <c r="C157" s="45" t="s">
        <v>555</v>
      </c>
      <c r="D157" s="45" t="s">
        <v>111</v>
      </c>
      <c r="E157" s="5"/>
      <c r="F157" s="5"/>
      <c r="G157" s="5"/>
      <c r="H157" s="5"/>
      <c r="I157" s="5" t="s">
        <v>537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 t="s">
        <v>537</v>
      </c>
      <c r="AB157" s="5"/>
      <c r="AC157" s="5"/>
      <c r="AD157" s="5"/>
      <c r="AE157" s="5"/>
      <c r="AG157" s="20">
        <f t="shared" si="12"/>
        <v>2</v>
      </c>
      <c r="AH157" s="21">
        <f t="shared" si="17"/>
        <v>1</v>
      </c>
      <c r="AJ157" s="30" t="str">
        <f t="shared" si="14"/>
        <v xml:space="preserve"> </v>
      </c>
      <c r="AK157" s="30" t="str">
        <f t="shared" si="18"/>
        <v xml:space="preserve"> </v>
      </c>
      <c r="AL157" s="30">
        <f t="shared" si="19"/>
        <v>1</v>
      </c>
      <c r="AM157" s="30">
        <f t="shared" si="13"/>
        <v>1</v>
      </c>
    </row>
    <row r="158" spans="1:39" s="3" customFormat="1" ht="20.100000000000001" customHeight="1" x14ac:dyDescent="0.25">
      <c r="A158" s="45" t="s">
        <v>1960</v>
      </c>
      <c r="B158" s="45" t="s">
        <v>55</v>
      </c>
      <c r="C158" s="45" t="s">
        <v>549</v>
      </c>
      <c r="D158" s="45" t="s">
        <v>56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G158" s="20">
        <f t="shared" si="12"/>
        <v>0</v>
      </c>
      <c r="AH158" s="21" t="str">
        <f t="shared" si="17"/>
        <v xml:space="preserve"> </v>
      </c>
      <c r="AJ158" s="30" t="str">
        <f t="shared" si="14"/>
        <v xml:space="preserve"> </v>
      </c>
      <c r="AK158" s="30" t="str">
        <f t="shared" si="18"/>
        <v xml:space="preserve"> </v>
      </c>
      <c r="AL158" s="30" t="str">
        <f t="shared" si="19"/>
        <v xml:space="preserve"> </v>
      </c>
      <c r="AM158" s="30" t="str">
        <f t="shared" si="13"/>
        <v xml:space="preserve"> </v>
      </c>
    </row>
    <row r="159" spans="1:39" s="3" customFormat="1" ht="20.100000000000001" customHeight="1" x14ac:dyDescent="0.25">
      <c r="A159" s="45" t="s">
        <v>273</v>
      </c>
      <c r="B159" s="45" t="s">
        <v>147</v>
      </c>
      <c r="C159" s="45" t="s">
        <v>563</v>
      </c>
      <c r="D159" s="45" t="s">
        <v>274</v>
      </c>
      <c r="E159" s="5"/>
      <c r="F159" s="5" t="s">
        <v>537</v>
      </c>
      <c r="G159" s="5" t="s">
        <v>537</v>
      </c>
      <c r="H159" s="5" t="s">
        <v>537</v>
      </c>
      <c r="I159" s="5" t="s">
        <v>537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G159" s="20">
        <f t="shared" si="12"/>
        <v>4</v>
      </c>
      <c r="AH159" s="21">
        <f t="shared" si="17"/>
        <v>1</v>
      </c>
      <c r="AJ159" s="30" t="str">
        <f t="shared" si="14"/>
        <v xml:space="preserve"> </v>
      </c>
      <c r="AK159" s="30" t="str">
        <f t="shared" si="18"/>
        <v xml:space="preserve"> </v>
      </c>
      <c r="AL159" s="30" t="str">
        <f t="shared" si="19"/>
        <v xml:space="preserve"> </v>
      </c>
      <c r="AM159" s="30">
        <f t="shared" si="13"/>
        <v>1</v>
      </c>
    </row>
    <row r="160" spans="1:39" s="3" customFormat="1" ht="20.100000000000001" customHeight="1" x14ac:dyDescent="0.25">
      <c r="A160" s="45" t="s">
        <v>275</v>
      </c>
      <c r="B160" s="45" t="s">
        <v>224</v>
      </c>
      <c r="C160" s="45" t="s">
        <v>571</v>
      </c>
      <c r="D160" s="45" t="s">
        <v>86</v>
      </c>
      <c r="E160" s="5"/>
      <c r="F160" s="5" t="s">
        <v>537</v>
      </c>
      <c r="G160" s="5" t="s">
        <v>537</v>
      </c>
      <c r="H160" s="5" t="s">
        <v>537</v>
      </c>
      <c r="I160" s="5" t="s">
        <v>537</v>
      </c>
      <c r="J160" s="5"/>
      <c r="K160" s="5"/>
      <c r="L160" s="5"/>
      <c r="M160" s="5"/>
      <c r="N160" s="5"/>
      <c r="O160" s="5" t="s">
        <v>537</v>
      </c>
      <c r="P160" s="5"/>
      <c r="Q160" s="5"/>
      <c r="R160" s="5"/>
      <c r="S160" s="5" t="s">
        <v>537</v>
      </c>
      <c r="T160" s="5" t="s">
        <v>537</v>
      </c>
      <c r="U160" s="5"/>
      <c r="V160" s="5"/>
      <c r="W160" s="5"/>
      <c r="X160" s="5" t="s">
        <v>537</v>
      </c>
      <c r="Y160" s="5"/>
      <c r="Z160" s="5"/>
      <c r="AA160" s="5"/>
      <c r="AB160" s="5"/>
      <c r="AC160" s="5" t="s">
        <v>537</v>
      </c>
      <c r="AD160" s="5"/>
      <c r="AE160" s="5"/>
      <c r="AG160" s="20">
        <f t="shared" si="12"/>
        <v>9</v>
      </c>
      <c r="AH160" s="21">
        <f t="shared" si="17"/>
        <v>1</v>
      </c>
      <c r="AJ160" s="30">
        <f t="shared" si="14"/>
        <v>1</v>
      </c>
      <c r="AK160" s="30">
        <f t="shared" si="18"/>
        <v>1</v>
      </c>
      <c r="AL160" s="30" t="str">
        <f t="shared" si="19"/>
        <v xml:space="preserve"> </v>
      </c>
      <c r="AM160" s="30">
        <f t="shared" si="13"/>
        <v>1</v>
      </c>
    </row>
    <row r="161" spans="1:39" s="3" customFormat="1" ht="20.100000000000001" customHeight="1" x14ac:dyDescent="0.25">
      <c r="A161" s="45" t="s">
        <v>1961</v>
      </c>
      <c r="B161" s="45" t="s">
        <v>98</v>
      </c>
      <c r="C161" s="45" t="s">
        <v>551</v>
      </c>
      <c r="D161" s="45" t="s">
        <v>36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 t="s">
        <v>537</v>
      </c>
      <c r="AB161" s="5"/>
      <c r="AC161" s="5" t="s">
        <v>537</v>
      </c>
      <c r="AD161" s="5"/>
      <c r="AE161" s="5"/>
      <c r="AG161" s="20">
        <f t="shared" si="12"/>
        <v>2</v>
      </c>
      <c r="AH161" s="21">
        <f t="shared" si="17"/>
        <v>1</v>
      </c>
      <c r="AJ161" s="30" t="str">
        <f t="shared" si="14"/>
        <v xml:space="preserve"> </v>
      </c>
      <c r="AK161" s="30" t="str">
        <f t="shared" si="18"/>
        <v xml:space="preserve"> </v>
      </c>
      <c r="AL161" s="30">
        <f t="shared" si="19"/>
        <v>1</v>
      </c>
      <c r="AM161" s="30" t="str">
        <f t="shared" si="13"/>
        <v xml:space="preserve"> </v>
      </c>
    </row>
    <row r="162" spans="1:39" s="3" customFormat="1" ht="20.100000000000001" customHeight="1" x14ac:dyDescent="0.25">
      <c r="A162" s="45" t="s">
        <v>276</v>
      </c>
      <c r="B162" s="45" t="s">
        <v>53</v>
      </c>
      <c r="C162" s="45" t="s">
        <v>552</v>
      </c>
      <c r="D162" s="45" t="s">
        <v>39</v>
      </c>
      <c r="E162" s="5" t="s">
        <v>537</v>
      </c>
      <c r="F162" s="5"/>
      <c r="G162" s="5"/>
      <c r="H162" s="5"/>
      <c r="I162" s="5" t="s">
        <v>537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 t="s">
        <v>537</v>
      </c>
      <c r="AB162" s="5"/>
      <c r="AC162" s="5"/>
      <c r="AD162" s="5"/>
      <c r="AE162" s="5"/>
      <c r="AG162" s="20">
        <f t="shared" si="12"/>
        <v>3</v>
      </c>
      <c r="AH162" s="21">
        <f t="shared" si="17"/>
        <v>1</v>
      </c>
      <c r="AJ162" s="30" t="str">
        <f t="shared" si="14"/>
        <v xml:space="preserve"> </v>
      </c>
      <c r="AK162" s="30" t="str">
        <f t="shared" si="18"/>
        <v xml:space="preserve"> </v>
      </c>
      <c r="AL162" s="30">
        <f t="shared" si="19"/>
        <v>1</v>
      </c>
      <c r="AM162" s="30">
        <f t="shared" si="13"/>
        <v>1</v>
      </c>
    </row>
    <row r="163" spans="1:39" s="3" customFormat="1" ht="20.100000000000001" customHeight="1" x14ac:dyDescent="0.25">
      <c r="A163" s="45" t="s">
        <v>277</v>
      </c>
      <c r="B163" s="45" t="s">
        <v>83</v>
      </c>
      <c r="C163" s="45" t="s">
        <v>548</v>
      </c>
      <c r="D163" s="45" t="s">
        <v>86</v>
      </c>
      <c r="E163" s="5" t="s">
        <v>537</v>
      </c>
      <c r="F163" s="5" t="s">
        <v>537</v>
      </c>
      <c r="G163" s="5" t="s">
        <v>537</v>
      </c>
      <c r="H163" s="5"/>
      <c r="I163" s="5" t="s">
        <v>537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 t="s">
        <v>537</v>
      </c>
      <c r="AD163" s="5"/>
      <c r="AE163" s="5"/>
      <c r="AG163" s="20">
        <f t="shared" si="12"/>
        <v>5</v>
      </c>
      <c r="AH163" s="21">
        <f t="shared" si="17"/>
        <v>1</v>
      </c>
      <c r="AJ163" s="30" t="str">
        <f t="shared" si="14"/>
        <v xml:space="preserve"> </v>
      </c>
      <c r="AK163" s="30" t="str">
        <f t="shared" si="18"/>
        <v xml:space="preserve"> </v>
      </c>
      <c r="AL163" s="30" t="str">
        <f t="shared" si="19"/>
        <v xml:space="preserve"> </v>
      </c>
      <c r="AM163" s="30">
        <f t="shared" si="13"/>
        <v>1</v>
      </c>
    </row>
    <row r="164" spans="1:39" s="3" customFormat="1" ht="20.100000000000001" customHeight="1" x14ac:dyDescent="0.25">
      <c r="A164" s="45" t="s">
        <v>278</v>
      </c>
      <c r="B164" s="45" t="s">
        <v>279</v>
      </c>
      <c r="C164" s="45" t="s">
        <v>550</v>
      </c>
      <c r="D164" s="45" t="s">
        <v>66</v>
      </c>
      <c r="E164" s="5" t="s">
        <v>537</v>
      </c>
      <c r="F164" s="5" t="s">
        <v>537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 t="s">
        <v>537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 t="s">
        <v>537</v>
      </c>
      <c r="AD164" s="5"/>
      <c r="AE164" s="5"/>
      <c r="AG164" s="20">
        <f t="shared" si="12"/>
        <v>4</v>
      </c>
      <c r="AH164" s="21">
        <f t="shared" si="17"/>
        <v>1</v>
      </c>
      <c r="AJ164" s="30" t="str">
        <f t="shared" si="14"/>
        <v xml:space="preserve"> </v>
      </c>
      <c r="AK164" s="30" t="str">
        <f t="shared" si="18"/>
        <v xml:space="preserve"> </v>
      </c>
      <c r="AL164" s="30" t="str">
        <f t="shared" si="19"/>
        <v xml:space="preserve"> </v>
      </c>
      <c r="AM164" s="30">
        <f t="shared" si="13"/>
        <v>1</v>
      </c>
    </row>
    <row r="165" spans="1:39" s="3" customFormat="1" ht="20.100000000000001" customHeight="1" x14ac:dyDescent="0.25">
      <c r="A165" s="45" t="s">
        <v>280</v>
      </c>
      <c r="B165" s="45" t="s">
        <v>55</v>
      </c>
      <c r="C165" s="45" t="s">
        <v>549</v>
      </c>
      <c r="D165" s="45" t="s">
        <v>36</v>
      </c>
      <c r="E165" s="5" t="s">
        <v>537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 t="s">
        <v>537</v>
      </c>
      <c r="AD165" s="5"/>
      <c r="AE165" s="5"/>
      <c r="AG165" s="20">
        <f t="shared" si="12"/>
        <v>2</v>
      </c>
      <c r="AH165" s="21">
        <f t="shared" si="17"/>
        <v>1</v>
      </c>
      <c r="AJ165" s="30" t="str">
        <f t="shared" si="14"/>
        <v xml:space="preserve"> </v>
      </c>
      <c r="AK165" s="30" t="str">
        <f t="shared" si="18"/>
        <v xml:space="preserve"> </v>
      </c>
      <c r="AL165" s="30" t="str">
        <f t="shared" si="19"/>
        <v xml:space="preserve"> </v>
      </c>
      <c r="AM165" s="30">
        <f t="shared" si="13"/>
        <v>1</v>
      </c>
    </row>
    <row r="166" spans="1:39" s="3" customFormat="1" ht="20.100000000000001" customHeight="1" x14ac:dyDescent="0.25">
      <c r="A166" s="45" t="s">
        <v>281</v>
      </c>
      <c r="B166" s="45" t="s">
        <v>62</v>
      </c>
      <c r="C166" s="45" t="s">
        <v>560</v>
      </c>
      <c r="D166" s="45" t="s">
        <v>63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G166" s="20">
        <f t="shared" si="12"/>
        <v>0</v>
      </c>
      <c r="AH166" s="21" t="str">
        <f t="shared" si="17"/>
        <v xml:space="preserve"> </v>
      </c>
      <c r="AJ166" s="30" t="str">
        <f t="shared" si="14"/>
        <v xml:space="preserve"> </v>
      </c>
      <c r="AK166" s="30" t="str">
        <f t="shared" si="18"/>
        <v xml:space="preserve"> </v>
      </c>
      <c r="AL166" s="30" t="str">
        <f t="shared" si="19"/>
        <v xml:space="preserve"> </v>
      </c>
      <c r="AM166" s="30" t="str">
        <f t="shared" si="13"/>
        <v xml:space="preserve"> </v>
      </c>
    </row>
    <row r="167" spans="1:39" s="3" customFormat="1" ht="20.100000000000001" customHeight="1" x14ac:dyDescent="0.25">
      <c r="A167" s="45" t="s">
        <v>282</v>
      </c>
      <c r="B167" s="45" t="s">
        <v>62</v>
      </c>
      <c r="C167" s="45" t="s">
        <v>560</v>
      </c>
      <c r="D167" s="45" t="s">
        <v>133</v>
      </c>
      <c r="E167" s="5"/>
      <c r="F167" s="5"/>
      <c r="G167" s="5" t="s">
        <v>537</v>
      </c>
      <c r="H167" s="5" t="s">
        <v>537</v>
      </c>
      <c r="I167" s="5" t="s">
        <v>537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 t="s">
        <v>537</v>
      </c>
      <c r="AD167" s="5"/>
      <c r="AE167" s="5"/>
      <c r="AG167" s="20">
        <f t="shared" si="12"/>
        <v>4</v>
      </c>
      <c r="AH167" s="21">
        <f t="shared" si="17"/>
        <v>1</v>
      </c>
      <c r="AJ167" s="30" t="str">
        <f t="shared" si="14"/>
        <v xml:space="preserve"> </v>
      </c>
      <c r="AK167" s="30" t="str">
        <f t="shared" si="18"/>
        <v xml:space="preserve"> </v>
      </c>
      <c r="AL167" s="30" t="str">
        <f t="shared" si="19"/>
        <v xml:space="preserve"> </v>
      </c>
      <c r="AM167" s="30">
        <f t="shared" si="13"/>
        <v>1</v>
      </c>
    </row>
    <row r="168" spans="1:39" s="3" customFormat="1" ht="20.100000000000001" customHeight="1" x14ac:dyDescent="0.25">
      <c r="A168" s="45" t="s">
        <v>283</v>
      </c>
      <c r="B168" s="45" t="s">
        <v>79</v>
      </c>
      <c r="C168" s="45" t="s">
        <v>547</v>
      </c>
      <c r="D168" s="45" t="s">
        <v>80</v>
      </c>
      <c r="E168" s="5" t="s">
        <v>537</v>
      </c>
      <c r="F168" s="5" t="s">
        <v>537</v>
      </c>
      <c r="G168" s="5"/>
      <c r="H168" s="5" t="s">
        <v>537</v>
      </c>
      <c r="I168" s="5" t="s">
        <v>537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 t="s">
        <v>537</v>
      </c>
      <c r="AB168" s="5"/>
      <c r="AC168" s="5" t="s">
        <v>537</v>
      </c>
      <c r="AD168" s="5"/>
      <c r="AE168" s="5"/>
      <c r="AG168" s="20">
        <f t="shared" si="12"/>
        <v>6</v>
      </c>
      <c r="AH168" s="21">
        <f t="shared" si="17"/>
        <v>1</v>
      </c>
      <c r="AJ168" s="30" t="str">
        <f t="shared" si="14"/>
        <v xml:space="preserve"> </v>
      </c>
      <c r="AK168" s="30" t="str">
        <f t="shared" si="18"/>
        <v xml:space="preserve"> </v>
      </c>
      <c r="AL168" s="30">
        <f t="shared" si="19"/>
        <v>1</v>
      </c>
      <c r="AM168" s="30">
        <f t="shared" si="13"/>
        <v>1</v>
      </c>
    </row>
    <row r="169" spans="1:39" s="3" customFormat="1" ht="20.100000000000001" customHeight="1" x14ac:dyDescent="0.25">
      <c r="A169" s="45" t="s">
        <v>284</v>
      </c>
      <c r="B169" s="45" t="s">
        <v>154</v>
      </c>
      <c r="C169" s="45" t="s">
        <v>565</v>
      </c>
      <c r="D169" s="45" t="s">
        <v>36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 t="s">
        <v>537</v>
      </c>
      <c r="T169" s="5"/>
      <c r="U169" s="5"/>
      <c r="V169" s="5"/>
      <c r="W169" s="5"/>
      <c r="X169" s="5"/>
      <c r="Y169" s="5"/>
      <c r="Z169" s="5"/>
      <c r="AA169" s="5"/>
      <c r="AB169" s="5"/>
      <c r="AC169" s="5" t="s">
        <v>537</v>
      </c>
      <c r="AD169" s="5"/>
      <c r="AE169" s="5"/>
      <c r="AG169" s="20">
        <f t="shared" si="12"/>
        <v>2</v>
      </c>
      <c r="AH169" s="21">
        <f t="shared" si="17"/>
        <v>1</v>
      </c>
      <c r="AJ169" s="30">
        <f t="shared" si="14"/>
        <v>1</v>
      </c>
      <c r="AK169" s="30" t="str">
        <f t="shared" si="18"/>
        <v xml:space="preserve"> </v>
      </c>
      <c r="AL169" s="30" t="str">
        <f t="shared" si="19"/>
        <v xml:space="preserve"> </v>
      </c>
      <c r="AM169" s="30" t="str">
        <f t="shared" si="13"/>
        <v xml:space="preserve"> </v>
      </c>
    </row>
    <row r="170" spans="1:39" s="3" customFormat="1" ht="20.100000000000001" customHeight="1" x14ac:dyDescent="0.25">
      <c r="A170" s="45" t="s">
        <v>285</v>
      </c>
      <c r="B170" s="45" t="s">
        <v>76</v>
      </c>
      <c r="C170" s="45" t="s">
        <v>546</v>
      </c>
      <c r="D170" s="45" t="s">
        <v>56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G170" s="20">
        <f t="shared" si="12"/>
        <v>0</v>
      </c>
      <c r="AH170" s="21" t="str">
        <f t="shared" si="17"/>
        <v xml:space="preserve"> </v>
      </c>
      <c r="AJ170" s="30" t="str">
        <f t="shared" si="14"/>
        <v xml:space="preserve"> </v>
      </c>
      <c r="AK170" s="30" t="str">
        <f t="shared" si="18"/>
        <v xml:space="preserve"> </v>
      </c>
      <c r="AL170" s="30" t="str">
        <f t="shared" si="19"/>
        <v xml:space="preserve"> </v>
      </c>
      <c r="AM170" s="30" t="str">
        <f t="shared" si="13"/>
        <v xml:space="preserve"> </v>
      </c>
    </row>
    <row r="171" spans="1:39" s="3" customFormat="1" ht="20.100000000000001" customHeight="1" x14ac:dyDescent="0.25">
      <c r="A171" s="45" t="s">
        <v>286</v>
      </c>
      <c r="B171" s="45" t="s">
        <v>35</v>
      </c>
      <c r="C171" s="45" t="s">
        <v>554</v>
      </c>
      <c r="D171" s="45" t="s">
        <v>36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G171" s="20">
        <f t="shared" si="12"/>
        <v>0</v>
      </c>
      <c r="AH171" s="21" t="str">
        <f t="shared" si="17"/>
        <v xml:space="preserve"> </v>
      </c>
      <c r="AJ171" s="30" t="str">
        <f t="shared" si="14"/>
        <v xml:space="preserve"> </v>
      </c>
      <c r="AK171" s="30" t="str">
        <f t="shared" si="18"/>
        <v xml:space="preserve"> </v>
      </c>
      <c r="AL171" s="30" t="str">
        <f t="shared" si="19"/>
        <v xml:space="preserve"> </v>
      </c>
      <c r="AM171" s="30" t="str">
        <f t="shared" si="13"/>
        <v xml:space="preserve"> </v>
      </c>
    </row>
    <row r="172" spans="1:39" s="3" customFormat="1" ht="20.100000000000001" customHeight="1" x14ac:dyDescent="0.25">
      <c r="A172" s="45" t="s">
        <v>287</v>
      </c>
      <c r="B172" s="45" t="s">
        <v>53</v>
      </c>
      <c r="C172" s="45" t="s">
        <v>552</v>
      </c>
      <c r="D172" s="45" t="s">
        <v>288</v>
      </c>
      <c r="E172" s="5" t="s">
        <v>537</v>
      </c>
      <c r="F172" s="5"/>
      <c r="G172" s="5" t="s">
        <v>537</v>
      </c>
      <c r="H172" s="5" t="s">
        <v>537</v>
      </c>
      <c r="I172" s="5" t="s">
        <v>537</v>
      </c>
      <c r="J172" s="5"/>
      <c r="K172" s="5"/>
      <c r="L172" s="5"/>
      <c r="M172" s="5"/>
      <c r="N172" s="5"/>
      <c r="O172" s="5"/>
      <c r="P172" s="5"/>
      <c r="Q172" s="5" t="s">
        <v>537</v>
      </c>
      <c r="R172" s="5"/>
      <c r="S172" s="5" t="s">
        <v>537</v>
      </c>
      <c r="T172" s="5"/>
      <c r="U172" s="5"/>
      <c r="V172" s="5"/>
      <c r="W172" s="5"/>
      <c r="X172" s="5"/>
      <c r="Y172" s="5"/>
      <c r="Z172" s="5"/>
      <c r="AA172" s="5"/>
      <c r="AB172" s="5"/>
      <c r="AC172" s="5" t="s">
        <v>537</v>
      </c>
      <c r="AD172" s="5"/>
      <c r="AE172" s="5"/>
      <c r="AG172" s="20">
        <f t="shared" si="12"/>
        <v>7</v>
      </c>
      <c r="AH172" s="21">
        <f t="shared" si="17"/>
        <v>1</v>
      </c>
      <c r="AJ172" s="30">
        <f t="shared" si="14"/>
        <v>1</v>
      </c>
      <c r="AK172" s="30" t="str">
        <f t="shared" si="18"/>
        <v xml:space="preserve"> </v>
      </c>
      <c r="AL172" s="30" t="str">
        <f t="shared" si="19"/>
        <v xml:space="preserve"> </v>
      </c>
      <c r="AM172" s="30">
        <f t="shared" si="13"/>
        <v>1</v>
      </c>
    </row>
    <row r="173" spans="1:39" s="3" customFormat="1" ht="20.100000000000001" customHeight="1" x14ac:dyDescent="0.25">
      <c r="A173" s="45" t="s">
        <v>289</v>
      </c>
      <c r="B173" s="45" t="s">
        <v>76</v>
      </c>
      <c r="C173" s="45" t="s">
        <v>546</v>
      </c>
      <c r="D173" s="45" t="s">
        <v>56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 t="s">
        <v>537</v>
      </c>
      <c r="AD173" s="5"/>
      <c r="AE173" s="5"/>
      <c r="AG173" s="20">
        <f t="shared" si="12"/>
        <v>1</v>
      </c>
      <c r="AH173" s="21">
        <f t="shared" si="17"/>
        <v>1</v>
      </c>
      <c r="AJ173" s="30" t="str">
        <f t="shared" si="14"/>
        <v xml:space="preserve"> </v>
      </c>
      <c r="AK173" s="30" t="str">
        <f t="shared" si="18"/>
        <v xml:space="preserve"> </v>
      </c>
      <c r="AL173" s="30" t="str">
        <f t="shared" si="19"/>
        <v xml:space="preserve"> </v>
      </c>
      <c r="AM173" s="30" t="str">
        <f t="shared" si="13"/>
        <v xml:space="preserve"> </v>
      </c>
    </row>
    <row r="174" spans="1:39" s="3" customFormat="1" ht="20.100000000000001" customHeight="1" x14ac:dyDescent="0.25">
      <c r="A174" s="45" t="s">
        <v>290</v>
      </c>
      <c r="B174" s="45" t="s">
        <v>224</v>
      </c>
      <c r="C174" s="45" t="s">
        <v>571</v>
      </c>
      <c r="D174" s="45" t="s">
        <v>225</v>
      </c>
      <c r="E174" s="5"/>
      <c r="F174" s="5"/>
      <c r="G174" s="5" t="s">
        <v>537</v>
      </c>
      <c r="H174" s="5" t="s">
        <v>537</v>
      </c>
      <c r="I174" s="5" t="s">
        <v>537</v>
      </c>
      <c r="J174" s="5"/>
      <c r="K174" s="5"/>
      <c r="L174" s="5"/>
      <c r="M174" s="5"/>
      <c r="N174" s="5"/>
      <c r="O174" s="5" t="s">
        <v>537</v>
      </c>
      <c r="P174" s="5"/>
      <c r="Q174" s="5"/>
      <c r="R174" s="5"/>
      <c r="S174" s="5" t="s">
        <v>537</v>
      </c>
      <c r="T174" s="5"/>
      <c r="U174" s="5"/>
      <c r="V174" s="5"/>
      <c r="W174" s="5"/>
      <c r="X174" s="5"/>
      <c r="Y174" s="5"/>
      <c r="Z174" s="5"/>
      <c r="AA174" s="5" t="s">
        <v>595</v>
      </c>
      <c r="AB174" s="5"/>
      <c r="AC174" s="5" t="s">
        <v>537</v>
      </c>
      <c r="AD174" s="5" t="s">
        <v>537</v>
      </c>
      <c r="AE174" s="5"/>
      <c r="AG174" s="20">
        <f t="shared" ref="AG174:AG179" si="20">+COUNTA(E174:AD174)</f>
        <v>8</v>
      </c>
      <c r="AH174" s="21">
        <f t="shared" si="17"/>
        <v>1</v>
      </c>
      <c r="AJ174" s="30">
        <f t="shared" si="14"/>
        <v>1</v>
      </c>
      <c r="AK174" s="30" t="str">
        <f t="shared" si="18"/>
        <v xml:space="preserve"> </v>
      </c>
      <c r="AL174" s="30">
        <f t="shared" si="19"/>
        <v>1</v>
      </c>
      <c r="AM174" s="30">
        <f t="shared" ref="AM174:AM179" si="21">+IF(COUNTA(E174:R174)&lt;&gt;0,1," ")</f>
        <v>1</v>
      </c>
    </row>
    <row r="175" spans="1:39" s="3" customFormat="1" ht="20.100000000000001" customHeight="1" x14ac:dyDescent="0.25">
      <c r="A175" s="45" t="s">
        <v>291</v>
      </c>
      <c r="B175" s="45" t="s">
        <v>105</v>
      </c>
      <c r="C175" s="45" t="s">
        <v>549</v>
      </c>
      <c r="D175" s="45" t="s">
        <v>119</v>
      </c>
      <c r="E175" s="5" t="s">
        <v>537</v>
      </c>
      <c r="F175" s="5"/>
      <c r="G175" s="5"/>
      <c r="H175" s="5" t="s">
        <v>537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 t="s">
        <v>595</v>
      </c>
      <c r="AB175" s="5"/>
      <c r="AC175" s="5"/>
      <c r="AD175" s="5"/>
      <c r="AE175" s="5"/>
      <c r="AG175" s="20">
        <f t="shared" si="20"/>
        <v>3</v>
      </c>
      <c r="AH175" s="21">
        <f t="shared" si="17"/>
        <v>1</v>
      </c>
      <c r="AJ175" s="30" t="str">
        <f t="shared" si="14"/>
        <v xml:space="preserve"> </v>
      </c>
      <c r="AK175" s="30" t="str">
        <f t="shared" si="18"/>
        <v xml:space="preserve"> </v>
      </c>
      <c r="AL175" s="30">
        <f t="shared" si="19"/>
        <v>1</v>
      </c>
      <c r="AM175" s="30">
        <f t="shared" si="21"/>
        <v>1</v>
      </c>
    </row>
    <row r="176" spans="1:39" s="3" customFormat="1" ht="20.100000000000001" customHeight="1" x14ac:dyDescent="0.25">
      <c r="A176" s="45" t="s">
        <v>292</v>
      </c>
      <c r="B176" s="45" t="s">
        <v>65</v>
      </c>
      <c r="C176" s="45" t="s">
        <v>558</v>
      </c>
      <c r="D176" s="45" t="s">
        <v>86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 t="s">
        <v>537</v>
      </c>
      <c r="AD176" s="5"/>
      <c r="AE176" s="5"/>
      <c r="AG176" s="20">
        <f t="shared" si="20"/>
        <v>1</v>
      </c>
      <c r="AH176" s="21">
        <f t="shared" si="17"/>
        <v>1</v>
      </c>
      <c r="AJ176" s="30" t="str">
        <f t="shared" si="14"/>
        <v xml:space="preserve"> </v>
      </c>
      <c r="AK176" s="30" t="str">
        <f t="shared" si="18"/>
        <v xml:space="preserve"> </v>
      </c>
      <c r="AL176" s="30" t="str">
        <f t="shared" si="19"/>
        <v xml:space="preserve"> </v>
      </c>
      <c r="AM176" s="30" t="str">
        <f t="shared" si="21"/>
        <v xml:space="preserve"> </v>
      </c>
    </row>
    <row r="177" spans="1:39" s="3" customFormat="1" ht="20.100000000000001" customHeight="1" x14ac:dyDescent="0.25">
      <c r="A177" s="45" t="s">
        <v>293</v>
      </c>
      <c r="B177" s="45" t="s">
        <v>294</v>
      </c>
      <c r="C177" s="45" t="s">
        <v>573</v>
      </c>
      <c r="D177" s="45" t="s">
        <v>86</v>
      </c>
      <c r="E177" s="5"/>
      <c r="F177" s="5"/>
      <c r="G177" s="5"/>
      <c r="H177" s="5" t="s">
        <v>537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 t="s">
        <v>537</v>
      </c>
      <c r="AB177" s="5"/>
      <c r="AC177" s="5"/>
      <c r="AD177" s="5"/>
      <c r="AE177" s="5"/>
      <c r="AG177" s="20">
        <f t="shared" si="20"/>
        <v>2</v>
      </c>
      <c r="AH177" s="21">
        <f t="shared" si="17"/>
        <v>1</v>
      </c>
      <c r="AJ177" s="30" t="str">
        <f t="shared" si="14"/>
        <v xml:space="preserve"> </v>
      </c>
      <c r="AK177" s="30" t="str">
        <f t="shared" si="18"/>
        <v xml:space="preserve"> </v>
      </c>
      <c r="AL177" s="30">
        <f t="shared" si="19"/>
        <v>1</v>
      </c>
      <c r="AM177" s="30">
        <f t="shared" si="21"/>
        <v>1</v>
      </c>
    </row>
    <row r="178" spans="1:39" s="3" customFormat="1" ht="20.100000000000001" customHeight="1" x14ac:dyDescent="0.25">
      <c r="A178" s="45" t="s">
        <v>295</v>
      </c>
      <c r="B178" s="45" t="s">
        <v>98</v>
      </c>
      <c r="C178" s="45" t="s">
        <v>551</v>
      </c>
      <c r="D178" s="45" t="s">
        <v>36</v>
      </c>
      <c r="E178" s="5" t="s">
        <v>537</v>
      </c>
      <c r="F178" s="5" t="s">
        <v>537</v>
      </c>
      <c r="G178" s="5"/>
      <c r="H178" s="5" t="s">
        <v>537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 t="s">
        <v>537</v>
      </c>
      <c r="AD178" s="5"/>
      <c r="AE178" s="5"/>
      <c r="AG178" s="20">
        <f t="shared" si="20"/>
        <v>4</v>
      </c>
      <c r="AH178" s="21">
        <f t="shared" si="17"/>
        <v>1</v>
      </c>
      <c r="AJ178" s="30" t="str">
        <f t="shared" si="14"/>
        <v xml:space="preserve"> </v>
      </c>
      <c r="AK178" s="30" t="str">
        <f t="shared" si="18"/>
        <v xml:space="preserve"> </v>
      </c>
      <c r="AL178" s="30" t="str">
        <f t="shared" si="19"/>
        <v xml:space="preserve"> </v>
      </c>
      <c r="AM178" s="30">
        <f t="shared" si="21"/>
        <v>1</v>
      </c>
    </row>
    <row r="179" spans="1:39" s="3" customFormat="1" ht="20.100000000000001" customHeight="1" x14ac:dyDescent="0.25">
      <c r="A179" s="45" t="s">
        <v>296</v>
      </c>
      <c r="B179" s="45" t="s">
        <v>50</v>
      </c>
      <c r="C179" s="45" t="s">
        <v>561</v>
      </c>
      <c r="D179" s="45" t="s">
        <v>51</v>
      </c>
      <c r="E179" s="5" t="s">
        <v>537</v>
      </c>
      <c r="F179" s="5" t="s">
        <v>537</v>
      </c>
      <c r="G179" s="5"/>
      <c r="H179" s="5" t="s">
        <v>537</v>
      </c>
      <c r="I179" s="5" t="s">
        <v>537</v>
      </c>
      <c r="J179" s="5"/>
      <c r="K179" s="5"/>
      <c r="L179" s="5" t="s">
        <v>537</v>
      </c>
      <c r="M179" s="5" t="s">
        <v>537</v>
      </c>
      <c r="N179" s="5"/>
      <c r="O179" s="5"/>
      <c r="P179" s="5"/>
      <c r="Q179" s="5"/>
      <c r="R179" s="5"/>
      <c r="S179" s="5" t="s">
        <v>537</v>
      </c>
      <c r="T179" s="5"/>
      <c r="U179" s="5" t="s">
        <v>537</v>
      </c>
      <c r="V179" s="5"/>
      <c r="W179" s="5"/>
      <c r="X179" s="5" t="s">
        <v>537</v>
      </c>
      <c r="Y179" s="5"/>
      <c r="Z179" s="5"/>
      <c r="AA179" s="5"/>
      <c r="AB179" s="5"/>
      <c r="AC179" s="5" t="s">
        <v>537</v>
      </c>
      <c r="AD179" s="5"/>
      <c r="AE179" s="5"/>
      <c r="AG179" s="20">
        <f t="shared" si="20"/>
        <v>10</v>
      </c>
      <c r="AH179" s="21">
        <f t="shared" si="17"/>
        <v>1</v>
      </c>
      <c r="AJ179" s="30">
        <f t="shared" si="14"/>
        <v>1</v>
      </c>
      <c r="AK179" s="30">
        <f t="shared" si="18"/>
        <v>1</v>
      </c>
      <c r="AL179" s="30" t="str">
        <f t="shared" si="19"/>
        <v xml:space="preserve"> </v>
      </c>
      <c r="AM179" s="30">
        <f t="shared" si="21"/>
        <v>1</v>
      </c>
    </row>
    <row r="180" spans="1:39" s="3" customFormat="1" ht="20.100000000000001" customHeight="1" x14ac:dyDescent="0.25">
      <c r="A180" s="45" t="s">
        <v>1962</v>
      </c>
      <c r="B180" s="45" t="s">
        <v>69</v>
      </c>
      <c r="C180" s="45" t="s">
        <v>555</v>
      </c>
      <c r="D180" s="45" t="s">
        <v>111</v>
      </c>
      <c r="E180" s="5"/>
      <c r="F180" s="5"/>
      <c r="G180" s="5"/>
      <c r="H180" s="5" t="s">
        <v>537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 t="s">
        <v>537</v>
      </c>
      <c r="AB180" s="5"/>
      <c r="AC180" s="5"/>
      <c r="AD180" s="5"/>
      <c r="AE180" s="5"/>
      <c r="AG180" s="20"/>
      <c r="AH180" s="21"/>
      <c r="AJ180" s="30"/>
      <c r="AK180" s="30"/>
      <c r="AL180" s="30"/>
      <c r="AM180" s="30"/>
    </row>
    <row r="181" spans="1:39" s="3" customFormat="1" ht="20.100000000000001" customHeight="1" x14ac:dyDescent="0.25">
      <c r="A181" s="45" t="s">
        <v>297</v>
      </c>
      <c r="B181" s="45" t="s">
        <v>228</v>
      </c>
      <c r="C181" s="45" t="s">
        <v>565</v>
      </c>
      <c r="D181" s="45" t="s">
        <v>36</v>
      </c>
      <c r="E181" s="5"/>
      <c r="F181" s="5" t="s">
        <v>537</v>
      </c>
      <c r="G181" s="5" t="s">
        <v>537</v>
      </c>
      <c r="H181" s="5" t="s">
        <v>537</v>
      </c>
      <c r="I181" s="5" t="s">
        <v>537</v>
      </c>
      <c r="J181" s="5"/>
      <c r="K181" s="5"/>
      <c r="L181" s="5"/>
      <c r="M181" s="5"/>
      <c r="N181" s="5"/>
      <c r="O181" s="5"/>
      <c r="P181" s="5"/>
      <c r="Q181" s="5"/>
      <c r="R181" s="5"/>
      <c r="S181" s="5" t="s">
        <v>537</v>
      </c>
      <c r="T181" s="5"/>
      <c r="U181" s="5"/>
      <c r="V181" s="5"/>
      <c r="W181" s="5"/>
      <c r="X181" s="5"/>
      <c r="Y181" s="5"/>
      <c r="Z181" s="5"/>
      <c r="AA181" s="5"/>
      <c r="AB181" s="5"/>
      <c r="AC181" s="5" t="s">
        <v>537</v>
      </c>
      <c r="AD181" s="5"/>
      <c r="AE181" s="5"/>
      <c r="AG181" s="20">
        <f>+COUNTA(E181:AD181)</f>
        <v>6</v>
      </c>
      <c r="AH181" s="21">
        <f t="shared" si="17"/>
        <v>1</v>
      </c>
      <c r="AJ181" s="30">
        <f t="shared" si="14"/>
        <v>1</v>
      </c>
      <c r="AK181" s="30" t="str">
        <f t="shared" si="18"/>
        <v xml:space="preserve"> </v>
      </c>
      <c r="AL181" s="30" t="str">
        <f t="shared" si="19"/>
        <v xml:space="preserve"> </v>
      </c>
      <c r="AM181" s="30">
        <f>+IF(COUNTA(E181:R181)&lt;&gt;0,1," ")</f>
        <v>1</v>
      </c>
    </row>
    <row r="182" spans="1:39" s="3" customFormat="1" ht="20.100000000000001" customHeight="1" x14ac:dyDescent="0.25">
      <c r="A182" s="45" t="s">
        <v>298</v>
      </c>
      <c r="B182" s="45" t="s">
        <v>55</v>
      </c>
      <c r="C182" s="45" t="s">
        <v>549</v>
      </c>
      <c r="D182" s="45" t="s">
        <v>36</v>
      </c>
      <c r="E182" s="5" t="s">
        <v>537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G182" s="20">
        <f>+COUNTA(E182:AD182)</f>
        <v>1</v>
      </c>
      <c r="AH182" s="21">
        <f t="shared" si="17"/>
        <v>1</v>
      </c>
      <c r="AJ182" s="30" t="str">
        <f t="shared" si="14"/>
        <v xml:space="preserve"> </v>
      </c>
      <c r="AK182" s="30" t="str">
        <f t="shared" si="18"/>
        <v xml:space="preserve"> </v>
      </c>
      <c r="AL182" s="30" t="str">
        <f t="shared" si="19"/>
        <v xml:space="preserve"> </v>
      </c>
      <c r="AM182" s="30">
        <f>+IF(COUNTA(E182:R182)&lt;&gt;0,1," ")</f>
        <v>1</v>
      </c>
    </row>
    <row r="183" spans="1:39" s="3" customFormat="1" ht="20.100000000000001" customHeight="1" x14ac:dyDescent="0.25">
      <c r="A183" s="45" t="s">
        <v>1963</v>
      </c>
      <c r="B183" s="45"/>
      <c r="C183" s="45"/>
      <c r="D183" s="45"/>
      <c r="E183" s="5"/>
      <c r="F183" s="5"/>
      <c r="G183" s="5"/>
      <c r="H183" s="5"/>
      <c r="I183" s="5" t="s">
        <v>537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G183" s="20"/>
      <c r="AH183" s="21"/>
      <c r="AJ183" s="30"/>
      <c r="AK183" s="30"/>
      <c r="AL183" s="30"/>
      <c r="AM183" s="30"/>
    </row>
    <row r="184" spans="1:39" s="3" customFormat="1" ht="20.100000000000001" customHeight="1" x14ac:dyDescent="0.25">
      <c r="A184" s="45" t="s">
        <v>299</v>
      </c>
      <c r="B184" s="45" t="s">
        <v>76</v>
      </c>
      <c r="C184" s="45" t="s">
        <v>546</v>
      </c>
      <c r="D184" s="45" t="s">
        <v>80</v>
      </c>
      <c r="E184" s="5"/>
      <c r="F184" s="5" t="s">
        <v>537</v>
      </c>
      <c r="G184" s="5"/>
      <c r="H184" s="5" t="s">
        <v>537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 t="s">
        <v>537</v>
      </c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G184" s="20">
        <f t="shared" ref="AG184:AG199" si="22">+COUNTA(E184:AD184)</f>
        <v>3</v>
      </c>
      <c r="AH184" s="21">
        <f t="shared" si="17"/>
        <v>1</v>
      </c>
      <c r="AJ184" s="30" t="str">
        <f t="shared" si="14"/>
        <v xml:space="preserve"> </v>
      </c>
      <c r="AK184" s="30" t="str">
        <f t="shared" si="18"/>
        <v xml:space="preserve"> </v>
      </c>
      <c r="AL184" s="30" t="str">
        <f t="shared" si="19"/>
        <v xml:space="preserve"> </v>
      </c>
      <c r="AM184" s="30">
        <f t="shared" ref="AM184:AM199" si="23">+IF(COUNTA(E184:R184)&lt;&gt;0,1," ")</f>
        <v>1</v>
      </c>
    </row>
    <row r="185" spans="1:39" s="3" customFormat="1" ht="20.100000000000001" customHeight="1" x14ac:dyDescent="0.25">
      <c r="A185" s="45" t="s">
        <v>300</v>
      </c>
      <c r="B185" s="45" t="s">
        <v>83</v>
      </c>
      <c r="C185" s="45" t="s">
        <v>548</v>
      </c>
      <c r="D185" s="45" t="s">
        <v>301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 t="s">
        <v>537</v>
      </c>
      <c r="AD185" s="5"/>
      <c r="AE185" s="5"/>
      <c r="AG185" s="20">
        <f t="shared" si="22"/>
        <v>1</v>
      </c>
      <c r="AH185" s="21">
        <f t="shared" si="17"/>
        <v>1</v>
      </c>
      <c r="AJ185" s="30" t="str">
        <f t="shared" si="14"/>
        <v xml:space="preserve"> </v>
      </c>
      <c r="AK185" s="30" t="str">
        <f t="shared" si="18"/>
        <v xml:space="preserve"> </v>
      </c>
      <c r="AL185" s="30" t="str">
        <f t="shared" si="19"/>
        <v xml:space="preserve"> </v>
      </c>
      <c r="AM185" s="30" t="str">
        <f t="shared" si="23"/>
        <v xml:space="preserve"> </v>
      </c>
    </row>
    <row r="186" spans="1:39" s="3" customFormat="1" ht="20.100000000000001" customHeight="1" x14ac:dyDescent="0.25">
      <c r="A186" s="45" t="s">
        <v>302</v>
      </c>
      <c r="B186" s="45" t="s">
        <v>50</v>
      </c>
      <c r="C186" s="45" t="s">
        <v>561</v>
      </c>
      <c r="D186" s="45" t="s">
        <v>136</v>
      </c>
      <c r="E186" s="5"/>
      <c r="F186" s="5"/>
      <c r="G186" s="5"/>
      <c r="H186" s="5" t="s">
        <v>537</v>
      </c>
      <c r="I186" s="5" t="s">
        <v>537</v>
      </c>
      <c r="J186" s="5"/>
      <c r="K186" s="5"/>
      <c r="L186" s="5"/>
      <c r="M186" s="5"/>
      <c r="N186" s="5"/>
      <c r="O186" s="5"/>
      <c r="P186" s="5"/>
      <c r="Q186" s="5"/>
      <c r="R186" s="5"/>
      <c r="S186" s="5" t="s">
        <v>537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G186" s="20">
        <f t="shared" si="22"/>
        <v>3</v>
      </c>
      <c r="AH186" s="21">
        <f t="shared" si="17"/>
        <v>1</v>
      </c>
      <c r="AJ186" s="30">
        <f t="shared" si="14"/>
        <v>1</v>
      </c>
      <c r="AK186" s="30" t="str">
        <f t="shared" si="18"/>
        <v xml:space="preserve"> </v>
      </c>
      <c r="AL186" s="30" t="str">
        <f t="shared" si="19"/>
        <v xml:space="preserve"> </v>
      </c>
      <c r="AM186" s="30">
        <f t="shared" si="23"/>
        <v>1</v>
      </c>
    </row>
    <row r="187" spans="1:39" s="3" customFormat="1" ht="20.100000000000001" customHeight="1" x14ac:dyDescent="0.25">
      <c r="A187" s="45" t="s">
        <v>303</v>
      </c>
      <c r="B187" s="45" t="s">
        <v>98</v>
      </c>
      <c r="C187" s="45" t="s">
        <v>551</v>
      </c>
      <c r="D187" s="45" t="s">
        <v>36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 t="s">
        <v>537</v>
      </c>
      <c r="T187" s="5"/>
      <c r="U187" s="5"/>
      <c r="V187" s="5"/>
      <c r="W187" s="5"/>
      <c r="X187" s="5"/>
      <c r="Y187" s="5"/>
      <c r="Z187" s="5"/>
      <c r="AA187" s="5"/>
      <c r="AB187" s="5"/>
      <c r="AC187" s="5" t="s">
        <v>537</v>
      </c>
      <c r="AD187" s="5"/>
      <c r="AE187" s="5"/>
      <c r="AG187" s="20">
        <f t="shared" si="22"/>
        <v>2</v>
      </c>
      <c r="AH187" s="21">
        <f t="shared" si="17"/>
        <v>1</v>
      </c>
      <c r="AJ187" s="30">
        <f t="shared" si="14"/>
        <v>1</v>
      </c>
      <c r="AK187" s="30" t="str">
        <f t="shared" si="18"/>
        <v xml:space="preserve"> </v>
      </c>
      <c r="AL187" s="30" t="str">
        <f t="shared" si="19"/>
        <v xml:space="preserve"> </v>
      </c>
      <c r="AM187" s="30" t="str">
        <f t="shared" si="23"/>
        <v xml:space="preserve"> </v>
      </c>
    </row>
    <row r="188" spans="1:39" s="3" customFormat="1" ht="20.100000000000001" customHeight="1" x14ac:dyDescent="0.25">
      <c r="A188" s="45" t="s">
        <v>304</v>
      </c>
      <c r="B188" s="45" t="s">
        <v>279</v>
      </c>
      <c r="C188" s="45" t="s">
        <v>550</v>
      </c>
      <c r="D188" s="45" t="s">
        <v>36</v>
      </c>
      <c r="E188" s="5" t="s">
        <v>537</v>
      </c>
      <c r="F188" s="5" t="s">
        <v>537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 t="s">
        <v>595</v>
      </c>
      <c r="AA188" s="5"/>
      <c r="AB188" s="5"/>
      <c r="AC188" s="5" t="s">
        <v>537</v>
      </c>
      <c r="AD188" s="5"/>
      <c r="AE188" s="5"/>
      <c r="AG188" s="20">
        <f t="shared" si="22"/>
        <v>4</v>
      </c>
      <c r="AH188" s="21">
        <f t="shared" si="17"/>
        <v>1</v>
      </c>
      <c r="AJ188" s="30" t="str">
        <f t="shared" si="14"/>
        <v xml:space="preserve"> </v>
      </c>
      <c r="AK188" s="30">
        <f t="shared" si="18"/>
        <v>1</v>
      </c>
      <c r="AL188" s="30" t="str">
        <f t="shared" si="19"/>
        <v xml:space="preserve"> </v>
      </c>
      <c r="AM188" s="30">
        <f t="shared" si="23"/>
        <v>1</v>
      </c>
    </row>
    <row r="189" spans="1:39" s="3" customFormat="1" ht="20.100000000000001" customHeight="1" x14ac:dyDescent="0.25">
      <c r="A189" s="45" t="s">
        <v>305</v>
      </c>
      <c r="B189" s="45" t="s">
        <v>261</v>
      </c>
      <c r="C189" s="45" t="s">
        <v>571</v>
      </c>
      <c r="D189" s="45" t="s">
        <v>86</v>
      </c>
      <c r="E189" s="5" t="s">
        <v>537</v>
      </c>
      <c r="F189" s="5" t="s">
        <v>537</v>
      </c>
      <c r="G189" s="5" t="s">
        <v>537</v>
      </c>
      <c r="H189" s="5" t="s">
        <v>537</v>
      </c>
      <c r="I189" s="5" t="s">
        <v>537</v>
      </c>
      <c r="J189" s="5"/>
      <c r="K189" s="5"/>
      <c r="L189" s="5"/>
      <c r="M189" s="5"/>
      <c r="N189" s="5"/>
      <c r="O189" s="5" t="s">
        <v>537</v>
      </c>
      <c r="P189" s="5"/>
      <c r="Q189" s="5"/>
      <c r="R189" s="5"/>
      <c r="S189" s="5" t="s">
        <v>537</v>
      </c>
      <c r="T189" s="5"/>
      <c r="U189" s="5"/>
      <c r="V189" s="5"/>
      <c r="W189" s="5"/>
      <c r="X189" s="5"/>
      <c r="Y189" s="5"/>
      <c r="Z189" s="5" t="s">
        <v>595</v>
      </c>
      <c r="AA189" s="5"/>
      <c r="AB189" s="5"/>
      <c r="AC189" s="5" t="s">
        <v>537</v>
      </c>
      <c r="AD189" s="5"/>
      <c r="AE189" s="5" t="s">
        <v>537</v>
      </c>
      <c r="AG189" s="20">
        <f t="shared" si="22"/>
        <v>9</v>
      </c>
      <c r="AH189" s="21">
        <f t="shared" si="17"/>
        <v>1</v>
      </c>
      <c r="AJ189" s="30">
        <f t="shared" si="14"/>
        <v>1</v>
      </c>
      <c r="AK189" s="30">
        <f t="shared" si="18"/>
        <v>1</v>
      </c>
      <c r="AL189" s="30" t="str">
        <f t="shared" si="19"/>
        <v xml:space="preserve"> </v>
      </c>
      <c r="AM189" s="30">
        <f t="shared" si="23"/>
        <v>1</v>
      </c>
    </row>
    <row r="190" spans="1:39" s="3" customFormat="1" ht="20.100000000000001" customHeight="1" x14ac:dyDescent="0.25">
      <c r="A190" s="45" t="s">
        <v>306</v>
      </c>
      <c r="B190" s="45" t="s">
        <v>35</v>
      </c>
      <c r="C190" s="45" t="s">
        <v>554</v>
      </c>
      <c r="D190" s="45" t="s">
        <v>122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G190" s="20">
        <f t="shared" si="22"/>
        <v>0</v>
      </c>
      <c r="AH190" s="21" t="str">
        <f t="shared" si="17"/>
        <v xml:space="preserve"> </v>
      </c>
      <c r="AJ190" s="30" t="str">
        <f t="shared" si="14"/>
        <v xml:space="preserve"> </v>
      </c>
      <c r="AK190" s="30" t="str">
        <f t="shared" si="18"/>
        <v xml:space="preserve"> </v>
      </c>
      <c r="AL190" s="30" t="str">
        <f t="shared" si="19"/>
        <v xml:space="preserve"> </v>
      </c>
      <c r="AM190" s="30" t="str">
        <f t="shared" si="23"/>
        <v xml:space="preserve"> </v>
      </c>
    </row>
    <row r="191" spans="1:39" s="3" customFormat="1" ht="20.100000000000001" customHeight="1" x14ac:dyDescent="0.25">
      <c r="A191" s="45" t="s">
        <v>307</v>
      </c>
      <c r="B191" s="45" t="s">
        <v>62</v>
      </c>
      <c r="C191" s="45" t="s">
        <v>560</v>
      </c>
      <c r="D191" s="45" t="s">
        <v>133</v>
      </c>
      <c r="E191" s="5"/>
      <c r="F191" s="5"/>
      <c r="G191" s="5"/>
      <c r="H191" s="5"/>
      <c r="I191" s="5" t="s">
        <v>537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 t="s">
        <v>537</v>
      </c>
      <c r="AD191" s="5"/>
      <c r="AE191" s="5"/>
      <c r="AG191" s="20">
        <f t="shared" si="22"/>
        <v>2</v>
      </c>
      <c r="AH191" s="21">
        <f t="shared" si="17"/>
        <v>1</v>
      </c>
      <c r="AJ191" s="30" t="str">
        <f t="shared" si="14"/>
        <v xml:space="preserve"> </v>
      </c>
      <c r="AK191" s="30" t="str">
        <f t="shared" si="18"/>
        <v xml:space="preserve"> </v>
      </c>
      <c r="AL191" s="30" t="str">
        <f t="shared" si="19"/>
        <v xml:space="preserve"> </v>
      </c>
      <c r="AM191" s="30">
        <f t="shared" si="23"/>
        <v>1</v>
      </c>
    </row>
    <row r="192" spans="1:39" s="3" customFormat="1" ht="20.100000000000001" customHeight="1" x14ac:dyDescent="0.25">
      <c r="A192" s="45" t="s">
        <v>308</v>
      </c>
      <c r="B192" s="45" t="s">
        <v>176</v>
      </c>
      <c r="C192" s="45" t="s">
        <v>567</v>
      </c>
      <c r="D192" s="45" t="s">
        <v>86</v>
      </c>
      <c r="E192" s="5"/>
      <c r="F192" s="5"/>
      <c r="G192" s="5"/>
      <c r="H192" s="5"/>
      <c r="I192" s="5" t="s">
        <v>537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G192" s="20">
        <f t="shared" si="22"/>
        <v>1</v>
      </c>
      <c r="AH192" s="21">
        <f t="shared" si="17"/>
        <v>1</v>
      </c>
      <c r="AJ192" s="30" t="str">
        <f t="shared" si="14"/>
        <v xml:space="preserve"> </v>
      </c>
      <c r="AK192" s="30" t="str">
        <f t="shared" si="18"/>
        <v xml:space="preserve"> </v>
      </c>
      <c r="AL192" s="30" t="str">
        <f t="shared" si="19"/>
        <v xml:space="preserve"> </v>
      </c>
      <c r="AM192" s="30">
        <f t="shared" si="23"/>
        <v>1</v>
      </c>
    </row>
    <row r="193" spans="1:39" s="3" customFormat="1" ht="20.100000000000001" customHeight="1" x14ac:dyDescent="0.25">
      <c r="A193" s="45" t="s">
        <v>309</v>
      </c>
      <c r="B193" s="45" t="s">
        <v>76</v>
      </c>
      <c r="C193" s="45" t="s">
        <v>546</v>
      </c>
      <c r="D193" s="45" t="s">
        <v>77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G193" s="20">
        <f t="shared" si="22"/>
        <v>0</v>
      </c>
      <c r="AH193" s="21" t="str">
        <f t="shared" si="17"/>
        <v xml:space="preserve"> </v>
      </c>
      <c r="AJ193" s="30" t="str">
        <f t="shared" si="14"/>
        <v xml:space="preserve"> </v>
      </c>
      <c r="AK193" s="30" t="str">
        <f t="shared" si="18"/>
        <v xml:space="preserve"> </v>
      </c>
      <c r="AL193" s="30" t="str">
        <f t="shared" si="19"/>
        <v xml:space="preserve"> </v>
      </c>
      <c r="AM193" s="30" t="str">
        <f t="shared" si="23"/>
        <v xml:space="preserve"> </v>
      </c>
    </row>
    <row r="194" spans="1:39" s="3" customFormat="1" ht="20.100000000000001" customHeight="1" x14ac:dyDescent="0.25">
      <c r="A194" s="45" t="s">
        <v>310</v>
      </c>
      <c r="B194" s="45" t="s">
        <v>41</v>
      </c>
      <c r="C194" s="45" t="s">
        <v>561</v>
      </c>
      <c r="D194" s="45" t="s">
        <v>42</v>
      </c>
      <c r="E194" s="5" t="s">
        <v>537</v>
      </c>
      <c r="F194" s="5" t="s">
        <v>537</v>
      </c>
      <c r="G194" s="5" t="s">
        <v>537</v>
      </c>
      <c r="H194" s="5" t="s">
        <v>537</v>
      </c>
      <c r="I194" s="5" t="s">
        <v>537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 t="s">
        <v>537</v>
      </c>
      <c r="Y194" s="5"/>
      <c r="Z194" s="5"/>
      <c r="AA194" s="5"/>
      <c r="AB194" s="5"/>
      <c r="AC194" s="5" t="s">
        <v>537</v>
      </c>
      <c r="AD194" s="5"/>
      <c r="AE194" s="5"/>
      <c r="AG194" s="20">
        <f t="shared" si="22"/>
        <v>7</v>
      </c>
      <c r="AH194" s="21">
        <f t="shared" si="17"/>
        <v>1</v>
      </c>
      <c r="AJ194" s="30" t="str">
        <f t="shared" ref="AJ194" si="24">+IF(COUNTA(S194:T194)&lt;&gt;0,1," ")</f>
        <v xml:space="preserve"> </v>
      </c>
      <c r="AK194" s="30">
        <f t="shared" si="18"/>
        <v>1</v>
      </c>
      <c r="AL194" s="30" t="str">
        <f t="shared" si="19"/>
        <v xml:space="preserve"> </v>
      </c>
      <c r="AM194" s="30">
        <f t="shared" si="23"/>
        <v>1</v>
      </c>
    </row>
    <row r="195" spans="1:39" s="3" customFormat="1" ht="20.100000000000001" customHeight="1" x14ac:dyDescent="0.25">
      <c r="A195" s="45" t="s">
        <v>589</v>
      </c>
      <c r="B195" s="45" t="s">
        <v>590</v>
      </c>
      <c r="C195" s="45" t="s">
        <v>541</v>
      </c>
      <c r="D195" s="45"/>
      <c r="E195" s="5"/>
      <c r="F195" s="5"/>
      <c r="G195" s="5" t="s">
        <v>537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 t="s">
        <v>537</v>
      </c>
      <c r="AB195" s="5"/>
      <c r="AC195" s="5"/>
      <c r="AD195" s="5"/>
      <c r="AE195" s="5"/>
      <c r="AG195" s="20">
        <f t="shared" si="22"/>
        <v>2</v>
      </c>
      <c r="AH195" s="21"/>
      <c r="AJ195" s="30"/>
      <c r="AK195" s="30"/>
      <c r="AL195" s="30"/>
      <c r="AM195" s="30">
        <f t="shared" si="23"/>
        <v>1</v>
      </c>
    </row>
    <row r="196" spans="1:39" s="3" customFormat="1" ht="20.100000000000001" customHeight="1" x14ac:dyDescent="0.25">
      <c r="A196" s="45" t="s">
        <v>311</v>
      </c>
      <c r="B196" s="45" t="s">
        <v>69</v>
      </c>
      <c r="C196" s="45" t="s">
        <v>555</v>
      </c>
      <c r="D196" s="45" t="s">
        <v>86</v>
      </c>
      <c r="E196" s="5"/>
      <c r="F196" s="5"/>
      <c r="G196" s="5"/>
      <c r="H196" s="5" t="s">
        <v>537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 t="s">
        <v>537</v>
      </c>
      <c r="Y196" s="5"/>
      <c r="Z196" s="5"/>
      <c r="AA196" s="5" t="s">
        <v>537</v>
      </c>
      <c r="AB196" s="5"/>
      <c r="AC196" s="5" t="s">
        <v>537</v>
      </c>
      <c r="AD196" s="5"/>
      <c r="AE196" s="5"/>
      <c r="AG196" s="20">
        <f t="shared" si="22"/>
        <v>4</v>
      </c>
      <c r="AH196" s="21">
        <f t="shared" si="17"/>
        <v>1</v>
      </c>
      <c r="AJ196" s="30" t="str">
        <f t="shared" ref="AJ196:AJ214" si="25">+IF(COUNTA(S196:T196)&lt;&gt;0,1," ")</f>
        <v xml:space="preserve"> </v>
      </c>
      <c r="AK196" s="30">
        <f t="shared" ref="AK196:AK214" si="26">+IF(COUNTA(X196:Z196)&lt;&gt;0,1," ")</f>
        <v>1</v>
      </c>
      <c r="AL196" s="30">
        <f t="shared" ref="AL196:AL214" si="27">+IF(COUNTA(AA196:AB196)&lt;&gt;0,1," ")</f>
        <v>1</v>
      </c>
      <c r="AM196" s="30">
        <f t="shared" si="23"/>
        <v>1</v>
      </c>
    </row>
    <row r="197" spans="1:39" s="3" customFormat="1" ht="20.100000000000001" customHeight="1" x14ac:dyDescent="0.25">
      <c r="A197" s="45" t="s">
        <v>312</v>
      </c>
      <c r="B197" s="45" t="s">
        <v>62</v>
      </c>
      <c r="C197" s="45" t="s">
        <v>560</v>
      </c>
      <c r="D197" s="45" t="s">
        <v>133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G197" s="20">
        <f t="shared" si="22"/>
        <v>0</v>
      </c>
      <c r="AH197" s="21" t="str">
        <f t="shared" si="17"/>
        <v xml:space="preserve"> </v>
      </c>
      <c r="AJ197" s="30" t="str">
        <f t="shared" si="25"/>
        <v xml:space="preserve"> </v>
      </c>
      <c r="AK197" s="30" t="str">
        <f t="shared" si="26"/>
        <v xml:space="preserve"> </v>
      </c>
      <c r="AL197" s="30" t="str">
        <f t="shared" si="27"/>
        <v xml:space="preserve"> </v>
      </c>
      <c r="AM197" s="30" t="str">
        <f t="shared" si="23"/>
        <v xml:space="preserve"> </v>
      </c>
    </row>
    <row r="198" spans="1:39" s="3" customFormat="1" ht="20.100000000000001" customHeight="1" x14ac:dyDescent="0.25">
      <c r="A198" s="45" t="s">
        <v>313</v>
      </c>
      <c r="B198" s="45" t="s">
        <v>171</v>
      </c>
      <c r="C198" s="45" t="s">
        <v>571</v>
      </c>
      <c r="D198" s="45" t="s">
        <v>172</v>
      </c>
      <c r="E198" s="5"/>
      <c r="F198" s="5" t="s">
        <v>537</v>
      </c>
      <c r="G198" s="5" t="s">
        <v>537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 t="s">
        <v>537</v>
      </c>
      <c r="T198" s="5"/>
      <c r="U198" s="5"/>
      <c r="V198" s="5"/>
      <c r="W198" s="5"/>
      <c r="X198" s="5"/>
      <c r="Y198" s="5"/>
      <c r="Z198" s="5" t="s">
        <v>595</v>
      </c>
      <c r="AA198" s="5"/>
      <c r="AB198" s="5"/>
      <c r="AC198" s="5"/>
      <c r="AD198" s="5"/>
      <c r="AE198" s="5"/>
      <c r="AG198" s="20">
        <f t="shared" si="22"/>
        <v>4</v>
      </c>
      <c r="AH198" s="21">
        <f t="shared" si="17"/>
        <v>1</v>
      </c>
      <c r="AJ198" s="30">
        <f t="shared" si="25"/>
        <v>1</v>
      </c>
      <c r="AK198" s="30">
        <f t="shared" si="26"/>
        <v>1</v>
      </c>
      <c r="AL198" s="30" t="str">
        <f t="shared" si="27"/>
        <v xml:space="preserve"> </v>
      </c>
      <c r="AM198" s="30">
        <f t="shared" si="23"/>
        <v>1</v>
      </c>
    </row>
    <row r="199" spans="1:39" s="3" customFormat="1" ht="20.100000000000001" customHeight="1" x14ac:dyDescent="0.25">
      <c r="A199" s="45" t="s">
        <v>314</v>
      </c>
      <c r="B199" s="45" t="s">
        <v>176</v>
      </c>
      <c r="C199" s="45" t="s">
        <v>567</v>
      </c>
      <c r="D199" s="45" t="s">
        <v>86</v>
      </c>
      <c r="E199" s="5" t="s">
        <v>537</v>
      </c>
      <c r="F199" s="5" t="s">
        <v>537</v>
      </c>
      <c r="G199" s="5" t="s">
        <v>537</v>
      </c>
      <c r="H199" s="5" t="s">
        <v>537</v>
      </c>
      <c r="I199" s="5" t="s">
        <v>537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 t="s">
        <v>537</v>
      </c>
      <c r="Y199" s="5"/>
      <c r="Z199" s="5"/>
      <c r="AA199" s="5" t="s">
        <v>595</v>
      </c>
      <c r="AB199" s="5"/>
      <c r="AC199" s="5" t="s">
        <v>537</v>
      </c>
      <c r="AD199" s="5"/>
      <c r="AE199" s="5"/>
      <c r="AG199" s="20">
        <f t="shared" si="22"/>
        <v>8</v>
      </c>
      <c r="AH199" s="21">
        <f t="shared" ref="AH199:AH263" si="28">+IF(AG199&lt;&gt;0,1," ")</f>
        <v>1</v>
      </c>
      <c r="AJ199" s="30" t="str">
        <f t="shared" si="25"/>
        <v xml:space="preserve"> </v>
      </c>
      <c r="AK199" s="30">
        <f t="shared" si="26"/>
        <v>1</v>
      </c>
      <c r="AL199" s="30">
        <f t="shared" si="27"/>
        <v>1</v>
      </c>
      <c r="AM199" s="30">
        <f t="shared" si="23"/>
        <v>1</v>
      </c>
    </row>
    <row r="200" spans="1:39" s="3" customFormat="1" ht="20.100000000000001" customHeight="1" x14ac:dyDescent="0.25">
      <c r="A200" s="45" t="s">
        <v>1964</v>
      </c>
      <c r="B200" s="45"/>
      <c r="C200" s="45"/>
      <c r="D200" s="45"/>
      <c r="E200" s="5"/>
      <c r="F200" s="5"/>
      <c r="G200" s="5"/>
      <c r="H200" s="5"/>
      <c r="I200" s="5" t="s">
        <v>537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G200" s="20"/>
      <c r="AH200" s="21"/>
      <c r="AJ200" s="30"/>
      <c r="AK200" s="30"/>
      <c r="AL200" s="30"/>
      <c r="AM200" s="30"/>
    </row>
    <row r="201" spans="1:39" s="3" customFormat="1" ht="20.100000000000001" customHeight="1" x14ac:dyDescent="0.25">
      <c r="A201" s="45" t="s">
        <v>315</v>
      </c>
      <c r="B201" s="45" t="s">
        <v>83</v>
      </c>
      <c r="C201" s="45" t="s">
        <v>548</v>
      </c>
      <c r="D201" s="45" t="s">
        <v>164</v>
      </c>
      <c r="E201" s="5" t="s">
        <v>537</v>
      </c>
      <c r="F201" s="5" t="s">
        <v>537</v>
      </c>
      <c r="G201" s="5" t="s">
        <v>537</v>
      </c>
      <c r="H201" s="5" t="s">
        <v>537</v>
      </c>
      <c r="I201" s="5" t="s">
        <v>537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 t="s">
        <v>595</v>
      </c>
      <c r="AB201" s="5"/>
      <c r="AC201" s="5" t="s">
        <v>537</v>
      </c>
      <c r="AD201" s="5"/>
      <c r="AE201" s="5"/>
      <c r="AG201" s="20">
        <f t="shared" ref="AG201:AG264" si="29">+COUNTA(E201:AD201)</f>
        <v>7</v>
      </c>
      <c r="AH201" s="21">
        <f t="shared" si="28"/>
        <v>1</v>
      </c>
      <c r="AJ201" s="30" t="str">
        <f t="shared" si="25"/>
        <v xml:space="preserve"> </v>
      </c>
      <c r="AK201" s="30" t="str">
        <f t="shared" si="26"/>
        <v xml:space="preserve"> </v>
      </c>
      <c r="AL201" s="30">
        <f t="shared" si="27"/>
        <v>1</v>
      </c>
      <c r="AM201" s="30">
        <f t="shared" ref="AM201:AM264" si="30">+IF(COUNTA(E201:R201)&lt;&gt;0,1," ")</f>
        <v>1</v>
      </c>
    </row>
    <row r="202" spans="1:39" s="3" customFormat="1" ht="20.100000000000001" customHeight="1" x14ac:dyDescent="0.25">
      <c r="A202" s="45" t="s">
        <v>316</v>
      </c>
      <c r="B202" s="45" t="s">
        <v>98</v>
      </c>
      <c r="C202" s="45" t="s">
        <v>551</v>
      </c>
      <c r="D202" s="45" t="s">
        <v>36</v>
      </c>
      <c r="E202" s="5"/>
      <c r="F202" s="5" t="s">
        <v>537</v>
      </c>
      <c r="G202" s="5"/>
      <c r="H202" s="5" t="s">
        <v>537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 t="s">
        <v>537</v>
      </c>
      <c r="AD202" s="5"/>
      <c r="AE202" s="5"/>
      <c r="AG202" s="20">
        <f t="shared" si="29"/>
        <v>3</v>
      </c>
      <c r="AH202" s="21">
        <f t="shared" si="28"/>
        <v>1</v>
      </c>
      <c r="AJ202" s="30" t="str">
        <f t="shared" si="25"/>
        <v xml:space="preserve"> </v>
      </c>
      <c r="AK202" s="30" t="str">
        <f t="shared" si="26"/>
        <v xml:space="preserve"> </v>
      </c>
      <c r="AL202" s="30" t="str">
        <f t="shared" si="27"/>
        <v xml:space="preserve"> </v>
      </c>
      <c r="AM202" s="30">
        <f t="shared" si="30"/>
        <v>1</v>
      </c>
    </row>
    <row r="203" spans="1:39" s="3" customFormat="1" ht="20.100000000000001" customHeight="1" x14ac:dyDescent="0.25">
      <c r="A203" s="45" t="s">
        <v>317</v>
      </c>
      <c r="B203" s="45" t="s">
        <v>74</v>
      </c>
      <c r="C203" s="45" t="s">
        <v>545</v>
      </c>
      <c r="D203" s="45" t="s">
        <v>36</v>
      </c>
      <c r="E203" s="5" t="s">
        <v>537</v>
      </c>
      <c r="F203" s="5"/>
      <c r="G203" s="5" t="s">
        <v>537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G203" s="20">
        <f t="shared" si="29"/>
        <v>2</v>
      </c>
      <c r="AH203" s="21">
        <f t="shared" si="28"/>
        <v>1</v>
      </c>
      <c r="AJ203" s="30" t="str">
        <f t="shared" si="25"/>
        <v xml:space="preserve"> </v>
      </c>
      <c r="AK203" s="30" t="str">
        <f t="shared" si="26"/>
        <v xml:space="preserve"> </v>
      </c>
      <c r="AL203" s="30" t="str">
        <f t="shared" si="27"/>
        <v xml:space="preserve"> </v>
      </c>
      <c r="AM203" s="30">
        <f t="shared" si="30"/>
        <v>1</v>
      </c>
    </row>
    <row r="204" spans="1:39" s="3" customFormat="1" ht="20.100000000000001" customHeight="1" x14ac:dyDescent="0.25">
      <c r="A204" s="45" t="s">
        <v>318</v>
      </c>
      <c r="B204" s="45" t="s">
        <v>98</v>
      </c>
      <c r="C204" s="45" t="s">
        <v>551</v>
      </c>
      <c r="D204" s="45" t="s">
        <v>68</v>
      </c>
      <c r="E204" s="5" t="s">
        <v>537</v>
      </c>
      <c r="F204" s="5" t="s">
        <v>537</v>
      </c>
      <c r="G204" s="5"/>
      <c r="H204" s="5" t="s">
        <v>537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 t="s">
        <v>537</v>
      </c>
      <c r="AB204" s="5"/>
      <c r="AC204" s="5" t="s">
        <v>537</v>
      </c>
      <c r="AD204" s="5"/>
      <c r="AE204" s="5"/>
      <c r="AG204" s="20">
        <f t="shared" si="29"/>
        <v>5</v>
      </c>
      <c r="AH204" s="21">
        <f t="shared" si="28"/>
        <v>1</v>
      </c>
      <c r="AJ204" s="30" t="str">
        <f t="shared" si="25"/>
        <v xml:space="preserve"> </v>
      </c>
      <c r="AK204" s="30" t="str">
        <f t="shared" si="26"/>
        <v xml:space="preserve"> </v>
      </c>
      <c r="AL204" s="30">
        <f t="shared" si="27"/>
        <v>1</v>
      </c>
      <c r="AM204" s="30">
        <f t="shared" si="30"/>
        <v>1</v>
      </c>
    </row>
    <row r="205" spans="1:39" s="3" customFormat="1" ht="20.100000000000001" customHeight="1" x14ac:dyDescent="0.25">
      <c r="A205" s="45" t="s">
        <v>319</v>
      </c>
      <c r="B205" s="45" t="s">
        <v>83</v>
      </c>
      <c r="C205" s="45" t="s">
        <v>548</v>
      </c>
      <c r="D205" s="45" t="s">
        <v>164</v>
      </c>
      <c r="E205" s="5" t="s">
        <v>537</v>
      </c>
      <c r="F205" s="5" t="s">
        <v>537</v>
      </c>
      <c r="G205" s="5" t="s">
        <v>537</v>
      </c>
      <c r="H205" s="5" t="s">
        <v>537</v>
      </c>
      <c r="I205" s="5" t="s">
        <v>537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 t="s">
        <v>595</v>
      </c>
      <c r="AA205" s="5"/>
      <c r="AB205" s="5"/>
      <c r="AC205" s="5" t="s">
        <v>537</v>
      </c>
      <c r="AD205" s="5"/>
      <c r="AE205" s="5"/>
      <c r="AG205" s="20">
        <f t="shared" si="29"/>
        <v>7</v>
      </c>
      <c r="AH205" s="21">
        <f t="shared" si="28"/>
        <v>1</v>
      </c>
      <c r="AJ205" s="30" t="str">
        <f t="shared" si="25"/>
        <v xml:space="preserve"> </v>
      </c>
      <c r="AK205" s="30">
        <f t="shared" si="26"/>
        <v>1</v>
      </c>
      <c r="AL205" s="30" t="str">
        <f t="shared" si="27"/>
        <v xml:space="preserve"> </v>
      </c>
      <c r="AM205" s="30">
        <f t="shared" si="30"/>
        <v>1</v>
      </c>
    </row>
    <row r="206" spans="1:39" s="3" customFormat="1" ht="20.100000000000001" customHeight="1" x14ac:dyDescent="0.25">
      <c r="A206" s="45" t="s">
        <v>320</v>
      </c>
      <c r="B206" s="45" t="s">
        <v>98</v>
      </c>
      <c r="C206" s="45" t="s">
        <v>551</v>
      </c>
      <c r="D206" s="45" t="s">
        <v>36</v>
      </c>
      <c r="E206" s="5" t="s">
        <v>537</v>
      </c>
      <c r="F206" s="5" t="s">
        <v>537</v>
      </c>
      <c r="G206" s="5"/>
      <c r="H206" s="5" t="s">
        <v>537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G206" s="20">
        <f t="shared" si="29"/>
        <v>3</v>
      </c>
      <c r="AH206" s="21">
        <f t="shared" si="28"/>
        <v>1</v>
      </c>
      <c r="AJ206" s="30" t="str">
        <f t="shared" si="25"/>
        <v xml:space="preserve"> </v>
      </c>
      <c r="AK206" s="30" t="str">
        <f t="shared" si="26"/>
        <v xml:space="preserve"> </v>
      </c>
      <c r="AL206" s="30" t="str">
        <f t="shared" si="27"/>
        <v xml:space="preserve"> </v>
      </c>
      <c r="AM206" s="30">
        <f t="shared" si="30"/>
        <v>1</v>
      </c>
    </row>
    <row r="207" spans="1:39" s="3" customFormat="1" ht="20.100000000000001" customHeight="1" x14ac:dyDescent="0.25">
      <c r="A207" s="45" t="s">
        <v>321</v>
      </c>
      <c r="B207" s="45" t="s">
        <v>44</v>
      </c>
      <c r="C207" s="45" t="s">
        <v>574</v>
      </c>
      <c r="D207" s="45" t="s">
        <v>39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 t="s">
        <v>537</v>
      </c>
      <c r="AB207" s="5"/>
      <c r="AC207" s="5" t="s">
        <v>537</v>
      </c>
      <c r="AD207" s="5"/>
      <c r="AE207" s="5" t="s">
        <v>537</v>
      </c>
      <c r="AG207" s="20">
        <f t="shared" si="29"/>
        <v>2</v>
      </c>
      <c r="AH207" s="21">
        <f t="shared" si="28"/>
        <v>1</v>
      </c>
      <c r="AJ207" s="30" t="str">
        <f t="shared" si="25"/>
        <v xml:space="preserve"> </v>
      </c>
      <c r="AK207" s="30" t="str">
        <f t="shared" si="26"/>
        <v xml:space="preserve"> </v>
      </c>
      <c r="AL207" s="30">
        <f t="shared" si="27"/>
        <v>1</v>
      </c>
      <c r="AM207" s="30" t="str">
        <f t="shared" si="30"/>
        <v xml:space="preserve"> </v>
      </c>
    </row>
    <row r="208" spans="1:39" s="3" customFormat="1" ht="20.100000000000001" customHeight="1" x14ac:dyDescent="0.25">
      <c r="A208" s="45" t="s">
        <v>322</v>
      </c>
      <c r="B208" s="45" t="s">
        <v>65</v>
      </c>
      <c r="C208" s="45" t="s">
        <v>558</v>
      </c>
      <c r="D208" s="45" t="s">
        <v>89</v>
      </c>
      <c r="E208" s="5" t="s">
        <v>537</v>
      </c>
      <c r="F208" s="5" t="s">
        <v>537</v>
      </c>
      <c r="G208" s="5"/>
      <c r="H208" s="5"/>
      <c r="I208" s="5" t="s">
        <v>537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 t="s">
        <v>537</v>
      </c>
      <c r="AD208" s="5"/>
      <c r="AE208" s="5"/>
      <c r="AG208" s="20">
        <f t="shared" si="29"/>
        <v>4</v>
      </c>
      <c r="AH208" s="21">
        <f t="shared" si="28"/>
        <v>1</v>
      </c>
      <c r="AJ208" s="30" t="str">
        <f t="shared" si="25"/>
        <v xml:space="preserve"> </v>
      </c>
      <c r="AK208" s="30" t="str">
        <f t="shared" si="26"/>
        <v xml:space="preserve"> </v>
      </c>
      <c r="AL208" s="30" t="str">
        <f t="shared" si="27"/>
        <v xml:space="preserve"> </v>
      </c>
      <c r="AM208" s="30">
        <f t="shared" si="30"/>
        <v>1</v>
      </c>
    </row>
    <row r="209" spans="1:39" s="3" customFormat="1" ht="20.100000000000001" customHeight="1" x14ac:dyDescent="0.25">
      <c r="A209" s="45" t="s">
        <v>323</v>
      </c>
      <c r="B209" s="45" t="s">
        <v>69</v>
      </c>
      <c r="C209" s="45" t="s">
        <v>555</v>
      </c>
      <c r="D209" s="45" t="s">
        <v>324</v>
      </c>
      <c r="E209" s="5"/>
      <c r="F209" s="5" t="s">
        <v>537</v>
      </c>
      <c r="G209" s="5"/>
      <c r="H209" s="5" t="s">
        <v>537</v>
      </c>
      <c r="I209" s="5"/>
      <c r="J209" s="5"/>
      <c r="K209" s="5"/>
      <c r="L209" s="5" t="s">
        <v>537</v>
      </c>
      <c r="M209" s="5" t="s">
        <v>537</v>
      </c>
      <c r="N209" s="5"/>
      <c r="O209" s="5"/>
      <c r="P209" s="5"/>
      <c r="Q209" s="5"/>
      <c r="R209" s="5"/>
      <c r="S209" s="5"/>
      <c r="T209" s="5"/>
      <c r="U209" s="5"/>
      <c r="V209" s="5" t="s">
        <v>537</v>
      </c>
      <c r="W209" s="5" t="s">
        <v>537</v>
      </c>
      <c r="X209" s="5" t="s">
        <v>537</v>
      </c>
      <c r="Y209" s="5"/>
      <c r="Z209" s="5"/>
      <c r="AA209" s="5" t="s">
        <v>537</v>
      </c>
      <c r="AB209" s="5"/>
      <c r="AC209" s="5"/>
      <c r="AD209" s="5"/>
      <c r="AE209" s="5"/>
      <c r="AG209" s="20">
        <f t="shared" si="29"/>
        <v>8</v>
      </c>
      <c r="AH209" s="21">
        <f t="shared" si="28"/>
        <v>1</v>
      </c>
      <c r="AJ209" s="30" t="str">
        <f t="shared" si="25"/>
        <v xml:space="preserve"> </v>
      </c>
      <c r="AK209" s="30">
        <f t="shared" si="26"/>
        <v>1</v>
      </c>
      <c r="AL209" s="30">
        <f t="shared" si="27"/>
        <v>1</v>
      </c>
      <c r="AM209" s="30">
        <f t="shared" si="30"/>
        <v>1</v>
      </c>
    </row>
    <row r="210" spans="1:39" s="3" customFormat="1" ht="20.100000000000001" customHeight="1" x14ac:dyDescent="0.25">
      <c r="A210" s="45" t="s">
        <v>325</v>
      </c>
      <c r="B210" s="45" t="s">
        <v>76</v>
      </c>
      <c r="C210" s="45" t="s">
        <v>546</v>
      </c>
      <c r="D210" s="45" t="s">
        <v>326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G210" s="20">
        <f t="shared" si="29"/>
        <v>0</v>
      </c>
      <c r="AH210" s="21" t="str">
        <f t="shared" si="28"/>
        <v xml:space="preserve"> </v>
      </c>
      <c r="AJ210" s="30" t="str">
        <f t="shared" si="25"/>
        <v xml:space="preserve"> </v>
      </c>
      <c r="AK210" s="30" t="str">
        <f t="shared" si="26"/>
        <v xml:space="preserve"> </v>
      </c>
      <c r="AL210" s="30" t="str">
        <f t="shared" si="27"/>
        <v xml:space="preserve"> </v>
      </c>
      <c r="AM210" s="30" t="str">
        <f t="shared" si="30"/>
        <v xml:space="preserve"> </v>
      </c>
    </row>
    <row r="211" spans="1:39" s="3" customFormat="1" ht="20.100000000000001" customHeight="1" x14ac:dyDescent="0.25">
      <c r="A211" s="45" t="s">
        <v>327</v>
      </c>
      <c r="B211" s="45" t="s">
        <v>328</v>
      </c>
      <c r="C211" s="45" t="s">
        <v>575</v>
      </c>
      <c r="D211" s="45" t="s">
        <v>329</v>
      </c>
      <c r="E211" s="5" t="s">
        <v>537</v>
      </c>
      <c r="F211" s="5"/>
      <c r="G211" s="5" t="s">
        <v>537</v>
      </c>
      <c r="H211" s="5" t="s">
        <v>537</v>
      </c>
      <c r="I211" s="5" t="s">
        <v>537</v>
      </c>
      <c r="J211" s="5"/>
      <c r="K211" s="5"/>
      <c r="L211" s="5"/>
      <c r="M211" s="5"/>
      <c r="N211" s="5"/>
      <c r="O211" s="5"/>
      <c r="P211" s="5"/>
      <c r="Q211" s="5"/>
      <c r="R211" s="5"/>
      <c r="S211" s="5" t="s">
        <v>537</v>
      </c>
      <c r="T211" s="5"/>
      <c r="U211" s="5"/>
      <c r="V211" s="5"/>
      <c r="W211" s="5"/>
      <c r="X211" s="5"/>
      <c r="Y211" s="5"/>
      <c r="Z211" s="5"/>
      <c r="AA211" s="5" t="s">
        <v>595</v>
      </c>
      <c r="AB211" s="5"/>
      <c r="AC211" s="5" t="s">
        <v>537</v>
      </c>
      <c r="AD211" s="5"/>
      <c r="AE211" s="5"/>
      <c r="AG211" s="20">
        <f t="shared" si="29"/>
        <v>7</v>
      </c>
      <c r="AH211" s="21">
        <f t="shared" si="28"/>
        <v>1</v>
      </c>
      <c r="AJ211" s="30">
        <f t="shared" si="25"/>
        <v>1</v>
      </c>
      <c r="AK211" s="30" t="str">
        <f t="shared" si="26"/>
        <v xml:space="preserve"> </v>
      </c>
      <c r="AL211" s="30">
        <f t="shared" si="27"/>
        <v>1</v>
      </c>
      <c r="AM211" s="30">
        <f t="shared" si="30"/>
        <v>1</v>
      </c>
    </row>
    <row r="212" spans="1:39" s="3" customFormat="1" ht="20.100000000000001" customHeight="1" x14ac:dyDescent="0.25">
      <c r="A212" s="45" t="s">
        <v>330</v>
      </c>
      <c r="B212" s="45" t="s">
        <v>69</v>
      </c>
      <c r="C212" s="45" t="s">
        <v>555</v>
      </c>
      <c r="D212" s="45" t="s">
        <v>331</v>
      </c>
      <c r="E212" s="5"/>
      <c r="F212" s="5" t="s">
        <v>537</v>
      </c>
      <c r="G212" s="5"/>
      <c r="H212" s="5" t="s">
        <v>537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 t="s">
        <v>537</v>
      </c>
      <c r="AD212" s="5"/>
      <c r="AE212" s="5"/>
      <c r="AG212" s="20">
        <f t="shared" si="29"/>
        <v>3</v>
      </c>
      <c r="AH212" s="21">
        <f t="shared" si="28"/>
        <v>1</v>
      </c>
      <c r="AJ212" s="30" t="str">
        <f t="shared" si="25"/>
        <v xml:space="preserve"> </v>
      </c>
      <c r="AK212" s="30" t="str">
        <f t="shared" si="26"/>
        <v xml:space="preserve"> </v>
      </c>
      <c r="AL212" s="30" t="str">
        <f t="shared" si="27"/>
        <v xml:space="preserve"> </v>
      </c>
      <c r="AM212" s="30">
        <f t="shared" si="30"/>
        <v>1</v>
      </c>
    </row>
    <row r="213" spans="1:39" s="3" customFormat="1" ht="20.100000000000001" customHeight="1" x14ac:dyDescent="0.25">
      <c r="A213" s="45" t="s">
        <v>332</v>
      </c>
      <c r="B213" s="45" t="s">
        <v>160</v>
      </c>
      <c r="C213" s="45" t="s">
        <v>566</v>
      </c>
      <c r="D213" s="45" t="s">
        <v>86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 t="s">
        <v>595</v>
      </c>
      <c r="AB213" s="5"/>
      <c r="AC213" s="5" t="s">
        <v>537</v>
      </c>
      <c r="AD213" s="5"/>
      <c r="AE213" s="5"/>
      <c r="AG213" s="20">
        <f t="shared" si="29"/>
        <v>2</v>
      </c>
      <c r="AH213" s="21">
        <f t="shared" si="28"/>
        <v>1</v>
      </c>
      <c r="AJ213" s="30" t="str">
        <f t="shared" si="25"/>
        <v xml:space="preserve"> </v>
      </c>
      <c r="AK213" s="30" t="str">
        <f t="shared" si="26"/>
        <v xml:space="preserve"> </v>
      </c>
      <c r="AL213" s="30">
        <f t="shared" si="27"/>
        <v>1</v>
      </c>
      <c r="AM213" s="30" t="str">
        <f t="shared" si="30"/>
        <v xml:space="preserve"> </v>
      </c>
    </row>
    <row r="214" spans="1:39" s="3" customFormat="1" ht="20.100000000000001" customHeight="1" x14ac:dyDescent="0.25">
      <c r="A214" s="45" t="s">
        <v>333</v>
      </c>
      <c r="B214" s="45" t="s">
        <v>47</v>
      </c>
      <c r="C214" s="45" t="s">
        <v>562</v>
      </c>
      <c r="D214" s="45" t="s">
        <v>80</v>
      </c>
      <c r="E214" s="5" t="s">
        <v>537</v>
      </c>
      <c r="F214" s="5"/>
      <c r="G214" s="5" t="s">
        <v>537</v>
      </c>
      <c r="H214" s="5"/>
      <c r="I214" s="5" t="s">
        <v>537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 t="s">
        <v>537</v>
      </c>
      <c r="AD214" s="5"/>
      <c r="AE214" s="5" t="s">
        <v>537</v>
      </c>
      <c r="AG214" s="20">
        <f t="shared" si="29"/>
        <v>4</v>
      </c>
      <c r="AH214" s="21">
        <f t="shared" si="28"/>
        <v>1</v>
      </c>
      <c r="AJ214" s="30" t="str">
        <f t="shared" si="25"/>
        <v xml:space="preserve"> </v>
      </c>
      <c r="AK214" s="30" t="str">
        <f t="shared" si="26"/>
        <v xml:space="preserve"> </v>
      </c>
      <c r="AL214" s="30" t="str">
        <f t="shared" si="27"/>
        <v xml:space="preserve"> </v>
      </c>
      <c r="AM214" s="30">
        <f t="shared" si="30"/>
        <v>1</v>
      </c>
    </row>
    <row r="215" spans="1:39" s="3" customFormat="1" ht="20.100000000000001" customHeight="1" x14ac:dyDescent="0.25">
      <c r="A215" s="45" t="s">
        <v>1965</v>
      </c>
      <c r="B215" s="45" t="s">
        <v>60</v>
      </c>
      <c r="C215" s="45" t="s">
        <v>564</v>
      </c>
      <c r="D215" s="45" t="s">
        <v>56</v>
      </c>
      <c r="E215" s="5"/>
      <c r="F215" s="5"/>
      <c r="G215" s="5" t="s">
        <v>537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G215" s="20">
        <f t="shared" si="29"/>
        <v>1</v>
      </c>
      <c r="AH215" s="21"/>
      <c r="AJ215" s="30"/>
      <c r="AK215" s="30"/>
      <c r="AL215" s="30"/>
      <c r="AM215" s="30">
        <f t="shared" si="30"/>
        <v>1</v>
      </c>
    </row>
    <row r="216" spans="1:39" s="3" customFormat="1" ht="20.100000000000001" customHeight="1" x14ac:dyDescent="0.25">
      <c r="A216" s="45" t="s">
        <v>334</v>
      </c>
      <c r="B216" s="45" t="s">
        <v>76</v>
      </c>
      <c r="C216" s="45" t="s">
        <v>546</v>
      </c>
      <c r="D216" s="45" t="s">
        <v>36</v>
      </c>
      <c r="E216" s="5"/>
      <c r="F216" s="5"/>
      <c r="G216" s="5"/>
      <c r="H216" s="5" t="s">
        <v>537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G216" s="20">
        <f t="shared" si="29"/>
        <v>1</v>
      </c>
      <c r="AH216" s="21">
        <f t="shared" si="28"/>
        <v>1</v>
      </c>
      <c r="AJ216" s="30" t="str">
        <f t="shared" ref="AJ216:AJ279" si="31">+IF(COUNTA(S216:T216)&lt;&gt;0,1," ")</f>
        <v xml:space="preserve"> </v>
      </c>
      <c r="AK216" s="30" t="str">
        <f t="shared" ref="AK216:AK279" si="32">+IF(COUNTA(X216:Z216)&lt;&gt;0,1," ")</f>
        <v xml:space="preserve"> </v>
      </c>
      <c r="AL216" s="30" t="str">
        <f t="shared" ref="AL216:AL279" si="33">+IF(COUNTA(AA216:AB216)&lt;&gt;0,1," ")</f>
        <v xml:space="preserve"> </v>
      </c>
      <c r="AM216" s="30">
        <f t="shared" si="30"/>
        <v>1</v>
      </c>
    </row>
    <row r="217" spans="1:39" s="3" customFormat="1" ht="20.100000000000001" customHeight="1" x14ac:dyDescent="0.25">
      <c r="A217" s="45" t="s">
        <v>335</v>
      </c>
      <c r="B217" s="45" t="s">
        <v>228</v>
      </c>
      <c r="C217" s="45" t="s">
        <v>565</v>
      </c>
      <c r="D217" s="45" t="s">
        <v>86</v>
      </c>
      <c r="E217" s="5" t="s">
        <v>537</v>
      </c>
      <c r="F217" s="5" t="s">
        <v>537</v>
      </c>
      <c r="G217" s="5" t="s">
        <v>537</v>
      </c>
      <c r="H217" s="5" t="s">
        <v>537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 t="s">
        <v>537</v>
      </c>
      <c r="AB217" s="5"/>
      <c r="AC217" s="5"/>
      <c r="AD217" s="5"/>
      <c r="AE217" s="5"/>
      <c r="AG217" s="20">
        <f t="shared" si="29"/>
        <v>5</v>
      </c>
      <c r="AH217" s="21">
        <f t="shared" si="28"/>
        <v>1</v>
      </c>
      <c r="AJ217" s="30" t="str">
        <f t="shared" si="31"/>
        <v xml:space="preserve"> </v>
      </c>
      <c r="AK217" s="30" t="str">
        <f t="shared" si="32"/>
        <v xml:space="preserve"> </v>
      </c>
      <c r="AL217" s="30">
        <f t="shared" si="33"/>
        <v>1</v>
      </c>
      <c r="AM217" s="30">
        <f t="shared" si="30"/>
        <v>1</v>
      </c>
    </row>
    <row r="218" spans="1:39" s="3" customFormat="1" ht="20.100000000000001" customHeight="1" x14ac:dyDescent="0.25">
      <c r="A218" s="45" t="s">
        <v>336</v>
      </c>
      <c r="B218" s="45" t="s">
        <v>53</v>
      </c>
      <c r="C218" s="45" t="s">
        <v>552</v>
      </c>
      <c r="D218" s="45" t="s">
        <v>222</v>
      </c>
      <c r="E218" s="5"/>
      <c r="F218" s="5"/>
      <c r="G218" s="5"/>
      <c r="H218" s="5" t="s">
        <v>537</v>
      </c>
      <c r="I218" s="5" t="s">
        <v>537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 t="s">
        <v>537</v>
      </c>
      <c r="AB218" s="5"/>
      <c r="AC218" s="5" t="s">
        <v>537</v>
      </c>
      <c r="AD218" s="5"/>
      <c r="AE218" s="5"/>
      <c r="AG218" s="20">
        <f t="shared" si="29"/>
        <v>4</v>
      </c>
      <c r="AH218" s="21">
        <f t="shared" si="28"/>
        <v>1</v>
      </c>
      <c r="AJ218" s="30" t="str">
        <f t="shared" si="31"/>
        <v xml:space="preserve"> </v>
      </c>
      <c r="AK218" s="30" t="str">
        <f t="shared" si="32"/>
        <v xml:space="preserve"> </v>
      </c>
      <c r="AL218" s="30">
        <f t="shared" si="33"/>
        <v>1</v>
      </c>
      <c r="AM218" s="30">
        <f t="shared" si="30"/>
        <v>1</v>
      </c>
    </row>
    <row r="219" spans="1:39" s="3" customFormat="1" ht="20.100000000000001" customHeight="1" x14ac:dyDescent="0.25">
      <c r="A219" s="45" t="s">
        <v>337</v>
      </c>
      <c r="B219" s="45" t="s">
        <v>83</v>
      </c>
      <c r="C219" s="45" t="s">
        <v>548</v>
      </c>
      <c r="D219" s="45" t="s">
        <v>338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 t="s">
        <v>537</v>
      </c>
      <c r="Y219" s="5"/>
      <c r="Z219" s="5"/>
      <c r="AA219" s="5"/>
      <c r="AB219" s="5"/>
      <c r="AC219" s="5" t="s">
        <v>537</v>
      </c>
      <c r="AD219" s="5"/>
      <c r="AE219" s="5"/>
      <c r="AG219" s="20">
        <f t="shared" si="29"/>
        <v>2</v>
      </c>
      <c r="AH219" s="21">
        <f t="shared" si="28"/>
        <v>1</v>
      </c>
      <c r="AJ219" s="30" t="str">
        <f t="shared" si="31"/>
        <v xml:space="preserve"> </v>
      </c>
      <c r="AK219" s="30">
        <f t="shared" si="32"/>
        <v>1</v>
      </c>
      <c r="AL219" s="30" t="str">
        <f t="shared" si="33"/>
        <v xml:space="preserve"> </v>
      </c>
      <c r="AM219" s="30" t="str">
        <f t="shared" si="30"/>
        <v xml:space="preserve"> </v>
      </c>
    </row>
    <row r="220" spans="1:39" s="3" customFormat="1" ht="20.100000000000001" customHeight="1" x14ac:dyDescent="0.25">
      <c r="A220" s="45" t="s">
        <v>339</v>
      </c>
      <c r="B220" s="45" t="s">
        <v>116</v>
      </c>
      <c r="C220" s="45" t="s">
        <v>556</v>
      </c>
      <c r="D220" s="45" t="s">
        <v>86</v>
      </c>
      <c r="E220" s="5" t="s">
        <v>537</v>
      </c>
      <c r="F220" s="5" t="s">
        <v>537</v>
      </c>
      <c r="G220" s="5" t="s">
        <v>537</v>
      </c>
      <c r="H220" s="5"/>
      <c r="I220" s="5" t="s">
        <v>537</v>
      </c>
      <c r="J220" s="5"/>
      <c r="K220" s="5"/>
      <c r="L220" s="5"/>
      <c r="M220" s="5"/>
      <c r="N220" s="5"/>
      <c r="O220" s="5" t="s">
        <v>537</v>
      </c>
      <c r="P220" s="5"/>
      <c r="Q220" s="5"/>
      <c r="R220" s="5"/>
      <c r="S220" s="5" t="s">
        <v>537</v>
      </c>
      <c r="T220" s="5"/>
      <c r="U220" s="5" t="s">
        <v>537</v>
      </c>
      <c r="V220" s="5"/>
      <c r="W220" s="5"/>
      <c r="X220" s="5"/>
      <c r="Y220" s="5"/>
      <c r="Z220" s="5" t="s">
        <v>595</v>
      </c>
      <c r="AA220" s="5" t="s">
        <v>595</v>
      </c>
      <c r="AB220" s="5"/>
      <c r="AC220" s="5" t="s">
        <v>537</v>
      </c>
      <c r="AD220" s="5"/>
      <c r="AE220" s="5" t="s">
        <v>537</v>
      </c>
      <c r="AG220" s="20">
        <f t="shared" si="29"/>
        <v>10</v>
      </c>
      <c r="AH220" s="21">
        <f t="shared" si="28"/>
        <v>1</v>
      </c>
      <c r="AJ220" s="30">
        <f t="shared" si="31"/>
        <v>1</v>
      </c>
      <c r="AK220" s="30">
        <f t="shared" si="32"/>
        <v>1</v>
      </c>
      <c r="AL220" s="30">
        <f t="shared" si="33"/>
        <v>1</v>
      </c>
      <c r="AM220" s="30">
        <f t="shared" si="30"/>
        <v>1</v>
      </c>
    </row>
    <row r="221" spans="1:39" s="3" customFormat="1" ht="20.100000000000001" customHeight="1" x14ac:dyDescent="0.25">
      <c r="A221" s="45" t="s">
        <v>340</v>
      </c>
      <c r="B221" s="45" t="s">
        <v>160</v>
      </c>
      <c r="C221" s="45" t="s">
        <v>566</v>
      </c>
      <c r="D221" s="45" t="s">
        <v>86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 t="s">
        <v>537</v>
      </c>
      <c r="AB221" s="5"/>
      <c r="AC221" s="5" t="s">
        <v>537</v>
      </c>
      <c r="AD221" s="5"/>
      <c r="AE221" s="5"/>
      <c r="AG221" s="20">
        <f t="shared" si="29"/>
        <v>2</v>
      </c>
      <c r="AH221" s="21">
        <f t="shared" si="28"/>
        <v>1</v>
      </c>
      <c r="AJ221" s="30" t="str">
        <f t="shared" si="31"/>
        <v xml:space="preserve"> </v>
      </c>
      <c r="AK221" s="30" t="str">
        <f t="shared" si="32"/>
        <v xml:space="preserve"> </v>
      </c>
      <c r="AL221" s="30">
        <f t="shared" si="33"/>
        <v>1</v>
      </c>
      <c r="AM221" s="30" t="str">
        <f t="shared" si="30"/>
        <v xml:space="preserve"> </v>
      </c>
    </row>
    <row r="222" spans="1:39" s="3" customFormat="1" ht="20.100000000000001" customHeight="1" x14ac:dyDescent="0.25">
      <c r="A222" s="45" t="s">
        <v>341</v>
      </c>
      <c r="B222" s="45" t="s">
        <v>50</v>
      </c>
      <c r="C222" s="45" t="s">
        <v>561</v>
      </c>
      <c r="D222" s="45" t="s">
        <v>89</v>
      </c>
      <c r="E222" s="5" t="s">
        <v>537</v>
      </c>
      <c r="F222" s="5"/>
      <c r="G222" s="5"/>
      <c r="H222" s="5" t="s">
        <v>537</v>
      </c>
      <c r="I222" s="5" t="s">
        <v>537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 t="s">
        <v>537</v>
      </c>
      <c r="AD222" s="5"/>
      <c r="AE222" s="5"/>
      <c r="AG222" s="20">
        <f t="shared" si="29"/>
        <v>4</v>
      </c>
      <c r="AH222" s="21">
        <f t="shared" si="28"/>
        <v>1</v>
      </c>
      <c r="AJ222" s="30" t="str">
        <f t="shared" si="31"/>
        <v xml:space="preserve"> </v>
      </c>
      <c r="AK222" s="30" t="str">
        <f t="shared" si="32"/>
        <v xml:space="preserve"> </v>
      </c>
      <c r="AL222" s="30" t="str">
        <f t="shared" si="33"/>
        <v xml:space="preserve"> </v>
      </c>
      <c r="AM222" s="30">
        <f t="shared" si="30"/>
        <v>1</v>
      </c>
    </row>
    <row r="223" spans="1:39" s="3" customFormat="1" ht="20.100000000000001" customHeight="1" x14ac:dyDescent="0.25">
      <c r="A223" s="45" t="s">
        <v>342</v>
      </c>
      <c r="B223" s="45" t="s">
        <v>60</v>
      </c>
      <c r="C223" s="45" t="s">
        <v>564</v>
      </c>
      <c r="D223" s="45" t="s">
        <v>86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G223" s="20">
        <f t="shared" si="29"/>
        <v>0</v>
      </c>
      <c r="AH223" s="21" t="str">
        <f t="shared" si="28"/>
        <v xml:space="preserve"> </v>
      </c>
      <c r="AJ223" s="30" t="str">
        <f t="shared" si="31"/>
        <v xml:space="preserve"> </v>
      </c>
      <c r="AK223" s="30" t="str">
        <f t="shared" si="32"/>
        <v xml:space="preserve"> </v>
      </c>
      <c r="AL223" s="30" t="str">
        <f t="shared" si="33"/>
        <v xml:space="preserve"> </v>
      </c>
      <c r="AM223" s="30" t="str">
        <f t="shared" si="30"/>
        <v xml:space="preserve"> </v>
      </c>
    </row>
    <row r="224" spans="1:39" s="3" customFormat="1" ht="20.100000000000001" customHeight="1" x14ac:dyDescent="0.25">
      <c r="A224" s="45" t="s">
        <v>343</v>
      </c>
      <c r="B224" s="45" t="s">
        <v>154</v>
      </c>
      <c r="C224" s="45" t="s">
        <v>565</v>
      </c>
      <c r="D224" s="45" t="s">
        <v>36</v>
      </c>
      <c r="E224" s="5"/>
      <c r="F224" s="5" t="s">
        <v>537</v>
      </c>
      <c r="G224" s="5" t="s">
        <v>537</v>
      </c>
      <c r="H224" s="5" t="s">
        <v>537</v>
      </c>
      <c r="I224" s="5" t="s">
        <v>537</v>
      </c>
      <c r="J224" s="5"/>
      <c r="K224" s="5" t="s">
        <v>537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 t="s">
        <v>595</v>
      </c>
      <c r="AB224" s="5"/>
      <c r="AC224" s="5" t="s">
        <v>537</v>
      </c>
      <c r="AD224" s="5"/>
      <c r="AE224" s="5"/>
      <c r="AG224" s="20">
        <f t="shared" si="29"/>
        <v>7</v>
      </c>
      <c r="AH224" s="21">
        <f t="shared" si="28"/>
        <v>1</v>
      </c>
      <c r="AJ224" s="30" t="str">
        <f t="shared" si="31"/>
        <v xml:space="preserve"> </v>
      </c>
      <c r="AK224" s="30" t="str">
        <f t="shared" si="32"/>
        <v xml:space="preserve"> </v>
      </c>
      <c r="AL224" s="30">
        <f t="shared" si="33"/>
        <v>1</v>
      </c>
      <c r="AM224" s="30">
        <f t="shared" si="30"/>
        <v>1</v>
      </c>
    </row>
    <row r="225" spans="1:39" s="3" customFormat="1" ht="20.100000000000001" customHeight="1" x14ac:dyDescent="0.25">
      <c r="A225" s="45" t="s">
        <v>344</v>
      </c>
      <c r="B225" s="45" t="s">
        <v>60</v>
      </c>
      <c r="C225" s="45" t="s">
        <v>564</v>
      </c>
      <c r="D225" s="45" t="s">
        <v>326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G225" s="20">
        <f t="shared" si="29"/>
        <v>0</v>
      </c>
      <c r="AH225" s="21" t="str">
        <f t="shared" si="28"/>
        <v xml:space="preserve"> </v>
      </c>
      <c r="AJ225" s="30" t="str">
        <f t="shared" si="31"/>
        <v xml:space="preserve"> </v>
      </c>
      <c r="AK225" s="30" t="str">
        <f t="shared" si="32"/>
        <v xml:space="preserve"> </v>
      </c>
      <c r="AL225" s="30" t="str">
        <f t="shared" si="33"/>
        <v xml:space="preserve"> </v>
      </c>
      <c r="AM225" s="30" t="str">
        <f t="shared" si="30"/>
        <v xml:space="preserve"> </v>
      </c>
    </row>
    <row r="226" spans="1:39" s="3" customFormat="1" ht="20.100000000000001" customHeight="1" x14ac:dyDescent="0.25">
      <c r="A226" s="45" t="s">
        <v>345</v>
      </c>
      <c r="B226" s="45" t="s">
        <v>83</v>
      </c>
      <c r="C226" s="45" t="s">
        <v>548</v>
      </c>
      <c r="D226" s="45" t="s">
        <v>238</v>
      </c>
      <c r="E226" s="5" t="s">
        <v>537</v>
      </c>
      <c r="F226" s="5" t="s">
        <v>537</v>
      </c>
      <c r="G226" s="5" t="s">
        <v>537</v>
      </c>
      <c r="H226" s="5" t="s">
        <v>537</v>
      </c>
      <c r="I226" s="5" t="s">
        <v>537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 t="s">
        <v>595</v>
      </c>
      <c r="AB226" s="5"/>
      <c r="AC226" s="5"/>
      <c r="AD226" s="5"/>
      <c r="AE226" s="5"/>
      <c r="AG226" s="20">
        <f t="shared" si="29"/>
        <v>6</v>
      </c>
      <c r="AH226" s="21">
        <f t="shared" si="28"/>
        <v>1</v>
      </c>
      <c r="AJ226" s="30" t="str">
        <f t="shared" si="31"/>
        <v xml:space="preserve"> </v>
      </c>
      <c r="AK226" s="30" t="str">
        <f t="shared" si="32"/>
        <v xml:space="preserve"> </v>
      </c>
      <c r="AL226" s="30">
        <f t="shared" si="33"/>
        <v>1</v>
      </c>
      <c r="AM226" s="30">
        <f t="shared" si="30"/>
        <v>1</v>
      </c>
    </row>
    <row r="227" spans="1:39" s="3" customFormat="1" ht="20.100000000000001" customHeight="1" x14ac:dyDescent="0.25">
      <c r="A227" s="45" t="s">
        <v>346</v>
      </c>
      <c r="B227" s="45" t="s">
        <v>50</v>
      </c>
      <c r="C227" s="45" t="s">
        <v>561</v>
      </c>
      <c r="D227" s="45" t="s">
        <v>136</v>
      </c>
      <c r="E227" s="5" t="s">
        <v>537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G227" s="20">
        <f t="shared" si="29"/>
        <v>1</v>
      </c>
      <c r="AH227" s="21">
        <f t="shared" si="28"/>
        <v>1</v>
      </c>
      <c r="AJ227" s="30" t="str">
        <f t="shared" si="31"/>
        <v xml:space="preserve"> </v>
      </c>
      <c r="AK227" s="30" t="str">
        <f t="shared" si="32"/>
        <v xml:space="preserve"> </v>
      </c>
      <c r="AL227" s="30" t="str">
        <f t="shared" si="33"/>
        <v xml:space="preserve"> </v>
      </c>
      <c r="AM227" s="30">
        <f t="shared" si="30"/>
        <v>1</v>
      </c>
    </row>
    <row r="228" spans="1:39" s="3" customFormat="1" ht="20.100000000000001" customHeight="1" x14ac:dyDescent="0.25">
      <c r="A228" s="45" t="s">
        <v>347</v>
      </c>
      <c r="B228" s="45" t="s">
        <v>171</v>
      </c>
      <c r="C228" s="45" t="s">
        <v>541</v>
      </c>
      <c r="D228" s="45" t="s">
        <v>172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G228" s="20">
        <f t="shared" si="29"/>
        <v>0</v>
      </c>
      <c r="AH228" s="21" t="str">
        <f t="shared" si="28"/>
        <v xml:space="preserve"> </v>
      </c>
      <c r="AJ228" s="30" t="str">
        <f t="shared" si="31"/>
        <v xml:space="preserve"> </v>
      </c>
      <c r="AK228" s="30" t="str">
        <f t="shared" si="32"/>
        <v xml:space="preserve"> </v>
      </c>
      <c r="AL228" s="30" t="str">
        <f t="shared" si="33"/>
        <v xml:space="preserve"> </v>
      </c>
      <c r="AM228" s="30" t="str">
        <f t="shared" si="30"/>
        <v xml:space="preserve"> </v>
      </c>
    </row>
    <row r="229" spans="1:39" s="3" customFormat="1" ht="20.100000000000001" customHeight="1" x14ac:dyDescent="0.25">
      <c r="A229" s="45" t="s">
        <v>348</v>
      </c>
      <c r="B229" s="45" t="s">
        <v>147</v>
      </c>
      <c r="C229" s="45" t="s">
        <v>563</v>
      </c>
      <c r="D229" s="45" t="s">
        <v>349</v>
      </c>
      <c r="E229" s="5"/>
      <c r="F229" s="5" t="s">
        <v>537</v>
      </c>
      <c r="G229" s="5" t="s">
        <v>537</v>
      </c>
      <c r="H229" s="5" t="s">
        <v>537</v>
      </c>
      <c r="I229" s="5" t="s">
        <v>537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 t="s">
        <v>537</v>
      </c>
      <c r="Y229" s="5"/>
      <c r="Z229" s="5"/>
      <c r="AA229" s="5"/>
      <c r="AB229" s="5"/>
      <c r="AC229" s="5" t="s">
        <v>537</v>
      </c>
      <c r="AD229" s="5"/>
      <c r="AE229" s="5"/>
      <c r="AG229" s="20">
        <f t="shared" si="29"/>
        <v>6</v>
      </c>
      <c r="AH229" s="21">
        <f t="shared" si="28"/>
        <v>1</v>
      </c>
      <c r="AJ229" s="30" t="str">
        <f t="shared" si="31"/>
        <v xml:space="preserve"> </v>
      </c>
      <c r="AK229" s="30">
        <f t="shared" si="32"/>
        <v>1</v>
      </c>
      <c r="AL229" s="30" t="str">
        <f t="shared" si="33"/>
        <v xml:space="preserve"> </v>
      </c>
      <c r="AM229" s="30">
        <f t="shared" si="30"/>
        <v>1</v>
      </c>
    </row>
    <row r="230" spans="1:39" s="3" customFormat="1" ht="20.100000000000001" customHeight="1" x14ac:dyDescent="0.25">
      <c r="A230" s="45" t="s">
        <v>350</v>
      </c>
      <c r="B230" s="45" t="s">
        <v>38</v>
      </c>
      <c r="C230" s="45" t="s">
        <v>541</v>
      </c>
      <c r="D230" s="45" t="s">
        <v>351</v>
      </c>
      <c r="E230" s="5"/>
      <c r="F230" s="5"/>
      <c r="G230" s="5"/>
      <c r="H230" s="5" t="s">
        <v>537</v>
      </c>
      <c r="I230" s="5" t="s">
        <v>537</v>
      </c>
      <c r="J230" s="5"/>
      <c r="K230" s="5"/>
      <c r="L230" s="5"/>
      <c r="M230" s="5"/>
      <c r="N230" s="5"/>
      <c r="O230" s="5"/>
      <c r="P230" s="5"/>
      <c r="Q230" s="5" t="s">
        <v>537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 t="s">
        <v>537</v>
      </c>
      <c r="AD230" s="5"/>
      <c r="AE230" s="5"/>
      <c r="AG230" s="20">
        <f t="shared" si="29"/>
        <v>4</v>
      </c>
      <c r="AH230" s="21">
        <f t="shared" si="28"/>
        <v>1</v>
      </c>
      <c r="AJ230" s="30" t="str">
        <f t="shared" si="31"/>
        <v xml:space="preserve"> </v>
      </c>
      <c r="AK230" s="30" t="str">
        <f t="shared" si="32"/>
        <v xml:space="preserve"> </v>
      </c>
      <c r="AL230" s="30" t="str">
        <f t="shared" si="33"/>
        <v xml:space="preserve"> </v>
      </c>
      <c r="AM230" s="30">
        <f t="shared" si="30"/>
        <v>1</v>
      </c>
    </row>
    <row r="231" spans="1:39" s="3" customFormat="1" ht="20.100000000000001" customHeight="1" x14ac:dyDescent="0.25">
      <c r="A231" s="45" t="s">
        <v>352</v>
      </c>
      <c r="B231" s="45" t="s">
        <v>83</v>
      </c>
      <c r="C231" s="45" t="s">
        <v>548</v>
      </c>
      <c r="D231" s="45" t="s">
        <v>157</v>
      </c>
      <c r="E231" s="5" t="s">
        <v>537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 t="s">
        <v>537</v>
      </c>
      <c r="AD231" s="5"/>
      <c r="AE231" s="5"/>
      <c r="AG231" s="20">
        <f t="shared" si="29"/>
        <v>2</v>
      </c>
      <c r="AH231" s="21">
        <f t="shared" si="28"/>
        <v>1</v>
      </c>
      <c r="AJ231" s="30" t="str">
        <f t="shared" si="31"/>
        <v xml:space="preserve"> </v>
      </c>
      <c r="AK231" s="30" t="str">
        <f t="shared" si="32"/>
        <v xml:space="preserve"> </v>
      </c>
      <c r="AL231" s="30" t="str">
        <f t="shared" si="33"/>
        <v xml:space="preserve"> </v>
      </c>
      <c r="AM231" s="30">
        <f t="shared" si="30"/>
        <v>1</v>
      </c>
    </row>
    <row r="232" spans="1:39" s="3" customFormat="1" ht="20.100000000000001" customHeight="1" x14ac:dyDescent="0.25">
      <c r="A232" s="45" t="s">
        <v>353</v>
      </c>
      <c r="B232" s="45" t="s">
        <v>92</v>
      </c>
      <c r="C232" s="45" t="s">
        <v>550</v>
      </c>
      <c r="D232" s="45" t="s">
        <v>354</v>
      </c>
      <c r="E232" s="5" t="s">
        <v>537</v>
      </c>
      <c r="F232" s="5" t="s">
        <v>537</v>
      </c>
      <c r="G232" s="5"/>
      <c r="H232" s="5" t="s">
        <v>537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 t="s">
        <v>537</v>
      </c>
      <c r="AB232" s="5"/>
      <c r="AC232" s="5" t="s">
        <v>537</v>
      </c>
      <c r="AD232" s="5"/>
      <c r="AE232" s="5"/>
      <c r="AG232" s="20">
        <f t="shared" si="29"/>
        <v>5</v>
      </c>
      <c r="AH232" s="21">
        <f t="shared" si="28"/>
        <v>1</v>
      </c>
      <c r="AJ232" s="30" t="str">
        <f t="shared" si="31"/>
        <v xml:space="preserve"> </v>
      </c>
      <c r="AK232" s="30" t="str">
        <f t="shared" si="32"/>
        <v xml:space="preserve"> </v>
      </c>
      <c r="AL232" s="30">
        <f t="shared" si="33"/>
        <v>1</v>
      </c>
      <c r="AM232" s="30">
        <f t="shared" si="30"/>
        <v>1</v>
      </c>
    </row>
    <row r="233" spans="1:39" s="3" customFormat="1" ht="20.100000000000001" customHeight="1" x14ac:dyDescent="0.25">
      <c r="A233" s="45" t="s">
        <v>355</v>
      </c>
      <c r="B233" s="45" t="s">
        <v>255</v>
      </c>
      <c r="C233" s="45" t="s">
        <v>572</v>
      </c>
      <c r="D233" s="45" t="s">
        <v>36</v>
      </c>
      <c r="E233" s="5" t="s">
        <v>537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 t="s">
        <v>537</v>
      </c>
      <c r="AB233" s="5"/>
      <c r="AC233" s="5"/>
      <c r="AD233" s="5"/>
      <c r="AE233" s="5"/>
      <c r="AG233" s="20">
        <f t="shared" si="29"/>
        <v>2</v>
      </c>
      <c r="AH233" s="21">
        <f t="shared" si="28"/>
        <v>1</v>
      </c>
      <c r="AJ233" s="30" t="str">
        <f t="shared" si="31"/>
        <v xml:space="preserve"> </v>
      </c>
      <c r="AK233" s="30" t="str">
        <f t="shared" si="32"/>
        <v xml:space="preserve"> </v>
      </c>
      <c r="AL233" s="30">
        <f t="shared" si="33"/>
        <v>1</v>
      </c>
      <c r="AM233" s="30">
        <f t="shared" si="30"/>
        <v>1</v>
      </c>
    </row>
    <row r="234" spans="1:39" s="3" customFormat="1" ht="20.100000000000001" customHeight="1" x14ac:dyDescent="0.25">
      <c r="A234" s="45" t="s">
        <v>356</v>
      </c>
      <c r="B234" s="45" t="s">
        <v>50</v>
      </c>
      <c r="C234" s="45" t="s">
        <v>561</v>
      </c>
      <c r="D234" s="45" t="s">
        <v>86</v>
      </c>
      <c r="E234" s="5" t="s">
        <v>537</v>
      </c>
      <c r="F234" s="5"/>
      <c r="G234" s="5"/>
      <c r="H234" s="5"/>
      <c r="I234" s="5" t="s">
        <v>537</v>
      </c>
      <c r="J234" s="5"/>
      <c r="K234" s="5"/>
      <c r="L234" s="5"/>
      <c r="M234" s="5"/>
      <c r="N234" s="5"/>
      <c r="O234" s="5"/>
      <c r="P234" s="5"/>
      <c r="Q234" s="5"/>
      <c r="R234" s="5"/>
      <c r="S234" s="5" t="s">
        <v>537</v>
      </c>
      <c r="T234" s="5"/>
      <c r="U234" s="5"/>
      <c r="V234" s="5"/>
      <c r="W234" s="5"/>
      <c r="X234" s="5" t="s">
        <v>537</v>
      </c>
      <c r="Y234" s="5"/>
      <c r="Z234" s="5"/>
      <c r="AA234" s="5" t="s">
        <v>537</v>
      </c>
      <c r="AB234" s="5"/>
      <c r="AC234" s="5" t="s">
        <v>537</v>
      </c>
      <c r="AD234" s="5"/>
      <c r="AE234" s="5"/>
      <c r="AG234" s="20">
        <f t="shared" si="29"/>
        <v>6</v>
      </c>
      <c r="AH234" s="21">
        <f t="shared" si="28"/>
        <v>1</v>
      </c>
      <c r="AJ234" s="30">
        <f t="shared" si="31"/>
        <v>1</v>
      </c>
      <c r="AK234" s="30">
        <f t="shared" si="32"/>
        <v>1</v>
      </c>
      <c r="AL234" s="30">
        <f t="shared" si="33"/>
        <v>1</v>
      </c>
      <c r="AM234" s="30">
        <f t="shared" si="30"/>
        <v>1</v>
      </c>
    </row>
    <row r="235" spans="1:39" s="3" customFormat="1" ht="20.100000000000001" customHeight="1" x14ac:dyDescent="0.25">
      <c r="A235" s="45" t="s">
        <v>357</v>
      </c>
      <c r="B235" s="45" t="s">
        <v>35</v>
      </c>
      <c r="C235" s="45" t="s">
        <v>554</v>
      </c>
      <c r="D235" s="45" t="s">
        <v>36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 t="s">
        <v>537</v>
      </c>
      <c r="AD235" s="5"/>
      <c r="AE235" s="5"/>
      <c r="AG235" s="20">
        <f t="shared" si="29"/>
        <v>1</v>
      </c>
      <c r="AH235" s="21">
        <f t="shared" si="28"/>
        <v>1</v>
      </c>
      <c r="AJ235" s="30" t="str">
        <f t="shared" si="31"/>
        <v xml:space="preserve"> </v>
      </c>
      <c r="AK235" s="30" t="str">
        <f t="shared" si="32"/>
        <v xml:space="preserve"> </v>
      </c>
      <c r="AL235" s="30" t="str">
        <f t="shared" si="33"/>
        <v xml:space="preserve"> </v>
      </c>
      <c r="AM235" s="30" t="str">
        <f t="shared" si="30"/>
        <v xml:space="preserve"> </v>
      </c>
    </row>
    <row r="236" spans="1:39" s="3" customFormat="1" ht="20.100000000000001" customHeight="1" x14ac:dyDescent="0.25">
      <c r="A236" s="45" t="s">
        <v>358</v>
      </c>
      <c r="B236" s="45" t="s">
        <v>279</v>
      </c>
      <c r="C236" s="45" t="s">
        <v>550</v>
      </c>
      <c r="D236" s="45" t="s">
        <v>36</v>
      </c>
      <c r="E236" s="5" t="s">
        <v>537</v>
      </c>
      <c r="F236" s="5" t="s">
        <v>537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 t="s">
        <v>537</v>
      </c>
      <c r="AD236" s="5"/>
      <c r="AE236" s="5"/>
      <c r="AG236" s="20">
        <f t="shared" si="29"/>
        <v>3</v>
      </c>
      <c r="AH236" s="21">
        <f t="shared" si="28"/>
        <v>1</v>
      </c>
      <c r="AJ236" s="30" t="str">
        <f t="shared" si="31"/>
        <v xml:space="preserve"> </v>
      </c>
      <c r="AK236" s="30" t="str">
        <f t="shared" si="32"/>
        <v xml:space="preserve"> </v>
      </c>
      <c r="AL236" s="30" t="str">
        <f t="shared" si="33"/>
        <v xml:space="preserve"> </v>
      </c>
      <c r="AM236" s="30">
        <f t="shared" si="30"/>
        <v>1</v>
      </c>
    </row>
    <row r="237" spans="1:39" s="3" customFormat="1" ht="20.100000000000001" customHeight="1" x14ac:dyDescent="0.25">
      <c r="A237" s="45" t="s">
        <v>1966</v>
      </c>
      <c r="B237" s="45" t="s">
        <v>69</v>
      </c>
      <c r="C237" s="45" t="s">
        <v>555</v>
      </c>
      <c r="D237" s="45" t="s">
        <v>111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G237" s="20">
        <f t="shared" si="29"/>
        <v>0</v>
      </c>
      <c r="AH237" s="21" t="str">
        <f t="shared" si="28"/>
        <v xml:space="preserve"> </v>
      </c>
      <c r="AJ237" s="30" t="str">
        <f t="shared" si="31"/>
        <v xml:space="preserve"> </v>
      </c>
      <c r="AK237" s="30" t="str">
        <f t="shared" si="32"/>
        <v xml:space="preserve"> </v>
      </c>
      <c r="AL237" s="30" t="str">
        <f t="shared" si="33"/>
        <v xml:space="preserve"> </v>
      </c>
      <c r="AM237" s="30" t="str">
        <f t="shared" si="30"/>
        <v xml:space="preserve"> </v>
      </c>
    </row>
    <row r="238" spans="1:39" s="3" customFormat="1" ht="20.100000000000001" customHeight="1" x14ac:dyDescent="0.25">
      <c r="A238" s="45" t="s">
        <v>359</v>
      </c>
      <c r="B238" s="45" t="s">
        <v>266</v>
      </c>
      <c r="C238" s="45" t="s">
        <v>571</v>
      </c>
      <c r="D238" s="45" t="s">
        <v>86</v>
      </c>
      <c r="E238" s="5" t="s">
        <v>537</v>
      </c>
      <c r="F238" s="5" t="s">
        <v>537</v>
      </c>
      <c r="G238" s="5" t="s">
        <v>537</v>
      </c>
      <c r="H238" s="5" t="s">
        <v>537</v>
      </c>
      <c r="I238" s="5" t="s">
        <v>537</v>
      </c>
      <c r="J238" s="5" t="s">
        <v>537</v>
      </c>
      <c r="K238" s="5"/>
      <c r="L238" s="5" t="s">
        <v>537</v>
      </c>
      <c r="M238" s="5" t="s">
        <v>537</v>
      </c>
      <c r="N238" s="5"/>
      <c r="O238" s="5" t="s">
        <v>537</v>
      </c>
      <c r="P238" s="5"/>
      <c r="Q238" s="5"/>
      <c r="R238" s="5"/>
      <c r="S238" s="5" t="s">
        <v>537</v>
      </c>
      <c r="T238" s="5"/>
      <c r="U238" s="5" t="s">
        <v>537</v>
      </c>
      <c r="V238" s="5"/>
      <c r="W238" s="5" t="s">
        <v>537</v>
      </c>
      <c r="X238" s="5" t="s">
        <v>537</v>
      </c>
      <c r="Y238" s="5"/>
      <c r="Z238" s="5"/>
      <c r="AA238" s="5"/>
      <c r="AB238" s="5"/>
      <c r="AC238" s="5" t="s">
        <v>537</v>
      </c>
      <c r="AD238" s="5"/>
      <c r="AE238" s="5"/>
      <c r="AG238" s="20">
        <f t="shared" si="29"/>
        <v>14</v>
      </c>
      <c r="AH238" s="21">
        <f t="shared" si="28"/>
        <v>1</v>
      </c>
      <c r="AJ238" s="30">
        <f t="shared" si="31"/>
        <v>1</v>
      </c>
      <c r="AK238" s="30">
        <f t="shared" si="32"/>
        <v>1</v>
      </c>
      <c r="AL238" s="30" t="str">
        <f t="shared" si="33"/>
        <v xml:space="preserve"> </v>
      </c>
      <c r="AM238" s="30">
        <f t="shared" si="30"/>
        <v>1</v>
      </c>
    </row>
    <row r="239" spans="1:39" s="3" customFormat="1" ht="20.100000000000001" customHeight="1" x14ac:dyDescent="0.25">
      <c r="A239" s="45" t="s">
        <v>360</v>
      </c>
      <c r="B239" s="45" t="s">
        <v>79</v>
      </c>
      <c r="C239" s="45" t="s">
        <v>547</v>
      </c>
      <c r="D239" s="45" t="s">
        <v>80</v>
      </c>
      <c r="E239" s="5"/>
      <c r="F239" s="5"/>
      <c r="G239" s="5"/>
      <c r="H239" s="5"/>
      <c r="I239" s="5" t="s">
        <v>537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 t="s">
        <v>537</v>
      </c>
      <c r="V239" s="5"/>
      <c r="W239" s="5"/>
      <c r="X239" s="5"/>
      <c r="Y239" s="5"/>
      <c r="Z239" s="5"/>
      <c r="AA239" s="5"/>
      <c r="AB239" s="5"/>
      <c r="AC239" s="5" t="s">
        <v>537</v>
      </c>
      <c r="AD239" s="5"/>
      <c r="AE239" s="5"/>
      <c r="AG239" s="20">
        <f t="shared" si="29"/>
        <v>3</v>
      </c>
      <c r="AH239" s="21">
        <f t="shared" si="28"/>
        <v>1</v>
      </c>
      <c r="AJ239" s="30" t="str">
        <f t="shared" si="31"/>
        <v xml:space="preserve"> </v>
      </c>
      <c r="AK239" s="30" t="str">
        <f t="shared" si="32"/>
        <v xml:space="preserve"> </v>
      </c>
      <c r="AL239" s="30" t="str">
        <f t="shared" si="33"/>
        <v xml:space="preserve"> </v>
      </c>
      <c r="AM239" s="30">
        <f t="shared" si="30"/>
        <v>1</v>
      </c>
    </row>
    <row r="240" spans="1:39" s="3" customFormat="1" ht="20.100000000000001" customHeight="1" x14ac:dyDescent="0.25">
      <c r="A240" s="45" t="s">
        <v>361</v>
      </c>
      <c r="B240" s="45" t="s">
        <v>76</v>
      </c>
      <c r="C240" s="45" t="s">
        <v>546</v>
      </c>
      <c r="D240" s="45" t="s">
        <v>86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 t="s">
        <v>537</v>
      </c>
      <c r="AD240" s="5"/>
      <c r="AE240" s="5"/>
      <c r="AG240" s="20">
        <f t="shared" si="29"/>
        <v>1</v>
      </c>
      <c r="AH240" s="21">
        <f t="shared" si="28"/>
        <v>1</v>
      </c>
      <c r="AJ240" s="30" t="str">
        <f t="shared" si="31"/>
        <v xml:space="preserve"> </v>
      </c>
      <c r="AK240" s="30" t="str">
        <f t="shared" si="32"/>
        <v xml:space="preserve"> </v>
      </c>
      <c r="AL240" s="30" t="str">
        <f t="shared" si="33"/>
        <v xml:space="preserve"> </v>
      </c>
      <c r="AM240" s="30" t="str">
        <f t="shared" si="30"/>
        <v xml:space="preserve"> </v>
      </c>
    </row>
    <row r="241" spans="1:39" s="3" customFormat="1" ht="20.100000000000001" customHeight="1" x14ac:dyDescent="0.25">
      <c r="A241" s="45" t="s">
        <v>362</v>
      </c>
      <c r="B241" s="45" t="s">
        <v>88</v>
      </c>
      <c r="C241" s="45" t="s">
        <v>547</v>
      </c>
      <c r="D241" s="45" t="s">
        <v>86</v>
      </c>
      <c r="E241" s="5"/>
      <c r="F241" s="5"/>
      <c r="G241" s="5" t="s">
        <v>537</v>
      </c>
      <c r="H241" s="5"/>
      <c r="I241" s="5" t="s">
        <v>537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 t="s">
        <v>537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G241" s="20">
        <f t="shared" si="29"/>
        <v>3</v>
      </c>
      <c r="AH241" s="21">
        <f t="shared" si="28"/>
        <v>1</v>
      </c>
      <c r="AJ241" s="30">
        <f t="shared" si="31"/>
        <v>1</v>
      </c>
      <c r="AK241" s="30" t="str">
        <f t="shared" si="32"/>
        <v xml:space="preserve"> </v>
      </c>
      <c r="AL241" s="30" t="str">
        <f t="shared" si="33"/>
        <v xml:space="preserve"> </v>
      </c>
      <c r="AM241" s="30">
        <f t="shared" si="30"/>
        <v>1</v>
      </c>
    </row>
    <row r="242" spans="1:39" s="3" customFormat="1" ht="20.100000000000001" customHeight="1" x14ac:dyDescent="0.25">
      <c r="A242" s="45" t="s">
        <v>363</v>
      </c>
      <c r="B242" s="45" t="s">
        <v>176</v>
      </c>
      <c r="C242" s="45" t="s">
        <v>567</v>
      </c>
      <c r="D242" s="45" t="s">
        <v>86</v>
      </c>
      <c r="E242" s="5"/>
      <c r="F242" s="5"/>
      <c r="G242" s="5" t="s">
        <v>537</v>
      </c>
      <c r="H242" s="5"/>
      <c r="I242" s="5" t="s">
        <v>537</v>
      </c>
      <c r="J242" s="5"/>
      <c r="K242" s="5" t="s">
        <v>537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 t="s">
        <v>537</v>
      </c>
      <c r="Y242" s="5"/>
      <c r="Z242" s="5"/>
      <c r="AA242" s="5" t="s">
        <v>595</v>
      </c>
      <c r="AB242" s="5"/>
      <c r="AC242" s="5"/>
      <c r="AD242" s="5"/>
      <c r="AE242" s="5"/>
      <c r="AG242" s="20">
        <f t="shared" si="29"/>
        <v>5</v>
      </c>
      <c r="AH242" s="21">
        <f t="shared" si="28"/>
        <v>1</v>
      </c>
      <c r="AJ242" s="30" t="str">
        <f t="shared" si="31"/>
        <v xml:space="preserve"> </v>
      </c>
      <c r="AK242" s="30">
        <f t="shared" si="32"/>
        <v>1</v>
      </c>
      <c r="AL242" s="30">
        <f t="shared" si="33"/>
        <v>1</v>
      </c>
      <c r="AM242" s="30">
        <f t="shared" si="30"/>
        <v>1</v>
      </c>
    </row>
    <row r="243" spans="1:39" s="3" customFormat="1" ht="20.100000000000001" customHeight="1" x14ac:dyDescent="0.25">
      <c r="A243" s="45" t="s">
        <v>364</v>
      </c>
      <c r="B243" s="45" t="s">
        <v>365</v>
      </c>
      <c r="C243" s="45" t="s">
        <v>571</v>
      </c>
      <c r="D243" s="45" t="s">
        <v>366</v>
      </c>
      <c r="E243" s="5" t="s">
        <v>537</v>
      </c>
      <c r="F243" s="5" t="s">
        <v>537</v>
      </c>
      <c r="G243" s="5"/>
      <c r="H243" s="5" t="s">
        <v>537</v>
      </c>
      <c r="I243" s="5" t="s">
        <v>537</v>
      </c>
      <c r="J243" s="5"/>
      <c r="K243" s="5"/>
      <c r="L243" s="5"/>
      <c r="M243" s="5"/>
      <c r="N243" s="5"/>
      <c r="O243" s="5"/>
      <c r="P243" s="5"/>
      <c r="Q243" s="5"/>
      <c r="R243" s="5"/>
      <c r="S243" s="5" t="s">
        <v>537</v>
      </c>
      <c r="T243" s="5" t="s">
        <v>537</v>
      </c>
      <c r="U243" s="5" t="s">
        <v>537</v>
      </c>
      <c r="V243" s="5" t="s">
        <v>537</v>
      </c>
      <c r="W243" s="5" t="s">
        <v>537</v>
      </c>
      <c r="X243" s="5"/>
      <c r="Y243" s="5"/>
      <c r="Z243" s="5"/>
      <c r="AA243" s="5"/>
      <c r="AB243" s="5"/>
      <c r="AC243" s="5" t="s">
        <v>537</v>
      </c>
      <c r="AD243" s="5"/>
      <c r="AE243" s="5"/>
      <c r="AG243" s="20">
        <f t="shared" si="29"/>
        <v>10</v>
      </c>
      <c r="AH243" s="21">
        <f t="shared" si="28"/>
        <v>1</v>
      </c>
      <c r="AJ243" s="30">
        <f t="shared" si="31"/>
        <v>1</v>
      </c>
      <c r="AK243" s="30" t="str">
        <f t="shared" si="32"/>
        <v xml:space="preserve"> </v>
      </c>
      <c r="AL243" s="30" t="str">
        <f t="shared" si="33"/>
        <v xml:space="preserve"> </v>
      </c>
      <c r="AM243" s="30">
        <f t="shared" si="30"/>
        <v>1</v>
      </c>
    </row>
    <row r="244" spans="1:39" s="3" customFormat="1" ht="20.100000000000001" customHeight="1" x14ac:dyDescent="0.25">
      <c r="A244" s="45" t="s">
        <v>367</v>
      </c>
      <c r="B244" s="45" t="s">
        <v>62</v>
      </c>
      <c r="C244" s="45" t="s">
        <v>560</v>
      </c>
      <c r="D244" s="45" t="s">
        <v>63</v>
      </c>
      <c r="E244" s="5"/>
      <c r="F244" s="5"/>
      <c r="G244" s="5"/>
      <c r="H244" s="5" t="s">
        <v>537</v>
      </c>
      <c r="I244" s="5" t="s">
        <v>537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 t="s">
        <v>537</v>
      </c>
      <c r="AD244" s="5"/>
      <c r="AE244" s="5"/>
      <c r="AG244" s="20">
        <f t="shared" si="29"/>
        <v>3</v>
      </c>
      <c r="AH244" s="21">
        <f t="shared" si="28"/>
        <v>1</v>
      </c>
      <c r="AJ244" s="30" t="str">
        <f t="shared" si="31"/>
        <v xml:space="preserve"> </v>
      </c>
      <c r="AK244" s="30" t="str">
        <f t="shared" si="32"/>
        <v xml:space="preserve"> </v>
      </c>
      <c r="AL244" s="30" t="str">
        <f t="shared" si="33"/>
        <v xml:space="preserve"> </v>
      </c>
      <c r="AM244" s="30">
        <f t="shared" si="30"/>
        <v>1</v>
      </c>
    </row>
    <row r="245" spans="1:39" s="3" customFormat="1" ht="20.100000000000001" customHeight="1" x14ac:dyDescent="0.25">
      <c r="A245" s="45" t="s">
        <v>368</v>
      </c>
      <c r="B245" s="45" t="s">
        <v>147</v>
      </c>
      <c r="C245" s="45" t="s">
        <v>563</v>
      </c>
      <c r="D245" s="45" t="s">
        <v>369</v>
      </c>
      <c r="E245" s="5"/>
      <c r="F245" s="5"/>
      <c r="G245" s="5" t="s">
        <v>537</v>
      </c>
      <c r="H245" s="5"/>
      <c r="I245" s="5" t="s">
        <v>537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 t="s">
        <v>598</v>
      </c>
      <c r="Z245" s="5"/>
      <c r="AA245" s="5"/>
      <c r="AB245" s="5"/>
      <c r="AC245" s="5" t="s">
        <v>537</v>
      </c>
      <c r="AD245" s="5"/>
      <c r="AE245" s="5"/>
      <c r="AG245" s="20">
        <f t="shared" si="29"/>
        <v>4</v>
      </c>
      <c r="AH245" s="21">
        <f t="shared" si="28"/>
        <v>1</v>
      </c>
      <c r="AJ245" s="30" t="str">
        <f t="shared" si="31"/>
        <v xml:space="preserve"> </v>
      </c>
      <c r="AK245" s="30">
        <f t="shared" si="32"/>
        <v>1</v>
      </c>
      <c r="AL245" s="30" t="str">
        <f t="shared" si="33"/>
        <v xml:space="preserve"> </v>
      </c>
      <c r="AM245" s="30">
        <f t="shared" si="30"/>
        <v>1</v>
      </c>
    </row>
    <row r="246" spans="1:39" s="3" customFormat="1" ht="20.100000000000001" customHeight="1" x14ac:dyDescent="0.25">
      <c r="A246" s="45" t="s">
        <v>370</v>
      </c>
      <c r="B246" s="45" t="s">
        <v>76</v>
      </c>
      <c r="C246" s="45" t="s">
        <v>546</v>
      </c>
      <c r="D246" s="45" t="s">
        <v>36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G246" s="20">
        <f t="shared" si="29"/>
        <v>0</v>
      </c>
      <c r="AH246" s="21" t="str">
        <f t="shared" si="28"/>
        <v xml:space="preserve"> </v>
      </c>
      <c r="AJ246" s="30" t="str">
        <f t="shared" si="31"/>
        <v xml:space="preserve"> </v>
      </c>
      <c r="AK246" s="30" t="str">
        <f t="shared" si="32"/>
        <v xml:space="preserve"> </v>
      </c>
      <c r="AL246" s="30" t="str">
        <f t="shared" si="33"/>
        <v xml:space="preserve"> </v>
      </c>
      <c r="AM246" s="30" t="str">
        <f t="shared" si="30"/>
        <v xml:space="preserve"> </v>
      </c>
    </row>
    <row r="247" spans="1:39" s="3" customFormat="1" ht="20.100000000000001" customHeight="1" x14ac:dyDescent="0.25">
      <c r="A247" s="45" t="s">
        <v>371</v>
      </c>
      <c r="B247" s="45" t="s">
        <v>279</v>
      </c>
      <c r="C247" s="45" t="s">
        <v>550</v>
      </c>
      <c r="D247" s="45" t="s">
        <v>77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 t="s">
        <v>537</v>
      </c>
      <c r="AD247" s="5"/>
      <c r="AE247" s="5"/>
      <c r="AG247" s="20">
        <f t="shared" si="29"/>
        <v>1</v>
      </c>
      <c r="AH247" s="21">
        <f t="shared" si="28"/>
        <v>1</v>
      </c>
      <c r="AJ247" s="30" t="str">
        <f t="shared" si="31"/>
        <v xml:space="preserve"> </v>
      </c>
      <c r="AK247" s="30" t="str">
        <f t="shared" si="32"/>
        <v xml:space="preserve"> </v>
      </c>
      <c r="AL247" s="30" t="str">
        <f t="shared" si="33"/>
        <v xml:space="preserve"> </v>
      </c>
      <c r="AM247" s="30" t="str">
        <f t="shared" si="30"/>
        <v xml:space="preserve"> </v>
      </c>
    </row>
    <row r="248" spans="1:39" s="3" customFormat="1" ht="20.100000000000001" customHeight="1" x14ac:dyDescent="0.25">
      <c r="A248" s="45" t="s">
        <v>372</v>
      </c>
      <c r="B248" s="45" t="s">
        <v>41</v>
      </c>
      <c r="C248" s="45" t="s">
        <v>561</v>
      </c>
      <c r="D248" s="45" t="s">
        <v>373</v>
      </c>
      <c r="E248" s="5" t="s">
        <v>537</v>
      </c>
      <c r="F248" s="5" t="s">
        <v>537</v>
      </c>
      <c r="G248" s="5" t="s">
        <v>537</v>
      </c>
      <c r="H248" s="5" t="s">
        <v>537</v>
      </c>
      <c r="I248" s="5" t="s">
        <v>537</v>
      </c>
      <c r="J248" s="5"/>
      <c r="K248" s="5"/>
      <c r="L248" s="5" t="s">
        <v>537</v>
      </c>
      <c r="M248" s="5" t="s">
        <v>537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 t="s">
        <v>537</v>
      </c>
      <c r="Y248" s="5"/>
      <c r="Z248" s="5"/>
      <c r="AA248" s="5" t="s">
        <v>537</v>
      </c>
      <c r="AB248" s="5"/>
      <c r="AC248" s="5" t="s">
        <v>537</v>
      </c>
      <c r="AD248" s="5"/>
      <c r="AE248" s="5"/>
      <c r="AG248" s="20">
        <f t="shared" si="29"/>
        <v>10</v>
      </c>
      <c r="AH248" s="21">
        <f t="shared" si="28"/>
        <v>1</v>
      </c>
      <c r="AJ248" s="30" t="str">
        <f t="shared" si="31"/>
        <v xml:space="preserve"> </v>
      </c>
      <c r="AK248" s="30">
        <f t="shared" si="32"/>
        <v>1</v>
      </c>
      <c r="AL248" s="30">
        <f t="shared" si="33"/>
        <v>1</v>
      </c>
      <c r="AM248" s="30">
        <f t="shared" si="30"/>
        <v>1</v>
      </c>
    </row>
    <row r="249" spans="1:39" s="3" customFormat="1" ht="20.100000000000001" customHeight="1" x14ac:dyDescent="0.25">
      <c r="A249" s="45" t="s">
        <v>374</v>
      </c>
      <c r="B249" s="45" t="s">
        <v>76</v>
      </c>
      <c r="C249" s="45" t="s">
        <v>546</v>
      </c>
      <c r="D249" s="45" t="s">
        <v>77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G249" s="20">
        <f t="shared" si="29"/>
        <v>0</v>
      </c>
      <c r="AH249" s="21" t="str">
        <f t="shared" si="28"/>
        <v xml:space="preserve"> </v>
      </c>
      <c r="AJ249" s="30" t="str">
        <f t="shared" si="31"/>
        <v xml:space="preserve"> </v>
      </c>
      <c r="AK249" s="30" t="str">
        <f t="shared" si="32"/>
        <v xml:space="preserve"> </v>
      </c>
      <c r="AL249" s="30" t="str">
        <f t="shared" si="33"/>
        <v xml:space="preserve"> </v>
      </c>
      <c r="AM249" s="30" t="str">
        <f t="shared" si="30"/>
        <v xml:space="preserve"> </v>
      </c>
    </row>
    <row r="250" spans="1:39" s="3" customFormat="1" ht="20.100000000000001" customHeight="1" x14ac:dyDescent="0.25">
      <c r="A250" s="45" t="s">
        <v>375</v>
      </c>
      <c r="B250" s="45" t="s">
        <v>62</v>
      </c>
      <c r="C250" s="45" t="s">
        <v>560</v>
      </c>
      <c r="D250" s="45" t="s">
        <v>133</v>
      </c>
      <c r="E250" s="5"/>
      <c r="F250" s="5"/>
      <c r="G250" s="5" t="s">
        <v>537</v>
      </c>
      <c r="H250" s="5" t="s">
        <v>537</v>
      </c>
      <c r="I250" s="5" t="s">
        <v>537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G250" s="20">
        <f t="shared" si="29"/>
        <v>3</v>
      </c>
      <c r="AH250" s="21">
        <f t="shared" si="28"/>
        <v>1</v>
      </c>
      <c r="AJ250" s="30" t="str">
        <f t="shared" si="31"/>
        <v xml:space="preserve"> </v>
      </c>
      <c r="AK250" s="30" t="str">
        <f t="shared" si="32"/>
        <v xml:space="preserve"> </v>
      </c>
      <c r="AL250" s="30" t="str">
        <f t="shared" si="33"/>
        <v xml:space="preserve"> </v>
      </c>
      <c r="AM250" s="30">
        <f t="shared" si="30"/>
        <v>1</v>
      </c>
    </row>
    <row r="251" spans="1:39" s="3" customFormat="1" ht="20.100000000000001" customHeight="1" x14ac:dyDescent="0.25">
      <c r="A251" s="45" t="s">
        <v>376</v>
      </c>
      <c r="B251" s="45" t="s">
        <v>98</v>
      </c>
      <c r="C251" s="45" t="s">
        <v>551</v>
      </c>
      <c r="D251" s="45" t="s">
        <v>66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 t="s">
        <v>537</v>
      </c>
      <c r="R251" s="5"/>
      <c r="S251" s="5" t="s">
        <v>537</v>
      </c>
      <c r="T251" s="5"/>
      <c r="U251" s="5" t="s">
        <v>537</v>
      </c>
      <c r="V251" s="5"/>
      <c r="W251" s="5"/>
      <c r="X251" s="5"/>
      <c r="Y251" s="5"/>
      <c r="Z251" s="5"/>
      <c r="AA251" s="5"/>
      <c r="AB251" s="5"/>
      <c r="AC251" s="5" t="s">
        <v>537</v>
      </c>
      <c r="AD251" s="5"/>
      <c r="AE251" s="5"/>
      <c r="AG251" s="20">
        <f t="shared" si="29"/>
        <v>4</v>
      </c>
      <c r="AH251" s="21">
        <f t="shared" si="28"/>
        <v>1</v>
      </c>
      <c r="AJ251" s="30">
        <f t="shared" si="31"/>
        <v>1</v>
      </c>
      <c r="AK251" s="30" t="str">
        <f t="shared" si="32"/>
        <v xml:space="preserve"> </v>
      </c>
      <c r="AL251" s="30" t="str">
        <f t="shared" si="33"/>
        <v xml:space="preserve"> </v>
      </c>
      <c r="AM251" s="30">
        <f t="shared" si="30"/>
        <v>1</v>
      </c>
    </row>
    <row r="252" spans="1:39" s="3" customFormat="1" ht="20.100000000000001" customHeight="1" x14ac:dyDescent="0.25">
      <c r="A252" s="45" t="s">
        <v>377</v>
      </c>
      <c r="B252" s="45" t="s">
        <v>378</v>
      </c>
      <c r="C252" s="45" t="s">
        <v>576</v>
      </c>
      <c r="D252" s="45" t="s">
        <v>122</v>
      </c>
      <c r="E252" s="5" t="s">
        <v>537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 t="s">
        <v>537</v>
      </c>
      <c r="AB252" s="5"/>
      <c r="AC252" s="5"/>
      <c r="AD252" s="5"/>
      <c r="AE252" s="5"/>
      <c r="AG252" s="20">
        <f t="shared" si="29"/>
        <v>2</v>
      </c>
      <c r="AH252" s="21">
        <f t="shared" si="28"/>
        <v>1</v>
      </c>
      <c r="AJ252" s="30" t="str">
        <f t="shared" si="31"/>
        <v xml:space="preserve"> </v>
      </c>
      <c r="AK252" s="30" t="str">
        <f t="shared" si="32"/>
        <v xml:space="preserve"> </v>
      </c>
      <c r="AL252" s="30">
        <f t="shared" si="33"/>
        <v>1</v>
      </c>
      <c r="AM252" s="30">
        <f t="shared" si="30"/>
        <v>1</v>
      </c>
    </row>
    <row r="253" spans="1:39" s="3" customFormat="1" ht="20.100000000000001" customHeight="1" x14ac:dyDescent="0.25">
      <c r="A253" s="45" t="s">
        <v>379</v>
      </c>
      <c r="B253" s="45" t="s">
        <v>53</v>
      </c>
      <c r="C253" s="45" t="s">
        <v>552</v>
      </c>
      <c r="D253" s="45" t="s">
        <v>222</v>
      </c>
      <c r="E253" s="5" t="s">
        <v>537</v>
      </c>
      <c r="F253" s="5"/>
      <c r="G253" s="5" t="s">
        <v>537</v>
      </c>
      <c r="H253" s="5"/>
      <c r="I253" s="5" t="s">
        <v>537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 t="s">
        <v>537</v>
      </c>
      <c r="AB253" s="5"/>
      <c r="AC253" s="5" t="s">
        <v>537</v>
      </c>
      <c r="AD253" s="5"/>
      <c r="AE253" s="5" t="s">
        <v>537</v>
      </c>
      <c r="AG253" s="20">
        <f t="shared" si="29"/>
        <v>5</v>
      </c>
      <c r="AH253" s="21">
        <f t="shared" si="28"/>
        <v>1</v>
      </c>
      <c r="AJ253" s="30" t="str">
        <f t="shared" si="31"/>
        <v xml:space="preserve"> </v>
      </c>
      <c r="AK253" s="30" t="str">
        <f t="shared" si="32"/>
        <v xml:space="preserve"> </v>
      </c>
      <c r="AL253" s="30">
        <f t="shared" si="33"/>
        <v>1</v>
      </c>
      <c r="AM253" s="30">
        <f t="shared" si="30"/>
        <v>1</v>
      </c>
    </row>
    <row r="254" spans="1:39" s="3" customFormat="1" ht="20.100000000000001" customHeight="1" x14ac:dyDescent="0.25">
      <c r="A254" s="45" t="s">
        <v>380</v>
      </c>
      <c r="B254" s="45" t="s">
        <v>50</v>
      </c>
      <c r="C254" s="45" t="s">
        <v>561</v>
      </c>
      <c r="D254" s="45" t="s">
        <v>51</v>
      </c>
      <c r="E254" s="5" t="s">
        <v>537</v>
      </c>
      <c r="F254" s="5"/>
      <c r="G254" s="5" t="s">
        <v>537</v>
      </c>
      <c r="H254" s="5" t="s">
        <v>537</v>
      </c>
      <c r="I254" s="5" t="s">
        <v>537</v>
      </c>
      <c r="J254" s="5"/>
      <c r="K254" s="5"/>
      <c r="L254" s="5"/>
      <c r="M254" s="5"/>
      <c r="N254" s="5"/>
      <c r="O254" s="5"/>
      <c r="P254" s="5"/>
      <c r="Q254" s="5"/>
      <c r="R254" s="5"/>
      <c r="S254" s="5" t="s">
        <v>537</v>
      </c>
      <c r="T254" s="5"/>
      <c r="U254" s="5" t="s">
        <v>537</v>
      </c>
      <c r="V254" s="5"/>
      <c r="W254" s="5"/>
      <c r="X254" s="5"/>
      <c r="Y254" s="5"/>
      <c r="Z254" s="5"/>
      <c r="AA254" s="5"/>
      <c r="AB254" s="5"/>
      <c r="AC254" s="5" t="s">
        <v>537</v>
      </c>
      <c r="AD254" s="5"/>
      <c r="AE254" s="5"/>
      <c r="AG254" s="20">
        <f t="shared" si="29"/>
        <v>7</v>
      </c>
      <c r="AH254" s="21">
        <f t="shared" si="28"/>
        <v>1</v>
      </c>
      <c r="AJ254" s="30">
        <f t="shared" si="31"/>
        <v>1</v>
      </c>
      <c r="AK254" s="30" t="str">
        <f t="shared" si="32"/>
        <v xml:space="preserve"> </v>
      </c>
      <c r="AL254" s="30" t="str">
        <f t="shared" si="33"/>
        <v xml:space="preserve"> </v>
      </c>
      <c r="AM254" s="30">
        <f t="shared" si="30"/>
        <v>1</v>
      </c>
    </row>
    <row r="255" spans="1:39" s="3" customFormat="1" ht="20.100000000000001" customHeight="1" x14ac:dyDescent="0.25">
      <c r="A255" s="45" t="s">
        <v>381</v>
      </c>
      <c r="B255" s="45" t="s">
        <v>228</v>
      </c>
      <c r="C255" s="45" t="s">
        <v>565</v>
      </c>
      <c r="D255" s="45" t="s">
        <v>77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 t="s">
        <v>537</v>
      </c>
      <c r="AD255" s="5"/>
      <c r="AE255" s="5"/>
      <c r="AG255" s="20">
        <f t="shared" si="29"/>
        <v>1</v>
      </c>
      <c r="AH255" s="21">
        <f t="shared" si="28"/>
        <v>1</v>
      </c>
      <c r="AJ255" s="30" t="str">
        <f t="shared" si="31"/>
        <v xml:space="preserve"> </v>
      </c>
      <c r="AK255" s="30" t="str">
        <f t="shared" si="32"/>
        <v xml:space="preserve"> </v>
      </c>
      <c r="AL255" s="30" t="str">
        <f t="shared" si="33"/>
        <v xml:space="preserve"> </v>
      </c>
      <c r="AM255" s="30" t="str">
        <f t="shared" si="30"/>
        <v xml:space="preserve"> </v>
      </c>
    </row>
    <row r="256" spans="1:39" s="3" customFormat="1" ht="20.100000000000001" customHeight="1" x14ac:dyDescent="0.25">
      <c r="A256" s="45" t="s">
        <v>382</v>
      </c>
      <c r="B256" s="45" t="s">
        <v>58</v>
      </c>
      <c r="C256" s="45" t="s">
        <v>553</v>
      </c>
      <c r="D256" s="45" t="s">
        <v>36</v>
      </c>
      <c r="E256" s="5" t="s">
        <v>537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 t="s">
        <v>537</v>
      </c>
      <c r="AD256" s="5"/>
      <c r="AE256" s="5"/>
      <c r="AG256" s="20">
        <f t="shared" si="29"/>
        <v>2</v>
      </c>
      <c r="AH256" s="21">
        <f t="shared" si="28"/>
        <v>1</v>
      </c>
      <c r="AJ256" s="30" t="str">
        <f t="shared" si="31"/>
        <v xml:space="preserve"> </v>
      </c>
      <c r="AK256" s="30" t="str">
        <f t="shared" si="32"/>
        <v xml:space="preserve"> </v>
      </c>
      <c r="AL256" s="30" t="str">
        <f t="shared" si="33"/>
        <v xml:space="preserve"> </v>
      </c>
      <c r="AM256" s="30">
        <f t="shared" si="30"/>
        <v>1</v>
      </c>
    </row>
    <row r="257" spans="1:39" s="3" customFormat="1" ht="20.100000000000001" customHeight="1" x14ac:dyDescent="0.25">
      <c r="A257" s="45" t="s">
        <v>383</v>
      </c>
      <c r="B257" s="45" t="s">
        <v>83</v>
      </c>
      <c r="C257" s="45" t="s">
        <v>548</v>
      </c>
      <c r="D257" s="45" t="s">
        <v>384</v>
      </c>
      <c r="E257" s="5"/>
      <c r="F257" s="5" t="s">
        <v>537</v>
      </c>
      <c r="G257" s="5" t="s">
        <v>537</v>
      </c>
      <c r="H257" s="5" t="s">
        <v>537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 t="s">
        <v>537</v>
      </c>
      <c r="AD257" s="5"/>
      <c r="AE257" s="5"/>
      <c r="AG257" s="20">
        <f t="shared" si="29"/>
        <v>4</v>
      </c>
      <c r="AH257" s="21">
        <f t="shared" si="28"/>
        <v>1</v>
      </c>
      <c r="AJ257" s="30" t="str">
        <f t="shared" si="31"/>
        <v xml:space="preserve"> </v>
      </c>
      <c r="AK257" s="30" t="str">
        <f t="shared" si="32"/>
        <v xml:space="preserve"> </v>
      </c>
      <c r="AL257" s="30" t="str">
        <f t="shared" si="33"/>
        <v xml:space="preserve"> </v>
      </c>
      <c r="AM257" s="30">
        <f t="shared" si="30"/>
        <v>1</v>
      </c>
    </row>
    <row r="258" spans="1:39" s="3" customFormat="1" ht="20.100000000000001" customHeight="1" x14ac:dyDescent="0.25">
      <c r="A258" s="45" t="s">
        <v>385</v>
      </c>
      <c r="B258" s="45" t="s">
        <v>74</v>
      </c>
      <c r="C258" s="45" t="s">
        <v>545</v>
      </c>
      <c r="D258" s="45" t="s">
        <v>36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G258" s="20">
        <f t="shared" si="29"/>
        <v>0</v>
      </c>
      <c r="AH258" s="21" t="str">
        <f t="shared" si="28"/>
        <v xml:space="preserve"> </v>
      </c>
      <c r="AJ258" s="30" t="str">
        <f t="shared" si="31"/>
        <v xml:space="preserve"> </v>
      </c>
      <c r="AK258" s="30" t="str">
        <f t="shared" si="32"/>
        <v xml:space="preserve"> </v>
      </c>
      <c r="AL258" s="30" t="str">
        <f t="shared" si="33"/>
        <v xml:space="preserve"> </v>
      </c>
      <c r="AM258" s="30" t="str">
        <f t="shared" si="30"/>
        <v xml:space="preserve"> </v>
      </c>
    </row>
    <row r="259" spans="1:39" s="3" customFormat="1" ht="20.100000000000001" customHeight="1" x14ac:dyDescent="0.25">
      <c r="A259" s="45" t="s">
        <v>386</v>
      </c>
      <c r="B259" s="45" t="s">
        <v>294</v>
      </c>
      <c r="C259" s="45" t="s">
        <v>573</v>
      </c>
      <c r="D259" s="45" t="s">
        <v>122</v>
      </c>
      <c r="E259" s="5" t="s">
        <v>537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 t="s">
        <v>537</v>
      </c>
      <c r="AB259" s="5"/>
      <c r="AC259" s="5" t="s">
        <v>537</v>
      </c>
      <c r="AD259" s="5"/>
      <c r="AE259" s="5"/>
      <c r="AG259" s="20">
        <f t="shared" si="29"/>
        <v>3</v>
      </c>
      <c r="AH259" s="21">
        <f t="shared" si="28"/>
        <v>1</v>
      </c>
      <c r="AJ259" s="30" t="str">
        <f t="shared" si="31"/>
        <v xml:space="preserve"> </v>
      </c>
      <c r="AK259" s="30" t="str">
        <f t="shared" si="32"/>
        <v xml:space="preserve"> </v>
      </c>
      <c r="AL259" s="30">
        <f t="shared" si="33"/>
        <v>1</v>
      </c>
      <c r="AM259" s="30">
        <f t="shared" si="30"/>
        <v>1</v>
      </c>
    </row>
    <row r="260" spans="1:39" s="3" customFormat="1" ht="20.100000000000001" customHeight="1" x14ac:dyDescent="0.25">
      <c r="A260" s="45" t="s">
        <v>387</v>
      </c>
      <c r="B260" s="45" t="s">
        <v>50</v>
      </c>
      <c r="C260" s="45" t="s">
        <v>561</v>
      </c>
      <c r="D260" s="45" t="s">
        <v>388</v>
      </c>
      <c r="E260" s="5" t="s">
        <v>537</v>
      </c>
      <c r="F260" s="5"/>
      <c r="G260" s="5"/>
      <c r="H260" s="5" t="s">
        <v>537</v>
      </c>
      <c r="I260" s="5" t="s">
        <v>537</v>
      </c>
      <c r="J260" s="5"/>
      <c r="K260" s="5"/>
      <c r="L260" s="5"/>
      <c r="M260" s="5"/>
      <c r="N260" s="5"/>
      <c r="O260" s="5"/>
      <c r="P260" s="5"/>
      <c r="Q260" s="5"/>
      <c r="R260" s="5"/>
      <c r="S260" s="5" t="s">
        <v>537</v>
      </c>
      <c r="T260" s="5"/>
      <c r="U260" s="5" t="s">
        <v>537</v>
      </c>
      <c r="V260" s="5"/>
      <c r="W260" s="5"/>
      <c r="X260" s="5"/>
      <c r="Y260" s="5"/>
      <c r="Z260" s="5"/>
      <c r="AA260" s="5" t="s">
        <v>595</v>
      </c>
      <c r="AB260" s="5"/>
      <c r="AC260" s="5" t="s">
        <v>537</v>
      </c>
      <c r="AD260" s="5"/>
      <c r="AE260" s="5"/>
      <c r="AG260" s="20">
        <f t="shared" si="29"/>
        <v>7</v>
      </c>
      <c r="AH260" s="21">
        <f t="shared" si="28"/>
        <v>1</v>
      </c>
      <c r="AJ260" s="30">
        <f t="shared" si="31"/>
        <v>1</v>
      </c>
      <c r="AK260" s="30" t="str">
        <f t="shared" si="32"/>
        <v xml:space="preserve"> </v>
      </c>
      <c r="AL260" s="30">
        <f t="shared" si="33"/>
        <v>1</v>
      </c>
      <c r="AM260" s="30">
        <f t="shared" si="30"/>
        <v>1</v>
      </c>
    </row>
    <row r="261" spans="1:39" s="3" customFormat="1" ht="20.100000000000001" customHeight="1" x14ac:dyDescent="0.25">
      <c r="A261" s="45" t="s">
        <v>389</v>
      </c>
      <c r="B261" s="45" t="s">
        <v>38</v>
      </c>
      <c r="C261" s="45" t="s">
        <v>541</v>
      </c>
      <c r="D261" s="45" t="s">
        <v>122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 t="s">
        <v>537</v>
      </c>
      <c r="AD261" s="5"/>
      <c r="AE261" s="5"/>
      <c r="AG261" s="20">
        <f t="shared" si="29"/>
        <v>1</v>
      </c>
      <c r="AH261" s="21">
        <f t="shared" si="28"/>
        <v>1</v>
      </c>
      <c r="AJ261" s="30" t="str">
        <f t="shared" si="31"/>
        <v xml:space="preserve"> </v>
      </c>
      <c r="AK261" s="30" t="str">
        <f t="shared" si="32"/>
        <v xml:space="preserve"> </v>
      </c>
      <c r="AL261" s="30" t="str">
        <f t="shared" si="33"/>
        <v xml:space="preserve"> </v>
      </c>
      <c r="AM261" s="30" t="str">
        <f t="shared" si="30"/>
        <v xml:space="preserve"> </v>
      </c>
    </row>
    <row r="262" spans="1:39" s="3" customFormat="1" ht="20.100000000000001" customHeight="1" x14ac:dyDescent="0.25">
      <c r="A262" s="45" t="s">
        <v>390</v>
      </c>
      <c r="B262" s="45" t="s">
        <v>98</v>
      </c>
      <c r="C262" s="45" t="s">
        <v>551</v>
      </c>
      <c r="D262" s="45" t="s">
        <v>66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 t="s">
        <v>537</v>
      </c>
      <c r="R262" s="5"/>
      <c r="S262" s="5"/>
      <c r="T262" s="5"/>
      <c r="U262" s="5"/>
      <c r="V262" s="5"/>
      <c r="W262" s="5"/>
      <c r="X262" s="5"/>
      <c r="Y262" s="5"/>
      <c r="Z262" s="5"/>
      <c r="AA262" s="5" t="s">
        <v>537</v>
      </c>
      <c r="AB262" s="5"/>
      <c r="AC262" s="5" t="s">
        <v>537</v>
      </c>
      <c r="AD262" s="5"/>
      <c r="AE262" s="5"/>
      <c r="AG262" s="20">
        <f t="shared" si="29"/>
        <v>3</v>
      </c>
      <c r="AH262" s="21">
        <f t="shared" si="28"/>
        <v>1</v>
      </c>
      <c r="AJ262" s="30" t="str">
        <f t="shared" si="31"/>
        <v xml:space="preserve"> </v>
      </c>
      <c r="AK262" s="30" t="str">
        <f t="shared" si="32"/>
        <v xml:space="preserve"> </v>
      </c>
      <c r="AL262" s="30">
        <f t="shared" si="33"/>
        <v>1</v>
      </c>
      <c r="AM262" s="30">
        <f t="shared" si="30"/>
        <v>1</v>
      </c>
    </row>
    <row r="263" spans="1:39" s="3" customFormat="1" ht="20.100000000000001" customHeight="1" x14ac:dyDescent="0.25">
      <c r="A263" s="45" t="s">
        <v>391</v>
      </c>
      <c r="B263" s="45" t="s">
        <v>83</v>
      </c>
      <c r="C263" s="45" t="s">
        <v>548</v>
      </c>
      <c r="D263" s="45" t="s">
        <v>84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G263" s="20">
        <f t="shared" si="29"/>
        <v>0</v>
      </c>
      <c r="AH263" s="21" t="str">
        <f t="shared" si="28"/>
        <v xml:space="preserve"> </v>
      </c>
      <c r="AJ263" s="30" t="str">
        <f t="shared" si="31"/>
        <v xml:space="preserve"> </v>
      </c>
      <c r="AK263" s="30" t="str">
        <f t="shared" si="32"/>
        <v xml:space="preserve"> </v>
      </c>
      <c r="AL263" s="30" t="str">
        <f t="shared" si="33"/>
        <v xml:space="preserve"> </v>
      </c>
      <c r="AM263" s="30" t="str">
        <f t="shared" si="30"/>
        <v xml:space="preserve"> </v>
      </c>
    </row>
    <row r="264" spans="1:39" s="3" customFormat="1" ht="20.100000000000001" customHeight="1" x14ac:dyDescent="0.25">
      <c r="A264" s="45" t="s">
        <v>392</v>
      </c>
      <c r="B264" s="45" t="s">
        <v>55</v>
      </c>
      <c r="C264" s="45" t="s">
        <v>549</v>
      </c>
      <c r="D264" s="45" t="s">
        <v>36</v>
      </c>
      <c r="E264" s="5" t="s">
        <v>537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 t="s">
        <v>537</v>
      </c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G264" s="20">
        <f t="shared" si="29"/>
        <v>2</v>
      </c>
      <c r="AH264" s="21">
        <f t="shared" ref="AH264:AH330" si="34">+IF(AG264&lt;&gt;0,1," ")</f>
        <v>1</v>
      </c>
      <c r="AJ264" s="30" t="str">
        <f t="shared" si="31"/>
        <v xml:space="preserve"> </v>
      </c>
      <c r="AK264" s="30" t="str">
        <f t="shared" si="32"/>
        <v xml:space="preserve"> </v>
      </c>
      <c r="AL264" s="30" t="str">
        <f t="shared" si="33"/>
        <v xml:space="preserve"> </v>
      </c>
      <c r="AM264" s="30">
        <f t="shared" si="30"/>
        <v>1</v>
      </c>
    </row>
    <row r="265" spans="1:39" s="3" customFormat="1" ht="20.100000000000001" customHeight="1" x14ac:dyDescent="0.25">
      <c r="A265" s="45" t="s">
        <v>393</v>
      </c>
      <c r="B265" s="45" t="s">
        <v>279</v>
      </c>
      <c r="C265" s="45" t="s">
        <v>550</v>
      </c>
      <c r="D265" s="45" t="s">
        <v>86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G265" s="20">
        <f t="shared" ref="AG265:AG279" si="35">+COUNTA(E265:AD265)</f>
        <v>0</v>
      </c>
      <c r="AH265" s="21" t="str">
        <f t="shared" si="34"/>
        <v xml:space="preserve"> </v>
      </c>
      <c r="AJ265" s="30" t="str">
        <f t="shared" si="31"/>
        <v xml:space="preserve"> </v>
      </c>
      <c r="AK265" s="30" t="str">
        <f t="shared" si="32"/>
        <v xml:space="preserve"> </v>
      </c>
      <c r="AL265" s="30" t="str">
        <f t="shared" si="33"/>
        <v xml:space="preserve"> </v>
      </c>
      <c r="AM265" s="30" t="str">
        <f t="shared" ref="AM265:AM279" si="36">+IF(COUNTA(E265:R265)&lt;&gt;0,1," ")</f>
        <v xml:space="preserve"> </v>
      </c>
    </row>
    <row r="266" spans="1:39" s="3" customFormat="1" ht="20.100000000000001" customHeight="1" x14ac:dyDescent="0.25">
      <c r="A266" s="45" t="s">
        <v>394</v>
      </c>
      <c r="B266" s="45" t="s">
        <v>41</v>
      </c>
      <c r="C266" s="45" t="s">
        <v>561</v>
      </c>
      <c r="D266" s="45" t="s">
        <v>42</v>
      </c>
      <c r="E266" s="5" t="s">
        <v>537</v>
      </c>
      <c r="F266" s="5" t="s">
        <v>537</v>
      </c>
      <c r="G266" s="5"/>
      <c r="H266" s="5" t="s">
        <v>537</v>
      </c>
      <c r="I266" s="5" t="s">
        <v>537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 t="s">
        <v>537</v>
      </c>
      <c r="Y266" s="5"/>
      <c r="Z266" s="5" t="s">
        <v>595</v>
      </c>
      <c r="AA266" s="5"/>
      <c r="AB266" s="5"/>
      <c r="AC266" s="5" t="s">
        <v>537</v>
      </c>
      <c r="AD266" s="5"/>
      <c r="AE266" s="5"/>
      <c r="AG266" s="20">
        <f t="shared" si="35"/>
        <v>7</v>
      </c>
      <c r="AH266" s="21">
        <f t="shared" si="34"/>
        <v>1</v>
      </c>
      <c r="AJ266" s="30" t="str">
        <f t="shared" si="31"/>
        <v xml:space="preserve"> </v>
      </c>
      <c r="AK266" s="30">
        <f t="shared" si="32"/>
        <v>1</v>
      </c>
      <c r="AL266" s="30" t="str">
        <f t="shared" si="33"/>
        <v xml:space="preserve"> </v>
      </c>
      <c r="AM266" s="30">
        <f t="shared" si="36"/>
        <v>1</v>
      </c>
    </row>
    <row r="267" spans="1:39" s="3" customFormat="1" ht="20.100000000000001" customHeight="1" x14ac:dyDescent="0.25">
      <c r="A267" s="45" t="s">
        <v>395</v>
      </c>
      <c r="B267" s="45" t="s">
        <v>98</v>
      </c>
      <c r="C267" s="45" t="s">
        <v>551</v>
      </c>
      <c r="D267" s="45" t="s">
        <v>36</v>
      </c>
      <c r="E267" s="5" t="s">
        <v>537</v>
      </c>
      <c r="F267" s="5" t="s">
        <v>537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G267" s="20">
        <f t="shared" si="35"/>
        <v>2</v>
      </c>
      <c r="AH267" s="21">
        <f t="shared" si="34"/>
        <v>1</v>
      </c>
      <c r="AJ267" s="30" t="str">
        <f t="shared" si="31"/>
        <v xml:space="preserve"> </v>
      </c>
      <c r="AK267" s="30" t="str">
        <f t="shared" si="32"/>
        <v xml:space="preserve"> </v>
      </c>
      <c r="AL267" s="30" t="str">
        <f t="shared" si="33"/>
        <v xml:space="preserve"> </v>
      </c>
      <c r="AM267" s="30">
        <f t="shared" si="36"/>
        <v>1</v>
      </c>
    </row>
    <row r="268" spans="1:39" s="3" customFormat="1" ht="20.100000000000001" customHeight="1" x14ac:dyDescent="0.25">
      <c r="A268" s="45" t="s">
        <v>396</v>
      </c>
      <c r="B268" s="45" t="s">
        <v>171</v>
      </c>
      <c r="C268" s="45" t="s">
        <v>541</v>
      </c>
      <c r="D268" s="45" t="s">
        <v>172</v>
      </c>
      <c r="E268" s="5"/>
      <c r="F268" s="5"/>
      <c r="G268" s="5"/>
      <c r="H268" s="5"/>
      <c r="I268" s="5" t="s">
        <v>537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G268" s="20">
        <f t="shared" si="35"/>
        <v>1</v>
      </c>
      <c r="AH268" s="21">
        <f t="shared" si="34"/>
        <v>1</v>
      </c>
      <c r="AJ268" s="30" t="str">
        <f t="shared" si="31"/>
        <v xml:space="preserve"> </v>
      </c>
      <c r="AK268" s="30" t="str">
        <f t="shared" si="32"/>
        <v xml:space="preserve"> </v>
      </c>
      <c r="AL268" s="30" t="str">
        <f t="shared" si="33"/>
        <v xml:space="preserve"> </v>
      </c>
      <c r="AM268" s="30">
        <f t="shared" si="36"/>
        <v>1</v>
      </c>
    </row>
    <row r="269" spans="1:39" s="3" customFormat="1" ht="20.100000000000001" customHeight="1" x14ac:dyDescent="0.25">
      <c r="A269" s="45" t="s">
        <v>397</v>
      </c>
      <c r="B269" s="45" t="s">
        <v>50</v>
      </c>
      <c r="C269" s="45" t="s">
        <v>561</v>
      </c>
      <c r="D269" s="45" t="s">
        <v>80</v>
      </c>
      <c r="E269" s="5" t="s">
        <v>537</v>
      </c>
      <c r="F269" s="5"/>
      <c r="G269" s="5"/>
      <c r="H269" s="5" t="s">
        <v>537</v>
      </c>
      <c r="I269" s="5" t="s">
        <v>537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 t="s">
        <v>537</v>
      </c>
      <c r="AB269" s="5"/>
      <c r="AC269" s="5"/>
      <c r="AD269" s="5"/>
      <c r="AE269" s="5"/>
      <c r="AG269" s="20">
        <f t="shared" si="35"/>
        <v>4</v>
      </c>
      <c r="AH269" s="21">
        <f t="shared" si="34"/>
        <v>1</v>
      </c>
      <c r="AJ269" s="30" t="str">
        <f t="shared" si="31"/>
        <v xml:space="preserve"> </v>
      </c>
      <c r="AK269" s="30" t="str">
        <f t="shared" si="32"/>
        <v xml:space="preserve"> </v>
      </c>
      <c r="AL269" s="30">
        <f t="shared" si="33"/>
        <v>1</v>
      </c>
      <c r="AM269" s="30">
        <f t="shared" si="36"/>
        <v>1</v>
      </c>
    </row>
    <row r="270" spans="1:39" s="3" customFormat="1" ht="20.100000000000001" customHeight="1" x14ac:dyDescent="0.25">
      <c r="A270" s="45" t="s">
        <v>398</v>
      </c>
      <c r="B270" s="45" t="s">
        <v>76</v>
      </c>
      <c r="C270" s="45" t="s">
        <v>546</v>
      </c>
      <c r="D270" s="45" t="s">
        <v>36</v>
      </c>
      <c r="E270" s="5" t="s">
        <v>537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G270" s="20">
        <f t="shared" si="35"/>
        <v>1</v>
      </c>
      <c r="AH270" s="21">
        <f t="shared" si="34"/>
        <v>1</v>
      </c>
      <c r="AJ270" s="30" t="str">
        <f t="shared" si="31"/>
        <v xml:space="preserve"> </v>
      </c>
      <c r="AK270" s="30" t="str">
        <f t="shared" si="32"/>
        <v xml:space="preserve"> </v>
      </c>
      <c r="AL270" s="30" t="str">
        <f t="shared" si="33"/>
        <v xml:space="preserve"> </v>
      </c>
      <c r="AM270" s="30">
        <f t="shared" si="36"/>
        <v>1</v>
      </c>
    </row>
    <row r="271" spans="1:39" s="3" customFormat="1" ht="20.100000000000001" customHeight="1" x14ac:dyDescent="0.25">
      <c r="A271" s="45" t="s">
        <v>399</v>
      </c>
      <c r="B271" s="45" t="s">
        <v>98</v>
      </c>
      <c r="C271" s="45" t="s">
        <v>551</v>
      </c>
      <c r="D271" s="45" t="s">
        <v>36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 t="s">
        <v>537</v>
      </c>
      <c r="AD271" s="5"/>
      <c r="AE271" s="5"/>
      <c r="AG271" s="20">
        <f t="shared" si="35"/>
        <v>1</v>
      </c>
      <c r="AH271" s="21">
        <f t="shared" si="34"/>
        <v>1</v>
      </c>
      <c r="AJ271" s="30" t="str">
        <f t="shared" si="31"/>
        <v xml:space="preserve"> </v>
      </c>
      <c r="AK271" s="30" t="str">
        <f t="shared" si="32"/>
        <v xml:space="preserve"> </v>
      </c>
      <c r="AL271" s="30" t="str">
        <f t="shared" si="33"/>
        <v xml:space="preserve"> </v>
      </c>
      <c r="AM271" s="30" t="str">
        <f t="shared" si="36"/>
        <v xml:space="preserve"> </v>
      </c>
    </row>
    <row r="272" spans="1:39" s="3" customFormat="1" ht="20.100000000000001" customHeight="1" x14ac:dyDescent="0.25">
      <c r="A272" s="45" t="s">
        <v>400</v>
      </c>
      <c r="B272" s="45" t="s">
        <v>62</v>
      </c>
      <c r="C272" s="45" t="s">
        <v>560</v>
      </c>
      <c r="D272" s="45" t="s">
        <v>133</v>
      </c>
      <c r="E272" s="5"/>
      <c r="F272" s="5"/>
      <c r="G272" s="5"/>
      <c r="H272" s="5" t="s">
        <v>537</v>
      </c>
      <c r="I272" s="5" t="s">
        <v>537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G272" s="20">
        <f t="shared" si="35"/>
        <v>2</v>
      </c>
      <c r="AH272" s="21">
        <f t="shared" si="34"/>
        <v>1</v>
      </c>
      <c r="AJ272" s="30" t="str">
        <f t="shared" si="31"/>
        <v xml:space="preserve"> </v>
      </c>
      <c r="AK272" s="30" t="str">
        <f t="shared" si="32"/>
        <v xml:space="preserve"> </v>
      </c>
      <c r="AL272" s="30" t="str">
        <f t="shared" si="33"/>
        <v xml:space="preserve"> </v>
      </c>
      <c r="AM272" s="30">
        <f t="shared" si="36"/>
        <v>1</v>
      </c>
    </row>
    <row r="273" spans="1:39" s="3" customFormat="1" ht="20.100000000000001" customHeight="1" x14ac:dyDescent="0.25">
      <c r="A273" s="45" t="s">
        <v>401</v>
      </c>
      <c r="B273" s="45" t="s">
        <v>62</v>
      </c>
      <c r="C273" s="45" t="s">
        <v>560</v>
      </c>
      <c r="D273" s="45" t="s">
        <v>133</v>
      </c>
      <c r="E273" s="5"/>
      <c r="F273" s="5"/>
      <c r="G273" s="5"/>
      <c r="H273" s="5" t="s">
        <v>537</v>
      </c>
      <c r="I273" s="5" t="s">
        <v>537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 t="s">
        <v>595</v>
      </c>
      <c r="Y273" s="5"/>
      <c r="Z273" s="5"/>
      <c r="AA273" s="5"/>
      <c r="AB273" s="5"/>
      <c r="AC273" s="5" t="s">
        <v>537</v>
      </c>
      <c r="AD273" s="5"/>
      <c r="AE273" s="5"/>
      <c r="AG273" s="20">
        <f t="shared" si="35"/>
        <v>4</v>
      </c>
      <c r="AH273" s="21">
        <f t="shared" si="34"/>
        <v>1</v>
      </c>
      <c r="AJ273" s="30" t="str">
        <f t="shared" si="31"/>
        <v xml:space="preserve"> </v>
      </c>
      <c r="AK273" s="30">
        <f t="shared" si="32"/>
        <v>1</v>
      </c>
      <c r="AL273" s="30" t="str">
        <f t="shared" si="33"/>
        <v xml:space="preserve"> </v>
      </c>
      <c r="AM273" s="30">
        <f t="shared" si="36"/>
        <v>1</v>
      </c>
    </row>
    <row r="274" spans="1:39" s="3" customFormat="1" ht="20.100000000000001" customHeight="1" x14ac:dyDescent="0.25">
      <c r="A274" s="45" t="s">
        <v>402</v>
      </c>
      <c r="B274" s="45" t="s">
        <v>58</v>
      </c>
      <c r="C274" s="45" t="s">
        <v>553</v>
      </c>
      <c r="D274" s="45" t="s">
        <v>36</v>
      </c>
      <c r="E274" s="5" t="s">
        <v>537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 t="s">
        <v>537</v>
      </c>
      <c r="AD274" s="5"/>
      <c r="AE274" s="5"/>
      <c r="AG274" s="20">
        <f t="shared" si="35"/>
        <v>2</v>
      </c>
      <c r="AH274" s="21">
        <f t="shared" si="34"/>
        <v>1</v>
      </c>
      <c r="AJ274" s="30" t="str">
        <f t="shared" si="31"/>
        <v xml:space="preserve"> </v>
      </c>
      <c r="AK274" s="30" t="str">
        <f t="shared" si="32"/>
        <v xml:space="preserve"> </v>
      </c>
      <c r="AL274" s="30" t="str">
        <f t="shared" si="33"/>
        <v xml:space="preserve"> </v>
      </c>
      <c r="AM274" s="30">
        <f t="shared" si="36"/>
        <v>1</v>
      </c>
    </row>
    <row r="275" spans="1:39" s="3" customFormat="1" ht="20.100000000000001" customHeight="1" x14ac:dyDescent="0.25">
      <c r="A275" s="45" t="s">
        <v>1967</v>
      </c>
      <c r="B275" s="45" t="s">
        <v>98</v>
      </c>
      <c r="C275" s="45" t="s">
        <v>551</v>
      </c>
      <c r="D275" s="45" t="s">
        <v>56</v>
      </c>
      <c r="E275" s="5"/>
      <c r="F275" s="5" t="s">
        <v>537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G275" s="20">
        <f t="shared" si="35"/>
        <v>1</v>
      </c>
      <c r="AH275" s="21">
        <f t="shared" si="34"/>
        <v>1</v>
      </c>
      <c r="AJ275" s="30" t="str">
        <f t="shared" si="31"/>
        <v xml:space="preserve"> </v>
      </c>
      <c r="AK275" s="30" t="str">
        <f t="shared" si="32"/>
        <v xml:space="preserve"> </v>
      </c>
      <c r="AL275" s="30" t="str">
        <f t="shared" si="33"/>
        <v xml:space="preserve"> </v>
      </c>
      <c r="AM275" s="30">
        <f t="shared" si="36"/>
        <v>1</v>
      </c>
    </row>
    <row r="276" spans="1:39" s="3" customFormat="1" ht="20.100000000000001" customHeight="1" x14ac:dyDescent="0.25">
      <c r="A276" s="45" t="s">
        <v>403</v>
      </c>
      <c r="B276" s="45" t="s">
        <v>53</v>
      </c>
      <c r="C276" s="45" t="s">
        <v>552</v>
      </c>
      <c r="D276" s="45" t="s">
        <v>404</v>
      </c>
      <c r="E276" s="5" t="s">
        <v>537</v>
      </c>
      <c r="F276" s="5"/>
      <c r="G276" s="5" t="s">
        <v>537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 t="s">
        <v>537</v>
      </c>
      <c r="AB276" s="5"/>
      <c r="AC276" s="5" t="s">
        <v>537</v>
      </c>
      <c r="AD276" s="5"/>
      <c r="AE276" s="5"/>
      <c r="AG276" s="20">
        <f t="shared" si="35"/>
        <v>4</v>
      </c>
      <c r="AH276" s="21">
        <f t="shared" si="34"/>
        <v>1</v>
      </c>
      <c r="AJ276" s="30" t="str">
        <f t="shared" si="31"/>
        <v xml:space="preserve"> </v>
      </c>
      <c r="AK276" s="30" t="str">
        <f t="shared" si="32"/>
        <v xml:space="preserve"> </v>
      </c>
      <c r="AL276" s="30">
        <f t="shared" si="33"/>
        <v>1</v>
      </c>
      <c r="AM276" s="30">
        <f t="shared" si="36"/>
        <v>1</v>
      </c>
    </row>
    <row r="277" spans="1:39" s="3" customFormat="1" ht="20.100000000000001" customHeight="1" x14ac:dyDescent="0.25">
      <c r="A277" s="45" t="s">
        <v>405</v>
      </c>
      <c r="B277" s="45" t="s">
        <v>58</v>
      </c>
      <c r="C277" s="45" t="s">
        <v>553</v>
      </c>
      <c r="D277" s="45" t="s">
        <v>89</v>
      </c>
      <c r="E277" s="5"/>
      <c r="F277" s="5"/>
      <c r="G277" s="5" t="s">
        <v>537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 t="s">
        <v>537</v>
      </c>
      <c r="AD277" s="5"/>
      <c r="AE277" s="5"/>
      <c r="AG277" s="20">
        <f t="shared" si="35"/>
        <v>2</v>
      </c>
      <c r="AH277" s="21">
        <f t="shared" si="34"/>
        <v>1</v>
      </c>
      <c r="AJ277" s="30" t="str">
        <f t="shared" si="31"/>
        <v xml:space="preserve"> </v>
      </c>
      <c r="AK277" s="30" t="str">
        <f t="shared" si="32"/>
        <v xml:space="preserve"> </v>
      </c>
      <c r="AL277" s="30" t="str">
        <f t="shared" si="33"/>
        <v xml:space="preserve"> </v>
      </c>
      <c r="AM277" s="30">
        <f t="shared" si="36"/>
        <v>1</v>
      </c>
    </row>
    <row r="278" spans="1:39" s="3" customFormat="1" ht="20.100000000000001" customHeight="1" x14ac:dyDescent="0.25">
      <c r="A278" s="45" t="s">
        <v>406</v>
      </c>
      <c r="B278" s="45" t="s">
        <v>69</v>
      </c>
      <c r="C278" s="45" t="s">
        <v>555</v>
      </c>
      <c r="D278" s="45" t="s">
        <v>111</v>
      </c>
      <c r="E278" s="5"/>
      <c r="F278" s="5"/>
      <c r="G278" s="5"/>
      <c r="H278" s="5" t="s">
        <v>537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 t="s">
        <v>537</v>
      </c>
      <c r="AB278" s="5"/>
      <c r="AC278" s="5"/>
      <c r="AD278" s="5"/>
      <c r="AE278" s="5"/>
      <c r="AG278" s="20">
        <f t="shared" si="35"/>
        <v>2</v>
      </c>
      <c r="AH278" s="21">
        <f t="shared" si="34"/>
        <v>1</v>
      </c>
      <c r="AJ278" s="30" t="str">
        <f t="shared" si="31"/>
        <v xml:space="preserve"> </v>
      </c>
      <c r="AK278" s="30" t="str">
        <f t="shared" si="32"/>
        <v xml:space="preserve"> </v>
      </c>
      <c r="AL278" s="30">
        <f t="shared" si="33"/>
        <v>1</v>
      </c>
      <c r="AM278" s="30">
        <f t="shared" si="36"/>
        <v>1</v>
      </c>
    </row>
    <row r="279" spans="1:39" s="3" customFormat="1" ht="20.100000000000001" customHeight="1" x14ac:dyDescent="0.25">
      <c r="A279" s="45" t="s">
        <v>407</v>
      </c>
      <c r="B279" s="45" t="s">
        <v>147</v>
      </c>
      <c r="C279" s="45" t="s">
        <v>563</v>
      </c>
      <c r="D279" s="45" t="s">
        <v>131</v>
      </c>
      <c r="E279" s="5"/>
      <c r="F279" s="5"/>
      <c r="G279" s="5" t="s">
        <v>537</v>
      </c>
      <c r="H279" s="5" t="s">
        <v>537</v>
      </c>
      <c r="I279" s="5" t="s">
        <v>537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 t="s">
        <v>595</v>
      </c>
      <c r="AA279" s="5"/>
      <c r="AB279" s="5"/>
      <c r="AC279" s="5" t="s">
        <v>537</v>
      </c>
      <c r="AD279" s="5"/>
      <c r="AE279" s="5"/>
      <c r="AG279" s="20">
        <f t="shared" si="35"/>
        <v>5</v>
      </c>
      <c r="AH279" s="21">
        <f t="shared" si="34"/>
        <v>1</v>
      </c>
      <c r="AJ279" s="30" t="str">
        <f t="shared" si="31"/>
        <v xml:space="preserve"> </v>
      </c>
      <c r="AK279" s="30">
        <f t="shared" si="32"/>
        <v>1</v>
      </c>
      <c r="AL279" s="30" t="str">
        <f t="shared" si="33"/>
        <v xml:space="preserve"> </v>
      </c>
      <c r="AM279" s="30">
        <f t="shared" si="36"/>
        <v>1</v>
      </c>
    </row>
    <row r="280" spans="1:39" s="3" customFormat="1" ht="20.100000000000001" customHeight="1" x14ac:dyDescent="0.25">
      <c r="A280" s="45" t="s">
        <v>1968</v>
      </c>
      <c r="B280" s="45"/>
      <c r="C280" s="45"/>
      <c r="D280" s="45"/>
      <c r="E280" s="5"/>
      <c r="F280" s="5"/>
      <c r="G280" s="5"/>
      <c r="H280" s="5"/>
      <c r="I280" s="5" t="s">
        <v>537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G280" s="20"/>
      <c r="AH280" s="21"/>
      <c r="AJ280" s="30"/>
      <c r="AK280" s="30"/>
      <c r="AL280" s="30"/>
      <c r="AM280" s="30"/>
    </row>
    <row r="281" spans="1:39" s="3" customFormat="1" ht="20.100000000000001" customHeight="1" x14ac:dyDescent="0.25">
      <c r="A281" s="45" t="s">
        <v>408</v>
      </c>
      <c r="B281" s="45" t="s">
        <v>74</v>
      </c>
      <c r="C281" s="45" t="s">
        <v>545</v>
      </c>
      <c r="D281" s="45" t="s">
        <v>36</v>
      </c>
      <c r="E281" s="5" t="s">
        <v>537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 t="s">
        <v>537</v>
      </c>
      <c r="Y281" s="5"/>
      <c r="Z281" s="5"/>
      <c r="AA281" s="5"/>
      <c r="AB281" s="5"/>
      <c r="AC281" s="5" t="s">
        <v>537</v>
      </c>
      <c r="AD281" s="5"/>
      <c r="AE281" s="5"/>
      <c r="AG281" s="20">
        <f t="shared" ref="AG281:AG307" si="37">+COUNTA(E281:AD281)</f>
        <v>3</v>
      </c>
      <c r="AH281" s="21">
        <f t="shared" si="34"/>
        <v>1</v>
      </c>
      <c r="AJ281" s="30" t="str">
        <f t="shared" ref="AJ281:AJ344" si="38">+IF(COUNTA(S281:T281)&lt;&gt;0,1," ")</f>
        <v xml:space="preserve"> </v>
      </c>
      <c r="AK281" s="30">
        <f t="shared" ref="AK281:AK344" si="39">+IF(COUNTA(X281:Z281)&lt;&gt;0,1," ")</f>
        <v>1</v>
      </c>
      <c r="AL281" s="30" t="str">
        <f t="shared" ref="AL281:AL344" si="40">+IF(COUNTA(AA281:AB281)&lt;&gt;0,1," ")</f>
        <v xml:space="preserve"> </v>
      </c>
      <c r="AM281" s="30">
        <f t="shared" ref="AM281:AM307" si="41">+IF(COUNTA(E281:R281)&lt;&gt;0,1," ")</f>
        <v>1</v>
      </c>
    </row>
    <row r="282" spans="1:39" s="3" customFormat="1" ht="20.100000000000001" customHeight="1" x14ac:dyDescent="0.25">
      <c r="A282" s="45" t="s">
        <v>409</v>
      </c>
      <c r="B282" s="45" t="s">
        <v>105</v>
      </c>
      <c r="C282" s="45" t="s">
        <v>549</v>
      </c>
      <c r="D282" s="45" t="s">
        <v>106</v>
      </c>
      <c r="E282" s="5" t="s">
        <v>537</v>
      </c>
      <c r="F282" s="5"/>
      <c r="G282" s="5"/>
      <c r="H282" s="5" t="s">
        <v>537</v>
      </c>
      <c r="I282" s="5"/>
      <c r="J282" s="5"/>
      <c r="K282" s="5"/>
      <c r="L282" s="5" t="s">
        <v>537</v>
      </c>
      <c r="M282" s="5"/>
      <c r="N282" s="5"/>
      <c r="O282" s="5"/>
      <c r="P282" s="5" t="s">
        <v>537</v>
      </c>
      <c r="Q282" s="5"/>
      <c r="R282" s="5"/>
      <c r="S282" s="5"/>
      <c r="T282" s="5"/>
      <c r="U282" s="5" t="s">
        <v>537</v>
      </c>
      <c r="V282" s="5"/>
      <c r="W282" s="5"/>
      <c r="X282" s="5" t="s">
        <v>537</v>
      </c>
      <c r="Y282" s="5"/>
      <c r="Z282" s="5"/>
      <c r="AA282" s="5"/>
      <c r="AB282" s="5"/>
      <c r="AC282" s="5" t="s">
        <v>537</v>
      </c>
      <c r="AD282" s="5"/>
      <c r="AE282" s="5"/>
      <c r="AG282" s="20">
        <f t="shared" si="37"/>
        <v>7</v>
      </c>
      <c r="AH282" s="21">
        <f t="shared" si="34"/>
        <v>1</v>
      </c>
      <c r="AJ282" s="30" t="str">
        <f t="shared" si="38"/>
        <v xml:space="preserve"> </v>
      </c>
      <c r="AK282" s="30">
        <f t="shared" si="39"/>
        <v>1</v>
      </c>
      <c r="AL282" s="30" t="str">
        <f t="shared" si="40"/>
        <v xml:space="preserve"> </v>
      </c>
      <c r="AM282" s="30">
        <f t="shared" si="41"/>
        <v>1</v>
      </c>
    </row>
    <row r="283" spans="1:39" s="3" customFormat="1" ht="20.100000000000001" customHeight="1" x14ac:dyDescent="0.25">
      <c r="A283" s="45" t="s">
        <v>410</v>
      </c>
      <c r="B283" s="45" t="s">
        <v>38</v>
      </c>
      <c r="C283" s="45" t="s">
        <v>541</v>
      </c>
      <c r="D283" s="45" t="s">
        <v>39</v>
      </c>
      <c r="E283" s="5" t="s">
        <v>537</v>
      </c>
      <c r="F283" s="5"/>
      <c r="G283" s="5"/>
      <c r="H283" s="5" t="s">
        <v>537</v>
      </c>
      <c r="I283" s="5" t="s">
        <v>537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G283" s="20">
        <f t="shared" si="37"/>
        <v>3</v>
      </c>
      <c r="AH283" s="21">
        <f t="shared" si="34"/>
        <v>1</v>
      </c>
      <c r="AJ283" s="30" t="str">
        <f t="shared" si="38"/>
        <v xml:space="preserve"> </v>
      </c>
      <c r="AK283" s="30" t="str">
        <f t="shared" si="39"/>
        <v xml:space="preserve"> </v>
      </c>
      <c r="AL283" s="30" t="str">
        <f t="shared" si="40"/>
        <v xml:space="preserve"> </v>
      </c>
      <c r="AM283" s="30">
        <f t="shared" si="41"/>
        <v>1</v>
      </c>
    </row>
    <row r="284" spans="1:39" s="3" customFormat="1" ht="20.100000000000001" customHeight="1" x14ac:dyDescent="0.25">
      <c r="A284" s="45" t="s">
        <v>411</v>
      </c>
      <c r="B284" s="45" t="s">
        <v>55</v>
      </c>
      <c r="C284" s="45" t="s">
        <v>549</v>
      </c>
      <c r="D284" s="45" t="s">
        <v>66</v>
      </c>
      <c r="E284" s="5" t="s">
        <v>537</v>
      </c>
      <c r="F284" s="5" t="s">
        <v>537</v>
      </c>
      <c r="G284" s="5"/>
      <c r="H284" s="5"/>
      <c r="I284" s="5" t="s">
        <v>537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 t="s">
        <v>537</v>
      </c>
      <c r="Y284" s="5"/>
      <c r="Z284" s="5"/>
      <c r="AA284" s="5"/>
      <c r="AB284" s="5"/>
      <c r="AC284" s="5" t="s">
        <v>537</v>
      </c>
      <c r="AD284" s="5"/>
      <c r="AE284" s="5"/>
      <c r="AG284" s="20">
        <f t="shared" si="37"/>
        <v>5</v>
      </c>
      <c r="AH284" s="21">
        <f t="shared" si="34"/>
        <v>1</v>
      </c>
      <c r="AJ284" s="30" t="str">
        <f t="shared" si="38"/>
        <v xml:space="preserve"> </v>
      </c>
      <c r="AK284" s="30">
        <f t="shared" si="39"/>
        <v>1</v>
      </c>
      <c r="AL284" s="30" t="str">
        <f t="shared" si="40"/>
        <v xml:space="preserve"> </v>
      </c>
      <c r="AM284" s="30">
        <f t="shared" si="41"/>
        <v>1</v>
      </c>
    </row>
    <row r="285" spans="1:39" s="3" customFormat="1" ht="20.100000000000001" customHeight="1" x14ac:dyDescent="0.25">
      <c r="A285" s="45" t="s">
        <v>412</v>
      </c>
      <c r="B285" s="45" t="s">
        <v>41</v>
      </c>
      <c r="C285" s="45" t="s">
        <v>561</v>
      </c>
      <c r="D285" s="45" t="s">
        <v>86</v>
      </c>
      <c r="E285" s="5" t="s">
        <v>537</v>
      </c>
      <c r="F285" s="5"/>
      <c r="G285" s="5" t="s">
        <v>537</v>
      </c>
      <c r="H285" s="5" t="s">
        <v>537</v>
      </c>
      <c r="I285" s="5" t="s">
        <v>537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 t="s">
        <v>537</v>
      </c>
      <c r="AD285" s="5"/>
      <c r="AE285" s="5"/>
      <c r="AG285" s="20">
        <f t="shared" si="37"/>
        <v>5</v>
      </c>
      <c r="AH285" s="21">
        <f t="shared" si="34"/>
        <v>1</v>
      </c>
      <c r="AJ285" s="30" t="str">
        <f t="shared" si="38"/>
        <v xml:space="preserve"> </v>
      </c>
      <c r="AK285" s="30" t="str">
        <f t="shared" si="39"/>
        <v xml:space="preserve"> </v>
      </c>
      <c r="AL285" s="30" t="str">
        <f t="shared" si="40"/>
        <v xml:space="preserve"> </v>
      </c>
      <c r="AM285" s="30">
        <f t="shared" si="41"/>
        <v>1</v>
      </c>
    </row>
    <row r="286" spans="1:39" s="3" customFormat="1" ht="20.100000000000001" customHeight="1" x14ac:dyDescent="0.25">
      <c r="A286" s="45" t="s">
        <v>413</v>
      </c>
      <c r="B286" s="45" t="s">
        <v>53</v>
      </c>
      <c r="C286" s="45" t="s">
        <v>552</v>
      </c>
      <c r="D286" s="45" t="s">
        <v>414</v>
      </c>
      <c r="E286" s="5" t="s">
        <v>537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 t="s">
        <v>595</v>
      </c>
      <c r="AB286" s="5"/>
      <c r="AC286" s="5"/>
      <c r="AD286" s="5"/>
      <c r="AE286" s="5"/>
      <c r="AG286" s="20">
        <f t="shared" si="37"/>
        <v>2</v>
      </c>
      <c r="AH286" s="21">
        <f t="shared" si="34"/>
        <v>1</v>
      </c>
      <c r="AJ286" s="30" t="str">
        <f t="shared" si="38"/>
        <v xml:space="preserve"> </v>
      </c>
      <c r="AK286" s="30" t="str">
        <f t="shared" si="39"/>
        <v xml:space="preserve"> </v>
      </c>
      <c r="AL286" s="30">
        <f t="shared" si="40"/>
        <v>1</v>
      </c>
      <c r="AM286" s="30">
        <f t="shared" si="41"/>
        <v>1</v>
      </c>
    </row>
    <row r="287" spans="1:39" s="3" customFormat="1" ht="20.100000000000001" customHeight="1" x14ac:dyDescent="0.25">
      <c r="A287" s="45" t="s">
        <v>415</v>
      </c>
      <c r="B287" s="45" t="s">
        <v>176</v>
      </c>
      <c r="C287" s="45" t="s">
        <v>567</v>
      </c>
      <c r="D287" s="45" t="s">
        <v>416</v>
      </c>
      <c r="E287" s="5"/>
      <c r="F287" s="5" t="s">
        <v>537</v>
      </c>
      <c r="G287" s="5"/>
      <c r="H287" s="5" t="s">
        <v>537</v>
      </c>
      <c r="I287" s="5" t="s">
        <v>537</v>
      </c>
      <c r="J287" s="5"/>
      <c r="K287" s="5"/>
      <c r="L287" s="5"/>
      <c r="M287" s="5"/>
      <c r="N287" s="5"/>
      <c r="O287" s="5"/>
      <c r="P287" s="5"/>
      <c r="Q287" s="5" t="s">
        <v>537</v>
      </c>
      <c r="R287" s="5"/>
      <c r="S287" s="5"/>
      <c r="T287" s="5"/>
      <c r="U287" s="5"/>
      <c r="V287" s="5"/>
      <c r="W287" s="5"/>
      <c r="X287" s="5" t="s">
        <v>537</v>
      </c>
      <c r="Y287" s="5"/>
      <c r="Z287" s="5"/>
      <c r="AA287" s="5"/>
      <c r="AB287" s="5"/>
      <c r="AC287" s="5"/>
      <c r="AD287" s="5"/>
      <c r="AE287" s="5"/>
      <c r="AG287" s="20">
        <f t="shared" si="37"/>
        <v>5</v>
      </c>
      <c r="AH287" s="21">
        <f t="shared" si="34"/>
        <v>1</v>
      </c>
      <c r="AJ287" s="30" t="str">
        <f t="shared" si="38"/>
        <v xml:space="preserve"> </v>
      </c>
      <c r="AK287" s="30">
        <f t="shared" si="39"/>
        <v>1</v>
      </c>
      <c r="AL287" s="30" t="str">
        <f t="shared" si="40"/>
        <v xml:space="preserve"> </v>
      </c>
      <c r="AM287" s="30">
        <f t="shared" si="41"/>
        <v>1</v>
      </c>
    </row>
    <row r="288" spans="1:39" s="3" customFormat="1" ht="20.100000000000001" customHeight="1" x14ac:dyDescent="0.25">
      <c r="A288" s="45" t="s">
        <v>417</v>
      </c>
      <c r="B288" s="45" t="s">
        <v>41</v>
      </c>
      <c r="C288" s="45" t="s">
        <v>561</v>
      </c>
      <c r="D288" s="45" t="s">
        <v>42</v>
      </c>
      <c r="E288" s="5"/>
      <c r="F288" s="5" t="s">
        <v>537</v>
      </c>
      <c r="G288" s="5" t="s">
        <v>537</v>
      </c>
      <c r="H288" s="5" t="s">
        <v>537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G288" s="20">
        <f t="shared" si="37"/>
        <v>3</v>
      </c>
      <c r="AH288" s="21">
        <f t="shared" si="34"/>
        <v>1</v>
      </c>
      <c r="AJ288" s="30" t="str">
        <f t="shared" si="38"/>
        <v xml:space="preserve"> </v>
      </c>
      <c r="AK288" s="30" t="str">
        <f t="shared" si="39"/>
        <v xml:space="preserve"> </v>
      </c>
      <c r="AL288" s="30" t="str">
        <f t="shared" si="40"/>
        <v xml:space="preserve"> </v>
      </c>
      <c r="AM288" s="30">
        <f t="shared" si="41"/>
        <v>1</v>
      </c>
    </row>
    <row r="289" spans="1:39" s="3" customFormat="1" ht="20.100000000000001" customHeight="1" x14ac:dyDescent="0.25">
      <c r="A289" s="45" t="s">
        <v>418</v>
      </c>
      <c r="B289" s="45" t="s">
        <v>147</v>
      </c>
      <c r="C289" s="45" t="s">
        <v>563</v>
      </c>
      <c r="D289" s="45" t="s">
        <v>148</v>
      </c>
      <c r="E289" s="5"/>
      <c r="F289" s="5" t="s">
        <v>537</v>
      </c>
      <c r="G289" s="5"/>
      <c r="H289" s="5" t="s">
        <v>537</v>
      </c>
      <c r="I289" s="5" t="s">
        <v>537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 t="s">
        <v>537</v>
      </c>
      <c r="AD289" s="5"/>
      <c r="AE289" s="5"/>
      <c r="AG289" s="20">
        <f t="shared" si="37"/>
        <v>4</v>
      </c>
      <c r="AH289" s="21">
        <f t="shared" si="34"/>
        <v>1</v>
      </c>
      <c r="AJ289" s="30" t="str">
        <f t="shared" si="38"/>
        <v xml:space="preserve"> </v>
      </c>
      <c r="AK289" s="30" t="str">
        <f t="shared" si="39"/>
        <v xml:space="preserve"> </v>
      </c>
      <c r="AL289" s="30" t="str">
        <f t="shared" si="40"/>
        <v xml:space="preserve"> </v>
      </c>
      <c r="AM289" s="30">
        <f t="shared" si="41"/>
        <v>1</v>
      </c>
    </row>
    <row r="290" spans="1:39" s="3" customFormat="1" ht="20.100000000000001" customHeight="1" x14ac:dyDescent="0.25">
      <c r="A290" s="45" t="s">
        <v>419</v>
      </c>
      <c r="B290" s="45" t="s">
        <v>147</v>
      </c>
      <c r="C290" s="45" t="s">
        <v>563</v>
      </c>
      <c r="D290" s="45" t="s">
        <v>420</v>
      </c>
      <c r="E290" s="5"/>
      <c r="F290" s="5" t="s">
        <v>537</v>
      </c>
      <c r="G290" s="5" t="s">
        <v>537</v>
      </c>
      <c r="H290" s="5" t="s">
        <v>537</v>
      </c>
      <c r="I290" s="5" t="s">
        <v>537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 t="s">
        <v>537</v>
      </c>
      <c r="Y290" s="5"/>
      <c r="Z290" s="5"/>
      <c r="AA290" s="5"/>
      <c r="AB290" s="5"/>
      <c r="AC290" s="5" t="s">
        <v>537</v>
      </c>
      <c r="AD290" s="5" t="s">
        <v>537</v>
      </c>
      <c r="AE290" s="5"/>
      <c r="AG290" s="20">
        <f t="shared" si="37"/>
        <v>7</v>
      </c>
      <c r="AH290" s="21">
        <f t="shared" si="34"/>
        <v>1</v>
      </c>
      <c r="AJ290" s="30" t="str">
        <f t="shared" si="38"/>
        <v xml:space="preserve"> </v>
      </c>
      <c r="AK290" s="30">
        <f t="shared" si="39"/>
        <v>1</v>
      </c>
      <c r="AL290" s="30" t="str">
        <f t="shared" si="40"/>
        <v xml:space="preserve"> </v>
      </c>
      <c r="AM290" s="30">
        <f t="shared" si="41"/>
        <v>1</v>
      </c>
    </row>
    <row r="291" spans="1:39" s="3" customFormat="1" ht="20.100000000000001" customHeight="1" x14ac:dyDescent="0.25">
      <c r="A291" s="45" t="s">
        <v>421</v>
      </c>
      <c r="B291" s="45" t="s">
        <v>53</v>
      </c>
      <c r="C291" s="45" t="s">
        <v>552</v>
      </c>
      <c r="D291" s="45" t="s">
        <v>131</v>
      </c>
      <c r="E291" s="5" t="s">
        <v>537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G291" s="20">
        <f t="shared" si="37"/>
        <v>1</v>
      </c>
      <c r="AH291" s="21">
        <f t="shared" si="34"/>
        <v>1</v>
      </c>
      <c r="AJ291" s="30" t="str">
        <f t="shared" si="38"/>
        <v xml:space="preserve"> </v>
      </c>
      <c r="AK291" s="30" t="str">
        <f t="shared" si="39"/>
        <v xml:space="preserve"> </v>
      </c>
      <c r="AL291" s="30" t="str">
        <f t="shared" si="40"/>
        <v xml:space="preserve"> </v>
      </c>
      <c r="AM291" s="30">
        <f t="shared" si="41"/>
        <v>1</v>
      </c>
    </row>
    <row r="292" spans="1:39" s="3" customFormat="1" ht="20.100000000000001" customHeight="1" x14ac:dyDescent="0.25">
      <c r="A292" s="45" t="s">
        <v>422</v>
      </c>
      <c r="B292" s="45" t="s">
        <v>79</v>
      </c>
      <c r="C292" s="45" t="s">
        <v>547</v>
      </c>
      <c r="D292" s="45" t="s">
        <v>89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G292" s="20">
        <f t="shared" si="37"/>
        <v>0</v>
      </c>
      <c r="AH292" s="21" t="str">
        <f t="shared" si="34"/>
        <v xml:space="preserve"> </v>
      </c>
      <c r="AJ292" s="30" t="str">
        <f t="shared" si="38"/>
        <v xml:space="preserve"> </v>
      </c>
      <c r="AK292" s="30" t="str">
        <f t="shared" si="39"/>
        <v xml:space="preserve"> </v>
      </c>
      <c r="AL292" s="30" t="str">
        <f t="shared" si="40"/>
        <v xml:space="preserve"> </v>
      </c>
      <c r="AM292" s="30" t="str">
        <f t="shared" si="41"/>
        <v xml:space="preserve"> </v>
      </c>
    </row>
    <row r="293" spans="1:39" s="3" customFormat="1" ht="20.100000000000001" customHeight="1" x14ac:dyDescent="0.25">
      <c r="A293" s="45" t="s">
        <v>1969</v>
      </c>
      <c r="B293" s="45" t="s">
        <v>69</v>
      </c>
      <c r="C293" s="45" t="s">
        <v>555</v>
      </c>
      <c r="D293" s="45" t="s">
        <v>89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 t="s">
        <v>537</v>
      </c>
      <c r="Y293" s="5"/>
      <c r="Z293" s="5"/>
      <c r="AA293" s="5"/>
      <c r="AB293" s="5"/>
      <c r="AC293" s="5"/>
      <c r="AD293" s="5"/>
      <c r="AE293" s="5"/>
      <c r="AG293" s="20">
        <f t="shared" si="37"/>
        <v>1</v>
      </c>
      <c r="AH293" s="21">
        <f t="shared" si="34"/>
        <v>1</v>
      </c>
      <c r="AJ293" s="30" t="str">
        <f t="shared" si="38"/>
        <v xml:space="preserve"> </v>
      </c>
      <c r="AK293" s="30">
        <f t="shared" si="39"/>
        <v>1</v>
      </c>
      <c r="AL293" s="30" t="str">
        <f t="shared" si="40"/>
        <v xml:space="preserve"> </v>
      </c>
      <c r="AM293" s="30" t="str">
        <f t="shared" si="41"/>
        <v xml:space="preserve"> </v>
      </c>
    </row>
    <row r="294" spans="1:39" s="3" customFormat="1" ht="20.100000000000001" customHeight="1" x14ac:dyDescent="0.25">
      <c r="A294" s="45" t="s">
        <v>423</v>
      </c>
      <c r="B294" s="45" t="s">
        <v>255</v>
      </c>
      <c r="C294" s="45" t="s">
        <v>572</v>
      </c>
      <c r="D294" s="45" t="s">
        <v>36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G294" s="20">
        <f t="shared" si="37"/>
        <v>0</v>
      </c>
      <c r="AH294" s="21" t="str">
        <f t="shared" si="34"/>
        <v xml:space="preserve"> </v>
      </c>
      <c r="AJ294" s="30" t="str">
        <f t="shared" si="38"/>
        <v xml:space="preserve"> </v>
      </c>
      <c r="AK294" s="30" t="str">
        <f t="shared" si="39"/>
        <v xml:space="preserve"> </v>
      </c>
      <c r="AL294" s="30" t="str">
        <f t="shared" si="40"/>
        <v xml:space="preserve"> </v>
      </c>
      <c r="AM294" s="30" t="str">
        <f t="shared" si="41"/>
        <v xml:space="preserve"> </v>
      </c>
    </row>
    <row r="295" spans="1:39" s="3" customFormat="1" ht="20.100000000000001" customHeight="1" x14ac:dyDescent="0.25">
      <c r="A295" s="45" t="s">
        <v>424</v>
      </c>
      <c r="B295" s="45" t="s">
        <v>55</v>
      </c>
      <c r="C295" s="45" t="s">
        <v>549</v>
      </c>
      <c r="D295" s="45" t="s">
        <v>36</v>
      </c>
      <c r="E295" s="5" t="s">
        <v>537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 t="s">
        <v>537</v>
      </c>
      <c r="AD295" s="5"/>
      <c r="AE295" s="5"/>
      <c r="AG295" s="20">
        <f t="shared" si="37"/>
        <v>2</v>
      </c>
      <c r="AH295" s="21">
        <f t="shared" si="34"/>
        <v>1</v>
      </c>
      <c r="AJ295" s="30" t="str">
        <f t="shared" si="38"/>
        <v xml:space="preserve"> </v>
      </c>
      <c r="AK295" s="30" t="str">
        <f t="shared" si="39"/>
        <v xml:space="preserve"> </v>
      </c>
      <c r="AL295" s="30" t="str">
        <f t="shared" si="40"/>
        <v xml:space="preserve"> </v>
      </c>
      <c r="AM295" s="30">
        <f t="shared" si="41"/>
        <v>1</v>
      </c>
    </row>
    <row r="296" spans="1:39" s="3" customFormat="1" ht="20.100000000000001" customHeight="1" x14ac:dyDescent="0.25">
      <c r="A296" s="45" t="s">
        <v>425</v>
      </c>
      <c r="B296" s="45" t="s">
        <v>200</v>
      </c>
      <c r="C296" s="45" t="s">
        <v>568</v>
      </c>
      <c r="D296" s="45" t="s">
        <v>86</v>
      </c>
      <c r="E296" s="5" t="s">
        <v>537</v>
      </c>
      <c r="F296" s="5" t="s">
        <v>537</v>
      </c>
      <c r="G296" s="5" t="s">
        <v>537</v>
      </c>
      <c r="H296" s="5" t="s">
        <v>537</v>
      </c>
      <c r="I296" s="5" t="s">
        <v>537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 t="s">
        <v>537</v>
      </c>
      <c r="Y296" s="5"/>
      <c r="Z296" s="5" t="s">
        <v>595</v>
      </c>
      <c r="AA296" s="5" t="s">
        <v>595</v>
      </c>
      <c r="AB296" s="5"/>
      <c r="AC296" s="5" t="s">
        <v>537</v>
      </c>
      <c r="AD296" s="5"/>
      <c r="AE296" s="5" t="s">
        <v>537</v>
      </c>
      <c r="AG296" s="20">
        <f t="shared" si="37"/>
        <v>9</v>
      </c>
      <c r="AH296" s="21">
        <f t="shared" si="34"/>
        <v>1</v>
      </c>
      <c r="AJ296" s="30" t="str">
        <f t="shared" si="38"/>
        <v xml:space="preserve"> </v>
      </c>
      <c r="AK296" s="30">
        <f t="shared" si="39"/>
        <v>1</v>
      </c>
      <c r="AL296" s="30">
        <f t="shared" si="40"/>
        <v>1</v>
      </c>
      <c r="AM296" s="30">
        <f t="shared" si="41"/>
        <v>1</v>
      </c>
    </row>
    <row r="297" spans="1:39" s="3" customFormat="1" ht="20.100000000000001" customHeight="1" x14ac:dyDescent="0.25">
      <c r="A297" s="45" t="s">
        <v>426</v>
      </c>
      <c r="B297" s="45" t="s">
        <v>92</v>
      </c>
      <c r="C297" s="45" t="s">
        <v>550</v>
      </c>
      <c r="D297" s="45" t="s">
        <v>93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G297" s="20">
        <f t="shared" si="37"/>
        <v>0</v>
      </c>
      <c r="AH297" s="21" t="str">
        <f t="shared" si="34"/>
        <v xml:space="preserve"> </v>
      </c>
      <c r="AJ297" s="30" t="str">
        <f t="shared" si="38"/>
        <v xml:space="preserve"> </v>
      </c>
      <c r="AK297" s="30" t="str">
        <f t="shared" si="39"/>
        <v xml:space="preserve"> </v>
      </c>
      <c r="AL297" s="30" t="str">
        <f t="shared" si="40"/>
        <v xml:space="preserve"> </v>
      </c>
      <c r="AM297" s="30" t="str">
        <f t="shared" si="41"/>
        <v xml:space="preserve"> </v>
      </c>
    </row>
    <row r="298" spans="1:39" s="3" customFormat="1" ht="20.100000000000001" customHeight="1" x14ac:dyDescent="0.25">
      <c r="A298" s="45" t="s">
        <v>427</v>
      </c>
      <c r="B298" s="45" t="s">
        <v>105</v>
      </c>
      <c r="C298" s="45" t="s">
        <v>549</v>
      </c>
      <c r="D298" s="45" t="s">
        <v>428</v>
      </c>
      <c r="E298" s="5" t="s">
        <v>537</v>
      </c>
      <c r="F298" s="5"/>
      <c r="G298" s="5"/>
      <c r="H298" s="5"/>
      <c r="I298" s="5"/>
      <c r="J298" s="5"/>
      <c r="K298" s="5"/>
      <c r="L298" s="5" t="s">
        <v>537</v>
      </c>
      <c r="M298" s="5" t="s">
        <v>537</v>
      </c>
      <c r="N298" s="5"/>
      <c r="O298" s="5"/>
      <c r="P298" s="5"/>
      <c r="Q298" s="5"/>
      <c r="R298" s="5"/>
      <c r="S298" s="5"/>
      <c r="T298" s="5"/>
      <c r="U298" s="5" t="s">
        <v>537</v>
      </c>
      <c r="V298" s="5" t="s">
        <v>537</v>
      </c>
      <c r="W298" s="5" t="s">
        <v>537</v>
      </c>
      <c r="X298" s="5" t="s">
        <v>537</v>
      </c>
      <c r="Y298" s="5"/>
      <c r="Z298" s="5"/>
      <c r="AA298" s="5" t="s">
        <v>595</v>
      </c>
      <c r="AB298" s="5"/>
      <c r="AC298" s="5" t="s">
        <v>537</v>
      </c>
      <c r="AD298" s="5"/>
      <c r="AE298" s="5"/>
      <c r="AG298" s="20">
        <f t="shared" si="37"/>
        <v>9</v>
      </c>
      <c r="AH298" s="21">
        <f t="shared" si="34"/>
        <v>1</v>
      </c>
      <c r="AJ298" s="30" t="str">
        <f t="shared" si="38"/>
        <v xml:space="preserve"> </v>
      </c>
      <c r="AK298" s="30">
        <f t="shared" si="39"/>
        <v>1</v>
      </c>
      <c r="AL298" s="30">
        <f t="shared" si="40"/>
        <v>1</v>
      </c>
      <c r="AM298" s="30">
        <f t="shared" si="41"/>
        <v>1</v>
      </c>
    </row>
    <row r="299" spans="1:39" s="3" customFormat="1" ht="20.100000000000001" customHeight="1" x14ac:dyDescent="0.25">
      <c r="A299" s="45" t="s">
        <v>429</v>
      </c>
      <c r="B299" s="45" t="s">
        <v>62</v>
      </c>
      <c r="C299" s="45" t="s">
        <v>560</v>
      </c>
      <c r="D299" s="45" t="s">
        <v>86</v>
      </c>
      <c r="E299" s="5"/>
      <c r="F299" s="5"/>
      <c r="G299" s="5"/>
      <c r="H299" s="5" t="s">
        <v>537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 t="s">
        <v>595</v>
      </c>
      <c r="AA299" s="5" t="s">
        <v>595</v>
      </c>
      <c r="AB299" s="5"/>
      <c r="AC299" s="5" t="s">
        <v>537</v>
      </c>
      <c r="AD299" s="5"/>
      <c r="AE299" s="5"/>
      <c r="AG299" s="20">
        <f t="shared" si="37"/>
        <v>4</v>
      </c>
      <c r="AH299" s="21">
        <f t="shared" si="34"/>
        <v>1</v>
      </c>
      <c r="AJ299" s="30" t="str">
        <f t="shared" si="38"/>
        <v xml:space="preserve"> </v>
      </c>
      <c r="AK299" s="30">
        <f t="shared" si="39"/>
        <v>1</v>
      </c>
      <c r="AL299" s="30">
        <f t="shared" si="40"/>
        <v>1</v>
      </c>
      <c r="AM299" s="30">
        <f t="shared" si="41"/>
        <v>1</v>
      </c>
    </row>
    <row r="300" spans="1:39" s="3" customFormat="1" ht="20.100000000000001" customHeight="1" x14ac:dyDescent="0.25">
      <c r="A300" s="45" t="s">
        <v>430</v>
      </c>
      <c r="B300" s="45" t="s">
        <v>100</v>
      </c>
      <c r="C300" s="45" t="s">
        <v>549</v>
      </c>
      <c r="D300" s="45" t="s">
        <v>36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 t="s">
        <v>595</v>
      </c>
      <c r="AB300" s="5"/>
      <c r="AC300" s="5"/>
      <c r="AD300" s="5"/>
      <c r="AE300" s="5"/>
      <c r="AG300" s="20">
        <f t="shared" si="37"/>
        <v>1</v>
      </c>
      <c r="AH300" s="21">
        <f t="shared" si="34"/>
        <v>1</v>
      </c>
      <c r="AJ300" s="30" t="str">
        <f t="shared" si="38"/>
        <v xml:space="preserve"> </v>
      </c>
      <c r="AK300" s="30" t="str">
        <f t="shared" si="39"/>
        <v xml:space="preserve"> </v>
      </c>
      <c r="AL300" s="30">
        <f t="shared" si="40"/>
        <v>1</v>
      </c>
      <c r="AM300" s="30" t="str">
        <f t="shared" si="41"/>
        <v xml:space="preserve"> </v>
      </c>
    </row>
    <row r="301" spans="1:39" s="3" customFormat="1" ht="20.100000000000001" customHeight="1" x14ac:dyDescent="0.25">
      <c r="A301" s="45" t="s">
        <v>431</v>
      </c>
      <c r="B301" s="45" t="s">
        <v>228</v>
      </c>
      <c r="C301" s="45" t="s">
        <v>565</v>
      </c>
      <c r="D301" s="45" t="s">
        <v>36</v>
      </c>
      <c r="E301" s="5"/>
      <c r="F301" s="5"/>
      <c r="G301" s="5" t="s">
        <v>537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G301" s="20">
        <f t="shared" si="37"/>
        <v>1</v>
      </c>
      <c r="AH301" s="21">
        <f t="shared" si="34"/>
        <v>1</v>
      </c>
      <c r="AJ301" s="30" t="str">
        <f t="shared" si="38"/>
        <v xml:space="preserve"> </v>
      </c>
      <c r="AK301" s="30" t="str">
        <f t="shared" si="39"/>
        <v xml:space="preserve"> </v>
      </c>
      <c r="AL301" s="30" t="str">
        <f t="shared" si="40"/>
        <v xml:space="preserve"> </v>
      </c>
      <c r="AM301" s="30">
        <f t="shared" si="41"/>
        <v>1</v>
      </c>
    </row>
    <row r="302" spans="1:39" s="3" customFormat="1" ht="20.100000000000001" customHeight="1" x14ac:dyDescent="0.25">
      <c r="A302" s="45" t="s">
        <v>432</v>
      </c>
      <c r="B302" s="45" t="s">
        <v>147</v>
      </c>
      <c r="C302" s="45" t="s">
        <v>563</v>
      </c>
      <c r="D302" s="45" t="s">
        <v>131</v>
      </c>
      <c r="E302" s="5"/>
      <c r="F302" s="5" t="s">
        <v>537</v>
      </c>
      <c r="G302" s="5" t="s">
        <v>537</v>
      </c>
      <c r="H302" s="5" t="s">
        <v>537</v>
      </c>
      <c r="I302" s="5" t="s">
        <v>537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 t="s">
        <v>595</v>
      </c>
      <c r="AA302" s="5"/>
      <c r="AB302" s="5"/>
      <c r="AC302" s="5" t="s">
        <v>537</v>
      </c>
      <c r="AD302" s="5"/>
      <c r="AE302" s="5"/>
      <c r="AG302" s="20">
        <f t="shared" si="37"/>
        <v>6</v>
      </c>
      <c r="AH302" s="21">
        <f t="shared" si="34"/>
        <v>1</v>
      </c>
      <c r="AJ302" s="30" t="str">
        <f t="shared" si="38"/>
        <v xml:space="preserve"> </v>
      </c>
      <c r="AK302" s="30">
        <f t="shared" si="39"/>
        <v>1</v>
      </c>
      <c r="AL302" s="30" t="str">
        <f t="shared" si="40"/>
        <v xml:space="preserve"> </v>
      </c>
      <c r="AM302" s="30">
        <f t="shared" si="41"/>
        <v>1</v>
      </c>
    </row>
    <row r="303" spans="1:39" s="3" customFormat="1" ht="20.100000000000001" customHeight="1" x14ac:dyDescent="0.25">
      <c r="A303" s="45" t="s">
        <v>433</v>
      </c>
      <c r="B303" s="45" t="s">
        <v>41</v>
      </c>
      <c r="C303" s="45" t="s">
        <v>561</v>
      </c>
      <c r="D303" s="45" t="s">
        <v>42</v>
      </c>
      <c r="E303" s="5" t="s">
        <v>537</v>
      </c>
      <c r="F303" s="5" t="s">
        <v>537</v>
      </c>
      <c r="G303" s="5"/>
      <c r="H303" s="5" t="s">
        <v>537</v>
      </c>
      <c r="I303" s="5" t="s">
        <v>537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 t="s">
        <v>537</v>
      </c>
      <c r="Y303" s="5"/>
      <c r="Z303" s="5"/>
      <c r="AA303" s="5"/>
      <c r="AB303" s="5"/>
      <c r="AC303" s="5" t="s">
        <v>537</v>
      </c>
      <c r="AD303" s="5"/>
      <c r="AE303" s="5"/>
      <c r="AG303" s="20">
        <f t="shared" si="37"/>
        <v>6</v>
      </c>
      <c r="AH303" s="21">
        <f t="shared" si="34"/>
        <v>1</v>
      </c>
      <c r="AJ303" s="30" t="str">
        <f t="shared" si="38"/>
        <v xml:space="preserve"> </v>
      </c>
      <c r="AK303" s="30">
        <f t="shared" si="39"/>
        <v>1</v>
      </c>
      <c r="AL303" s="30" t="str">
        <f t="shared" si="40"/>
        <v xml:space="preserve"> </v>
      </c>
      <c r="AM303" s="30">
        <f t="shared" si="41"/>
        <v>1</v>
      </c>
    </row>
    <row r="304" spans="1:39" s="3" customFormat="1" ht="20.100000000000001" customHeight="1" x14ac:dyDescent="0.25">
      <c r="A304" s="45" t="s">
        <v>434</v>
      </c>
      <c r="B304" s="45" t="s">
        <v>76</v>
      </c>
      <c r="C304" s="45" t="s">
        <v>546</v>
      </c>
      <c r="D304" s="45" t="s">
        <v>39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G304" s="20">
        <f t="shared" si="37"/>
        <v>0</v>
      </c>
      <c r="AH304" s="21" t="str">
        <f t="shared" si="34"/>
        <v xml:space="preserve"> </v>
      </c>
      <c r="AJ304" s="30" t="str">
        <f t="shared" si="38"/>
        <v xml:space="preserve"> </v>
      </c>
      <c r="AK304" s="30" t="str">
        <f t="shared" si="39"/>
        <v xml:space="preserve"> </v>
      </c>
      <c r="AL304" s="30" t="str">
        <f t="shared" si="40"/>
        <v xml:space="preserve"> </v>
      </c>
      <c r="AM304" s="30" t="str">
        <f t="shared" si="41"/>
        <v xml:space="preserve"> </v>
      </c>
    </row>
    <row r="305" spans="1:39" s="3" customFormat="1" ht="20.100000000000001" customHeight="1" x14ac:dyDescent="0.25">
      <c r="A305" s="45" t="s">
        <v>435</v>
      </c>
      <c r="B305" s="45" t="s">
        <v>62</v>
      </c>
      <c r="C305" s="45" t="s">
        <v>560</v>
      </c>
      <c r="D305" s="45" t="s">
        <v>133</v>
      </c>
      <c r="E305" s="5"/>
      <c r="F305" s="5"/>
      <c r="G305" s="5" t="s">
        <v>537</v>
      </c>
      <c r="H305" s="5"/>
      <c r="I305" s="5" t="s">
        <v>537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 t="s">
        <v>537</v>
      </c>
      <c r="AD305" s="5"/>
      <c r="AE305" s="5"/>
      <c r="AG305" s="20">
        <f t="shared" si="37"/>
        <v>3</v>
      </c>
      <c r="AH305" s="21">
        <f t="shared" si="34"/>
        <v>1</v>
      </c>
      <c r="AJ305" s="30" t="str">
        <f t="shared" si="38"/>
        <v xml:space="preserve"> </v>
      </c>
      <c r="AK305" s="30" t="str">
        <f t="shared" si="39"/>
        <v xml:space="preserve"> </v>
      </c>
      <c r="AL305" s="30" t="str">
        <f t="shared" si="40"/>
        <v xml:space="preserve"> </v>
      </c>
      <c r="AM305" s="30">
        <f t="shared" si="41"/>
        <v>1</v>
      </c>
    </row>
    <row r="306" spans="1:39" s="3" customFormat="1" ht="20.100000000000001" customHeight="1" x14ac:dyDescent="0.25">
      <c r="A306" s="45" t="s">
        <v>436</v>
      </c>
      <c r="B306" s="45" t="s">
        <v>62</v>
      </c>
      <c r="C306" s="45" t="s">
        <v>560</v>
      </c>
      <c r="D306" s="45" t="s">
        <v>63</v>
      </c>
      <c r="E306" s="5"/>
      <c r="F306" s="5"/>
      <c r="G306" s="5" t="s">
        <v>537</v>
      </c>
      <c r="H306" s="5" t="s">
        <v>537</v>
      </c>
      <c r="I306" s="5" t="s">
        <v>537</v>
      </c>
      <c r="J306" s="5"/>
      <c r="K306" s="5"/>
      <c r="L306" s="5"/>
      <c r="M306" s="5"/>
      <c r="N306" s="5"/>
      <c r="O306" s="5"/>
      <c r="P306" s="5"/>
      <c r="Q306" s="5"/>
      <c r="R306" s="5"/>
      <c r="S306" s="5" t="s">
        <v>537</v>
      </c>
      <c r="T306" s="5"/>
      <c r="U306" s="5"/>
      <c r="V306" s="5"/>
      <c r="W306" s="5"/>
      <c r="X306" s="5"/>
      <c r="Y306" s="5"/>
      <c r="Z306" s="5"/>
      <c r="AA306" s="5" t="s">
        <v>595</v>
      </c>
      <c r="AB306" s="5"/>
      <c r="AC306" s="5" t="s">
        <v>537</v>
      </c>
      <c r="AD306" s="5"/>
      <c r="AE306" s="5"/>
      <c r="AG306" s="20">
        <f t="shared" si="37"/>
        <v>6</v>
      </c>
      <c r="AH306" s="21">
        <f t="shared" si="34"/>
        <v>1</v>
      </c>
      <c r="AJ306" s="30">
        <f t="shared" si="38"/>
        <v>1</v>
      </c>
      <c r="AK306" s="30" t="str">
        <f t="shared" si="39"/>
        <v xml:space="preserve"> </v>
      </c>
      <c r="AL306" s="30">
        <f t="shared" si="40"/>
        <v>1</v>
      </c>
      <c r="AM306" s="30">
        <f t="shared" si="41"/>
        <v>1</v>
      </c>
    </row>
    <row r="307" spans="1:39" s="3" customFormat="1" ht="20.100000000000001" customHeight="1" x14ac:dyDescent="0.25">
      <c r="A307" s="45" t="s">
        <v>437</v>
      </c>
      <c r="B307" s="45" t="s">
        <v>147</v>
      </c>
      <c r="C307" s="45" t="s">
        <v>563</v>
      </c>
      <c r="D307" s="45" t="s">
        <v>131</v>
      </c>
      <c r="E307" s="5"/>
      <c r="F307" s="5" t="s">
        <v>537</v>
      </c>
      <c r="G307" s="5" t="s">
        <v>537</v>
      </c>
      <c r="H307" s="5" t="s">
        <v>537</v>
      </c>
      <c r="I307" s="5" t="s">
        <v>537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 t="s">
        <v>595</v>
      </c>
      <c r="AB307" s="5"/>
      <c r="AC307" s="5" t="s">
        <v>537</v>
      </c>
      <c r="AD307" s="5"/>
      <c r="AE307" s="5"/>
      <c r="AG307" s="20">
        <f t="shared" si="37"/>
        <v>6</v>
      </c>
      <c r="AH307" s="21">
        <f t="shared" si="34"/>
        <v>1</v>
      </c>
      <c r="AJ307" s="30" t="str">
        <f t="shared" si="38"/>
        <v xml:space="preserve"> </v>
      </c>
      <c r="AK307" s="30" t="str">
        <f t="shared" si="39"/>
        <v xml:space="preserve"> </v>
      </c>
      <c r="AL307" s="30">
        <f t="shared" si="40"/>
        <v>1</v>
      </c>
      <c r="AM307" s="30">
        <f t="shared" si="41"/>
        <v>1</v>
      </c>
    </row>
    <row r="308" spans="1:39" s="3" customFormat="1" ht="20.100000000000001" customHeight="1" x14ac:dyDescent="0.25">
      <c r="A308" s="45" t="s">
        <v>1970</v>
      </c>
      <c r="B308" s="45"/>
      <c r="C308" s="45"/>
      <c r="D308" s="45"/>
      <c r="E308" s="5"/>
      <c r="F308" s="5"/>
      <c r="G308" s="5"/>
      <c r="H308" s="5"/>
      <c r="I308" s="5" t="s">
        <v>537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G308" s="20"/>
      <c r="AH308" s="21"/>
      <c r="AJ308" s="30"/>
      <c r="AK308" s="30"/>
      <c r="AL308" s="30"/>
      <c r="AM308" s="30"/>
    </row>
    <row r="309" spans="1:39" s="3" customFormat="1" ht="20.100000000000001" customHeight="1" x14ac:dyDescent="0.25">
      <c r="A309" s="45" t="s">
        <v>438</v>
      </c>
      <c r="B309" s="45" t="s">
        <v>60</v>
      </c>
      <c r="C309" s="45" t="s">
        <v>564</v>
      </c>
      <c r="D309" s="45" t="s">
        <v>66</v>
      </c>
      <c r="E309" s="5"/>
      <c r="F309" s="5" t="s">
        <v>537</v>
      </c>
      <c r="G309" s="5" t="s">
        <v>537</v>
      </c>
      <c r="H309" s="5"/>
      <c r="I309" s="5" t="s">
        <v>537</v>
      </c>
      <c r="J309" s="5"/>
      <c r="K309" s="5"/>
      <c r="L309" s="5"/>
      <c r="M309" s="5"/>
      <c r="N309" s="5"/>
      <c r="O309" s="5"/>
      <c r="P309" s="5"/>
      <c r="Q309" s="5" t="s">
        <v>537</v>
      </c>
      <c r="R309" s="5"/>
      <c r="S309" s="5"/>
      <c r="T309" s="5"/>
      <c r="U309" s="5"/>
      <c r="V309" s="5"/>
      <c r="W309" s="5"/>
      <c r="X309" s="5"/>
      <c r="Y309" s="5"/>
      <c r="Z309" s="5"/>
      <c r="AA309" s="5" t="s">
        <v>537</v>
      </c>
      <c r="AB309" s="5"/>
      <c r="AC309" s="5"/>
      <c r="AD309" s="5"/>
      <c r="AE309" s="5"/>
      <c r="AG309" s="20">
        <f t="shared" ref="AG309:AG325" si="42">+COUNTA(E309:AD309)</f>
        <v>5</v>
      </c>
      <c r="AH309" s="21">
        <f t="shared" si="34"/>
        <v>1</v>
      </c>
      <c r="AJ309" s="30" t="str">
        <f t="shared" si="38"/>
        <v xml:space="preserve"> </v>
      </c>
      <c r="AK309" s="30" t="str">
        <f t="shared" si="39"/>
        <v xml:space="preserve"> </v>
      </c>
      <c r="AL309" s="30">
        <f t="shared" si="40"/>
        <v>1</v>
      </c>
      <c r="AM309" s="30">
        <f t="shared" ref="AM309:AM325" si="43">+IF(COUNTA(E309:R309)&lt;&gt;0,1," ")</f>
        <v>1</v>
      </c>
    </row>
    <row r="310" spans="1:39" s="3" customFormat="1" ht="20.100000000000001" customHeight="1" x14ac:dyDescent="0.25">
      <c r="A310" s="45" t="s">
        <v>439</v>
      </c>
      <c r="B310" s="45" t="s">
        <v>176</v>
      </c>
      <c r="C310" s="45" t="s">
        <v>567</v>
      </c>
      <c r="D310" s="45" t="s">
        <v>86</v>
      </c>
      <c r="E310" s="5"/>
      <c r="F310" s="5" t="s">
        <v>537</v>
      </c>
      <c r="G310" s="5"/>
      <c r="H310" s="5" t="s">
        <v>537</v>
      </c>
      <c r="I310" s="5" t="s">
        <v>537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 t="s">
        <v>598</v>
      </c>
      <c r="Z310" s="5"/>
      <c r="AA310" s="5"/>
      <c r="AB310" s="5"/>
      <c r="AC310" s="5"/>
      <c r="AD310" s="5"/>
      <c r="AE310" s="5"/>
      <c r="AG310" s="20">
        <f t="shared" si="42"/>
        <v>4</v>
      </c>
      <c r="AH310" s="21">
        <f t="shared" si="34"/>
        <v>1</v>
      </c>
      <c r="AJ310" s="30" t="str">
        <f t="shared" si="38"/>
        <v xml:space="preserve"> </v>
      </c>
      <c r="AK310" s="30">
        <f t="shared" si="39"/>
        <v>1</v>
      </c>
      <c r="AL310" s="30" t="str">
        <f t="shared" si="40"/>
        <v xml:space="preserve"> </v>
      </c>
      <c r="AM310" s="30">
        <f t="shared" si="43"/>
        <v>1</v>
      </c>
    </row>
    <row r="311" spans="1:39" s="3" customFormat="1" ht="20.100000000000001" customHeight="1" x14ac:dyDescent="0.25">
      <c r="A311" s="45" t="s">
        <v>440</v>
      </c>
      <c r="B311" s="45" t="s">
        <v>35</v>
      </c>
      <c r="C311" s="45" t="s">
        <v>554</v>
      </c>
      <c r="D311" s="45" t="s">
        <v>36</v>
      </c>
      <c r="E311" s="5"/>
      <c r="F311" s="5" t="s">
        <v>537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G311" s="20">
        <f t="shared" si="42"/>
        <v>1</v>
      </c>
      <c r="AH311" s="21">
        <f t="shared" si="34"/>
        <v>1</v>
      </c>
      <c r="AJ311" s="30" t="str">
        <f t="shared" si="38"/>
        <v xml:space="preserve"> </v>
      </c>
      <c r="AK311" s="30" t="str">
        <f t="shared" si="39"/>
        <v xml:space="preserve"> </v>
      </c>
      <c r="AL311" s="30" t="str">
        <f t="shared" si="40"/>
        <v xml:space="preserve"> </v>
      </c>
      <c r="AM311" s="30">
        <f t="shared" si="43"/>
        <v>1</v>
      </c>
    </row>
    <row r="312" spans="1:39" s="3" customFormat="1" ht="20.100000000000001" customHeight="1" x14ac:dyDescent="0.25">
      <c r="A312" s="45" t="s">
        <v>441</v>
      </c>
      <c r="B312" s="45" t="s">
        <v>365</v>
      </c>
      <c r="C312" s="45" t="s">
        <v>571</v>
      </c>
      <c r="D312" s="45" t="s">
        <v>86</v>
      </c>
      <c r="E312" s="5"/>
      <c r="F312" s="5" t="s">
        <v>537</v>
      </c>
      <c r="G312" s="5" t="s">
        <v>537</v>
      </c>
      <c r="H312" s="5"/>
      <c r="I312" s="5" t="s">
        <v>537</v>
      </c>
      <c r="J312" s="5"/>
      <c r="K312" s="5"/>
      <c r="L312" s="5"/>
      <c r="M312" s="5"/>
      <c r="N312" s="5"/>
      <c r="O312" s="5"/>
      <c r="P312" s="5"/>
      <c r="Q312" s="5"/>
      <c r="R312" s="5"/>
      <c r="S312" s="5" t="s">
        <v>537</v>
      </c>
      <c r="T312" s="5" t="s">
        <v>537</v>
      </c>
      <c r="U312" s="5" t="s">
        <v>537</v>
      </c>
      <c r="V312" s="5" t="s">
        <v>537</v>
      </c>
      <c r="W312" s="5"/>
      <c r="X312" s="5" t="s">
        <v>537</v>
      </c>
      <c r="Y312" s="5"/>
      <c r="Z312" s="5" t="s">
        <v>595</v>
      </c>
      <c r="AA312" s="5" t="s">
        <v>595</v>
      </c>
      <c r="AB312" s="5"/>
      <c r="AC312" s="5" t="s">
        <v>537</v>
      </c>
      <c r="AD312" s="5"/>
      <c r="AE312" s="5" t="s">
        <v>537</v>
      </c>
      <c r="AG312" s="20">
        <f t="shared" si="42"/>
        <v>11</v>
      </c>
      <c r="AH312" s="21">
        <f t="shared" si="34"/>
        <v>1</v>
      </c>
      <c r="AJ312" s="30">
        <f t="shared" si="38"/>
        <v>1</v>
      </c>
      <c r="AK312" s="30">
        <f t="shared" si="39"/>
        <v>1</v>
      </c>
      <c r="AL312" s="30">
        <f t="shared" si="40"/>
        <v>1</v>
      </c>
      <c r="AM312" s="30">
        <f t="shared" si="43"/>
        <v>1</v>
      </c>
    </row>
    <row r="313" spans="1:39" s="3" customFormat="1" ht="20.100000000000001" customHeight="1" x14ac:dyDescent="0.25">
      <c r="A313" s="45" t="s">
        <v>442</v>
      </c>
      <c r="B313" s="45" t="s">
        <v>79</v>
      </c>
      <c r="C313" s="45" t="s">
        <v>547</v>
      </c>
      <c r="D313" s="45" t="s">
        <v>89</v>
      </c>
      <c r="E313" s="5" t="s">
        <v>537</v>
      </c>
      <c r="F313" s="5" t="s">
        <v>537</v>
      </c>
      <c r="G313" s="5"/>
      <c r="H313" s="5" t="s">
        <v>537</v>
      </c>
      <c r="I313" s="5" t="s">
        <v>537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G313" s="20">
        <f t="shared" si="42"/>
        <v>4</v>
      </c>
      <c r="AH313" s="21">
        <f t="shared" si="34"/>
        <v>1</v>
      </c>
      <c r="AJ313" s="30" t="str">
        <f t="shared" si="38"/>
        <v xml:space="preserve"> </v>
      </c>
      <c r="AK313" s="30" t="str">
        <f t="shared" si="39"/>
        <v xml:space="preserve"> </v>
      </c>
      <c r="AL313" s="30" t="str">
        <f t="shared" si="40"/>
        <v xml:space="preserve"> </v>
      </c>
      <c r="AM313" s="30">
        <f t="shared" si="43"/>
        <v>1</v>
      </c>
    </row>
    <row r="314" spans="1:39" s="3" customFormat="1" ht="20.100000000000001" customHeight="1" x14ac:dyDescent="0.25">
      <c r="A314" s="45" t="s">
        <v>1971</v>
      </c>
      <c r="B314" s="45" t="s">
        <v>83</v>
      </c>
      <c r="C314" s="45" t="s">
        <v>548</v>
      </c>
      <c r="D314" s="45" t="s">
        <v>84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 t="s">
        <v>595</v>
      </c>
      <c r="AA314" s="5" t="s">
        <v>595</v>
      </c>
      <c r="AB314" s="5"/>
      <c r="AC314" s="5"/>
      <c r="AD314" s="5"/>
      <c r="AE314" s="5"/>
      <c r="AG314" s="20">
        <f t="shared" si="42"/>
        <v>2</v>
      </c>
      <c r="AH314" s="21">
        <f t="shared" si="34"/>
        <v>1</v>
      </c>
      <c r="AJ314" s="30" t="str">
        <f t="shared" si="38"/>
        <v xml:space="preserve"> </v>
      </c>
      <c r="AK314" s="30">
        <f t="shared" si="39"/>
        <v>1</v>
      </c>
      <c r="AL314" s="30">
        <f t="shared" si="40"/>
        <v>1</v>
      </c>
      <c r="AM314" s="30" t="str">
        <f t="shared" si="43"/>
        <v xml:space="preserve"> </v>
      </c>
    </row>
    <row r="315" spans="1:39" s="3" customFormat="1" ht="20.100000000000001" customHeight="1" x14ac:dyDescent="0.25">
      <c r="A315" s="45" t="s">
        <v>443</v>
      </c>
      <c r="B315" s="45" t="s">
        <v>171</v>
      </c>
      <c r="C315" s="45" t="s">
        <v>541</v>
      </c>
      <c r="D315" s="45" t="s">
        <v>172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G315" s="20">
        <f t="shared" si="42"/>
        <v>0</v>
      </c>
      <c r="AH315" s="21" t="str">
        <f t="shared" si="34"/>
        <v xml:space="preserve"> </v>
      </c>
      <c r="AJ315" s="30" t="str">
        <f t="shared" si="38"/>
        <v xml:space="preserve"> </v>
      </c>
      <c r="AK315" s="30" t="str">
        <f t="shared" si="39"/>
        <v xml:space="preserve"> </v>
      </c>
      <c r="AL315" s="30" t="str">
        <f t="shared" si="40"/>
        <v xml:space="preserve"> </v>
      </c>
      <c r="AM315" s="30" t="str">
        <f t="shared" si="43"/>
        <v xml:space="preserve"> </v>
      </c>
    </row>
    <row r="316" spans="1:39" s="3" customFormat="1" ht="20.100000000000001" customHeight="1" x14ac:dyDescent="0.25">
      <c r="A316" s="45" t="s">
        <v>444</v>
      </c>
      <c r="B316" s="45" t="s">
        <v>176</v>
      </c>
      <c r="C316" s="45" t="s">
        <v>567</v>
      </c>
      <c r="D316" s="45" t="s">
        <v>86</v>
      </c>
      <c r="E316" s="5"/>
      <c r="F316" s="5" t="s">
        <v>537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 t="s">
        <v>537</v>
      </c>
      <c r="AD316" s="5"/>
      <c r="AE316" s="5"/>
      <c r="AG316" s="20">
        <f t="shared" si="42"/>
        <v>2</v>
      </c>
      <c r="AH316" s="21">
        <f t="shared" si="34"/>
        <v>1</v>
      </c>
      <c r="AJ316" s="30" t="str">
        <f t="shared" si="38"/>
        <v xml:space="preserve"> </v>
      </c>
      <c r="AK316" s="30" t="str">
        <f t="shared" si="39"/>
        <v xml:space="preserve"> </v>
      </c>
      <c r="AL316" s="30" t="str">
        <f t="shared" si="40"/>
        <v xml:space="preserve"> </v>
      </c>
      <c r="AM316" s="30">
        <f t="shared" si="43"/>
        <v>1</v>
      </c>
    </row>
    <row r="317" spans="1:39" s="3" customFormat="1" ht="20.100000000000001" customHeight="1" x14ac:dyDescent="0.25">
      <c r="A317" s="45" t="s">
        <v>445</v>
      </c>
      <c r="B317" s="45" t="s">
        <v>92</v>
      </c>
      <c r="C317" s="45" t="s">
        <v>550</v>
      </c>
      <c r="D317" s="45" t="s">
        <v>93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G317" s="20">
        <f t="shared" si="42"/>
        <v>0</v>
      </c>
      <c r="AH317" s="21" t="str">
        <f t="shared" si="34"/>
        <v xml:space="preserve"> </v>
      </c>
      <c r="AJ317" s="30" t="str">
        <f t="shared" si="38"/>
        <v xml:space="preserve"> </v>
      </c>
      <c r="AK317" s="30" t="str">
        <f t="shared" si="39"/>
        <v xml:space="preserve"> </v>
      </c>
      <c r="AL317" s="30" t="str">
        <f t="shared" si="40"/>
        <v xml:space="preserve"> </v>
      </c>
      <c r="AM317" s="30" t="str">
        <f t="shared" si="43"/>
        <v xml:space="preserve"> </v>
      </c>
    </row>
    <row r="318" spans="1:39" s="3" customFormat="1" ht="20.100000000000001" customHeight="1" x14ac:dyDescent="0.25">
      <c r="A318" s="45" t="s">
        <v>446</v>
      </c>
      <c r="B318" s="45" t="s">
        <v>35</v>
      </c>
      <c r="C318" s="45" t="s">
        <v>554</v>
      </c>
      <c r="D318" s="45" t="s">
        <v>36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G318" s="20">
        <f t="shared" si="42"/>
        <v>0</v>
      </c>
      <c r="AH318" s="21" t="str">
        <f t="shared" si="34"/>
        <v xml:space="preserve"> </v>
      </c>
      <c r="AJ318" s="30" t="str">
        <f t="shared" si="38"/>
        <v xml:space="preserve"> </v>
      </c>
      <c r="AK318" s="30" t="str">
        <f t="shared" si="39"/>
        <v xml:space="preserve"> </v>
      </c>
      <c r="AL318" s="30" t="str">
        <f t="shared" si="40"/>
        <v xml:space="preserve"> </v>
      </c>
      <c r="AM318" s="30" t="str">
        <f t="shared" si="43"/>
        <v xml:space="preserve"> </v>
      </c>
    </row>
    <row r="319" spans="1:39" s="3" customFormat="1" ht="20.100000000000001" customHeight="1" x14ac:dyDescent="0.25">
      <c r="A319" s="45" t="s">
        <v>447</v>
      </c>
      <c r="B319" s="45" t="s">
        <v>139</v>
      </c>
      <c r="C319" s="45" t="s">
        <v>542</v>
      </c>
      <c r="D319" s="45" t="s">
        <v>80</v>
      </c>
      <c r="E319" s="5" t="s">
        <v>537</v>
      </c>
      <c r="F319" s="5"/>
      <c r="G319" s="5"/>
      <c r="H319" s="5" t="s">
        <v>537</v>
      </c>
      <c r="I319" s="5" t="s">
        <v>537</v>
      </c>
      <c r="J319" s="5" t="s">
        <v>537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 t="s">
        <v>537</v>
      </c>
      <c r="V319" s="5"/>
      <c r="W319" s="5"/>
      <c r="X319" s="5"/>
      <c r="Y319" s="5"/>
      <c r="Z319" s="5"/>
      <c r="AA319" s="5" t="s">
        <v>595</v>
      </c>
      <c r="AB319" s="5"/>
      <c r="AC319" s="5" t="s">
        <v>537</v>
      </c>
      <c r="AD319" s="5"/>
      <c r="AE319" s="5"/>
      <c r="AG319" s="20">
        <f t="shared" si="42"/>
        <v>7</v>
      </c>
      <c r="AH319" s="21">
        <f t="shared" si="34"/>
        <v>1</v>
      </c>
      <c r="AJ319" s="30" t="str">
        <f t="shared" si="38"/>
        <v xml:space="preserve"> </v>
      </c>
      <c r="AK319" s="30" t="str">
        <f t="shared" si="39"/>
        <v xml:space="preserve"> </v>
      </c>
      <c r="AL319" s="30">
        <f t="shared" si="40"/>
        <v>1</v>
      </c>
      <c r="AM319" s="30">
        <f t="shared" si="43"/>
        <v>1</v>
      </c>
    </row>
    <row r="320" spans="1:39" s="3" customFormat="1" ht="20.100000000000001" customHeight="1" x14ac:dyDescent="0.25">
      <c r="A320" s="45" t="s">
        <v>448</v>
      </c>
      <c r="B320" s="45" t="s">
        <v>88</v>
      </c>
      <c r="C320" s="45" t="s">
        <v>547</v>
      </c>
      <c r="D320" s="45" t="s">
        <v>89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 t="s">
        <v>537</v>
      </c>
      <c r="AB320" s="5"/>
      <c r="AC320" s="5"/>
      <c r="AD320" s="5"/>
      <c r="AE320" s="5"/>
      <c r="AG320" s="20">
        <f t="shared" si="42"/>
        <v>1</v>
      </c>
      <c r="AH320" s="21">
        <f t="shared" si="34"/>
        <v>1</v>
      </c>
      <c r="AJ320" s="30" t="str">
        <f t="shared" si="38"/>
        <v xml:space="preserve"> </v>
      </c>
      <c r="AK320" s="30" t="str">
        <f t="shared" si="39"/>
        <v xml:space="preserve"> </v>
      </c>
      <c r="AL320" s="30">
        <f t="shared" si="40"/>
        <v>1</v>
      </c>
      <c r="AM320" s="30" t="str">
        <f t="shared" si="43"/>
        <v xml:space="preserve"> </v>
      </c>
    </row>
    <row r="321" spans="1:39" s="3" customFormat="1" ht="20.100000000000001" customHeight="1" x14ac:dyDescent="0.25">
      <c r="A321" s="45" t="s">
        <v>449</v>
      </c>
      <c r="B321" s="45" t="s">
        <v>41</v>
      </c>
      <c r="C321" s="45" t="s">
        <v>561</v>
      </c>
      <c r="D321" s="45" t="s">
        <v>80</v>
      </c>
      <c r="E321" s="5" t="s">
        <v>537</v>
      </c>
      <c r="F321" s="5" t="s">
        <v>537</v>
      </c>
      <c r="G321" s="5" t="s">
        <v>537</v>
      </c>
      <c r="H321" s="5"/>
      <c r="I321" s="5" t="s">
        <v>537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G321" s="20">
        <f t="shared" si="42"/>
        <v>4</v>
      </c>
      <c r="AH321" s="21">
        <f t="shared" si="34"/>
        <v>1</v>
      </c>
      <c r="AJ321" s="30" t="str">
        <f t="shared" si="38"/>
        <v xml:space="preserve"> </v>
      </c>
      <c r="AK321" s="30" t="str">
        <f t="shared" si="39"/>
        <v xml:space="preserve"> </v>
      </c>
      <c r="AL321" s="30" t="str">
        <f t="shared" si="40"/>
        <v xml:space="preserve"> </v>
      </c>
      <c r="AM321" s="30">
        <f t="shared" si="43"/>
        <v>1</v>
      </c>
    </row>
    <row r="322" spans="1:39" s="3" customFormat="1" ht="20.100000000000001" customHeight="1" x14ac:dyDescent="0.25">
      <c r="A322" s="45" t="s">
        <v>450</v>
      </c>
      <c r="B322" s="45" t="s">
        <v>176</v>
      </c>
      <c r="C322" s="45" t="s">
        <v>567</v>
      </c>
      <c r="D322" s="45" t="s">
        <v>86</v>
      </c>
      <c r="E322" s="5"/>
      <c r="F322" s="5"/>
      <c r="G322" s="5" t="s">
        <v>537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 t="s">
        <v>537</v>
      </c>
      <c r="AD322" s="5"/>
      <c r="AE322" s="5"/>
      <c r="AG322" s="20">
        <f t="shared" si="42"/>
        <v>2</v>
      </c>
      <c r="AH322" s="21">
        <f t="shared" si="34"/>
        <v>1</v>
      </c>
      <c r="AJ322" s="30" t="str">
        <f t="shared" si="38"/>
        <v xml:space="preserve"> </v>
      </c>
      <c r="AK322" s="30" t="str">
        <f t="shared" si="39"/>
        <v xml:space="preserve"> </v>
      </c>
      <c r="AL322" s="30" t="str">
        <f t="shared" si="40"/>
        <v xml:space="preserve"> </v>
      </c>
      <c r="AM322" s="30">
        <f t="shared" si="43"/>
        <v>1</v>
      </c>
    </row>
    <row r="323" spans="1:39" s="3" customFormat="1" ht="20.100000000000001" customHeight="1" x14ac:dyDescent="0.25">
      <c r="A323" s="45" t="s">
        <v>451</v>
      </c>
      <c r="B323" s="45" t="s">
        <v>76</v>
      </c>
      <c r="C323" s="45" t="s">
        <v>546</v>
      </c>
      <c r="D323" s="45" t="s">
        <v>77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G323" s="20">
        <f t="shared" si="42"/>
        <v>0</v>
      </c>
      <c r="AH323" s="21" t="str">
        <f t="shared" si="34"/>
        <v xml:space="preserve"> </v>
      </c>
      <c r="AJ323" s="30" t="str">
        <f t="shared" si="38"/>
        <v xml:space="preserve"> </v>
      </c>
      <c r="AK323" s="30" t="str">
        <f t="shared" si="39"/>
        <v xml:space="preserve"> </v>
      </c>
      <c r="AL323" s="30" t="str">
        <f t="shared" si="40"/>
        <v xml:space="preserve"> </v>
      </c>
      <c r="AM323" s="30" t="str">
        <f t="shared" si="43"/>
        <v xml:space="preserve"> </v>
      </c>
    </row>
    <row r="324" spans="1:39" s="3" customFormat="1" ht="20.100000000000001" customHeight="1" x14ac:dyDescent="0.25">
      <c r="A324" s="45" t="s">
        <v>452</v>
      </c>
      <c r="B324" s="45" t="s">
        <v>76</v>
      </c>
      <c r="C324" s="45" t="s">
        <v>546</v>
      </c>
      <c r="D324" s="45" t="s">
        <v>77</v>
      </c>
      <c r="E324" s="5"/>
      <c r="F324" s="5" t="s">
        <v>537</v>
      </c>
      <c r="G324" s="5" t="s">
        <v>537</v>
      </c>
      <c r="H324" s="5" t="s">
        <v>537</v>
      </c>
      <c r="I324" s="5" t="s">
        <v>537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G324" s="20">
        <f t="shared" si="42"/>
        <v>4</v>
      </c>
      <c r="AH324" s="21">
        <f t="shared" si="34"/>
        <v>1</v>
      </c>
      <c r="AJ324" s="30" t="str">
        <f t="shared" si="38"/>
        <v xml:space="preserve"> </v>
      </c>
      <c r="AK324" s="30" t="str">
        <f t="shared" si="39"/>
        <v xml:space="preserve"> </v>
      </c>
      <c r="AL324" s="30" t="str">
        <f t="shared" si="40"/>
        <v xml:space="preserve"> </v>
      </c>
      <c r="AM324" s="30">
        <f t="shared" si="43"/>
        <v>1</v>
      </c>
    </row>
    <row r="325" spans="1:39" s="3" customFormat="1" ht="20.100000000000001" customHeight="1" x14ac:dyDescent="0.25">
      <c r="A325" s="45" t="s">
        <v>453</v>
      </c>
      <c r="B325" s="45" t="s">
        <v>44</v>
      </c>
      <c r="C325" s="45" t="s">
        <v>574</v>
      </c>
      <c r="D325" s="45" t="s">
        <v>39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 t="s">
        <v>537</v>
      </c>
      <c r="Y325" s="5"/>
      <c r="Z325" s="5"/>
      <c r="AA325" s="5"/>
      <c r="AB325" s="5"/>
      <c r="AC325" s="5" t="s">
        <v>537</v>
      </c>
      <c r="AD325" s="5"/>
      <c r="AE325" s="5" t="s">
        <v>537</v>
      </c>
      <c r="AG325" s="20">
        <f t="shared" si="42"/>
        <v>2</v>
      </c>
      <c r="AH325" s="21">
        <f t="shared" si="34"/>
        <v>1</v>
      </c>
      <c r="AJ325" s="30" t="str">
        <f t="shared" si="38"/>
        <v xml:space="preserve"> </v>
      </c>
      <c r="AK325" s="30">
        <f t="shared" si="39"/>
        <v>1</v>
      </c>
      <c r="AL325" s="30" t="str">
        <f t="shared" si="40"/>
        <v xml:space="preserve"> </v>
      </c>
      <c r="AM325" s="30" t="str">
        <f t="shared" si="43"/>
        <v xml:space="preserve"> </v>
      </c>
    </row>
    <row r="326" spans="1:39" s="3" customFormat="1" ht="20.100000000000001" customHeight="1" x14ac:dyDescent="0.25">
      <c r="A326" s="45" t="s">
        <v>615</v>
      </c>
      <c r="B326" s="45" t="s">
        <v>616</v>
      </c>
      <c r="C326" s="45" t="s">
        <v>542</v>
      </c>
      <c r="D326" s="45" t="s">
        <v>86</v>
      </c>
      <c r="E326" s="5"/>
      <c r="F326" s="5"/>
      <c r="G326" s="5"/>
      <c r="H326" s="5"/>
      <c r="I326" s="5" t="s">
        <v>537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G326" s="20"/>
      <c r="AH326" s="21"/>
      <c r="AJ326" s="30"/>
      <c r="AK326" s="30"/>
      <c r="AL326" s="30"/>
      <c r="AM326" s="30"/>
    </row>
    <row r="327" spans="1:39" s="3" customFormat="1" ht="20.100000000000001" customHeight="1" x14ac:dyDescent="0.25">
      <c r="A327" s="45" t="s">
        <v>454</v>
      </c>
      <c r="B327" s="45" t="s">
        <v>79</v>
      </c>
      <c r="C327" s="45" t="s">
        <v>547</v>
      </c>
      <c r="D327" s="45" t="s">
        <v>80</v>
      </c>
      <c r="E327" s="5"/>
      <c r="F327" s="5"/>
      <c r="G327" s="5"/>
      <c r="H327" s="5" t="s">
        <v>537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G327" s="20">
        <f t="shared" ref="AG327:AG339" si="44">+COUNTA(E327:AD327)</f>
        <v>1</v>
      </c>
      <c r="AH327" s="21">
        <f t="shared" si="34"/>
        <v>1</v>
      </c>
      <c r="AJ327" s="30" t="str">
        <f t="shared" si="38"/>
        <v xml:space="preserve"> </v>
      </c>
      <c r="AK327" s="30" t="str">
        <f t="shared" si="39"/>
        <v xml:space="preserve"> </v>
      </c>
      <c r="AL327" s="30" t="str">
        <f t="shared" si="40"/>
        <v xml:space="preserve"> </v>
      </c>
      <c r="AM327" s="30">
        <f t="shared" ref="AM327:AM339" si="45">+IF(COUNTA(E327:R327)&lt;&gt;0,1," ")</f>
        <v>1</v>
      </c>
    </row>
    <row r="328" spans="1:39" s="3" customFormat="1" ht="20.100000000000001" customHeight="1" x14ac:dyDescent="0.25">
      <c r="A328" s="45" t="s">
        <v>455</v>
      </c>
      <c r="B328" s="45" t="s">
        <v>58</v>
      </c>
      <c r="C328" s="45" t="s">
        <v>553</v>
      </c>
      <c r="D328" s="45" t="s">
        <v>230</v>
      </c>
      <c r="E328" s="5" t="s">
        <v>537</v>
      </c>
      <c r="F328" s="5" t="s">
        <v>537</v>
      </c>
      <c r="G328" s="5" t="s">
        <v>537</v>
      </c>
      <c r="H328" s="5" t="s">
        <v>537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 t="s">
        <v>537</v>
      </c>
      <c r="AD328" s="5"/>
      <c r="AE328" s="5"/>
      <c r="AG328" s="20">
        <f t="shared" si="44"/>
        <v>5</v>
      </c>
      <c r="AH328" s="21">
        <f t="shared" si="34"/>
        <v>1</v>
      </c>
      <c r="AJ328" s="30" t="str">
        <f t="shared" si="38"/>
        <v xml:space="preserve"> </v>
      </c>
      <c r="AK328" s="30" t="str">
        <f t="shared" si="39"/>
        <v xml:space="preserve"> </v>
      </c>
      <c r="AL328" s="30" t="str">
        <f t="shared" si="40"/>
        <v xml:space="preserve"> </v>
      </c>
      <c r="AM328" s="30">
        <f t="shared" si="45"/>
        <v>1</v>
      </c>
    </row>
    <row r="329" spans="1:39" s="3" customFormat="1" ht="20.100000000000001" customHeight="1" x14ac:dyDescent="0.25">
      <c r="A329" s="45" t="s">
        <v>456</v>
      </c>
      <c r="B329" s="45" t="s">
        <v>88</v>
      </c>
      <c r="C329" s="45" t="s">
        <v>547</v>
      </c>
      <c r="D329" s="45" t="s">
        <v>89</v>
      </c>
      <c r="E329" s="5" t="s">
        <v>537</v>
      </c>
      <c r="F329" s="5" t="s">
        <v>537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 t="s">
        <v>537</v>
      </c>
      <c r="AB329" s="5"/>
      <c r="AC329" s="5"/>
      <c r="AD329" s="5"/>
      <c r="AE329" s="5"/>
      <c r="AG329" s="20">
        <f t="shared" si="44"/>
        <v>3</v>
      </c>
      <c r="AH329" s="21">
        <f t="shared" si="34"/>
        <v>1</v>
      </c>
      <c r="AJ329" s="30" t="str">
        <f t="shared" si="38"/>
        <v xml:space="preserve"> </v>
      </c>
      <c r="AK329" s="30" t="str">
        <f t="shared" si="39"/>
        <v xml:space="preserve"> </v>
      </c>
      <c r="AL329" s="30">
        <f t="shared" si="40"/>
        <v>1</v>
      </c>
      <c r="AM329" s="30">
        <f t="shared" si="45"/>
        <v>1</v>
      </c>
    </row>
    <row r="330" spans="1:39" s="3" customFormat="1" ht="20.100000000000001" customHeight="1" x14ac:dyDescent="0.25">
      <c r="A330" s="45" t="s">
        <v>457</v>
      </c>
      <c r="B330" s="45" t="s">
        <v>255</v>
      </c>
      <c r="C330" s="45" t="s">
        <v>572</v>
      </c>
      <c r="D330" s="45" t="s">
        <v>36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G330" s="20">
        <f t="shared" si="44"/>
        <v>0</v>
      </c>
      <c r="AH330" s="21" t="str">
        <f t="shared" si="34"/>
        <v xml:space="preserve"> </v>
      </c>
      <c r="AJ330" s="30" t="str">
        <f t="shared" si="38"/>
        <v xml:space="preserve"> </v>
      </c>
      <c r="AK330" s="30" t="str">
        <f t="shared" si="39"/>
        <v xml:space="preserve"> </v>
      </c>
      <c r="AL330" s="30" t="str">
        <f t="shared" si="40"/>
        <v xml:space="preserve"> </v>
      </c>
      <c r="AM330" s="30" t="str">
        <f t="shared" si="45"/>
        <v xml:space="preserve"> </v>
      </c>
    </row>
    <row r="331" spans="1:39" s="3" customFormat="1" ht="20.100000000000001" customHeight="1" x14ac:dyDescent="0.25">
      <c r="A331" s="45" t="s">
        <v>458</v>
      </c>
      <c r="B331" s="45" t="s">
        <v>171</v>
      </c>
      <c r="C331" s="45" t="s">
        <v>541</v>
      </c>
      <c r="D331" s="45" t="s">
        <v>172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G331" s="20">
        <f t="shared" si="44"/>
        <v>0</v>
      </c>
      <c r="AH331" s="21" t="str">
        <f t="shared" ref="AH331:AH397" si="46">+IF(AG331&lt;&gt;0,1," ")</f>
        <v xml:space="preserve"> </v>
      </c>
      <c r="AJ331" s="30" t="str">
        <f t="shared" si="38"/>
        <v xml:space="preserve"> </v>
      </c>
      <c r="AK331" s="30" t="str">
        <f t="shared" si="39"/>
        <v xml:space="preserve"> </v>
      </c>
      <c r="AL331" s="30" t="str">
        <f t="shared" si="40"/>
        <v xml:space="preserve"> </v>
      </c>
      <c r="AM331" s="30" t="str">
        <f t="shared" si="45"/>
        <v xml:space="preserve"> </v>
      </c>
    </row>
    <row r="332" spans="1:39" s="3" customFormat="1" ht="20.100000000000001" customHeight="1" x14ac:dyDescent="0.25">
      <c r="A332" s="45" t="s">
        <v>459</v>
      </c>
      <c r="B332" s="45" t="s">
        <v>74</v>
      </c>
      <c r="C332" s="45" t="s">
        <v>545</v>
      </c>
      <c r="D332" s="45" t="s">
        <v>36</v>
      </c>
      <c r="E332" s="5" t="s">
        <v>537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G332" s="20">
        <f t="shared" si="44"/>
        <v>1</v>
      </c>
      <c r="AH332" s="21">
        <f t="shared" si="46"/>
        <v>1</v>
      </c>
      <c r="AJ332" s="30" t="str">
        <f t="shared" si="38"/>
        <v xml:space="preserve"> </v>
      </c>
      <c r="AK332" s="30" t="str">
        <f t="shared" si="39"/>
        <v xml:space="preserve"> </v>
      </c>
      <c r="AL332" s="30" t="str">
        <f t="shared" si="40"/>
        <v xml:space="preserve"> </v>
      </c>
      <c r="AM332" s="30">
        <f t="shared" si="45"/>
        <v>1</v>
      </c>
    </row>
    <row r="333" spans="1:39" s="3" customFormat="1" ht="20.100000000000001" customHeight="1" x14ac:dyDescent="0.25">
      <c r="A333" s="45" t="s">
        <v>460</v>
      </c>
      <c r="B333" s="45" t="s">
        <v>154</v>
      </c>
      <c r="C333" s="45" t="s">
        <v>565</v>
      </c>
      <c r="D333" s="45" t="s">
        <v>36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 t="s">
        <v>537</v>
      </c>
      <c r="T333" s="5"/>
      <c r="U333" s="5"/>
      <c r="V333" s="5"/>
      <c r="W333" s="5"/>
      <c r="X333" s="5"/>
      <c r="Y333" s="5"/>
      <c r="Z333" s="5"/>
      <c r="AA333" s="5"/>
      <c r="AB333" s="5"/>
      <c r="AC333" s="5" t="s">
        <v>537</v>
      </c>
      <c r="AD333" s="5"/>
      <c r="AE333" s="5"/>
      <c r="AG333" s="20">
        <f t="shared" si="44"/>
        <v>2</v>
      </c>
      <c r="AH333" s="21">
        <f t="shared" si="46"/>
        <v>1</v>
      </c>
      <c r="AJ333" s="30">
        <f t="shared" si="38"/>
        <v>1</v>
      </c>
      <c r="AK333" s="30" t="str">
        <f t="shared" si="39"/>
        <v xml:space="preserve"> </v>
      </c>
      <c r="AL333" s="30" t="str">
        <f t="shared" si="40"/>
        <v xml:space="preserve"> </v>
      </c>
      <c r="AM333" s="30" t="str">
        <f t="shared" si="45"/>
        <v xml:space="preserve"> </v>
      </c>
    </row>
    <row r="334" spans="1:39" s="3" customFormat="1" ht="20.100000000000001" customHeight="1" x14ac:dyDescent="0.25">
      <c r="A334" s="45" t="s">
        <v>461</v>
      </c>
      <c r="B334" s="45" t="s">
        <v>139</v>
      </c>
      <c r="C334" s="45" t="s">
        <v>542</v>
      </c>
      <c r="D334" s="45" t="s">
        <v>210</v>
      </c>
      <c r="E334" s="5"/>
      <c r="F334" s="5" t="s">
        <v>537</v>
      </c>
      <c r="G334" s="5"/>
      <c r="H334" s="5"/>
      <c r="I334" s="5" t="s">
        <v>537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G334" s="20">
        <f t="shared" si="44"/>
        <v>2</v>
      </c>
      <c r="AH334" s="21">
        <f t="shared" si="46"/>
        <v>1</v>
      </c>
      <c r="AJ334" s="30" t="str">
        <f t="shared" si="38"/>
        <v xml:space="preserve"> </v>
      </c>
      <c r="AK334" s="30" t="str">
        <f t="shared" si="39"/>
        <v xml:space="preserve"> </v>
      </c>
      <c r="AL334" s="30" t="str">
        <f t="shared" si="40"/>
        <v xml:space="preserve"> </v>
      </c>
      <c r="AM334" s="30">
        <f t="shared" si="45"/>
        <v>1</v>
      </c>
    </row>
    <row r="335" spans="1:39" s="3" customFormat="1" ht="20.100000000000001" customHeight="1" x14ac:dyDescent="0.25">
      <c r="A335" s="45" t="s">
        <v>462</v>
      </c>
      <c r="B335" s="45" t="s">
        <v>279</v>
      </c>
      <c r="C335" s="45" t="s">
        <v>550</v>
      </c>
      <c r="D335" s="45" t="s">
        <v>36</v>
      </c>
      <c r="E335" s="5" t="s">
        <v>537</v>
      </c>
      <c r="F335" s="5" t="s">
        <v>537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 t="s">
        <v>595</v>
      </c>
      <c r="AA335" s="5"/>
      <c r="AB335" s="5"/>
      <c r="AC335" s="5" t="s">
        <v>537</v>
      </c>
      <c r="AD335" s="5"/>
      <c r="AE335" s="5"/>
      <c r="AG335" s="20">
        <f t="shared" si="44"/>
        <v>4</v>
      </c>
      <c r="AH335" s="21">
        <f t="shared" si="46"/>
        <v>1</v>
      </c>
      <c r="AJ335" s="30" t="str">
        <f t="shared" si="38"/>
        <v xml:space="preserve"> </v>
      </c>
      <c r="AK335" s="30">
        <f t="shared" si="39"/>
        <v>1</v>
      </c>
      <c r="AL335" s="30" t="str">
        <f t="shared" si="40"/>
        <v xml:space="preserve"> </v>
      </c>
      <c r="AM335" s="30">
        <f t="shared" si="45"/>
        <v>1</v>
      </c>
    </row>
    <row r="336" spans="1:39" s="3" customFormat="1" ht="20.100000000000001" customHeight="1" x14ac:dyDescent="0.25">
      <c r="A336" s="45" t="s">
        <v>463</v>
      </c>
      <c r="B336" s="45" t="s">
        <v>62</v>
      </c>
      <c r="C336" s="45" t="s">
        <v>560</v>
      </c>
      <c r="D336" s="45" t="s">
        <v>63</v>
      </c>
      <c r="E336" s="5"/>
      <c r="F336" s="5"/>
      <c r="G336" s="5"/>
      <c r="H336" s="5" t="s">
        <v>537</v>
      </c>
      <c r="I336" s="5" t="s">
        <v>537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 t="s">
        <v>537</v>
      </c>
      <c r="AD336" s="5"/>
      <c r="AE336" s="5"/>
      <c r="AG336" s="20">
        <f t="shared" si="44"/>
        <v>3</v>
      </c>
      <c r="AH336" s="21">
        <f t="shared" si="46"/>
        <v>1</v>
      </c>
      <c r="AJ336" s="30" t="str">
        <f t="shared" si="38"/>
        <v xml:space="preserve"> </v>
      </c>
      <c r="AK336" s="30" t="str">
        <f t="shared" si="39"/>
        <v xml:space="preserve"> </v>
      </c>
      <c r="AL336" s="30" t="str">
        <f t="shared" si="40"/>
        <v xml:space="preserve"> </v>
      </c>
      <c r="AM336" s="30">
        <f t="shared" si="45"/>
        <v>1</v>
      </c>
    </row>
    <row r="337" spans="1:39" s="3" customFormat="1" ht="20.100000000000001" customHeight="1" x14ac:dyDescent="0.25">
      <c r="A337" s="45" t="s">
        <v>464</v>
      </c>
      <c r="B337" s="45" t="s">
        <v>62</v>
      </c>
      <c r="C337" s="45" t="s">
        <v>560</v>
      </c>
      <c r="D337" s="45" t="s">
        <v>63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 t="s">
        <v>537</v>
      </c>
      <c r="AD337" s="5"/>
      <c r="AE337" s="5"/>
      <c r="AG337" s="20">
        <f t="shared" si="44"/>
        <v>1</v>
      </c>
      <c r="AH337" s="21">
        <f t="shared" si="46"/>
        <v>1</v>
      </c>
      <c r="AJ337" s="30" t="str">
        <f t="shared" si="38"/>
        <v xml:space="preserve"> </v>
      </c>
      <c r="AK337" s="30" t="str">
        <f t="shared" si="39"/>
        <v xml:space="preserve"> </v>
      </c>
      <c r="AL337" s="30" t="str">
        <f t="shared" si="40"/>
        <v xml:space="preserve"> </v>
      </c>
      <c r="AM337" s="30" t="str">
        <f t="shared" si="45"/>
        <v xml:space="preserve"> </v>
      </c>
    </row>
    <row r="338" spans="1:39" s="3" customFormat="1" ht="20.100000000000001" customHeight="1" x14ac:dyDescent="0.25">
      <c r="A338" s="45" t="s">
        <v>465</v>
      </c>
      <c r="B338" s="45" t="s">
        <v>50</v>
      </c>
      <c r="C338" s="45" t="s">
        <v>561</v>
      </c>
      <c r="D338" s="45" t="s">
        <v>388</v>
      </c>
      <c r="E338" s="5"/>
      <c r="F338" s="5"/>
      <c r="G338" s="5"/>
      <c r="H338" s="5" t="s">
        <v>537</v>
      </c>
      <c r="I338" s="5" t="s">
        <v>537</v>
      </c>
      <c r="J338" s="5"/>
      <c r="K338" s="5"/>
      <c r="L338" s="5"/>
      <c r="M338" s="5"/>
      <c r="N338" s="5"/>
      <c r="O338" s="5"/>
      <c r="P338" s="5"/>
      <c r="Q338" s="5"/>
      <c r="R338" s="5"/>
      <c r="S338" s="5" t="s">
        <v>537</v>
      </c>
      <c r="T338" s="5"/>
      <c r="U338" s="5"/>
      <c r="V338" s="5"/>
      <c r="W338" s="5"/>
      <c r="X338" s="5"/>
      <c r="Y338" s="5"/>
      <c r="Z338" s="5"/>
      <c r="AA338" s="5" t="s">
        <v>537</v>
      </c>
      <c r="AB338" s="5"/>
      <c r="AC338" s="5" t="s">
        <v>537</v>
      </c>
      <c r="AD338" s="5"/>
      <c r="AE338" s="5"/>
      <c r="AG338" s="20">
        <f t="shared" si="44"/>
        <v>5</v>
      </c>
      <c r="AH338" s="21">
        <f t="shared" si="46"/>
        <v>1</v>
      </c>
      <c r="AJ338" s="30">
        <f t="shared" si="38"/>
        <v>1</v>
      </c>
      <c r="AK338" s="30" t="str">
        <f t="shared" si="39"/>
        <v xml:space="preserve"> </v>
      </c>
      <c r="AL338" s="30">
        <f t="shared" si="40"/>
        <v>1</v>
      </c>
      <c r="AM338" s="30">
        <f t="shared" si="45"/>
        <v>1</v>
      </c>
    </row>
    <row r="339" spans="1:39" s="3" customFormat="1" ht="20.100000000000001" customHeight="1" x14ac:dyDescent="0.25">
      <c r="A339" s="45" t="s">
        <v>466</v>
      </c>
      <c r="B339" s="45" t="s">
        <v>100</v>
      </c>
      <c r="C339" s="45" t="s">
        <v>549</v>
      </c>
      <c r="D339" s="45" t="s">
        <v>36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 t="s">
        <v>595</v>
      </c>
      <c r="AB339" s="5"/>
      <c r="AC339" s="5"/>
      <c r="AD339" s="5"/>
      <c r="AE339" s="5"/>
      <c r="AG339" s="20">
        <f t="shared" si="44"/>
        <v>1</v>
      </c>
      <c r="AH339" s="21">
        <f t="shared" si="46"/>
        <v>1</v>
      </c>
      <c r="AJ339" s="30" t="str">
        <f t="shared" si="38"/>
        <v xml:space="preserve"> </v>
      </c>
      <c r="AK339" s="30" t="str">
        <f t="shared" si="39"/>
        <v xml:space="preserve"> </v>
      </c>
      <c r="AL339" s="30">
        <f t="shared" si="40"/>
        <v>1</v>
      </c>
      <c r="AM339" s="30" t="str">
        <f t="shared" si="45"/>
        <v xml:space="preserve"> </v>
      </c>
    </row>
    <row r="340" spans="1:39" s="3" customFormat="1" ht="20.100000000000001" customHeight="1" x14ac:dyDescent="0.25">
      <c r="A340" s="45" t="s">
        <v>599</v>
      </c>
      <c r="B340" s="45" t="s">
        <v>206</v>
      </c>
      <c r="C340" s="45" t="s">
        <v>542</v>
      </c>
      <c r="D340" s="45"/>
      <c r="E340" s="5"/>
      <c r="F340" s="5"/>
      <c r="G340" s="5"/>
      <c r="H340" s="5" t="s">
        <v>537</v>
      </c>
      <c r="I340" s="5" t="s">
        <v>537</v>
      </c>
      <c r="J340" s="5"/>
      <c r="K340" s="5"/>
      <c r="L340" s="5"/>
      <c r="M340" s="5"/>
      <c r="N340" s="5"/>
      <c r="O340" s="5"/>
      <c r="P340" s="5"/>
      <c r="Q340" s="5"/>
      <c r="R340" s="5"/>
      <c r="S340" s="5" t="s">
        <v>537</v>
      </c>
      <c r="T340" s="5"/>
      <c r="U340" s="5" t="s">
        <v>537</v>
      </c>
      <c r="V340" s="5" t="s">
        <v>537</v>
      </c>
      <c r="W340" s="5"/>
      <c r="X340" s="5"/>
      <c r="Y340" s="5"/>
      <c r="Z340" s="5"/>
      <c r="AA340" s="5" t="s">
        <v>537</v>
      </c>
      <c r="AB340" s="5"/>
      <c r="AC340" s="5"/>
      <c r="AD340" s="5"/>
      <c r="AE340" s="5"/>
      <c r="AG340" s="20"/>
      <c r="AH340" s="21"/>
      <c r="AJ340" s="30"/>
      <c r="AK340" s="30"/>
      <c r="AL340" s="30"/>
      <c r="AM340" s="30"/>
    </row>
    <row r="341" spans="1:39" s="3" customFormat="1" ht="20.100000000000001" customHeight="1" x14ac:dyDescent="0.25">
      <c r="A341" s="45" t="s">
        <v>467</v>
      </c>
      <c r="B341" s="45" t="s">
        <v>58</v>
      </c>
      <c r="C341" s="45" t="s">
        <v>553</v>
      </c>
      <c r="D341" s="45" t="s">
        <v>77</v>
      </c>
      <c r="E341" s="5" t="s">
        <v>537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 t="s">
        <v>595</v>
      </c>
      <c r="AB341" s="5"/>
      <c r="AC341" s="5"/>
      <c r="AD341" s="5"/>
      <c r="AE341" s="5"/>
      <c r="AG341" s="20">
        <f t="shared" ref="AG341:AG356" si="47">+COUNTA(E341:AD341)</f>
        <v>2</v>
      </c>
      <c r="AH341" s="21">
        <f t="shared" si="46"/>
        <v>1</v>
      </c>
      <c r="AJ341" s="30" t="str">
        <f t="shared" si="38"/>
        <v xml:space="preserve"> </v>
      </c>
      <c r="AK341" s="30" t="str">
        <f t="shared" si="39"/>
        <v xml:space="preserve"> </v>
      </c>
      <c r="AL341" s="30">
        <f t="shared" si="40"/>
        <v>1</v>
      </c>
      <c r="AM341" s="30">
        <f t="shared" ref="AM341:AM356" si="48">+IF(COUNTA(E341:R341)&lt;&gt;0,1," ")</f>
        <v>1</v>
      </c>
    </row>
    <row r="342" spans="1:39" s="3" customFormat="1" ht="20.100000000000001" customHeight="1" x14ac:dyDescent="0.25">
      <c r="A342" s="45" t="s">
        <v>468</v>
      </c>
      <c r="B342" s="45" t="s">
        <v>62</v>
      </c>
      <c r="C342" s="45" t="s">
        <v>560</v>
      </c>
      <c r="D342" s="45" t="s">
        <v>63</v>
      </c>
      <c r="E342" s="5"/>
      <c r="F342" s="5"/>
      <c r="G342" s="5"/>
      <c r="H342" s="5" t="s">
        <v>537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G342" s="20">
        <f t="shared" si="47"/>
        <v>1</v>
      </c>
      <c r="AH342" s="21">
        <f t="shared" si="46"/>
        <v>1</v>
      </c>
      <c r="AJ342" s="30" t="str">
        <f t="shared" si="38"/>
        <v xml:space="preserve"> </v>
      </c>
      <c r="AK342" s="30" t="str">
        <f t="shared" si="39"/>
        <v xml:space="preserve"> </v>
      </c>
      <c r="AL342" s="30" t="str">
        <f t="shared" si="40"/>
        <v xml:space="preserve"> </v>
      </c>
      <c r="AM342" s="30">
        <f t="shared" si="48"/>
        <v>1</v>
      </c>
    </row>
    <row r="343" spans="1:39" s="3" customFormat="1" ht="20.100000000000001" customHeight="1" x14ac:dyDescent="0.25">
      <c r="A343" s="45" t="s">
        <v>469</v>
      </c>
      <c r="B343" s="45" t="s">
        <v>65</v>
      </c>
      <c r="C343" s="45" t="s">
        <v>558</v>
      </c>
      <c r="D343" s="45" t="s">
        <v>36</v>
      </c>
      <c r="E343" s="5" t="s">
        <v>537</v>
      </c>
      <c r="F343" s="5" t="s">
        <v>537</v>
      </c>
      <c r="G343" s="5" t="s">
        <v>537</v>
      </c>
      <c r="H343" s="5"/>
      <c r="I343" s="5" t="s">
        <v>537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G343" s="20">
        <f t="shared" si="47"/>
        <v>4</v>
      </c>
      <c r="AH343" s="21">
        <f t="shared" si="46"/>
        <v>1</v>
      </c>
      <c r="AJ343" s="30" t="str">
        <f t="shared" si="38"/>
        <v xml:space="preserve"> </v>
      </c>
      <c r="AK343" s="30" t="str">
        <f t="shared" si="39"/>
        <v xml:space="preserve"> </v>
      </c>
      <c r="AL343" s="30" t="str">
        <f t="shared" si="40"/>
        <v xml:space="preserve"> </v>
      </c>
      <c r="AM343" s="30">
        <f t="shared" si="48"/>
        <v>1</v>
      </c>
    </row>
    <row r="344" spans="1:39" s="3" customFormat="1" ht="20.100000000000001" customHeight="1" x14ac:dyDescent="0.25">
      <c r="A344" s="45" t="s">
        <v>470</v>
      </c>
      <c r="B344" s="45" t="s">
        <v>58</v>
      </c>
      <c r="C344" s="45" t="s">
        <v>553</v>
      </c>
      <c r="D344" s="45" t="s">
        <v>77</v>
      </c>
      <c r="E344" s="5" t="s">
        <v>537</v>
      </c>
      <c r="F344" s="5"/>
      <c r="G344" s="5"/>
      <c r="H344" s="5" t="s">
        <v>537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 t="s">
        <v>595</v>
      </c>
      <c r="AB344" s="5"/>
      <c r="AC344" s="5"/>
      <c r="AD344" s="5"/>
      <c r="AE344" s="5"/>
      <c r="AG344" s="20">
        <f t="shared" si="47"/>
        <v>3</v>
      </c>
      <c r="AH344" s="21">
        <f t="shared" si="46"/>
        <v>1</v>
      </c>
      <c r="AJ344" s="30" t="str">
        <f t="shared" si="38"/>
        <v xml:space="preserve"> </v>
      </c>
      <c r="AK344" s="30" t="str">
        <f t="shared" si="39"/>
        <v xml:space="preserve"> </v>
      </c>
      <c r="AL344" s="30">
        <f t="shared" si="40"/>
        <v>1</v>
      </c>
      <c r="AM344" s="30">
        <f t="shared" si="48"/>
        <v>1</v>
      </c>
    </row>
    <row r="345" spans="1:39" s="3" customFormat="1" ht="20.100000000000001" customHeight="1" x14ac:dyDescent="0.25">
      <c r="A345" s="45" t="s">
        <v>471</v>
      </c>
      <c r="B345" s="45" t="s">
        <v>35</v>
      </c>
      <c r="C345" s="45" t="s">
        <v>554</v>
      </c>
      <c r="D345" s="45" t="s">
        <v>36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G345" s="20">
        <f t="shared" si="47"/>
        <v>0</v>
      </c>
      <c r="AH345" s="21" t="str">
        <f t="shared" si="46"/>
        <v xml:space="preserve"> </v>
      </c>
      <c r="AJ345" s="30" t="str">
        <f t="shared" ref="AJ345:AJ355" si="49">+IF(COUNTA(S345:T345)&lt;&gt;0,1," ")</f>
        <v xml:space="preserve"> </v>
      </c>
      <c r="AK345" s="30" t="str">
        <f t="shared" ref="AK345:AK355" si="50">+IF(COUNTA(X345:Z345)&lt;&gt;0,1," ")</f>
        <v xml:space="preserve"> </v>
      </c>
      <c r="AL345" s="30" t="str">
        <f t="shared" ref="AL345:AL355" si="51">+IF(COUNTA(AA345:AB345)&lt;&gt;0,1," ")</f>
        <v xml:space="preserve"> </v>
      </c>
      <c r="AM345" s="30" t="str">
        <f t="shared" si="48"/>
        <v xml:space="preserve"> </v>
      </c>
    </row>
    <row r="346" spans="1:39" s="3" customFormat="1" ht="20.100000000000001" customHeight="1" x14ac:dyDescent="0.25">
      <c r="A346" s="45" t="s">
        <v>472</v>
      </c>
      <c r="B346" s="45" t="s">
        <v>473</v>
      </c>
      <c r="C346" s="45" t="s">
        <v>571</v>
      </c>
      <c r="D346" s="45" t="s">
        <v>474</v>
      </c>
      <c r="E346" s="5" t="s">
        <v>537</v>
      </c>
      <c r="F346" s="5"/>
      <c r="G346" s="5"/>
      <c r="H346" s="5"/>
      <c r="I346" s="5" t="s">
        <v>537</v>
      </c>
      <c r="J346" s="5"/>
      <c r="K346" s="5" t="s">
        <v>537</v>
      </c>
      <c r="L346" s="5" t="s">
        <v>537</v>
      </c>
      <c r="M346" s="5" t="s">
        <v>537</v>
      </c>
      <c r="N346" s="5"/>
      <c r="O346" s="5"/>
      <c r="P346" s="5" t="s">
        <v>537</v>
      </c>
      <c r="Q346" s="5"/>
      <c r="R346" s="5"/>
      <c r="S346" s="5" t="s">
        <v>537</v>
      </c>
      <c r="T346" s="5"/>
      <c r="U346" s="5"/>
      <c r="V346" s="5"/>
      <c r="W346" s="5"/>
      <c r="X346" s="5" t="s">
        <v>537</v>
      </c>
      <c r="Y346" s="5"/>
      <c r="Z346" s="5"/>
      <c r="AA346" s="5" t="s">
        <v>537</v>
      </c>
      <c r="AB346" s="5"/>
      <c r="AC346" s="5" t="s">
        <v>537</v>
      </c>
      <c r="AD346" s="5"/>
      <c r="AE346" s="5"/>
      <c r="AG346" s="20">
        <f t="shared" si="47"/>
        <v>10</v>
      </c>
      <c r="AH346" s="21">
        <f t="shared" si="46"/>
        <v>1</v>
      </c>
      <c r="AJ346" s="30">
        <f t="shared" si="49"/>
        <v>1</v>
      </c>
      <c r="AK346" s="30">
        <f t="shared" si="50"/>
        <v>1</v>
      </c>
      <c r="AL346" s="30">
        <f t="shared" si="51"/>
        <v>1</v>
      </c>
      <c r="AM346" s="30">
        <f t="shared" si="48"/>
        <v>1</v>
      </c>
    </row>
    <row r="347" spans="1:39" s="3" customFormat="1" ht="20.100000000000001" customHeight="1" x14ac:dyDescent="0.25">
      <c r="A347" s="45" t="s">
        <v>475</v>
      </c>
      <c r="B347" s="45" t="s">
        <v>206</v>
      </c>
      <c r="C347" s="45" t="s">
        <v>542</v>
      </c>
      <c r="D347" s="45" t="s">
        <v>476</v>
      </c>
      <c r="E347" s="5" t="s">
        <v>537</v>
      </c>
      <c r="F347" s="5"/>
      <c r="G347" s="5" t="s">
        <v>537</v>
      </c>
      <c r="H347" s="5" t="s">
        <v>537</v>
      </c>
      <c r="I347" s="5" t="s">
        <v>537</v>
      </c>
      <c r="J347" s="5"/>
      <c r="K347" s="5"/>
      <c r="L347" s="5"/>
      <c r="M347" s="5"/>
      <c r="N347" s="5"/>
      <c r="O347" s="5"/>
      <c r="P347" s="5"/>
      <c r="Q347" s="5"/>
      <c r="R347" s="5"/>
      <c r="S347" s="5" t="s">
        <v>537</v>
      </c>
      <c r="T347" s="5"/>
      <c r="U347" s="5" t="s">
        <v>537</v>
      </c>
      <c r="V347" s="5"/>
      <c r="W347" s="5"/>
      <c r="X347" s="5" t="s">
        <v>537</v>
      </c>
      <c r="Y347" s="5"/>
      <c r="Z347" s="5"/>
      <c r="AA347" s="5"/>
      <c r="AB347" s="5"/>
      <c r="AC347" s="5" t="s">
        <v>537</v>
      </c>
      <c r="AD347" s="5"/>
      <c r="AE347" s="5"/>
      <c r="AG347" s="20">
        <f t="shared" si="47"/>
        <v>8</v>
      </c>
      <c r="AH347" s="21">
        <f t="shared" si="46"/>
        <v>1</v>
      </c>
      <c r="AJ347" s="30">
        <f t="shared" si="49"/>
        <v>1</v>
      </c>
      <c r="AK347" s="30">
        <f t="shared" si="50"/>
        <v>1</v>
      </c>
      <c r="AL347" s="30" t="str">
        <f t="shared" si="51"/>
        <v xml:space="preserve"> </v>
      </c>
      <c r="AM347" s="30">
        <f t="shared" si="48"/>
        <v>1</v>
      </c>
    </row>
    <row r="348" spans="1:39" s="3" customFormat="1" ht="20.100000000000001" customHeight="1" x14ac:dyDescent="0.25">
      <c r="A348" s="45" t="s">
        <v>477</v>
      </c>
      <c r="B348" s="45" t="s">
        <v>79</v>
      </c>
      <c r="C348" s="45" t="s">
        <v>547</v>
      </c>
      <c r="D348" s="45" t="s">
        <v>89</v>
      </c>
      <c r="E348" s="5" t="s">
        <v>537</v>
      </c>
      <c r="F348" s="5"/>
      <c r="G348" s="5"/>
      <c r="H348" s="5" t="s">
        <v>537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 t="s">
        <v>537</v>
      </c>
      <c r="AD348" s="5"/>
      <c r="AE348" s="5"/>
      <c r="AG348" s="20">
        <f t="shared" si="47"/>
        <v>3</v>
      </c>
      <c r="AH348" s="21">
        <f t="shared" si="46"/>
        <v>1</v>
      </c>
      <c r="AJ348" s="30" t="str">
        <f t="shared" si="49"/>
        <v xml:space="preserve"> </v>
      </c>
      <c r="AK348" s="30" t="str">
        <f t="shared" si="50"/>
        <v xml:space="preserve"> </v>
      </c>
      <c r="AL348" s="30" t="str">
        <f t="shared" si="51"/>
        <v xml:space="preserve"> </v>
      </c>
      <c r="AM348" s="30">
        <f t="shared" si="48"/>
        <v>1</v>
      </c>
    </row>
    <row r="349" spans="1:39" s="3" customFormat="1" ht="20.100000000000001" customHeight="1" x14ac:dyDescent="0.25">
      <c r="A349" s="45" t="s">
        <v>478</v>
      </c>
      <c r="B349" s="45" t="s">
        <v>83</v>
      </c>
      <c r="C349" s="45" t="s">
        <v>548</v>
      </c>
      <c r="D349" s="45" t="s">
        <v>479</v>
      </c>
      <c r="E349" s="5"/>
      <c r="F349" s="5" t="s">
        <v>537</v>
      </c>
      <c r="G349" s="5" t="s">
        <v>537</v>
      </c>
      <c r="H349" s="5" t="s">
        <v>537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G349" s="20">
        <f t="shared" si="47"/>
        <v>3</v>
      </c>
      <c r="AH349" s="21">
        <f t="shared" si="46"/>
        <v>1</v>
      </c>
      <c r="AJ349" s="30" t="str">
        <f t="shared" si="49"/>
        <v xml:space="preserve"> </v>
      </c>
      <c r="AK349" s="30" t="str">
        <f t="shared" si="50"/>
        <v xml:space="preserve"> </v>
      </c>
      <c r="AL349" s="30" t="str">
        <f t="shared" si="51"/>
        <v xml:space="preserve"> </v>
      </c>
      <c r="AM349" s="30">
        <f t="shared" si="48"/>
        <v>1</v>
      </c>
    </row>
    <row r="350" spans="1:39" s="3" customFormat="1" ht="20.100000000000001" customHeight="1" x14ac:dyDescent="0.25">
      <c r="A350" s="45" t="s">
        <v>480</v>
      </c>
      <c r="B350" s="45" t="s">
        <v>147</v>
      </c>
      <c r="C350" s="45" t="s">
        <v>563</v>
      </c>
      <c r="D350" s="45" t="s">
        <v>131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 t="s">
        <v>537</v>
      </c>
      <c r="AD350" s="5"/>
      <c r="AE350" s="5"/>
      <c r="AG350" s="20">
        <f t="shared" si="47"/>
        <v>1</v>
      </c>
      <c r="AH350" s="21">
        <f t="shared" si="46"/>
        <v>1</v>
      </c>
      <c r="AJ350" s="30" t="str">
        <f t="shared" si="49"/>
        <v xml:space="preserve"> </v>
      </c>
      <c r="AK350" s="30" t="str">
        <f t="shared" si="50"/>
        <v xml:space="preserve"> </v>
      </c>
      <c r="AL350" s="30" t="str">
        <f t="shared" si="51"/>
        <v xml:space="preserve"> </v>
      </c>
      <c r="AM350" s="30" t="str">
        <f t="shared" si="48"/>
        <v xml:space="preserve"> </v>
      </c>
    </row>
    <row r="351" spans="1:39" s="3" customFormat="1" ht="20.100000000000001" customHeight="1" x14ac:dyDescent="0.25">
      <c r="A351" s="45" t="s">
        <v>481</v>
      </c>
      <c r="B351" s="45" t="s">
        <v>65</v>
      </c>
      <c r="C351" s="45" t="s">
        <v>558</v>
      </c>
      <c r="D351" s="45" t="s">
        <v>36</v>
      </c>
      <c r="E351" s="5" t="s">
        <v>537</v>
      </c>
      <c r="F351" s="5" t="s">
        <v>537</v>
      </c>
      <c r="G351" s="5"/>
      <c r="H351" s="5"/>
      <c r="I351" s="5" t="s">
        <v>537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G351" s="20">
        <f t="shared" si="47"/>
        <v>3</v>
      </c>
      <c r="AH351" s="21">
        <f t="shared" si="46"/>
        <v>1</v>
      </c>
      <c r="AJ351" s="30" t="str">
        <f t="shared" si="49"/>
        <v xml:space="preserve"> </v>
      </c>
      <c r="AK351" s="30" t="str">
        <f t="shared" si="50"/>
        <v xml:space="preserve"> </v>
      </c>
      <c r="AL351" s="30" t="str">
        <f t="shared" si="51"/>
        <v xml:space="preserve"> </v>
      </c>
      <c r="AM351" s="30">
        <f t="shared" si="48"/>
        <v>1</v>
      </c>
    </row>
    <row r="352" spans="1:39" s="3" customFormat="1" ht="20.100000000000001" customHeight="1" x14ac:dyDescent="0.25">
      <c r="A352" s="45" t="s">
        <v>482</v>
      </c>
      <c r="B352" s="45" t="s">
        <v>58</v>
      </c>
      <c r="C352" s="45" t="s">
        <v>553</v>
      </c>
      <c r="D352" s="45" t="s">
        <v>86</v>
      </c>
      <c r="E352" s="5"/>
      <c r="F352" s="5"/>
      <c r="G352" s="5" t="s">
        <v>537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 t="s">
        <v>537</v>
      </c>
      <c r="AD352" s="5"/>
      <c r="AE352" s="5"/>
      <c r="AG352" s="20">
        <f t="shared" si="47"/>
        <v>2</v>
      </c>
      <c r="AH352" s="21">
        <f t="shared" si="46"/>
        <v>1</v>
      </c>
      <c r="AJ352" s="30" t="str">
        <f t="shared" si="49"/>
        <v xml:space="preserve"> </v>
      </c>
      <c r="AK352" s="30" t="str">
        <f t="shared" si="50"/>
        <v xml:space="preserve"> </v>
      </c>
      <c r="AL352" s="30" t="str">
        <f t="shared" si="51"/>
        <v xml:space="preserve"> </v>
      </c>
      <c r="AM352" s="30">
        <f t="shared" si="48"/>
        <v>1</v>
      </c>
    </row>
    <row r="353" spans="1:39" s="3" customFormat="1" ht="20.100000000000001" customHeight="1" x14ac:dyDescent="0.25">
      <c r="A353" s="45" t="s">
        <v>483</v>
      </c>
      <c r="B353" s="45" t="s">
        <v>100</v>
      </c>
      <c r="C353" s="45" t="s">
        <v>549</v>
      </c>
      <c r="D353" s="45" t="s">
        <v>36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 t="s">
        <v>537</v>
      </c>
      <c r="AD353" s="5"/>
      <c r="AE353" s="5"/>
      <c r="AG353" s="20">
        <f t="shared" si="47"/>
        <v>1</v>
      </c>
      <c r="AH353" s="21">
        <f t="shared" si="46"/>
        <v>1</v>
      </c>
      <c r="AJ353" s="30" t="str">
        <f t="shared" si="49"/>
        <v xml:space="preserve"> </v>
      </c>
      <c r="AK353" s="30" t="str">
        <f t="shared" si="50"/>
        <v xml:space="preserve"> </v>
      </c>
      <c r="AL353" s="30" t="str">
        <f t="shared" si="51"/>
        <v xml:space="preserve"> </v>
      </c>
      <c r="AM353" s="30" t="str">
        <f t="shared" si="48"/>
        <v xml:space="preserve"> </v>
      </c>
    </row>
    <row r="354" spans="1:39" s="3" customFormat="1" ht="20.100000000000001" customHeight="1" x14ac:dyDescent="0.25">
      <c r="A354" s="45" t="s">
        <v>484</v>
      </c>
      <c r="B354" s="45" t="s">
        <v>328</v>
      </c>
      <c r="C354" s="45" t="s">
        <v>575</v>
      </c>
      <c r="D354" s="45" t="s">
        <v>89</v>
      </c>
      <c r="E354" s="5"/>
      <c r="F354" s="5"/>
      <c r="G354" s="5"/>
      <c r="H354" s="5" t="s">
        <v>537</v>
      </c>
      <c r="I354" s="5"/>
      <c r="J354" s="5" t="s">
        <v>537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 t="s">
        <v>537</v>
      </c>
      <c r="AD354" s="5"/>
      <c r="AE354" s="5"/>
      <c r="AG354" s="20">
        <f t="shared" si="47"/>
        <v>3</v>
      </c>
      <c r="AH354" s="21">
        <f t="shared" si="46"/>
        <v>1</v>
      </c>
      <c r="AJ354" s="30" t="str">
        <f t="shared" si="49"/>
        <v xml:space="preserve"> </v>
      </c>
      <c r="AK354" s="30" t="str">
        <f t="shared" si="50"/>
        <v xml:space="preserve"> </v>
      </c>
      <c r="AL354" s="30" t="str">
        <f t="shared" si="51"/>
        <v xml:space="preserve"> </v>
      </c>
      <c r="AM354" s="30">
        <f t="shared" si="48"/>
        <v>1</v>
      </c>
    </row>
    <row r="355" spans="1:39" s="3" customFormat="1" ht="20.100000000000001" customHeight="1" x14ac:dyDescent="0.25">
      <c r="A355" s="45" t="s">
        <v>485</v>
      </c>
      <c r="B355" s="45" t="s">
        <v>62</v>
      </c>
      <c r="C355" s="45" t="s">
        <v>560</v>
      </c>
      <c r="D355" s="45" t="s">
        <v>63</v>
      </c>
      <c r="E355" s="5"/>
      <c r="F355" s="5"/>
      <c r="G355" s="5"/>
      <c r="H355" s="5" t="s">
        <v>537</v>
      </c>
      <c r="I355" s="5" t="s">
        <v>537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G355" s="20">
        <f t="shared" si="47"/>
        <v>2</v>
      </c>
      <c r="AH355" s="21">
        <f t="shared" si="46"/>
        <v>1</v>
      </c>
      <c r="AJ355" s="30" t="str">
        <f t="shared" si="49"/>
        <v xml:space="preserve"> </v>
      </c>
      <c r="AK355" s="30" t="str">
        <f t="shared" si="50"/>
        <v xml:space="preserve"> </v>
      </c>
      <c r="AL355" s="30" t="str">
        <f t="shared" si="51"/>
        <v xml:space="preserve"> </v>
      </c>
      <c r="AM355" s="30">
        <f t="shared" si="48"/>
        <v>1</v>
      </c>
    </row>
    <row r="356" spans="1:39" s="3" customFormat="1" ht="20.100000000000001" customHeight="1" x14ac:dyDescent="0.25">
      <c r="A356" s="45" t="s">
        <v>591</v>
      </c>
      <c r="B356" s="45" t="s">
        <v>592</v>
      </c>
      <c r="C356" s="45" t="s">
        <v>542</v>
      </c>
      <c r="D356" s="45" t="s">
        <v>86</v>
      </c>
      <c r="E356" s="5"/>
      <c r="F356" s="5"/>
      <c r="G356" s="5" t="s">
        <v>537</v>
      </c>
      <c r="H356" s="5" t="s">
        <v>537</v>
      </c>
      <c r="I356" s="5" t="s">
        <v>537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 t="s">
        <v>537</v>
      </c>
      <c r="AB356" s="5"/>
      <c r="AC356" s="5"/>
      <c r="AD356" s="5"/>
      <c r="AE356" s="5"/>
      <c r="AG356" s="20">
        <f t="shared" si="47"/>
        <v>4</v>
      </c>
      <c r="AH356" s="21"/>
      <c r="AJ356" s="30"/>
      <c r="AK356" s="30"/>
      <c r="AL356" s="30"/>
      <c r="AM356" s="30">
        <f t="shared" si="48"/>
        <v>1</v>
      </c>
    </row>
    <row r="357" spans="1:39" s="3" customFormat="1" ht="20.100000000000001" customHeight="1" x14ac:dyDescent="0.25">
      <c r="A357" s="45" t="s">
        <v>602</v>
      </c>
      <c r="B357" s="45" t="s">
        <v>603</v>
      </c>
      <c r="C357" s="45" t="s">
        <v>571</v>
      </c>
      <c r="D357" s="45"/>
      <c r="E357" s="5"/>
      <c r="F357" s="5"/>
      <c r="G357" s="5"/>
      <c r="H357" s="5" t="s">
        <v>537</v>
      </c>
      <c r="I357" s="5" t="s">
        <v>537</v>
      </c>
      <c r="J357" s="5"/>
      <c r="K357" s="5"/>
      <c r="L357" s="5"/>
      <c r="M357" s="5"/>
      <c r="N357" s="5"/>
      <c r="O357" s="5" t="s">
        <v>537</v>
      </c>
      <c r="P357" s="5"/>
      <c r="Q357" s="5"/>
      <c r="R357" s="5"/>
      <c r="S357" s="5" t="s">
        <v>537</v>
      </c>
      <c r="T357" s="5"/>
      <c r="U357" s="5"/>
      <c r="V357" s="5"/>
      <c r="W357" s="5"/>
      <c r="X357" s="5"/>
      <c r="Y357" s="5"/>
      <c r="Z357" s="5"/>
      <c r="AA357" s="5" t="s">
        <v>537</v>
      </c>
      <c r="AB357" s="5"/>
      <c r="AC357" s="5" t="s">
        <v>537</v>
      </c>
      <c r="AD357" s="5"/>
      <c r="AE357" s="5"/>
      <c r="AG357" s="20"/>
      <c r="AH357" s="21"/>
      <c r="AJ357" s="30"/>
      <c r="AK357" s="30"/>
      <c r="AL357" s="30"/>
      <c r="AM357" s="30"/>
    </row>
    <row r="358" spans="1:39" s="3" customFormat="1" ht="20.100000000000001" customHeight="1" x14ac:dyDescent="0.25">
      <c r="A358" s="45" t="s">
        <v>486</v>
      </c>
      <c r="B358" s="45" t="s">
        <v>69</v>
      </c>
      <c r="C358" s="45" t="s">
        <v>555</v>
      </c>
      <c r="D358" s="45" t="s">
        <v>70</v>
      </c>
      <c r="E358" s="5"/>
      <c r="F358" s="5"/>
      <c r="G358" s="5"/>
      <c r="H358" s="5" t="s">
        <v>537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 t="s">
        <v>537</v>
      </c>
      <c r="AB358" s="5"/>
      <c r="AC358" s="5"/>
      <c r="AD358" s="5"/>
      <c r="AE358" s="5"/>
      <c r="AG358" s="20">
        <f t="shared" ref="AG358:AG402" si="52">+COUNTA(E358:AD358)</f>
        <v>2</v>
      </c>
      <c r="AH358" s="21">
        <f t="shared" si="46"/>
        <v>1</v>
      </c>
      <c r="AJ358" s="30" t="str">
        <f t="shared" ref="AJ358:AJ402" si="53">+IF(COUNTA(S358:T358)&lt;&gt;0,1," ")</f>
        <v xml:space="preserve"> </v>
      </c>
      <c r="AK358" s="30" t="str">
        <f t="shared" ref="AK358:AK402" si="54">+IF(COUNTA(X358:Z358)&lt;&gt;0,1," ")</f>
        <v xml:space="preserve"> </v>
      </c>
      <c r="AL358" s="30">
        <f t="shared" ref="AL358:AL402" si="55">+IF(COUNTA(AA358:AB358)&lt;&gt;0,1," ")</f>
        <v>1</v>
      </c>
      <c r="AM358" s="30">
        <f t="shared" ref="AM358:AM402" si="56">+IF(COUNTA(E358:R358)&lt;&gt;0,1," ")</f>
        <v>1</v>
      </c>
    </row>
    <row r="359" spans="1:39" s="3" customFormat="1" ht="20.100000000000001" customHeight="1" x14ac:dyDescent="0.25">
      <c r="A359" s="45" t="s">
        <v>487</v>
      </c>
      <c r="B359" s="45" t="s">
        <v>98</v>
      </c>
      <c r="C359" s="45" t="s">
        <v>551</v>
      </c>
      <c r="D359" s="45" t="s">
        <v>72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 t="s">
        <v>537</v>
      </c>
      <c r="AD359" s="5"/>
      <c r="AE359" s="5"/>
      <c r="AG359" s="20">
        <f t="shared" si="52"/>
        <v>1</v>
      </c>
      <c r="AH359" s="21">
        <f t="shared" si="46"/>
        <v>1</v>
      </c>
      <c r="AJ359" s="30" t="str">
        <f t="shared" si="53"/>
        <v xml:space="preserve"> </v>
      </c>
      <c r="AK359" s="30" t="str">
        <f t="shared" si="54"/>
        <v xml:space="preserve"> </v>
      </c>
      <c r="AL359" s="30" t="str">
        <f t="shared" si="55"/>
        <v xml:space="preserve"> </v>
      </c>
      <c r="AM359" s="30" t="str">
        <f t="shared" si="56"/>
        <v xml:space="preserve"> </v>
      </c>
    </row>
    <row r="360" spans="1:39" s="3" customFormat="1" ht="20.100000000000001" customHeight="1" x14ac:dyDescent="0.25">
      <c r="A360" s="45" t="s">
        <v>488</v>
      </c>
      <c r="B360" s="45" t="s">
        <v>88</v>
      </c>
      <c r="C360" s="45" t="s">
        <v>547</v>
      </c>
      <c r="D360" s="45" t="s">
        <v>89</v>
      </c>
      <c r="E360" s="5" t="s">
        <v>537</v>
      </c>
      <c r="F360" s="5" t="s">
        <v>537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 t="s">
        <v>537</v>
      </c>
      <c r="V360" s="5"/>
      <c r="W360" s="5"/>
      <c r="X360" s="5"/>
      <c r="Y360" s="5"/>
      <c r="Z360" s="5" t="s">
        <v>595</v>
      </c>
      <c r="AA360" s="5" t="s">
        <v>595</v>
      </c>
      <c r="AB360" s="5"/>
      <c r="AC360" s="5" t="s">
        <v>537</v>
      </c>
      <c r="AD360" s="5"/>
      <c r="AE360" s="5"/>
      <c r="AG360" s="20">
        <f t="shared" si="52"/>
        <v>6</v>
      </c>
      <c r="AH360" s="21">
        <f t="shared" si="46"/>
        <v>1</v>
      </c>
      <c r="AJ360" s="30" t="str">
        <f t="shared" si="53"/>
        <v xml:space="preserve"> </v>
      </c>
      <c r="AK360" s="30">
        <f t="shared" si="54"/>
        <v>1</v>
      </c>
      <c r="AL360" s="30">
        <f t="shared" si="55"/>
        <v>1</v>
      </c>
      <c r="AM360" s="30">
        <f t="shared" si="56"/>
        <v>1</v>
      </c>
    </row>
    <row r="361" spans="1:39" s="3" customFormat="1" ht="20.100000000000001" customHeight="1" x14ac:dyDescent="0.25">
      <c r="A361" s="45" t="s">
        <v>489</v>
      </c>
      <c r="B361" s="45" t="s">
        <v>171</v>
      </c>
      <c r="C361" s="45" t="s">
        <v>571</v>
      </c>
      <c r="D361" s="45" t="s">
        <v>172</v>
      </c>
      <c r="E361" s="5" t="s">
        <v>537</v>
      </c>
      <c r="F361" s="5"/>
      <c r="G361" s="5" t="s">
        <v>537</v>
      </c>
      <c r="H361" s="5" t="s">
        <v>537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 t="s">
        <v>537</v>
      </c>
      <c r="T361" s="5"/>
      <c r="U361" s="5"/>
      <c r="V361" s="5"/>
      <c r="W361" s="5"/>
      <c r="X361" s="5"/>
      <c r="Y361" s="5"/>
      <c r="Z361" s="5"/>
      <c r="AA361" s="5"/>
      <c r="AB361" s="5"/>
      <c r="AC361" s="5" t="s">
        <v>537</v>
      </c>
      <c r="AD361" s="5"/>
      <c r="AE361" s="5"/>
      <c r="AG361" s="20">
        <f t="shared" si="52"/>
        <v>5</v>
      </c>
      <c r="AH361" s="21">
        <f t="shared" si="46"/>
        <v>1</v>
      </c>
      <c r="AJ361" s="30">
        <f t="shared" si="53"/>
        <v>1</v>
      </c>
      <c r="AK361" s="30" t="str">
        <f t="shared" si="54"/>
        <v xml:space="preserve"> </v>
      </c>
      <c r="AL361" s="30" t="str">
        <f t="shared" si="55"/>
        <v xml:space="preserve"> </v>
      </c>
      <c r="AM361" s="30">
        <f t="shared" si="56"/>
        <v>1</v>
      </c>
    </row>
    <row r="362" spans="1:39" s="3" customFormat="1" ht="20.100000000000001" customHeight="1" x14ac:dyDescent="0.25">
      <c r="A362" s="45" t="s">
        <v>490</v>
      </c>
      <c r="B362" s="45" t="s">
        <v>83</v>
      </c>
      <c r="C362" s="45" t="s">
        <v>548</v>
      </c>
      <c r="D362" s="45" t="s">
        <v>301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 t="s">
        <v>537</v>
      </c>
      <c r="Y362" s="5"/>
      <c r="Z362" s="5"/>
      <c r="AA362" s="5"/>
      <c r="AB362" s="5"/>
      <c r="AC362" s="5" t="s">
        <v>537</v>
      </c>
      <c r="AD362" s="5"/>
      <c r="AE362" s="5"/>
      <c r="AG362" s="20">
        <f t="shared" si="52"/>
        <v>2</v>
      </c>
      <c r="AH362" s="21">
        <f t="shared" si="46"/>
        <v>1</v>
      </c>
      <c r="AJ362" s="30" t="str">
        <f t="shared" si="53"/>
        <v xml:space="preserve"> </v>
      </c>
      <c r="AK362" s="30">
        <f t="shared" si="54"/>
        <v>1</v>
      </c>
      <c r="AL362" s="30" t="str">
        <f t="shared" si="55"/>
        <v xml:space="preserve"> </v>
      </c>
      <c r="AM362" s="30" t="str">
        <f t="shared" si="56"/>
        <v xml:space="preserve"> </v>
      </c>
    </row>
    <row r="363" spans="1:39" s="3" customFormat="1" ht="20.100000000000001" customHeight="1" x14ac:dyDescent="0.25">
      <c r="A363" s="45" t="s">
        <v>491</v>
      </c>
      <c r="B363" s="45" t="s">
        <v>62</v>
      </c>
      <c r="C363" s="45" t="s">
        <v>560</v>
      </c>
      <c r="D363" s="45" t="s">
        <v>133</v>
      </c>
      <c r="E363" s="5"/>
      <c r="F363" s="5"/>
      <c r="G363" s="5" t="s">
        <v>537</v>
      </c>
      <c r="H363" s="5" t="s">
        <v>537</v>
      </c>
      <c r="I363" s="5" t="s">
        <v>537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 t="s">
        <v>537</v>
      </c>
      <c r="AD363" s="5"/>
      <c r="AE363" s="5"/>
      <c r="AG363" s="20">
        <f t="shared" si="52"/>
        <v>4</v>
      </c>
      <c r="AH363" s="21">
        <f t="shared" si="46"/>
        <v>1</v>
      </c>
      <c r="AJ363" s="30" t="str">
        <f t="shared" si="53"/>
        <v xml:space="preserve"> </v>
      </c>
      <c r="AK363" s="30" t="str">
        <f t="shared" si="54"/>
        <v xml:space="preserve"> </v>
      </c>
      <c r="AL363" s="30" t="str">
        <f t="shared" si="55"/>
        <v xml:space="preserve"> </v>
      </c>
      <c r="AM363" s="30">
        <f t="shared" si="56"/>
        <v>1</v>
      </c>
    </row>
    <row r="364" spans="1:39" s="3" customFormat="1" ht="20.100000000000001" customHeight="1" x14ac:dyDescent="0.25">
      <c r="A364" s="45" t="s">
        <v>492</v>
      </c>
      <c r="B364" s="45" t="s">
        <v>38</v>
      </c>
      <c r="C364" s="45" t="s">
        <v>541</v>
      </c>
      <c r="D364" s="45" t="s">
        <v>122</v>
      </c>
      <c r="E364" s="5" t="s">
        <v>537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 t="s">
        <v>537</v>
      </c>
      <c r="T364" s="5"/>
      <c r="U364" s="5"/>
      <c r="V364" s="5"/>
      <c r="W364" s="5"/>
      <c r="X364" s="5"/>
      <c r="Y364" s="5"/>
      <c r="Z364" s="5"/>
      <c r="AA364" s="5"/>
      <c r="AB364" s="5"/>
      <c r="AC364" s="5" t="s">
        <v>537</v>
      </c>
      <c r="AD364" s="5"/>
      <c r="AE364" s="5"/>
      <c r="AG364" s="20">
        <f t="shared" si="52"/>
        <v>3</v>
      </c>
      <c r="AH364" s="21">
        <f t="shared" si="46"/>
        <v>1</v>
      </c>
      <c r="AJ364" s="30">
        <f t="shared" si="53"/>
        <v>1</v>
      </c>
      <c r="AK364" s="30" t="str">
        <f t="shared" si="54"/>
        <v xml:space="preserve"> </v>
      </c>
      <c r="AL364" s="30" t="str">
        <f t="shared" si="55"/>
        <v xml:space="preserve"> </v>
      </c>
      <c r="AM364" s="30">
        <f t="shared" si="56"/>
        <v>1</v>
      </c>
    </row>
    <row r="365" spans="1:39" s="3" customFormat="1" ht="20.100000000000001" customHeight="1" x14ac:dyDescent="0.25">
      <c r="A365" s="45" t="s">
        <v>493</v>
      </c>
      <c r="B365" s="45" t="s">
        <v>35</v>
      </c>
      <c r="C365" s="45" t="s">
        <v>554</v>
      </c>
      <c r="D365" s="45" t="s">
        <v>36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G365" s="20">
        <f t="shared" si="52"/>
        <v>0</v>
      </c>
      <c r="AH365" s="21" t="str">
        <f t="shared" si="46"/>
        <v xml:space="preserve"> </v>
      </c>
      <c r="AJ365" s="30" t="str">
        <f t="shared" si="53"/>
        <v xml:space="preserve"> </v>
      </c>
      <c r="AK365" s="30" t="str">
        <f t="shared" si="54"/>
        <v xml:space="preserve"> </v>
      </c>
      <c r="AL365" s="30" t="str">
        <f t="shared" si="55"/>
        <v xml:space="preserve"> </v>
      </c>
      <c r="AM365" s="30" t="str">
        <f t="shared" si="56"/>
        <v xml:space="preserve"> </v>
      </c>
    </row>
    <row r="366" spans="1:39" s="3" customFormat="1" ht="20.100000000000001" customHeight="1" x14ac:dyDescent="0.25">
      <c r="A366" s="45" t="s">
        <v>494</v>
      </c>
      <c r="B366" s="45" t="s">
        <v>228</v>
      </c>
      <c r="C366" s="45" t="s">
        <v>565</v>
      </c>
      <c r="D366" s="45" t="s">
        <v>66</v>
      </c>
      <c r="E366" s="5"/>
      <c r="F366" s="5"/>
      <c r="G366" s="5" t="s">
        <v>537</v>
      </c>
      <c r="H366" s="5"/>
      <c r="I366" s="5"/>
      <c r="J366" s="5"/>
      <c r="K366" s="5"/>
      <c r="L366" s="5"/>
      <c r="M366" s="5"/>
      <c r="N366" s="5"/>
      <c r="O366" s="5"/>
      <c r="P366" s="5"/>
      <c r="Q366" s="5" t="s">
        <v>537</v>
      </c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 t="s">
        <v>537</v>
      </c>
      <c r="AD366" s="5"/>
      <c r="AE366" s="5"/>
      <c r="AG366" s="20">
        <f t="shared" si="52"/>
        <v>3</v>
      </c>
      <c r="AH366" s="21">
        <f t="shared" si="46"/>
        <v>1</v>
      </c>
      <c r="AJ366" s="30" t="str">
        <f t="shared" si="53"/>
        <v xml:space="preserve"> </v>
      </c>
      <c r="AK366" s="30" t="str">
        <f t="shared" si="54"/>
        <v xml:space="preserve"> </v>
      </c>
      <c r="AL366" s="30" t="str">
        <f t="shared" si="55"/>
        <v xml:space="preserve"> </v>
      </c>
      <c r="AM366" s="30">
        <f t="shared" si="56"/>
        <v>1</v>
      </c>
    </row>
    <row r="367" spans="1:39" s="3" customFormat="1" ht="20.100000000000001" customHeight="1" x14ac:dyDescent="0.25">
      <c r="A367" s="45" t="s">
        <v>495</v>
      </c>
      <c r="B367" s="45" t="s">
        <v>255</v>
      </c>
      <c r="C367" s="45" t="s">
        <v>572</v>
      </c>
      <c r="D367" s="45" t="s">
        <v>66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 t="s">
        <v>537</v>
      </c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 t="s">
        <v>537</v>
      </c>
      <c r="AD367" s="5"/>
      <c r="AE367" s="5"/>
      <c r="AG367" s="20">
        <f t="shared" si="52"/>
        <v>2</v>
      </c>
      <c r="AH367" s="21">
        <f t="shared" si="46"/>
        <v>1</v>
      </c>
      <c r="AJ367" s="30" t="str">
        <f t="shared" si="53"/>
        <v xml:space="preserve"> </v>
      </c>
      <c r="AK367" s="30" t="str">
        <f t="shared" si="54"/>
        <v xml:space="preserve"> </v>
      </c>
      <c r="AL367" s="30" t="str">
        <f t="shared" si="55"/>
        <v xml:space="preserve"> </v>
      </c>
      <c r="AM367" s="30">
        <f t="shared" si="56"/>
        <v>1</v>
      </c>
    </row>
    <row r="368" spans="1:39" s="3" customFormat="1" ht="20.100000000000001" customHeight="1" x14ac:dyDescent="0.25">
      <c r="A368" s="45" t="s">
        <v>496</v>
      </c>
      <c r="B368" s="45" t="s">
        <v>105</v>
      </c>
      <c r="C368" s="45" t="s">
        <v>549</v>
      </c>
      <c r="D368" s="45" t="s">
        <v>127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G368" s="20">
        <f t="shared" si="52"/>
        <v>0</v>
      </c>
      <c r="AH368" s="21" t="str">
        <f t="shared" si="46"/>
        <v xml:space="preserve"> </v>
      </c>
      <c r="AJ368" s="30" t="str">
        <f t="shared" si="53"/>
        <v xml:space="preserve"> </v>
      </c>
      <c r="AK368" s="30" t="str">
        <f t="shared" si="54"/>
        <v xml:space="preserve"> </v>
      </c>
      <c r="AL368" s="30" t="str">
        <f t="shared" si="55"/>
        <v xml:space="preserve"> </v>
      </c>
      <c r="AM368" s="30" t="str">
        <f t="shared" si="56"/>
        <v xml:space="preserve"> </v>
      </c>
    </row>
    <row r="369" spans="1:39" s="3" customFormat="1" ht="20.100000000000001" customHeight="1" x14ac:dyDescent="0.25">
      <c r="A369" s="45" t="s">
        <v>497</v>
      </c>
      <c r="B369" s="45" t="s">
        <v>92</v>
      </c>
      <c r="C369" s="45" t="s">
        <v>550</v>
      </c>
      <c r="D369" s="45" t="s">
        <v>498</v>
      </c>
      <c r="E369" s="5" t="s">
        <v>537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 t="s">
        <v>537</v>
      </c>
      <c r="Y369" s="5"/>
      <c r="Z369" s="5" t="s">
        <v>595</v>
      </c>
      <c r="AA369" s="5" t="s">
        <v>595</v>
      </c>
      <c r="AB369" s="5"/>
      <c r="AC369" s="5" t="s">
        <v>537</v>
      </c>
      <c r="AD369" s="5"/>
      <c r="AE369" s="5"/>
      <c r="AG369" s="20">
        <f t="shared" si="52"/>
        <v>5</v>
      </c>
      <c r="AH369" s="21">
        <f t="shared" si="46"/>
        <v>1</v>
      </c>
      <c r="AJ369" s="30" t="str">
        <f t="shared" si="53"/>
        <v xml:space="preserve"> </v>
      </c>
      <c r="AK369" s="30">
        <f t="shared" si="54"/>
        <v>1</v>
      </c>
      <c r="AL369" s="30">
        <f t="shared" si="55"/>
        <v>1</v>
      </c>
      <c r="AM369" s="30">
        <f t="shared" si="56"/>
        <v>1</v>
      </c>
    </row>
    <row r="370" spans="1:39" s="3" customFormat="1" ht="20.100000000000001" customHeight="1" x14ac:dyDescent="0.25">
      <c r="A370" s="45" t="s">
        <v>499</v>
      </c>
      <c r="B370" s="45" t="s">
        <v>100</v>
      </c>
      <c r="C370" s="45" t="s">
        <v>549</v>
      </c>
      <c r="D370" s="45" t="s">
        <v>500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 t="s">
        <v>595</v>
      </c>
      <c r="AB370" s="5"/>
      <c r="AC370" s="5" t="s">
        <v>537</v>
      </c>
      <c r="AD370" s="5"/>
      <c r="AE370" s="5"/>
      <c r="AG370" s="20">
        <f t="shared" si="52"/>
        <v>2</v>
      </c>
      <c r="AH370" s="21">
        <f t="shared" si="46"/>
        <v>1</v>
      </c>
      <c r="AJ370" s="30" t="str">
        <f t="shared" si="53"/>
        <v xml:space="preserve"> </v>
      </c>
      <c r="AK370" s="30" t="str">
        <f t="shared" si="54"/>
        <v xml:space="preserve"> </v>
      </c>
      <c r="AL370" s="30">
        <f t="shared" si="55"/>
        <v>1</v>
      </c>
      <c r="AM370" s="30" t="str">
        <f t="shared" si="56"/>
        <v xml:space="preserve"> </v>
      </c>
    </row>
    <row r="371" spans="1:39" s="3" customFormat="1" ht="20.100000000000001" customHeight="1" x14ac:dyDescent="0.25">
      <c r="A371" s="45" t="s">
        <v>501</v>
      </c>
      <c r="B371" s="45" t="s">
        <v>76</v>
      </c>
      <c r="C371" s="45" t="s">
        <v>546</v>
      </c>
      <c r="D371" s="45" t="s">
        <v>36</v>
      </c>
      <c r="E371" s="5"/>
      <c r="F371" s="5"/>
      <c r="G371" s="5"/>
      <c r="H371" s="5" t="s">
        <v>537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G371" s="20">
        <f t="shared" si="52"/>
        <v>1</v>
      </c>
      <c r="AH371" s="21">
        <f t="shared" si="46"/>
        <v>1</v>
      </c>
      <c r="AJ371" s="30" t="str">
        <f t="shared" si="53"/>
        <v xml:space="preserve"> </v>
      </c>
      <c r="AK371" s="30" t="str">
        <f t="shared" si="54"/>
        <v xml:space="preserve"> </v>
      </c>
      <c r="AL371" s="30" t="str">
        <f t="shared" si="55"/>
        <v xml:space="preserve"> </v>
      </c>
      <c r="AM371" s="30">
        <f t="shared" si="56"/>
        <v>1</v>
      </c>
    </row>
    <row r="372" spans="1:39" s="3" customFormat="1" ht="20.100000000000001" customHeight="1" x14ac:dyDescent="0.25">
      <c r="A372" s="45" t="s">
        <v>502</v>
      </c>
      <c r="B372" s="45" t="s">
        <v>62</v>
      </c>
      <c r="C372" s="45" t="s">
        <v>560</v>
      </c>
      <c r="D372" s="45" t="s">
        <v>63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G372" s="20">
        <f t="shared" si="52"/>
        <v>0</v>
      </c>
      <c r="AH372" s="21" t="str">
        <f t="shared" si="46"/>
        <v xml:space="preserve"> </v>
      </c>
      <c r="AJ372" s="30" t="str">
        <f t="shared" si="53"/>
        <v xml:space="preserve"> </v>
      </c>
      <c r="AK372" s="30" t="str">
        <f t="shared" si="54"/>
        <v xml:space="preserve"> </v>
      </c>
      <c r="AL372" s="30" t="str">
        <f t="shared" si="55"/>
        <v xml:space="preserve"> </v>
      </c>
      <c r="AM372" s="30" t="str">
        <f t="shared" si="56"/>
        <v xml:space="preserve"> </v>
      </c>
    </row>
    <row r="373" spans="1:39" s="3" customFormat="1" ht="20.100000000000001" customHeight="1" x14ac:dyDescent="0.25">
      <c r="A373" s="45" t="s">
        <v>503</v>
      </c>
      <c r="B373" s="45" t="s">
        <v>83</v>
      </c>
      <c r="C373" s="45" t="s">
        <v>548</v>
      </c>
      <c r="D373" s="45" t="s">
        <v>164</v>
      </c>
      <c r="E373" s="5" t="s">
        <v>537</v>
      </c>
      <c r="F373" s="5" t="s">
        <v>537</v>
      </c>
      <c r="G373" s="5" t="s">
        <v>537</v>
      </c>
      <c r="H373" s="5" t="s">
        <v>537</v>
      </c>
      <c r="I373" s="5" t="s">
        <v>537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 t="s">
        <v>537</v>
      </c>
      <c r="AD373" s="5"/>
      <c r="AE373" s="5"/>
      <c r="AG373" s="20">
        <f t="shared" si="52"/>
        <v>6</v>
      </c>
      <c r="AH373" s="21">
        <f t="shared" si="46"/>
        <v>1</v>
      </c>
      <c r="AJ373" s="30" t="str">
        <f t="shared" si="53"/>
        <v xml:space="preserve"> </v>
      </c>
      <c r="AK373" s="30" t="str">
        <f t="shared" si="54"/>
        <v xml:space="preserve"> </v>
      </c>
      <c r="AL373" s="30" t="str">
        <f t="shared" si="55"/>
        <v xml:space="preserve"> </v>
      </c>
      <c r="AM373" s="30">
        <f t="shared" si="56"/>
        <v>1</v>
      </c>
    </row>
    <row r="374" spans="1:39" s="3" customFormat="1" ht="20.100000000000001" customHeight="1" x14ac:dyDescent="0.25">
      <c r="A374" s="45" t="s">
        <v>504</v>
      </c>
      <c r="B374" s="45" t="s">
        <v>53</v>
      </c>
      <c r="C374" s="45" t="s">
        <v>552</v>
      </c>
      <c r="D374" s="45" t="s">
        <v>505</v>
      </c>
      <c r="E374" s="5" t="s">
        <v>537</v>
      </c>
      <c r="F374" s="5"/>
      <c r="G374" s="5" t="s">
        <v>537</v>
      </c>
      <c r="H374" s="5"/>
      <c r="I374" s="5"/>
      <c r="J374" s="5" t="s">
        <v>537</v>
      </c>
      <c r="K374" s="5"/>
      <c r="L374" s="5"/>
      <c r="M374" s="5"/>
      <c r="N374" s="5"/>
      <c r="O374" s="5"/>
      <c r="P374" s="5"/>
      <c r="Q374" s="5"/>
      <c r="R374" s="5"/>
      <c r="S374" s="5" t="s">
        <v>537</v>
      </c>
      <c r="T374" s="5"/>
      <c r="U374" s="5"/>
      <c r="V374" s="5"/>
      <c r="W374" s="5"/>
      <c r="X374" s="5"/>
      <c r="Y374" s="5"/>
      <c r="Z374" s="5"/>
      <c r="AA374" s="5" t="s">
        <v>537</v>
      </c>
      <c r="AB374" s="5"/>
      <c r="AC374" s="5" t="s">
        <v>537</v>
      </c>
      <c r="AD374" s="5"/>
      <c r="AE374" s="5"/>
      <c r="AG374" s="20">
        <f t="shared" si="52"/>
        <v>6</v>
      </c>
      <c r="AH374" s="21">
        <f t="shared" si="46"/>
        <v>1</v>
      </c>
      <c r="AJ374" s="30">
        <f t="shared" si="53"/>
        <v>1</v>
      </c>
      <c r="AK374" s="30" t="str">
        <f t="shared" si="54"/>
        <v xml:space="preserve"> </v>
      </c>
      <c r="AL374" s="30">
        <f t="shared" si="55"/>
        <v>1</v>
      </c>
      <c r="AM374" s="30">
        <f t="shared" si="56"/>
        <v>1</v>
      </c>
    </row>
    <row r="375" spans="1:39" s="3" customFormat="1" ht="20.100000000000001" customHeight="1" x14ac:dyDescent="0.25">
      <c r="A375" s="45" t="s">
        <v>506</v>
      </c>
      <c r="B375" s="45" t="s">
        <v>255</v>
      </c>
      <c r="C375" s="45" t="s">
        <v>572</v>
      </c>
      <c r="D375" s="45" t="s">
        <v>86</v>
      </c>
      <c r="E375" s="5" t="s">
        <v>537</v>
      </c>
      <c r="F375" s="5"/>
      <c r="G375" s="5"/>
      <c r="H375" s="5" t="s">
        <v>537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 t="s">
        <v>537</v>
      </c>
      <c r="AB375" s="5"/>
      <c r="AC375" s="5" t="s">
        <v>537</v>
      </c>
      <c r="AD375" s="5"/>
      <c r="AE375" s="5"/>
      <c r="AG375" s="20">
        <f t="shared" si="52"/>
        <v>4</v>
      </c>
      <c r="AH375" s="21">
        <f t="shared" si="46"/>
        <v>1</v>
      </c>
      <c r="AJ375" s="30" t="str">
        <f t="shared" si="53"/>
        <v xml:space="preserve"> </v>
      </c>
      <c r="AK375" s="30" t="str">
        <f t="shared" si="54"/>
        <v xml:space="preserve"> </v>
      </c>
      <c r="AL375" s="30">
        <f t="shared" si="55"/>
        <v>1</v>
      </c>
      <c r="AM375" s="30">
        <f t="shared" si="56"/>
        <v>1</v>
      </c>
    </row>
    <row r="376" spans="1:39" s="3" customFormat="1" ht="20.100000000000001" customHeight="1" x14ac:dyDescent="0.25">
      <c r="A376" s="45" t="s">
        <v>507</v>
      </c>
      <c r="B376" s="45" t="s">
        <v>41</v>
      </c>
      <c r="C376" s="45" t="s">
        <v>561</v>
      </c>
      <c r="D376" s="45" t="s">
        <v>86</v>
      </c>
      <c r="E376" s="5" t="s">
        <v>537</v>
      </c>
      <c r="F376" s="5" t="s">
        <v>537</v>
      </c>
      <c r="G376" s="5" t="s">
        <v>537</v>
      </c>
      <c r="H376" s="5" t="s">
        <v>537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 t="s">
        <v>537</v>
      </c>
      <c r="AB376" s="5"/>
      <c r="AC376" s="5" t="s">
        <v>537</v>
      </c>
      <c r="AD376" s="5"/>
      <c r="AE376" s="5"/>
      <c r="AG376" s="20">
        <f t="shared" si="52"/>
        <v>6</v>
      </c>
      <c r="AH376" s="21">
        <f t="shared" si="46"/>
        <v>1</v>
      </c>
      <c r="AJ376" s="30" t="str">
        <f t="shared" si="53"/>
        <v xml:space="preserve"> </v>
      </c>
      <c r="AK376" s="30" t="str">
        <f t="shared" si="54"/>
        <v xml:space="preserve"> </v>
      </c>
      <c r="AL376" s="30">
        <f t="shared" si="55"/>
        <v>1</v>
      </c>
      <c r="AM376" s="30">
        <f t="shared" si="56"/>
        <v>1</v>
      </c>
    </row>
    <row r="377" spans="1:39" s="3" customFormat="1" ht="20.100000000000001" customHeight="1" x14ac:dyDescent="0.25">
      <c r="A377" s="45" t="s">
        <v>508</v>
      </c>
      <c r="B377" s="45" t="s">
        <v>58</v>
      </c>
      <c r="C377" s="45" t="s">
        <v>553</v>
      </c>
      <c r="D377" s="45" t="s">
        <v>36</v>
      </c>
      <c r="E377" s="5" t="s">
        <v>537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 t="s">
        <v>537</v>
      </c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G377" s="20">
        <f t="shared" si="52"/>
        <v>2</v>
      </c>
      <c r="AH377" s="21">
        <f t="shared" si="46"/>
        <v>1</v>
      </c>
      <c r="AJ377" s="30" t="str">
        <f t="shared" si="53"/>
        <v xml:space="preserve"> </v>
      </c>
      <c r="AK377" s="30" t="str">
        <f t="shared" si="54"/>
        <v xml:space="preserve"> </v>
      </c>
      <c r="AL377" s="30" t="str">
        <f t="shared" si="55"/>
        <v xml:space="preserve"> </v>
      </c>
      <c r="AM377" s="30">
        <f t="shared" si="56"/>
        <v>1</v>
      </c>
    </row>
    <row r="378" spans="1:39" s="3" customFormat="1" ht="20.100000000000001" customHeight="1" x14ac:dyDescent="0.25">
      <c r="A378" s="45" t="s">
        <v>509</v>
      </c>
      <c r="B378" s="45" t="s">
        <v>98</v>
      </c>
      <c r="C378" s="45" t="s">
        <v>551</v>
      </c>
      <c r="D378" s="45" t="s">
        <v>36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 t="s">
        <v>537</v>
      </c>
      <c r="T378" s="5"/>
      <c r="U378" s="5"/>
      <c r="V378" s="5"/>
      <c r="W378" s="5"/>
      <c r="X378" s="5"/>
      <c r="Y378" s="5"/>
      <c r="Z378" s="5"/>
      <c r="AA378" s="5"/>
      <c r="AB378" s="5"/>
      <c r="AC378" s="5" t="s">
        <v>537</v>
      </c>
      <c r="AD378" s="5"/>
      <c r="AE378" s="5"/>
      <c r="AG378" s="20">
        <f t="shared" si="52"/>
        <v>2</v>
      </c>
      <c r="AH378" s="21">
        <f t="shared" si="46"/>
        <v>1</v>
      </c>
      <c r="AJ378" s="30">
        <f t="shared" si="53"/>
        <v>1</v>
      </c>
      <c r="AK378" s="30" t="str">
        <f t="shared" si="54"/>
        <v xml:space="preserve"> </v>
      </c>
      <c r="AL378" s="30" t="str">
        <f t="shared" si="55"/>
        <v xml:space="preserve"> </v>
      </c>
      <c r="AM378" s="30" t="str">
        <f t="shared" si="56"/>
        <v xml:space="preserve"> </v>
      </c>
    </row>
    <row r="379" spans="1:39" s="3" customFormat="1" ht="20.100000000000001" customHeight="1" x14ac:dyDescent="0.25">
      <c r="A379" s="45" t="s">
        <v>510</v>
      </c>
      <c r="B379" s="45" t="s">
        <v>147</v>
      </c>
      <c r="C379" s="45" t="s">
        <v>563</v>
      </c>
      <c r="D379" s="45" t="s">
        <v>131</v>
      </c>
      <c r="E379" s="5"/>
      <c r="F379" s="5" t="s">
        <v>537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 t="s">
        <v>537</v>
      </c>
      <c r="AD379" s="5"/>
      <c r="AE379" s="5"/>
      <c r="AG379" s="20">
        <f t="shared" si="52"/>
        <v>2</v>
      </c>
      <c r="AH379" s="21">
        <f t="shared" si="46"/>
        <v>1</v>
      </c>
      <c r="AJ379" s="30" t="str">
        <f t="shared" si="53"/>
        <v xml:space="preserve"> </v>
      </c>
      <c r="AK379" s="30" t="str">
        <f t="shared" si="54"/>
        <v xml:space="preserve"> </v>
      </c>
      <c r="AL379" s="30" t="str">
        <f t="shared" si="55"/>
        <v xml:space="preserve"> </v>
      </c>
      <c r="AM379" s="30">
        <f t="shared" si="56"/>
        <v>1</v>
      </c>
    </row>
    <row r="380" spans="1:39" s="3" customFormat="1" ht="20.100000000000001" customHeight="1" x14ac:dyDescent="0.25">
      <c r="A380" s="45" t="s">
        <v>511</v>
      </c>
      <c r="B380" s="45" t="s">
        <v>200</v>
      </c>
      <c r="C380" s="45" t="s">
        <v>568</v>
      </c>
      <c r="D380" s="45" t="s">
        <v>86</v>
      </c>
      <c r="E380" s="5" t="s">
        <v>537</v>
      </c>
      <c r="F380" s="5" t="s">
        <v>537</v>
      </c>
      <c r="G380" s="5" t="s">
        <v>537</v>
      </c>
      <c r="H380" s="5" t="s">
        <v>537</v>
      </c>
      <c r="I380" s="5" t="s">
        <v>537</v>
      </c>
      <c r="J380" s="5" t="s">
        <v>537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 t="s">
        <v>537</v>
      </c>
      <c r="AB380" s="5"/>
      <c r="AC380" s="5" t="s">
        <v>537</v>
      </c>
      <c r="AD380" s="5"/>
      <c r="AE380" s="5"/>
      <c r="AG380" s="20">
        <f t="shared" si="52"/>
        <v>8</v>
      </c>
      <c r="AH380" s="21">
        <f t="shared" si="46"/>
        <v>1</v>
      </c>
      <c r="AJ380" s="30" t="str">
        <f t="shared" si="53"/>
        <v xml:space="preserve"> </v>
      </c>
      <c r="AK380" s="30" t="str">
        <f t="shared" si="54"/>
        <v xml:space="preserve"> </v>
      </c>
      <c r="AL380" s="30">
        <f t="shared" si="55"/>
        <v>1</v>
      </c>
      <c r="AM380" s="30">
        <f t="shared" si="56"/>
        <v>1</v>
      </c>
    </row>
    <row r="381" spans="1:39" s="3" customFormat="1" ht="20.100000000000001" customHeight="1" x14ac:dyDescent="0.25">
      <c r="A381" s="45" t="s">
        <v>512</v>
      </c>
      <c r="B381" s="45" t="s">
        <v>473</v>
      </c>
      <c r="C381" s="45" t="s">
        <v>571</v>
      </c>
      <c r="D381" s="45" t="s">
        <v>86</v>
      </c>
      <c r="E381" s="5" t="s">
        <v>537</v>
      </c>
      <c r="F381" s="5" t="s">
        <v>537</v>
      </c>
      <c r="G381" s="5"/>
      <c r="H381" s="5" t="s">
        <v>537</v>
      </c>
      <c r="I381" s="5" t="s">
        <v>537</v>
      </c>
      <c r="J381" s="5"/>
      <c r="K381" s="5"/>
      <c r="L381" s="5"/>
      <c r="M381" s="5"/>
      <c r="N381" s="5"/>
      <c r="O381" s="5"/>
      <c r="P381" s="5" t="s">
        <v>537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 t="s">
        <v>595</v>
      </c>
      <c r="AB381" s="5"/>
      <c r="AC381" s="5" t="s">
        <v>537</v>
      </c>
      <c r="AD381" s="5"/>
      <c r="AE381" s="5"/>
      <c r="AG381" s="20">
        <f t="shared" si="52"/>
        <v>7</v>
      </c>
      <c r="AH381" s="21">
        <f t="shared" si="46"/>
        <v>1</v>
      </c>
      <c r="AJ381" s="30" t="str">
        <f t="shared" si="53"/>
        <v xml:space="preserve"> </v>
      </c>
      <c r="AK381" s="30" t="str">
        <f t="shared" si="54"/>
        <v xml:space="preserve"> </v>
      </c>
      <c r="AL381" s="30">
        <f t="shared" si="55"/>
        <v>1</v>
      </c>
      <c r="AM381" s="30">
        <f t="shared" si="56"/>
        <v>1</v>
      </c>
    </row>
    <row r="382" spans="1:39" s="3" customFormat="1" ht="20.100000000000001" customHeight="1" x14ac:dyDescent="0.25">
      <c r="A382" s="45" t="s">
        <v>513</v>
      </c>
      <c r="B382" s="45" t="s">
        <v>147</v>
      </c>
      <c r="C382" s="45" t="s">
        <v>563</v>
      </c>
      <c r="D382" s="45" t="s">
        <v>148</v>
      </c>
      <c r="E382" s="5"/>
      <c r="F382" s="5"/>
      <c r="G382" s="5"/>
      <c r="H382" s="5" t="s">
        <v>537</v>
      </c>
      <c r="I382" s="5" t="s">
        <v>537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 t="s">
        <v>595</v>
      </c>
      <c r="AA382" s="5"/>
      <c r="AB382" s="5"/>
      <c r="AC382" s="5" t="s">
        <v>537</v>
      </c>
      <c r="AD382" s="5"/>
      <c r="AE382" s="5"/>
      <c r="AG382" s="20">
        <f t="shared" si="52"/>
        <v>4</v>
      </c>
      <c r="AH382" s="21">
        <f t="shared" si="46"/>
        <v>1</v>
      </c>
      <c r="AJ382" s="30" t="str">
        <f t="shared" si="53"/>
        <v xml:space="preserve"> </v>
      </c>
      <c r="AK382" s="30">
        <f t="shared" si="54"/>
        <v>1</v>
      </c>
      <c r="AL382" s="30" t="str">
        <f t="shared" si="55"/>
        <v xml:space="preserve"> </v>
      </c>
      <c r="AM382" s="30">
        <f t="shared" si="56"/>
        <v>1</v>
      </c>
    </row>
    <row r="383" spans="1:39" s="3" customFormat="1" ht="20.100000000000001" customHeight="1" x14ac:dyDescent="0.25">
      <c r="A383" s="45" t="s">
        <v>514</v>
      </c>
      <c r="B383" s="45" t="s">
        <v>266</v>
      </c>
      <c r="C383" s="45" t="s">
        <v>571</v>
      </c>
      <c r="D383" s="45" t="s">
        <v>240</v>
      </c>
      <c r="E383" s="5" t="s">
        <v>537</v>
      </c>
      <c r="F383" s="5" t="s">
        <v>537</v>
      </c>
      <c r="G383" s="5" t="s">
        <v>537</v>
      </c>
      <c r="H383" s="5" t="s">
        <v>537</v>
      </c>
      <c r="I383" s="5"/>
      <c r="J383" s="5" t="s">
        <v>537</v>
      </c>
      <c r="K383" s="5"/>
      <c r="L383" s="5" t="s">
        <v>537</v>
      </c>
      <c r="M383" s="5" t="s">
        <v>537</v>
      </c>
      <c r="N383" s="5"/>
      <c r="O383" s="5" t="s">
        <v>537</v>
      </c>
      <c r="P383" s="5"/>
      <c r="Q383" s="5"/>
      <c r="R383" s="5"/>
      <c r="S383" s="5" t="s">
        <v>537</v>
      </c>
      <c r="T383" s="5"/>
      <c r="U383" s="5" t="s">
        <v>537</v>
      </c>
      <c r="V383" s="5" t="s">
        <v>537</v>
      </c>
      <c r="W383" s="5"/>
      <c r="X383" s="5"/>
      <c r="Y383" s="5"/>
      <c r="Z383" s="5"/>
      <c r="AA383" s="5" t="s">
        <v>537</v>
      </c>
      <c r="AB383" s="5"/>
      <c r="AC383" s="5" t="s">
        <v>537</v>
      </c>
      <c r="AD383" s="5"/>
      <c r="AE383" s="5" t="s">
        <v>537</v>
      </c>
      <c r="AG383" s="20">
        <f t="shared" si="52"/>
        <v>13</v>
      </c>
      <c r="AH383" s="21">
        <f t="shared" si="46"/>
        <v>1</v>
      </c>
      <c r="AJ383" s="30">
        <f t="shared" si="53"/>
        <v>1</v>
      </c>
      <c r="AK383" s="30" t="str">
        <f t="shared" si="54"/>
        <v xml:space="preserve"> </v>
      </c>
      <c r="AL383" s="30">
        <f t="shared" si="55"/>
        <v>1</v>
      </c>
      <c r="AM383" s="30">
        <f t="shared" si="56"/>
        <v>1</v>
      </c>
    </row>
    <row r="384" spans="1:39" s="3" customFormat="1" ht="20.100000000000001" customHeight="1" x14ac:dyDescent="0.25">
      <c r="A384" s="45" t="s">
        <v>515</v>
      </c>
      <c r="B384" s="45" t="s">
        <v>35</v>
      </c>
      <c r="C384" s="45" t="s">
        <v>554</v>
      </c>
      <c r="D384" s="45" t="s">
        <v>36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G384" s="20">
        <f t="shared" si="52"/>
        <v>0</v>
      </c>
      <c r="AH384" s="21" t="str">
        <f t="shared" si="46"/>
        <v xml:space="preserve"> </v>
      </c>
      <c r="AJ384" s="30" t="str">
        <f t="shared" si="53"/>
        <v xml:space="preserve"> </v>
      </c>
      <c r="AK384" s="30" t="str">
        <f t="shared" si="54"/>
        <v xml:space="preserve"> </v>
      </c>
      <c r="AL384" s="30" t="str">
        <f t="shared" si="55"/>
        <v xml:space="preserve"> </v>
      </c>
      <c r="AM384" s="30" t="str">
        <f t="shared" si="56"/>
        <v xml:space="preserve"> </v>
      </c>
    </row>
    <row r="385" spans="1:39" s="3" customFormat="1" ht="20.100000000000001" customHeight="1" x14ac:dyDescent="0.25">
      <c r="A385" s="45" t="s">
        <v>516</v>
      </c>
      <c r="B385" s="45" t="s">
        <v>83</v>
      </c>
      <c r="C385" s="45" t="s">
        <v>548</v>
      </c>
      <c r="D385" s="45" t="s">
        <v>164</v>
      </c>
      <c r="E385" s="5" t="s">
        <v>537</v>
      </c>
      <c r="F385" s="5"/>
      <c r="G385" s="5" t="s">
        <v>537</v>
      </c>
      <c r="H385" s="5" t="s">
        <v>537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 t="s">
        <v>537</v>
      </c>
      <c r="AD385" s="5"/>
      <c r="AE385" s="5"/>
      <c r="AG385" s="20">
        <f t="shared" si="52"/>
        <v>4</v>
      </c>
      <c r="AH385" s="21">
        <f t="shared" si="46"/>
        <v>1</v>
      </c>
      <c r="AJ385" s="30" t="str">
        <f t="shared" si="53"/>
        <v xml:space="preserve"> </v>
      </c>
      <c r="AK385" s="30" t="str">
        <f t="shared" si="54"/>
        <v xml:space="preserve"> </v>
      </c>
      <c r="AL385" s="30" t="str">
        <f t="shared" si="55"/>
        <v xml:space="preserve"> </v>
      </c>
      <c r="AM385" s="30">
        <f t="shared" si="56"/>
        <v>1</v>
      </c>
    </row>
    <row r="386" spans="1:39" s="3" customFormat="1" ht="20.100000000000001" customHeight="1" x14ac:dyDescent="0.25">
      <c r="A386" s="45" t="s">
        <v>517</v>
      </c>
      <c r="B386" s="45" t="s">
        <v>76</v>
      </c>
      <c r="C386" s="45" t="s">
        <v>546</v>
      </c>
      <c r="D386" s="45" t="s">
        <v>77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G386" s="20">
        <f t="shared" si="52"/>
        <v>0</v>
      </c>
      <c r="AH386" s="21" t="str">
        <f t="shared" si="46"/>
        <v xml:space="preserve"> </v>
      </c>
      <c r="AJ386" s="30" t="str">
        <f t="shared" si="53"/>
        <v xml:space="preserve"> </v>
      </c>
      <c r="AK386" s="30" t="str">
        <f t="shared" si="54"/>
        <v xml:space="preserve"> </v>
      </c>
      <c r="AL386" s="30" t="str">
        <f t="shared" si="55"/>
        <v xml:space="preserve"> </v>
      </c>
      <c r="AM386" s="30" t="str">
        <f t="shared" si="56"/>
        <v xml:space="preserve"> </v>
      </c>
    </row>
    <row r="387" spans="1:39" s="3" customFormat="1" ht="20.100000000000001" customHeight="1" x14ac:dyDescent="0.25">
      <c r="A387" s="45" t="s">
        <v>518</v>
      </c>
      <c r="B387" s="45" t="s">
        <v>147</v>
      </c>
      <c r="C387" s="45" t="s">
        <v>563</v>
      </c>
      <c r="D387" s="45" t="s">
        <v>148</v>
      </c>
      <c r="E387" s="5"/>
      <c r="F387" s="5" t="s">
        <v>537</v>
      </c>
      <c r="G387" s="5" t="s">
        <v>537</v>
      </c>
      <c r="H387" s="5" t="s">
        <v>537</v>
      </c>
      <c r="I387" s="5" t="s">
        <v>537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G387" s="20">
        <f t="shared" si="52"/>
        <v>4</v>
      </c>
      <c r="AH387" s="21">
        <f t="shared" si="46"/>
        <v>1</v>
      </c>
      <c r="AJ387" s="30" t="str">
        <f t="shared" si="53"/>
        <v xml:space="preserve"> </v>
      </c>
      <c r="AK387" s="30" t="str">
        <f t="shared" si="54"/>
        <v xml:space="preserve"> </v>
      </c>
      <c r="AL387" s="30" t="str">
        <f t="shared" si="55"/>
        <v xml:space="preserve"> </v>
      </c>
      <c r="AM387" s="30">
        <f t="shared" si="56"/>
        <v>1</v>
      </c>
    </row>
    <row r="388" spans="1:39" s="3" customFormat="1" ht="20.100000000000001" customHeight="1" x14ac:dyDescent="0.25">
      <c r="A388" s="45" t="s">
        <v>519</v>
      </c>
      <c r="B388" s="45" t="s">
        <v>154</v>
      </c>
      <c r="C388" s="45" t="s">
        <v>565</v>
      </c>
      <c r="D388" s="45" t="s">
        <v>36</v>
      </c>
      <c r="E388" s="5" t="s">
        <v>537</v>
      </c>
      <c r="F388" s="5" t="s">
        <v>537</v>
      </c>
      <c r="G388" s="5" t="s">
        <v>537</v>
      </c>
      <c r="H388" s="5" t="s">
        <v>537</v>
      </c>
      <c r="I388" s="5" t="s">
        <v>537</v>
      </c>
      <c r="J388" s="5"/>
      <c r="K388" s="5"/>
      <c r="L388" s="5"/>
      <c r="M388" s="5"/>
      <c r="N388" s="5"/>
      <c r="O388" s="5"/>
      <c r="P388" s="5"/>
      <c r="Q388" s="5"/>
      <c r="R388" s="5"/>
      <c r="S388" s="5" t="s">
        <v>537</v>
      </c>
      <c r="T388" s="5"/>
      <c r="U388" s="5"/>
      <c r="V388" s="5"/>
      <c r="W388" s="5"/>
      <c r="X388" s="5"/>
      <c r="Y388" s="5"/>
      <c r="Z388" s="5"/>
      <c r="AA388" s="5"/>
      <c r="AB388" s="5"/>
      <c r="AC388" s="5" t="s">
        <v>537</v>
      </c>
      <c r="AD388" s="5"/>
      <c r="AE388" s="5"/>
      <c r="AG388" s="20">
        <f t="shared" si="52"/>
        <v>7</v>
      </c>
      <c r="AH388" s="21">
        <f t="shared" si="46"/>
        <v>1</v>
      </c>
      <c r="AJ388" s="30">
        <f t="shared" si="53"/>
        <v>1</v>
      </c>
      <c r="AK388" s="30" t="str">
        <f t="shared" si="54"/>
        <v xml:space="preserve"> </v>
      </c>
      <c r="AL388" s="30" t="str">
        <f t="shared" si="55"/>
        <v xml:space="preserve"> </v>
      </c>
      <c r="AM388" s="30">
        <f t="shared" si="56"/>
        <v>1</v>
      </c>
    </row>
    <row r="389" spans="1:39" s="3" customFormat="1" ht="20.100000000000001" customHeight="1" x14ac:dyDescent="0.25">
      <c r="A389" s="45" t="s">
        <v>520</v>
      </c>
      <c r="B389" s="45" t="s">
        <v>83</v>
      </c>
      <c r="C389" s="45" t="s">
        <v>548</v>
      </c>
      <c r="D389" s="45" t="s">
        <v>80</v>
      </c>
      <c r="E389" s="5" t="s">
        <v>537</v>
      </c>
      <c r="F389" s="5"/>
      <c r="G389" s="5" t="s">
        <v>537</v>
      </c>
      <c r="H389" s="5" t="s">
        <v>537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 t="s">
        <v>537</v>
      </c>
      <c r="V389" s="5" t="s">
        <v>537</v>
      </c>
      <c r="W389" s="5"/>
      <c r="X389" s="5"/>
      <c r="Y389" s="5"/>
      <c r="Z389" s="5"/>
      <c r="AA389" s="5"/>
      <c r="AB389" s="5"/>
      <c r="AC389" s="5" t="s">
        <v>537</v>
      </c>
      <c r="AD389" s="5"/>
      <c r="AE389" s="5"/>
      <c r="AG389" s="20">
        <f t="shared" si="52"/>
        <v>6</v>
      </c>
      <c r="AH389" s="21">
        <f t="shared" si="46"/>
        <v>1</v>
      </c>
      <c r="AJ389" s="30" t="str">
        <f t="shared" si="53"/>
        <v xml:space="preserve"> </v>
      </c>
      <c r="AK389" s="30" t="str">
        <f t="shared" si="54"/>
        <v xml:space="preserve"> </v>
      </c>
      <c r="AL389" s="30" t="str">
        <f t="shared" si="55"/>
        <v xml:space="preserve"> </v>
      </c>
      <c r="AM389" s="30">
        <f t="shared" si="56"/>
        <v>1</v>
      </c>
    </row>
    <row r="390" spans="1:39" s="3" customFormat="1" ht="20.100000000000001" customHeight="1" x14ac:dyDescent="0.25">
      <c r="A390" s="45" t="s">
        <v>521</v>
      </c>
      <c r="B390" s="45" t="s">
        <v>176</v>
      </c>
      <c r="C390" s="45" t="s">
        <v>567</v>
      </c>
      <c r="D390" s="45" t="s">
        <v>86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 t="s">
        <v>537</v>
      </c>
      <c r="AD390" s="5"/>
      <c r="AE390" s="5"/>
      <c r="AG390" s="20">
        <f t="shared" si="52"/>
        <v>1</v>
      </c>
      <c r="AH390" s="21">
        <f t="shared" si="46"/>
        <v>1</v>
      </c>
      <c r="AJ390" s="30" t="str">
        <f t="shared" si="53"/>
        <v xml:space="preserve"> </v>
      </c>
      <c r="AK390" s="30" t="str">
        <f t="shared" si="54"/>
        <v xml:space="preserve"> </v>
      </c>
      <c r="AL390" s="30" t="str">
        <f t="shared" si="55"/>
        <v xml:space="preserve"> </v>
      </c>
      <c r="AM390" s="30" t="str">
        <f t="shared" si="56"/>
        <v xml:space="preserve"> </v>
      </c>
    </row>
    <row r="391" spans="1:39" s="3" customFormat="1" ht="20.100000000000001" customHeight="1" x14ac:dyDescent="0.25">
      <c r="A391" s="45" t="s">
        <v>522</v>
      </c>
      <c r="B391" s="45" t="s">
        <v>228</v>
      </c>
      <c r="C391" s="45" t="s">
        <v>565</v>
      </c>
      <c r="D391" s="45" t="s">
        <v>77</v>
      </c>
      <c r="E391" s="5" t="s">
        <v>537</v>
      </c>
      <c r="F391" s="5"/>
      <c r="G391" s="5" t="s">
        <v>537</v>
      </c>
      <c r="H391" s="5" t="s">
        <v>537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 t="s">
        <v>537</v>
      </c>
      <c r="AB391" s="5"/>
      <c r="AC391" s="5" t="s">
        <v>537</v>
      </c>
      <c r="AD391" s="5"/>
      <c r="AE391" s="5"/>
      <c r="AG391" s="20">
        <f t="shared" si="52"/>
        <v>5</v>
      </c>
      <c r="AH391" s="21">
        <f t="shared" si="46"/>
        <v>1</v>
      </c>
      <c r="AJ391" s="30" t="str">
        <f t="shared" si="53"/>
        <v xml:space="preserve"> </v>
      </c>
      <c r="AK391" s="30" t="str">
        <f t="shared" si="54"/>
        <v xml:space="preserve"> </v>
      </c>
      <c r="AL391" s="30">
        <f t="shared" si="55"/>
        <v>1</v>
      </c>
      <c r="AM391" s="30">
        <f t="shared" si="56"/>
        <v>1</v>
      </c>
    </row>
    <row r="392" spans="1:39" s="3" customFormat="1" ht="20.100000000000001" customHeight="1" x14ac:dyDescent="0.25">
      <c r="A392" s="45" t="s">
        <v>523</v>
      </c>
      <c r="B392" s="45" t="s">
        <v>176</v>
      </c>
      <c r="C392" s="45" t="s">
        <v>567</v>
      </c>
      <c r="D392" s="45" t="s">
        <v>524</v>
      </c>
      <c r="E392" s="5"/>
      <c r="F392" s="5"/>
      <c r="G392" s="5"/>
      <c r="H392" s="5" t="s">
        <v>537</v>
      </c>
      <c r="I392" s="5" t="s">
        <v>537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 t="s">
        <v>537</v>
      </c>
      <c r="Y392" s="5"/>
      <c r="Z392" s="5"/>
      <c r="AA392" s="5" t="s">
        <v>595</v>
      </c>
      <c r="AB392" s="5"/>
      <c r="AC392" s="5" t="s">
        <v>537</v>
      </c>
      <c r="AD392" s="5"/>
      <c r="AE392" s="5"/>
      <c r="AG392" s="20">
        <f t="shared" si="52"/>
        <v>5</v>
      </c>
      <c r="AH392" s="21">
        <f t="shared" si="46"/>
        <v>1</v>
      </c>
      <c r="AJ392" s="30" t="str">
        <f t="shared" si="53"/>
        <v xml:space="preserve"> </v>
      </c>
      <c r="AK392" s="30">
        <f t="shared" si="54"/>
        <v>1</v>
      </c>
      <c r="AL392" s="30">
        <f t="shared" si="55"/>
        <v>1</v>
      </c>
      <c r="AM392" s="30">
        <f t="shared" si="56"/>
        <v>1</v>
      </c>
    </row>
    <row r="393" spans="1:39" s="3" customFormat="1" ht="20.100000000000001" customHeight="1" x14ac:dyDescent="0.25">
      <c r="A393" s="45" t="s">
        <v>525</v>
      </c>
      <c r="B393" s="45" t="s">
        <v>79</v>
      </c>
      <c r="C393" s="45" t="s">
        <v>547</v>
      </c>
      <c r="D393" s="45" t="s">
        <v>86</v>
      </c>
      <c r="E393" s="5" t="s">
        <v>537</v>
      </c>
      <c r="F393" s="5" t="s">
        <v>537</v>
      </c>
      <c r="G393" s="5" t="s">
        <v>537</v>
      </c>
      <c r="H393" s="5" t="s">
        <v>537</v>
      </c>
      <c r="I393" s="5" t="s">
        <v>537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 t="s">
        <v>595</v>
      </c>
      <c r="AB393" s="5"/>
      <c r="AC393" s="5"/>
      <c r="AD393" s="5"/>
      <c r="AE393" s="5"/>
      <c r="AG393" s="20">
        <f t="shared" si="52"/>
        <v>6</v>
      </c>
      <c r="AH393" s="21">
        <f t="shared" si="46"/>
        <v>1</v>
      </c>
      <c r="AJ393" s="30" t="str">
        <f t="shared" si="53"/>
        <v xml:space="preserve"> </v>
      </c>
      <c r="AK393" s="30" t="str">
        <f t="shared" si="54"/>
        <v xml:space="preserve"> </v>
      </c>
      <c r="AL393" s="30">
        <f t="shared" si="55"/>
        <v>1</v>
      </c>
      <c r="AM393" s="30">
        <f t="shared" si="56"/>
        <v>1</v>
      </c>
    </row>
    <row r="394" spans="1:39" s="3" customFormat="1" ht="20.100000000000001" customHeight="1" x14ac:dyDescent="0.25">
      <c r="A394" s="45" t="s">
        <v>526</v>
      </c>
      <c r="B394" s="45" t="s">
        <v>58</v>
      </c>
      <c r="C394" s="45" t="s">
        <v>553</v>
      </c>
      <c r="D394" s="45" t="s">
        <v>230</v>
      </c>
      <c r="E394" s="5"/>
      <c r="F394" s="5"/>
      <c r="G394" s="5"/>
      <c r="H394" s="5" t="s">
        <v>537</v>
      </c>
      <c r="I394" s="5"/>
      <c r="J394" s="5"/>
      <c r="K394" s="5" t="s">
        <v>537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G394" s="20">
        <f t="shared" si="52"/>
        <v>2</v>
      </c>
      <c r="AH394" s="21">
        <f t="shared" si="46"/>
        <v>1</v>
      </c>
      <c r="AJ394" s="30" t="str">
        <f t="shared" si="53"/>
        <v xml:space="preserve"> </v>
      </c>
      <c r="AK394" s="30" t="str">
        <f t="shared" si="54"/>
        <v xml:space="preserve"> </v>
      </c>
      <c r="AL394" s="30" t="str">
        <f t="shared" si="55"/>
        <v xml:space="preserve"> </v>
      </c>
      <c r="AM394" s="30">
        <f t="shared" si="56"/>
        <v>1</v>
      </c>
    </row>
    <row r="395" spans="1:39" s="3" customFormat="1" ht="20.100000000000001" customHeight="1" x14ac:dyDescent="0.25">
      <c r="A395" s="45" t="s">
        <v>527</v>
      </c>
      <c r="B395" s="45" t="s">
        <v>83</v>
      </c>
      <c r="C395" s="45" t="s">
        <v>548</v>
      </c>
      <c r="D395" s="45" t="s">
        <v>127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 t="s">
        <v>595</v>
      </c>
      <c r="AA395" s="5"/>
      <c r="AB395" s="5"/>
      <c r="AC395" s="5"/>
      <c r="AD395" s="5"/>
      <c r="AE395" s="5"/>
      <c r="AG395" s="20">
        <f t="shared" si="52"/>
        <v>1</v>
      </c>
      <c r="AH395" s="21">
        <f t="shared" si="46"/>
        <v>1</v>
      </c>
      <c r="AJ395" s="30" t="str">
        <f t="shared" si="53"/>
        <v xml:space="preserve"> </v>
      </c>
      <c r="AK395" s="30">
        <f t="shared" si="54"/>
        <v>1</v>
      </c>
      <c r="AL395" s="30" t="str">
        <f t="shared" si="55"/>
        <v xml:space="preserve"> </v>
      </c>
      <c r="AM395" s="30" t="str">
        <f t="shared" si="56"/>
        <v xml:space="preserve"> </v>
      </c>
    </row>
    <row r="396" spans="1:39" s="3" customFormat="1" ht="20.100000000000001" customHeight="1" x14ac:dyDescent="0.25">
      <c r="A396" s="45" t="s">
        <v>528</v>
      </c>
      <c r="B396" s="45" t="s">
        <v>74</v>
      </c>
      <c r="C396" s="45" t="s">
        <v>545</v>
      </c>
      <c r="D396" s="45" t="s">
        <v>77</v>
      </c>
      <c r="E396" s="5" t="s">
        <v>537</v>
      </c>
      <c r="F396" s="5"/>
      <c r="G396" s="5"/>
      <c r="H396" s="5"/>
      <c r="I396" s="5" t="s">
        <v>537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 t="s">
        <v>595</v>
      </c>
      <c r="AB396" s="5"/>
      <c r="AC396" s="5" t="s">
        <v>537</v>
      </c>
      <c r="AD396" s="5"/>
      <c r="AE396" s="5"/>
      <c r="AG396" s="20">
        <f t="shared" si="52"/>
        <v>4</v>
      </c>
      <c r="AH396" s="21">
        <f t="shared" si="46"/>
        <v>1</v>
      </c>
      <c r="AJ396" s="30" t="str">
        <f t="shared" si="53"/>
        <v xml:space="preserve"> </v>
      </c>
      <c r="AK396" s="30" t="str">
        <f t="shared" si="54"/>
        <v xml:space="preserve"> </v>
      </c>
      <c r="AL396" s="30">
        <f t="shared" si="55"/>
        <v>1</v>
      </c>
      <c r="AM396" s="30">
        <f t="shared" si="56"/>
        <v>1</v>
      </c>
    </row>
    <row r="397" spans="1:39" s="3" customFormat="1" ht="20.100000000000001" customHeight="1" x14ac:dyDescent="0.25">
      <c r="A397" s="45" t="s">
        <v>529</v>
      </c>
      <c r="B397" s="45" t="s">
        <v>83</v>
      </c>
      <c r="C397" s="45" t="s">
        <v>548</v>
      </c>
      <c r="D397" s="45" t="s">
        <v>384</v>
      </c>
      <c r="E397" s="5"/>
      <c r="F397" s="5"/>
      <c r="G397" s="5"/>
      <c r="H397" s="5" t="s">
        <v>537</v>
      </c>
      <c r="I397" s="5" t="s">
        <v>537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 t="s">
        <v>595</v>
      </c>
      <c r="AB397" s="5"/>
      <c r="AC397" s="5" t="s">
        <v>537</v>
      </c>
      <c r="AD397" s="5"/>
      <c r="AE397" s="5"/>
      <c r="AG397" s="20">
        <f t="shared" si="52"/>
        <v>4</v>
      </c>
      <c r="AH397" s="21">
        <f t="shared" si="46"/>
        <v>1</v>
      </c>
      <c r="AJ397" s="30" t="str">
        <f t="shared" si="53"/>
        <v xml:space="preserve"> </v>
      </c>
      <c r="AK397" s="30" t="str">
        <f t="shared" si="54"/>
        <v xml:space="preserve"> </v>
      </c>
      <c r="AL397" s="30">
        <f t="shared" si="55"/>
        <v>1</v>
      </c>
      <c r="AM397" s="30">
        <f t="shared" si="56"/>
        <v>1</v>
      </c>
    </row>
    <row r="398" spans="1:39" s="3" customFormat="1" ht="20.100000000000001" customHeight="1" x14ac:dyDescent="0.25">
      <c r="A398" s="45" t="s">
        <v>530</v>
      </c>
      <c r="B398" s="45" t="s">
        <v>53</v>
      </c>
      <c r="C398" s="45" t="s">
        <v>552</v>
      </c>
      <c r="D398" s="45" t="s">
        <v>531</v>
      </c>
      <c r="E398" s="5" t="s">
        <v>537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 t="s">
        <v>537</v>
      </c>
      <c r="AD398" s="5"/>
      <c r="AE398" s="5"/>
      <c r="AG398" s="20">
        <f t="shared" si="52"/>
        <v>2</v>
      </c>
      <c r="AH398" s="21">
        <f t="shared" ref="AH398:AH402" si="57">+IF(AG398&lt;&gt;0,1," ")</f>
        <v>1</v>
      </c>
      <c r="AJ398" s="30" t="str">
        <f t="shared" si="53"/>
        <v xml:space="preserve"> </v>
      </c>
      <c r="AK398" s="30" t="str">
        <f t="shared" si="54"/>
        <v xml:space="preserve"> </v>
      </c>
      <c r="AL398" s="30" t="str">
        <f t="shared" si="55"/>
        <v xml:space="preserve"> </v>
      </c>
      <c r="AM398" s="30">
        <f t="shared" si="56"/>
        <v>1</v>
      </c>
    </row>
    <row r="399" spans="1:39" s="3" customFormat="1" ht="20.100000000000001" customHeight="1" x14ac:dyDescent="0.25">
      <c r="A399" s="45" t="s">
        <v>532</v>
      </c>
      <c r="B399" s="45" t="s">
        <v>228</v>
      </c>
      <c r="C399" s="45" t="s">
        <v>565</v>
      </c>
      <c r="D399" s="45" t="s">
        <v>36</v>
      </c>
      <c r="E399" s="5" t="s">
        <v>537</v>
      </c>
      <c r="F399" s="5" t="s">
        <v>537</v>
      </c>
      <c r="G399" s="5" t="s">
        <v>537</v>
      </c>
      <c r="H399" s="5" t="s">
        <v>537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 t="s">
        <v>537</v>
      </c>
      <c r="AD399" s="5"/>
      <c r="AE399" s="5"/>
      <c r="AG399" s="20">
        <f t="shared" si="52"/>
        <v>5</v>
      </c>
      <c r="AH399" s="21">
        <f t="shared" si="57"/>
        <v>1</v>
      </c>
      <c r="AJ399" s="30" t="str">
        <f t="shared" si="53"/>
        <v xml:space="preserve"> </v>
      </c>
      <c r="AK399" s="30" t="str">
        <f t="shared" si="54"/>
        <v xml:space="preserve"> </v>
      </c>
      <c r="AL399" s="30" t="str">
        <f t="shared" si="55"/>
        <v xml:space="preserve"> </v>
      </c>
      <c r="AM399" s="30">
        <f t="shared" si="56"/>
        <v>1</v>
      </c>
    </row>
    <row r="400" spans="1:39" s="3" customFormat="1" ht="20.100000000000001" customHeight="1" x14ac:dyDescent="0.25">
      <c r="A400" s="45" t="s">
        <v>533</v>
      </c>
      <c r="B400" s="45" t="s">
        <v>328</v>
      </c>
      <c r="C400" s="45" t="s">
        <v>575</v>
      </c>
      <c r="D400" s="45" t="s">
        <v>86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 t="s">
        <v>537</v>
      </c>
      <c r="AB400" s="5"/>
      <c r="AC400" s="5" t="s">
        <v>537</v>
      </c>
      <c r="AD400" s="5"/>
      <c r="AE400" s="5"/>
      <c r="AG400" s="20">
        <f t="shared" si="52"/>
        <v>2</v>
      </c>
      <c r="AH400" s="21">
        <f t="shared" si="57"/>
        <v>1</v>
      </c>
      <c r="AJ400" s="30" t="str">
        <f t="shared" si="53"/>
        <v xml:space="preserve"> </v>
      </c>
      <c r="AK400" s="30" t="str">
        <f t="shared" si="54"/>
        <v xml:space="preserve"> </v>
      </c>
      <c r="AL400" s="30">
        <f t="shared" si="55"/>
        <v>1</v>
      </c>
      <c r="AM400" s="30" t="str">
        <f t="shared" si="56"/>
        <v xml:space="preserve"> </v>
      </c>
    </row>
    <row r="401" spans="1:39" s="3" customFormat="1" ht="20.100000000000001" customHeight="1" x14ac:dyDescent="0.25">
      <c r="A401" s="45" t="s">
        <v>534</v>
      </c>
      <c r="B401" s="45" t="s">
        <v>55</v>
      </c>
      <c r="C401" s="45" t="s">
        <v>549</v>
      </c>
      <c r="D401" s="45" t="s">
        <v>56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G401" s="20">
        <f t="shared" si="52"/>
        <v>0</v>
      </c>
      <c r="AH401" s="21" t="str">
        <f t="shared" si="57"/>
        <v xml:space="preserve"> </v>
      </c>
      <c r="AJ401" s="30" t="str">
        <f t="shared" si="53"/>
        <v xml:space="preserve"> </v>
      </c>
      <c r="AK401" s="30" t="str">
        <f t="shared" si="54"/>
        <v xml:space="preserve"> </v>
      </c>
      <c r="AL401" s="30" t="str">
        <f t="shared" si="55"/>
        <v xml:space="preserve"> </v>
      </c>
      <c r="AM401" s="30" t="str">
        <f t="shared" si="56"/>
        <v xml:space="preserve"> </v>
      </c>
    </row>
    <row r="402" spans="1:39" s="3" customFormat="1" ht="20.100000000000001" customHeight="1" x14ac:dyDescent="0.25">
      <c r="A402" s="45" t="s">
        <v>535</v>
      </c>
      <c r="B402" s="45" t="s">
        <v>328</v>
      </c>
      <c r="C402" s="45" t="s">
        <v>575</v>
      </c>
      <c r="D402" s="45" t="s">
        <v>86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 t="s">
        <v>537</v>
      </c>
      <c r="AD402" s="5"/>
      <c r="AE402" s="5"/>
      <c r="AG402" s="20">
        <f t="shared" si="52"/>
        <v>1</v>
      </c>
      <c r="AH402" s="21">
        <f t="shared" si="57"/>
        <v>1</v>
      </c>
      <c r="AJ402" s="30" t="str">
        <f t="shared" si="53"/>
        <v xml:space="preserve"> </v>
      </c>
      <c r="AK402" s="30" t="str">
        <f t="shared" si="54"/>
        <v xml:space="preserve"> </v>
      </c>
      <c r="AL402" s="30" t="str">
        <f t="shared" si="55"/>
        <v xml:space="preserve"> </v>
      </c>
      <c r="AM402" s="30" t="str">
        <f t="shared" si="56"/>
        <v xml:space="preserve"> </v>
      </c>
    </row>
    <row r="403" spans="1:39" ht="15" thickBot="1" x14ac:dyDescent="0.25">
      <c r="P403" s="5"/>
      <c r="AD403" s="61"/>
      <c r="AE403" s="15"/>
    </row>
    <row r="404" spans="1:39" ht="15.75" thickBot="1" x14ac:dyDescent="0.3">
      <c r="A404" t="s">
        <v>3</v>
      </c>
      <c r="B404" s="13" t="s">
        <v>4</v>
      </c>
      <c r="C404" s="13"/>
      <c r="E404" s="46">
        <f t="shared" ref="E404:AE404" si="58">+COUNTA(E2:E403)</f>
        <v>156</v>
      </c>
      <c r="F404" s="46">
        <f t="shared" si="58"/>
        <v>105</v>
      </c>
      <c r="G404" s="46">
        <f t="shared" si="58"/>
        <v>105</v>
      </c>
      <c r="H404" s="46">
        <f t="shared" si="58"/>
        <v>166</v>
      </c>
      <c r="I404" s="46">
        <f t="shared" si="58"/>
        <v>144</v>
      </c>
      <c r="J404" s="46">
        <f t="shared" si="58"/>
        <v>13</v>
      </c>
      <c r="K404" s="46">
        <f t="shared" si="58"/>
        <v>8</v>
      </c>
      <c r="L404" s="46">
        <f t="shared" si="58"/>
        <v>10</v>
      </c>
      <c r="M404" s="46">
        <f t="shared" si="58"/>
        <v>8</v>
      </c>
      <c r="N404" s="46">
        <f t="shared" si="58"/>
        <v>1</v>
      </c>
      <c r="O404" s="46">
        <f t="shared" si="58"/>
        <v>10</v>
      </c>
      <c r="P404" s="46">
        <f t="shared" si="58"/>
        <v>7</v>
      </c>
      <c r="Q404" s="46">
        <f t="shared" si="58"/>
        <v>15</v>
      </c>
      <c r="R404" s="46">
        <f t="shared" si="58"/>
        <v>0</v>
      </c>
      <c r="S404" s="46">
        <f t="shared" si="58"/>
        <v>60</v>
      </c>
      <c r="T404" s="17">
        <f t="shared" si="58"/>
        <v>14</v>
      </c>
      <c r="U404" s="17">
        <f t="shared" si="58"/>
        <v>42</v>
      </c>
      <c r="V404" s="17">
        <f t="shared" si="58"/>
        <v>13</v>
      </c>
      <c r="W404" s="17">
        <f t="shared" si="58"/>
        <v>7</v>
      </c>
      <c r="X404" s="16">
        <f t="shared" si="58"/>
        <v>52</v>
      </c>
      <c r="Y404" s="16">
        <f t="shared" si="58"/>
        <v>6</v>
      </c>
      <c r="Z404" s="17">
        <f t="shared" si="58"/>
        <v>25</v>
      </c>
      <c r="AA404" s="17">
        <f t="shared" si="58"/>
        <v>121</v>
      </c>
      <c r="AB404" s="17">
        <f t="shared" si="58"/>
        <v>0</v>
      </c>
      <c r="AC404" s="17">
        <f t="shared" si="58"/>
        <v>227</v>
      </c>
      <c r="AD404" s="17">
        <f t="shared" si="58"/>
        <v>6</v>
      </c>
      <c r="AE404" s="17">
        <f t="shared" si="58"/>
        <v>17</v>
      </c>
      <c r="AF404" s="15"/>
      <c r="AH404" s="22">
        <f>+SUM(AH2:AH402)</f>
        <v>332</v>
      </c>
      <c r="AJ404" s="31">
        <f>+SUM(AJ2:AJ402)</f>
        <v>64</v>
      </c>
      <c r="AK404" s="31">
        <f>+SUM(AK2:AK402)</f>
        <v>76</v>
      </c>
      <c r="AL404" s="31">
        <f>+SUM(AL2:AL402)</f>
        <v>116</v>
      </c>
      <c r="AM404" s="31">
        <f>+SUM(AM2:AM402)</f>
        <v>285</v>
      </c>
    </row>
    <row r="405" spans="1:39" ht="16.5" thickBot="1" x14ac:dyDescent="0.3">
      <c r="A405" s="12">
        <f>+COUNTA(A2:A402)</f>
        <v>401</v>
      </c>
      <c r="B405" s="13" t="s">
        <v>5</v>
      </c>
      <c r="C405" s="13"/>
      <c r="E405" s="47">
        <f>+E404/A405</f>
        <v>0.38902743142144636</v>
      </c>
      <c r="F405" s="47">
        <f t="shared" ref="F405:AA405" si="59">+F404/$A$405</f>
        <v>0.26184538653366585</v>
      </c>
      <c r="G405" s="47">
        <f t="shared" si="59"/>
        <v>0.26184538653366585</v>
      </c>
      <c r="H405" s="47">
        <f t="shared" si="59"/>
        <v>0.41396508728179549</v>
      </c>
      <c r="I405" s="47">
        <f t="shared" si="59"/>
        <v>0.35910224438902744</v>
      </c>
      <c r="J405" s="47">
        <f t="shared" si="59"/>
        <v>3.2418952618453865E-2</v>
      </c>
      <c r="K405" s="47">
        <f t="shared" si="59"/>
        <v>1.9950124688279301E-2</v>
      </c>
      <c r="L405" s="47">
        <f t="shared" si="59"/>
        <v>2.4937655860349128E-2</v>
      </c>
      <c r="M405" s="47">
        <f t="shared" si="59"/>
        <v>1.9950124688279301E-2</v>
      </c>
      <c r="N405" s="47">
        <f t="shared" si="59"/>
        <v>2.4937655860349127E-3</v>
      </c>
      <c r="O405" s="47">
        <f t="shared" si="59"/>
        <v>2.4937655860349128E-2</v>
      </c>
      <c r="P405" s="47">
        <f t="shared" si="59"/>
        <v>1.7456359102244388E-2</v>
      </c>
      <c r="Q405" s="47">
        <f t="shared" si="59"/>
        <v>3.7406483790523692E-2</v>
      </c>
      <c r="R405" s="47">
        <f t="shared" si="59"/>
        <v>0</v>
      </c>
      <c r="S405" s="47">
        <f t="shared" si="59"/>
        <v>0.14962593516209477</v>
      </c>
      <c r="T405" s="18">
        <f t="shared" si="59"/>
        <v>3.4912718204488775E-2</v>
      </c>
      <c r="U405" s="18">
        <f t="shared" si="59"/>
        <v>0.10473815461346633</v>
      </c>
      <c r="V405" s="18">
        <f t="shared" si="59"/>
        <v>3.2418952618453865E-2</v>
      </c>
      <c r="W405" s="18">
        <f t="shared" si="59"/>
        <v>1.7456359102244388E-2</v>
      </c>
      <c r="X405" s="14">
        <f t="shared" si="59"/>
        <v>0.12967581047381546</v>
      </c>
      <c r="Y405" s="14">
        <f t="shared" si="59"/>
        <v>1.4962593516209476E-2</v>
      </c>
      <c r="Z405" s="18">
        <f t="shared" si="59"/>
        <v>6.2344139650872821E-2</v>
      </c>
      <c r="AA405" s="18">
        <f t="shared" si="59"/>
        <v>0.30174563591022446</v>
      </c>
      <c r="AB405" s="18">
        <f>+AB404/$A$405</f>
        <v>0</v>
      </c>
      <c r="AC405" s="18">
        <f>+AC404/$A$405</f>
        <v>0.56608478802992523</v>
      </c>
      <c r="AD405" s="18">
        <f>+AD404/$A$405</f>
        <v>1.4962593516209476E-2</v>
      </c>
      <c r="AE405" s="18">
        <f>+AE404/$A$405</f>
        <v>4.2394014962593519E-2</v>
      </c>
      <c r="AF405" s="15"/>
      <c r="AG405" s="23" t="s">
        <v>8</v>
      </c>
      <c r="AH405" s="24">
        <f>+AH404/$A$405</f>
        <v>0.82793017456359097</v>
      </c>
      <c r="AI405" s="23" t="s">
        <v>13</v>
      </c>
      <c r="AJ405" s="32">
        <f>+AJ404/$A$405</f>
        <v>0.15960099750623441</v>
      </c>
      <c r="AK405" s="33">
        <f t="shared" ref="AK405:AM405" si="60">+AK404/$A$405</f>
        <v>0.18952618453865336</v>
      </c>
      <c r="AL405" s="34">
        <f t="shared" si="60"/>
        <v>0.2892768079800499</v>
      </c>
      <c r="AM405" s="35">
        <f t="shared" si="60"/>
        <v>0.71072319201995016</v>
      </c>
    </row>
  </sheetData>
  <autoFilter ref="A1:AM402"/>
  <pageMargins left="0.39370078740157483" right="0.39370078740157483" top="0.39370078740157483" bottom="0.39370078740157483" header="0.31496062992125984" footer="0.31496062992125984"/>
  <pageSetup scale="37" fitToHeight="20" orientation="portrait" r:id="rId1"/>
  <headerFooter>
    <oddFooter>&amp;R&amp;P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0"/>
  <sheetViews>
    <sheetView showGridLines="0" workbookViewId="0">
      <pane xSplit="7" ySplit="7" topLeftCell="H50" activePane="bottomRight" state="frozen"/>
      <selection pane="topRight" activeCell="H1" sqref="H1"/>
      <selection pane="bottomLeft" activeCell="A8" sqref="A8"/>
      <selection pane="bottomRight" activeCell="G36" sqref="G36"/>
    </sheetView>
  </sheetViews>
  <sheetFormatPr baseColWidth="10" defaultRowHeight="15" x14ac:dyDescent="0.25"/>
  <cols>
    <col min="2" max="2" width="15.5703125" bestFit="1" customWidth="1"/>
    <col min="3" max="3" width="16.28515625" bestFit="1" customWidth="1"/>
    <col min="4" max="4" width="27" bestFit="1" customWidth="1"/>
    <col min="5" max="5" width="0" hidden="1" customWidth="1"/>
    <col min="6" max="6" width="52.140625" bestFit="1" customWidth="1"/>
    <col min="7" max="7" width="44.28515625" bestFit="1" customWidth="1"/>
    <col min="8" max="8" width="33.85546875" bestFit="1" customWidth="1"/>
  </cols>
  <sheetData>
    <row r="2" spans="1:8" x14ac:dyDescent="0.25">
      <c r="A2" t="s">
        <v>631</v>
      </c>
    </row>
    <row r="3" spans="1:8" x14ac:dyDescent="0.25">
      <c r="A3" t="s">
        <v>632</v>
      </c>
    </row>
    <row r="4" spans="1:8" x14ac:dyDescent="0.25">
      <c r="A4" t="s">
        <v>633</v>
      </c>
    </row>
    <row r="7" spans="1:8" x14ac:dyDescent="0.25">
      <c r="A7" s="68" t="s">
        <v>634</v>
      </c>
      <c r="B7" s="68" t="s">
        <v>635</v>
      </c>
      <c r="C7" s="68" t="s">
        <v>636</v>
      </c>
      <c r="D7" s="68" t="s">
        <v>0</v>
      </c>
      <c r="E7" s="68" t="s">
        <v>637</v>
      </c>
      <c r="F7" s="68" t="s">
        <v>1</v>
      </c>
      <c r="G7" s="68" t="s">
        <v>2</v>
      </c>
      <c r="H7" s="68" t="s">
        <v>638</v>
      </c>
    </row>
    <row r="8" spans="1:8" x14ac:dyDescent="0.25">
      <c r="A8" s="45">
        <v>32161083</v>
      </c>
      <c r="B8" s="45" t="s">
        <v>639</v>
      </c>
      <c r="C8" s="45" t="s">
        <v>640</v>
      </c>
      <c r="D8" s="45" t="s">
        <v>641</v>
      </c>
      <c r="E8" s="45" t="s">
        <v>642</v>
      </c>
      <c r="F8" s="45" t="s">
        <v>643</v>
      </c>
      <c r="G8" s="45" t="s">
        <v>619</v>
      </c>
      <c r="H8" s="45" t="s">
        <v>644</v>
      </c>
    </row>
    <row r="9" spans="1:8" x14ac:dyDescent="0.25">
      <c r="A9" s="45">
        <v>32124278</v>
      </c>
      <c r="B9" s="45" t="s">
        <v>645</v>
      </c>
      <c r="C9" s="45" t="s">
        <v>646</v>
      </c>
      <c r="D9" s="45" t="s">
        <v>647</v>
      </c>
      <c r="E9" s="45" t="s">
        <v>642</v>
      </c>
      <c r="F9" s="45" t="s">
        <v>38</v>
      </c>
      <c r="G9" s="45" t="s">
        <v>648</v>
      </c>
      <c r="H9" s="45" t="s">
        <v>649</v>
      </c>
    </row>
    <row r="10" spans="1:8" x14ac:dyDescent="0.25">
      <c r="A10" s="45">
        <v>32155512</v>
      </c>
      <c r="B10" s="45" t="s">
        <v>645</v>
      </c>
      <c r="C10" s="45" t="s">
        <v>650</v>
      </c>
      <c r="D10" s="45" t="s">
        <v>651</v>
      </c>
      <c r="E10" s="45" t="s">
        <v>652</v>
      </c>
      <c r="F10" s="45" t="s">
        <v>653</v>
      </c>
      <c r="G10" s="45" t="s">
        <v>654</v>
      </c>
      <c r="H10" s="45" t="s">
        <v>655</v>
      </c>
    </row>
    <row r="11" spans="1:8" x14ac:dyDescent="0.25">
      <c r="A11" s="45">
        <v>32124229</v>
      </c>
      <c r="B11" s="45" t="s">
        <v>656</v>
      </c>
      <c r="C11" s="45" t="s">
        <v>657</v>
      </c>
      <c r="D11" s="45" t="s">
        <v>658</v>
      </c>
      <c r="E11" s="45" t="s">
        <v>652</v>
      </c>
      <c r="F11" s="45" t="s">
        <v>659</v>
      </c>
      <c r="G11" s="45" t="s">
        <v>660</v>
      </c>
      <c r="H11" s="45" t="s">
        <v>661</v>
      </c>
    </row>
    <row r="12" spans="1:8" x14ac:dyDescent="0.25">
      <c r="A12" s="45">
        <v>32142632</v>
      </c>
      <c r="B12" s="45" t="s">
        <v>662</v>
      </c>
      <c r="C12" s="45" t="s">
        <v>663</v>
      </c>
      <c r="D12" s="45" t="s">
        <v>664</v>
      </c>
      <c r="E12" s="45" t="s">
        <v>642</v>
      </c>
      <c r="F12" s="45" t="s">
        <v>581</v>
      </c>
      <c r="G12" s="45" t="s">
        <v>665</v>
      </c>
      <c r="H12" s="45" t="s">
        <v>666</v>
      </c>
    </row>
    <row r="13" spans="1:8" x14ac:dyDescent="0.25">
      <c r="A13" s="45">
        <v>32153970</v>
      </c>
      <c r="B13" s="45" t="s">
        <v>667</v>
      </c>
      <c r="C13" s="45" t="s">
        <v>668</v>
      </c>
      <c r="D13" s="45" t="s">
        <v>669</v>
      </c>
      <c r="E13" s="45" t="s">
        <v>652</v>
      </c>
      <c r="F13" s="45" t="s">
        <v>670</v>
      </c>
      <c r="G13" s="45" t="s">
        <v>671</v>
      </c>
      <c r="H13" s="45" t="s">
        <v>672</v>
      </c>
    </row>
    <row r="14" spans="1:8" x14ac:dyDescent="0.25">
      <c r="A14" s="45">
        <v>32123705</v>
      </c>
      <c r="B14" s="45" t="s">
        <v>673</v>
      </c>
      <c r="C14" s="45" t="s">
        <v>674</v>
      </c>
      <c r="D14" s="45" t="s">
        <v>675</v>
      </c>
      <c r="E14" s="45" t="s">
        <v>652</v>
      </c>
      <c r="F14" s="45" t="s">
        <v>590</v>
      </c>
      <c r="G14" s="45" t="s">
        <v>648</v>
      </c>
      <c r="H14" s="45" t="s">
        <v>676</v>
      </c>
    </row>
    <row r="15" spans="1:8" x14ac:dyDescent="0.25">
      <c r="A15" s="45">
        <v>32163143</v>
      </c>
      <c r="B15" s="45" t="s">
        <v>677</v>
      </c>
      <c r="C15" s="45" t="s">
        <v>678</v>
      </c>
      <c r="D15" s="45" t="s">
        <v>679</v>
      </c>
      <c r="E15" s="45" t="s">
        <v>652</v>
      </c>
      <c r="F15" s="45" t="s">
        <v>680</v>
      </c>
      <c r="G15" s="45" t="s">
        <v>625</v>
      </c>
      <c r="H15" s="45" t="s">
        <v>681</v>
      </c>
    </row>
    <row r="16" spans="1:8" x14ac:dyDescent="0.25">
      <c r="A16" s="45">
        <v>32146510</v>
      </c>
      <c r="B16" s="45" t="s">
        <v>682</v>
      </c>
      <c r="C16" s="45" t="s">
        <v>683</v>
      </c>
      <c r="D16" s="45" t="s">
        <v>684</v>
      </c>
      <c r="E16" s="45" t="s">
        <v>642</v>
      </c>
      <c r="F16" s="45" t="s">
        <v>685</v>
      </c>
      <c r="G16" s="45" t="s">
        <v>619</v>
      </c>
      <c r="H16" s="45" t="s">
        <v>686</v>
      </c>
    </row>
    <row r="17" spans="1:8" x14ac:dyDescent="0.25">
      <c r="A17" s="45">
        <v>32133367</v>
      </c>
      <c r="B17" s="45" t="s">
        <v>687</v>
      </c>
      <c r="C17" s="45" t="s">
        <v>688</v>
      </c>
      <c r="D17" s="45" t="s">
        <v>689</v>
      </c>
      <c r="E17" s="45" t="s">
        <v>652</v>
      </c>
      <c r="F17" s="45" t="s">
        <v>690</v>
      </c>
      <c r="G17" s="45" t="s">
        <v>619</v>
      </c>
      <c r="H17" s="45" t="s">
        <v>691</v>
      </c>
    </row>
    <row r="18" spans="1:8" x14ac:dyDescent="0.25">
      <c r="A18" s="45">
        <v>32157697</v>
      </c>
      <c r="B18" s="45" t="s">
        <v>692</v>
      </c>
      <c r="C18" s="45" t="s">
        <v>693</v>
      </c>
      <c r="D18" s="45" t="s">
        <v>694</v>
      </c>
      <c r="E18" s="45" t="s">
        <v>642</v>
      </c>
      <c r="F18" s="45" t="s">
        <v>695</v>
      </c>
      <c r="G18" s="45" t="s">
        <v>696</v>
      </c>
      <c r="H18" s="45" t="s">
        <v>697</v>
      </c>
    </row>
    <row r="19" spans="1:8" x14ac:dyDescent="0.25">
      <c r="A19" s="45">
        <v>32124350</v>
      </c>
      <c r="B19" s="45" t="s">
        <v>698</v>
      </c>
      <c r="C19" s="45" t="s">
        <v>699</v>
      </c>
      <c r="D19" s="45" t="s">
        <v>700</v>
      </c>
      <c r="E19" s="45" t="s">
        <v>642</v>
      </c>
      <c r="F19" s="45" t="s">
        <v>701</v>
      </c>
      <c r="G19" s="45" t="s">
        <v>702</v>
      </c>
      <c r="H19" s="45" t="s">
        <v>703</v>
      </c>
    </row>
    <row r="20" spans="1:8" x14ac:dyDescent="0.25">
      <c r="A20" s="45">
        <v>32124348</v>
      </c>
      <c r="B20" s="45" t="s">
        <v>704</v>
      </c>
      <c r="C20" s="45" t="s">
        <v>640</v>
      </c>
      <c r="D20" s="45" t="s">
        <v>705</v>
      </c>
      <c r="E20" s="45" t="s">
        <v>652</v>
      </c>
      <c r="F20" s="45" t="s">
        <v>38</v>
      </c>
      <c r="G20" s="45" t="s">
        <v>706</v>
      </c>
      <c r="H20" s="45" t="s">
        <v>707</v>
      </c>
    </row>
    <row r="21" spans="1:8" x14ac:dyDescent="0.25">
      <c r="A21" s="45">
        <v>32124226</v>
      </c>
      <c r="B21" s="45" t="s">
        <v>708</v>
      </c>
      <c r="C21" s="45" t="s">
        <v>709</v>
      </c>
      <c r="D21" s="45" t="s">
        <v>710</v>
      </c>
      <c r="E21" s="45" t="s">
        <v>642</v>
      </c>
      <c r="F21" s="45" t="s">
        <v>685</v>
      </c>
      <c r="G21" s="45" t="s">
        <v>711</v>
      </c>
      <c r="H21" s="45" t="s">
        <v>712</v>
      </c>
    </row>
    <row r="22" spans="1:8" x14ac:dyDescent="0.25">
      <c r="A22" s="45">
        <v>32160511</v>
      </c>
      <c r="B22" s="45" t="s">
        <v>713</v>
      </c>
      <c r="C22" s="45" t="s">
        <v>714</v>
      </c>
      <c r="D22" s="45" t="s">
        <v>715</v>
      </c>
      <c r="E22" s="45" t="s">
        <v>652</v>
      </c>
      <c r="F22" s="45" t="s">
        <v>716</v>
      </c>
      <c r="G22" s="45" t="s">
        <v>619</v>
      </c>
      <c r="H22" s="45" t="s">
        <v>717</v>
      </c>
    </row>
    <row r="23" spans="1:8" x14ac:dyDescent="0.25">
      <c r="A23" s="45">
        <v>32124214</v>
      </c>
      <c r="B23" s="45" t="s">
        <v>718</v>
      </c>
      <c r="C23" s="45" t="s">
        <v>719</v>
      </c>
      <c r="D23" s="45" t="s">
        <v>720</v>
      </c>
      <c r="E23" s="45" t="s">
        <v>642</v>
      </c>
      <c r="F23" s="45" t="s">
        <v>721</v>
      </c>
      <c r="G23" s="45" t="s">
        <v>722</v>
      </c>
      <c r="H23" s="45" t="s">
        <v>723</v>
      </c>
    </row>
    <row r="24" spans="1:8" x14ac:dyDescent="0.25">
      <c r="A24" s="45">
        <v>32162644</v>
      </c>
      <c r="B24" s="45" t="s">
        <v>724</v>
      </c>
      <c r="C24" s="45" t="s">
        <v>725</v>
      </c>
      <c r="D24" s="45" t="s">
        <v>726</v>
      </c>
      <c r="E24" s="45" t="s">
        <v>652</v>
      </c>
      <c r="F24" s="45" t="s">
        <v>727</v>
      </c>
      <c r="G24" s="45" t="s">
        <v>728</v>
      </c>
      <c r="H24" s="45" t="s">
        <v>729</v>
      </c>
    </row>
    <row r="25" spans="1:8" x14ac:dyDescent="0.25">
      <c r="A25" s="45">
        <v>32163135</v>
      </c>
      <c r="B25" s="45" t="s">
        <v>730</v>
      </c>
      <c r="C25" s="45" t="s">
        <v>731</v>
      </c>
      <c r="D25" s="45" t="s">
        <v>732</v>
      </c>
      <c r="E25" s="45" t="s">
        <v>652</v>
      </c>
      <c r="F25" s="45" t="s">
        <v>721</v>
      </c>
      <c r="G25" s="45" t="s">
        <v>625</v>
      </c>
      <c r="H25" s="45" t="s">
        <v>733</v>
      </c>
    </row>
    <row r="26" spans="1:8" x14ac:dyDescent="0.25">
      <c r="A26" s="45">
        <v>32145456</v>
      </c>
      <c r="B26" s="45" t="s">
        <v>730</v>
      </c>
      <c r="C26" s="45" t="s">
        <v>734</v>
      </c>
      <c r="D26" s="45" t="s">
        <v>735</v>
      </c>
      <c r="E26" s="45" t="s">
        <v>652</v>
      </c>
      <c r="F26" s="45" t="s">
        <v>540</v>
      </c>
      <c r="G26" s="45" t="s">
        <v>736</v>
      </c>
      <c r="H26" s="45" t="s">
        <v>737</v>
      </c>
    </row>
    <row r="27" spans="1:8" x14ac:dyDescent="0.25">
      <c r="A27" s="45">
        <v>32162643</v>
      </c>
      <c r="B27" s="45" t="s">
        <v>738</v>
      </c>
      <c r="C27" s="45" t="s">
        <v>739</v>
      </c>
      <c r="D27" s="45" t="s">
        <v>740</v>
      </c>
      <c r="E27" s="45" t="s">
        <v>642</v>
      </c>
      <c r="F27" s="45" t="s">
        <v>727</v>
      </c>
      <c r="G27" s="45" t="s">
        <v>741</v>
      </c>
      <c r="H27" s="45" t="s">
        <v>742</v>
      </c>
    </row>
    <row r="28" spans="1:8" x14ac:dyDescent="0.25">
      <c r="A28" s="45">
        <v>32162549</v>
      </c>
      <c r="B28" s="45" t="s">
        <v>743</v>
      </c>
      <c r="C28" s="45" t="s">
        <v>744</v>
      </c>
      <c r="D28" s="45" t="s">
        <v>745</v>
      </c>
      <c r="E28" s="45" t="s">
        <v>642</v>
      </c>
      <c r="F28" s="45" t="s">
        <v>746</v>
      </c>
      <c r="G28" s="45" t="s">
        <v>630</v>
      </c>
      <c r="H28" s="45" t="s">
        <v>747</v>
      </c>
    </row>
    <row r="29" spans="1:8" x14ac:dyDescent="0.25">
      <c r="A29" s="45">
        <v>32151615</v>
      </c>
      <c r="B29" s="45" t="s">
        <v>748</v>
      </c>
      <c r="C29" s="45" t="s">
        <v>734</v>
      </c>
      <c r="D29" s="45" t="s">
        <v>749</v>
      </c>
      <c r="E29" s="45" t="s">
        <v>652</v>
      </c>
      <c r="F29" s="45" t="s">
        <v>680</v>
      </c>
      <c r="G29" s="45" t="s">
        <v>722</v>
      </c>
      <c r="H29" s="45" t="s">
        <v>750</v>
      </c>
    </row>
    <row r="30" spans="1:8" x14ac:dyDescent="0.25">
      <c r="A30" s="45">
        <v>32159413</v>
      </c>
      <c r="B30" s="45" t="s">
        <v>751</v>
      </c>
      <c r="C30" s="45" t="s">
        <v>752</v>
      </c>
      <c r="D30" s="45" t="s">
        <v>753</v>
      </c>
      <c r="E30" s="45" t="s">
        <v>642</v>
      </c>
      <c r="F30" s="45" t="s">
        <v>754</v>
      </c>
      <c r="G30" s="45" t="s">
        <v>755</v>
      </c>
      <c r="H30" s="45" t="s">
        <v>756</v>
      </c>
    </row>
    <row r="31" spans="1:8" x14ac:dyDescent="0.25">
      <c r="A31" s="45">
        <v>32152778</v>
      </c>
      <c r="B31" s="45" t="s">
        <v>751</v>
      </c>
      <c r="C31" s="45" t="s">
        <v>757</v>
      </c>
      <c r="D31" s="45" t="s">
        <v>758</v>
      </c>
      <c r="E31" s="45" t="s">
        <v>652</v>
      </c>
      <c r="F31" s="45" t="s">
        <v>540</v>
      </c>
      <c r="G31" s="45" t="s">
        <v>759</v>
      </c>
      <c r="H31" s="45" t="s">
        <v>760</v>
      </c>
    </row>
    <row r="32" spans="1:8" x14ac:dyDescent="0.25">
      <c r="A32" s="45">
        <v>32147524</v>
      </c>
      <c r="B32" s="45" t="s">
        <v>761</v>
      </c>
      <c r="C32" s="45" t="s">
        <v>683</v>
      </c>
      <c r="D32" s="45" t="s">
        <v>762</v>
      </c>
      <c r="E32" s="45" t="s">
        <v>642</v>
      </c>
      <c r="F32" s="45" t="s">
        <v>38</v>
      </c>
      <c r="G32" s="45" t="s">
        <v>741</v>
      </c>
      <c r="H32" s="45" t="s">
        <v>763</v>
      </c>
    </row>
    <row r="33" spans="1:8" x14ac:dyDescent="0.25">
      <c r="A33" s="45">
        <v>32161367</v>
      </c>
      <c r="B33" s="45" t="s">
        <v>761</v>
      </c>
      <c r="C33" s="45" t="s">
        <v>764</v>
      </c>
      <c r="D33" s="45" t="s">
        <v>765</v>
      </c>
      <c r="E33" s="45" t="s">
        <v>642</v>
      </c>
      <c r="F33" s="45" t="s">
        <v>766</v>
      </c>
      <c r="G33" s="45" t="s">
        <v>619</v>
      </c>
      <c r="H33" s="45" t="s">
        <v>767</v>
      </c>
    </row>
    <row r="34" spans="1:8" x14ac:dyDescent="0.25">
      <c r="A34" s="45">
        <v>32124198</v>
      </c>
      <c r="B34" s="45" t="s">
        <v>768</v>
      </c>
      <c r="C34" s="45" t="s">
        <v>769</v>
      </c>
      <c r="D34" s="45" t="s">
        <v>770</v>
      </c>
      <c r="E34" s="45" t="s">
        <v>652</v>
      </c>
      <c r="F34" s="45" t="s">
        <v>771</v>
      </c>
      <c r="G34" s="45" t="s">
        <v>741</v>
      </c>
      <c r="H34" s="45" t="s">
        <v>772</v>
      </c>
    </row>
    <row r="35" spans="1:8" x14ac:dyDescent="0.25">
      <c r="A35" s="45">
        <v>32142999</v>
      </c>
      <c r="B35" s="45" t="s">
        <v>768</v>
      </c>
      <c r="C35" s="45" t="s">
        <v>773</v>
      </c>
      <c r="D35" s="45" t="s">
        <v>774</v>
      </c>
      <c r="E35" s="45" t="s">
        <v>652</v>
      </c>
      <c r="F35" s="45" t="s">
        <v>721</v>
      </c>
      <c r="G35" s="45" t="s">
        <v>741</v>
      </c>
      <c r="H35" s="45" t="s">
        <v>775</v>
      </c>
    </row>
    <row r="36" spans="1:8" x14ac:dyDescent="0.25">
      <c r="A36" s="45">
        <v>32164832</v>
      </c>
      <c r="B36" s="45" t="s">
        <v>776</v>
      </c>
      <c r="C36" s="45" t="s">
        <v>777</v>
      </c>
      <c r="D36" s="45" t="s">
        <v>778</v>
      </c>
      <c r="E36" s="45" t="s">
        <v>652</v>
      </c>
      <c r="F36" s="45" t="s">
        <v>581</v>
      </c>
      <c r="G36" s="45" t="s">
        <v>706</v>
      </c>
      <c r="H36" s="45" t="s">
        <v>779</v>
      </c>
    </row>
    <row r="37" spans="1:8" x14ac:dyDescent="0.25">
      <c r="A37" s="45">
        <v>32162906</v>
      </c>
      <c r="B37" s="45" t="s">
        <v>780</v>
      </c>
      <c r="C37" s="45" t="s">
        <v>781</v>
      </c>
      <c r="D37" s="45" t="s">
        <v>782</v>
      </c>
      <c r="E37" s="45" t="s">
        <v>652</v>
      </c>
      <c r="F37" s="45" t="s">
        <v>590</v>
      </c>
      <c r="G37" s="45" t="s">
        <v>648</v>
      </c>
      <c r="H37" s="45" t="s">
        <v>783</v>
      </c>
    </row>
    <row r="38" spans="1:8" x14ac:dyDescent="0.25">
      <c r="A38" s="45">
        <v>32146559</v>
      </c>
      <c r="B38" s="45" t="s">
        <v>780</v>
      </c>
      <c r="C38" s="45" t="s">
        <v>784</v>
      </c>
      <c r="D38" s="45" t="s">
        <v>785</v>
      </c>
      <c r="E38" s="45" t="s">
        <v>642</v>
      </c>
      <c r="F38" s="45" t="s">
        <v>685</v>
      </c>
      <c r="G38" s="45" t="s">
        <v>619</v>
      </c>
      <c r="H38" s="45" t="s">
        <v>786</v>
      </c>
    </row>
    <row r="39" spans="1:8" x14ac:dyDescent="0.25">
      <c r="A39" s="45">
        <v>32124235</v>
      </c>
      <c r="B39" s="45" t="s">
        <v>780</v>
      </c>
      <c r="C39" s="45" t="s">
        <v>787</v>
      </c>
      <c r="D39" s="45" t="s">
        <v>788</v>
      </c>
      <c r="E39" s="45" t="s">
        <v>642</v>
      </c>
      <c r="F39" s="45" t="s">
        <v>789</v>
      </c>
      <c r="G39" s="45" t="s">
        <v>790</v>
      </c>
      <c r="H39" s="45" t="s">
        <v>791</v>
      </c>
    </row>
    <row r="40" spans="1:8" x14ac:dyDescent="0.25">
      <c r="A40" s="45">
        <v>32124210</v>
      </c>
      <c r="B40" s="45" t="s">
        <v>792</v>
      </c>
      <c r="C40" s="45" t="s">
        <v>793</v>
      </c>
      <c r="D40" s="45" t="s">
        <v>794</v>
      </c>
      <c r="E40" s="45" t="s">
        <v>642</v>
      </c>
      <c r="F40" s="45" t="s">
        <v>766</v>
      </c>
      <c r="G40" s="45" t="s">
        <v>619</v>
      </c>
      <c r="H40" s="45" t="s">
        <v>795</v>
      </c>
    </row>
    <row r="41" spans="1:8" x14ac:dyDescent="0.25">
      <c r="A41" s="45">
        <v>32161099</v>
      </c>
      <c r="B41" s="45" t="s">
        <v>796</v>
      </c>
      <c r="C41" s="45" t="s">
        <v>739</v>
      </c>
      <c r="D41" s="45" t="s">
        <v>797</v>
      </c>
      <c r="E41" s="45" t="s">
        <v>652</v>
      </c>
      <c r="F41" s="45" t="s">
        <v>643</v>
      </c>
      <c r="G41" s="45" t="s">
        <v>619</v>
      </c>
      <c r="H41" s="45" t="s">
        <v>798</v>
      </c>
    </row>
    <row r="42" spans="1:8" x14ac:dyDescent="0.25">
      <c r="A42" s="45">
        <v>32159882</v>
      </c>
      <c r="B42" s="45" t="s">
        <v>799</v>
      </c>
      <c r="C42" s="45" t="s">
        <v>800</v>
      </c>
      <c r="D42" s="45" t="s">
        <v>801</v>
      </c>
      <c r="E42" s="45" t="s">
        <v>642</v>
      </c>
      <c r="F42" s="45" t="s">
        <v>727</v>
      </c>
      <c r="G42" s="45" t="s">
        <v>648</v>
      </c>
      <c r="H42" s="45" t="s">
        <v>802</v>
      </c>
    </row>
    <row r="43" spans="1:8" x14ac:dyDescent="0.25">
      <c r="A43" s="45">
        <v>32164245</v>
      </c>
      <c r="B43" s="45" t="s">
        <v>803</v>
      </c>
      <c r="C43" s="45" t="s">
        <v>804</v>
      </c>
      <c r="D43" s="45" t="s">
        <v>805</v>
      </c>
      <c r="E43" s="45" t="s">
        <v>652</v>
      </c>
      <c r="F43" s="45" t="s">
        <v>806</v>
      </c>
      <c r="G43" s="45" t="s">
        <v>807</v>
      </c>
      <c r="H43" s="45" t="s">
        <v>808</v>
      </c>
    </row>
    <row r="44" spans="1:8" x14ac:dyDescent="0.25">
      <c r="A44" s="45">
        <v>32124314</v>
      </c>
      <c r="B44" s="45" t="s">
        <v>809</v>
      </c>
      <c r="C44" s="45" t="s">
        <v>810</v>
      </c>
      <c r="D44" s="45" t="s">
        <v>811</v>
      </c>
      <c r="E44" s="45" t="s">
        <v>652</v>
      </c>
      <c r="F44" s="45" t="s">
        <v>716</v>
      </c>
      <c r="G44" s="45" t="s">
        <v>741</v>
      </c>
      <c r="H44" s="45" t="s">
        <v>812</v>
      </c>
    </row>
    <row r="45" spans="1:8" x14ac:dyDescent="0.25">
      <c r="A45" s="45">
        <v>32160391</v>
      </c>
      <c r="B45" s="45" t="s">
        <v>813</v>
      </c>
      <c r="C45" s="45" t="s">
        <v>814</v>
      </c>
      <c r="D45" s="45" t="s">
        <v>815</v>
      </c>
      <c r="E45" s="45" t="s">
        <v>652</v>
      </c>
      <c r="F45" s="45" t="s">
        <v>806</v>
      </c>
      <c r="G45" s="45" t="s">
        <v>816</v>
      </c>
      <c r="H45" s="45" t="s">
        <v>817</v>
      </c>
    </row>
    <row r="46" spans="1:8" x14ac:dyDescent="0.25">
      <c r="A46" s="45">
        <v>32161868</v>
      </c>
      <c r="B46" s="45" t="s">
        <v>818</v>
      </c>
      <c r="C46" s="45" t="s">
        <v>787</v>
      </c>
      <c r="D46" s="45" t="s">
        <v>819</v>
      </c>
      <c r="E46" s="45" t="s">
        <v>652</v>
      </c>
      <c r="F46" s="45" t="s">
        <v>583</v>
      </c>
      <c r="G46" s="45" t="s">
        <v>728</v>
      </c>
      <c r="H46" s="45" t="s">
        <v>820</v>
      </c>
    </row>
    <row r="47" spans="1:8" x14ac:dyDescent="0.25">
      <c r="A47" s="45">
        <v>32149269</v>
      </c>
      <c r="B47" s="45" t="s">
        <v>818</v>
      </c>
      <c r="C47" s="45" t="s">
        <v>650</v>
      </c>
      <c r="D47" s="45" t="s">
        <v>821</v>
      </c>
      <c r="E47" s="45" t="s">
        <v>642</v>
      </c>
      <c r="F47" s="45" t="s">
        <v>643</v>
      </c>
      <c r="G47" s="45" t="s">
        <v>619</v>
      </c>
      <c r="H47" s="45" t="s">
        <v>822</v>
      </c>
    </row>
    <row r="48" spans="1:8" x14ac:dyDescent="0.25">
      <c r="A48" s="45">
        <v>32160873</v>
      </c>
      <c r="B48" s="45" t="s">
        <v>823</v>
      </c>
      <c r="C48" s="45" t="s">
        <v>824</v>
      </c>
      <c r="D48" s="45" t="s">
        <v>825</v>
      </c>
      <c r="E48" s="45" t="s">
        <v>652</v>
      </c>
      <c r="F48" s="45" t="s">
        <v>789</v>
      </c>
      <c r="G48" s="45" t="s">
        <v>826</v>
      </c>
      <c r="H48" s="45" t="s">
        <v>827</v>
      </c>
    </row>
    <row r="49" spans="1:8" x14ac:dyDescent="0.25">
      <c r="A49" s="45">
        <v>32152638</v>
      </c>
      <c r="B49" s="45" t="s">
        <v>828</v>
      </c>
      <c r="C49" s="45" t="s">
        <v>829</v>
      </c>
      <c r="D49" s="45" t="s">
        <v>830</v>
      </c>
      <c r="E49" s="45" t="s">
        <v>652</v>
      </c>
      <c r="F49" s="45" t="s">
        <v>831</v>
      </c>
      <c r="G49" s="45" t="s">
        <v>122</v>
      </c>
      <c r="H49" s="45" t="s">
        <v>832</v>
      </c>
    </row>
    <row r="50" spans="1:8" x14ac:dyDescent="0.25">
      <c r="A50" s="45">
        <v>32124903</v>
      </c>
      <c r="B50" s="45" t="s">
        <v>828</v>
      </c>
      <c r="C50" s="45" t="s">
        <v>833</v>
      </c>
      <c r="D50" s="45" t="s">
        <v>834</v>
      </c>
      <c r="E50" s="45" t="s">
        <v>652</v>
      </c>
      <c r="F50" s="45" t="s">
        <v>701</v>
      </c>
      <c r="G50" s="45" t="s">
        <v>619</v>
      </c>
      <c r="H50" s="45" t="s">
        <v>835</v>
      </c>
    </row>
    <row r="51" spans="1:8" x14ac:dyDescent="0.25">
      <c r="A51" s="45">
        <v>32149977</v>
      </c>
      <c r="B51" s="45" t="s">
        <v>836</v>
      </c>
      <c r="C51" s="45" t="s">
        <v>683</v>
      </c>
      <c r="D51" s="45" t="s">
        <v>837</v>
      </c>
      <c r="E51" s="45" t="s">
        <v>652</v>
      </c>
      <c r="F51" s="45" t="s">
        <v>838</v>
      </c>
      <c r="G51" s="45" t="s">
        <v>122</v>
      </c>
      <c r="H51" s="45" t="s">
        <v>839</v>
      </c>
    </row>
    <row r="52" spans="1:8" x14ac:dyDescent="0.25">
      <c r="A52" s="45">
        <v>32124199</v>
      </c>
      <c r="B52" s="45" t="s">
        <v>840</v>
      </c>
      <c r="C52" s="45" t="s">
        <v>841</v>
      </c>
      <c r="D52" s="45" t="s">
        <v>842</v>
      </c>
      <c r="E52" s="45" t="s">
        <v>642</v>
      </c>
      <c r="F52" s="45" t="s">
        <v>540</v>
      </c>
      <c r="G52" s="45" t="s">
        <v>843</v>
      </c>
      <c r="H52" s="45" t="s">
        <v>844</v>
      </c>
    </row>
    <row r="53" spans="1:8" x14ac:dyDescent="0.25">
      <c r="A53" s="45">
        <v>32152430</v>
      </c>
      <c r="B53" s="45" t="s">
        <v>845</v>
      </c>
      <c r="C53" s="45" t="s">
        <v>846</v>
      </c>
      <c r="D53" s="45" t="s">
        <v>847</v>
      </c>
      <c r="E53" s="45" t="s">
        <v>642</v>
      </c>
      <c r="F53" s="45" t="s">
        <v>721</v>
      </c>
      <c r="G53" s="45" t="s">
        <v>619</v>
      </c>
      <c r="H53" s="45" t="s">
        <v>848</v>
      </c>
    </row>
    <row r="54" spans="1:8" x14ac:dyDescent="0.25">
      <c r="A54" s="45">
        <v>32164115</v>
      </c>
      <c r="B54" s="45" t="s">
        <v>849</v>
      </c>
      <c r="C54" s="45" t="s">
        <v>725</v>
      </c>
      <c r="D54" s="45" t="s">
        <v>850</v>
      </c>
      <c r="E54" s="45" t="s">
        <v>652</v>
      </c>
      <c r="F54" s="45" t="s">
        <v>540</v>
      </c>
      <c r="G54" s="45" t="s">
        <v>728</v>
      </c>
      <c r="H54" s="45" t="s">
        <v>851</v>
      </c>
    </row>
    <row r="55" spans="1:8" x14ac:dyDescent="0.25">
      <c r="A55" s="45">
        <v>32151597</v>
      </c>
      <c r="B55" s="45" t="s">
        <v>852</v>
      </c>
      <c r="C55" s="45" t="s">
        <v>853</v>
      </c>
      <c r="D55" s="45" t="s">
        <v>854</v>
      </c>
      <c r="E55" s="45" t="s">
        <v>642</v>
      </c>
      <c r="F55" s="45" t="s">
        <v>590</v>
      </c>
      <c r="G55" s="45" t="s">
        <v>855</v>
      </c>
      <c r="H55" s="45" t="s">
        <v>856</v>
      </c>
    </row>
    <row r="56" spans="1:8" x14ac:dyDescent="0.25">
      <c r="A56" s="45">
        <v>32151397</v>
      </c>
      <c r="B56" s="45" t="s">
        <v>857</v>
      </c>
      <c r="C56" s="45" t="s">
        <v>858</v>
      </c>
      <c r="D56" s="45" t="s">
        <v>859</v>
      </c>
      <c r="E56" s="45" t="s">
        <v>642</v>
      </c>
      <c r="F56" s="45" t="s">
        <v>695</v>
      </c>
      <c r="G56" s="45" t="s">
        <v>860</v>
      </c>
      <c r="H56" s="45" t="s">
        <v>861</v>
      </c>
    </row>
    <row r="57" spans="1:8" x14ac:dyDescent="0.25">
      <c r="A57" s="45">
        <v>32162550</v>
      </c>
      <c r="B57" s="45" t="s">
        <v>784</v>
      </c>
      <c r="C57" s="45" t="s">
        <v>862</v>
      </c>
      <c r="D57" s="45" t="s">
        <v>863</v>
      </c>
      <c r="E57" s="45" t="s">
        <v>652</v>
      </c>
      <c r="F57" s="45" t="s">
        <v>727</v>
      </c>
      <c r="G57" s="45" t="s">
        <v>728</v>
      </c>
      <c r="H57" s="45" t="s">
        <v>864</v>
      </c>
    </row>
    <row r="58" spans="1:8" x14ac:dyDescent="0.25">
      <c r="A58" s="45">
        <v>32160002</v>
      </c>
      <c r="B58" s="45" t="s">
        <v>865</v>
      </c>
      <c r="C58" s="45" t="s">
        <v>866</v>
      </c>
      <c r="D58" s="45" t="s">
        <v>867</v>
      </c>
      <c r="E58" s="45" t="s">
        <v>652</v>
      </c>
      <c r="F58" s="45" t="s">
        <v>670</v>
      </c>
      <c r="G58" s="45" t="s">
        <v>671</v>
      </c>
      <c r="H58" s="45" t="s">
        <v>868</v>
      </c>
    </row>
    <row r="59" spans="1:8" x14ac:dyDescent="0.25">
      <c r="A59" s="45">
        <v>32152776</v>
      </c>
      <c r="B59" s="45" t="s">
        <v>869</v>
      </c>
      <c r="C59" s="45" t="s">
        <v>870</v>
      </c>
      <c r="D59" s="45" t="s">
        <v>871</v>
      </c>
      <c r="E59" s="45" t="s">
        <v>642</v>
      </c>
      <c r="F59" s="45" t="s">
        <v>727</v>
      </c>
      <c r="G59" s="45" t="s">
        <v>741</v>
      </c>
      <c r="H59" s="45" t="s">
        <v>872</v>
      </c>
    </row>
    <row r="60" spans="1:8" x14ac:dyDescent="0.25">
      <c r="A60" s="45">
        <v>32124267</v>
      </c>
      <c r="B60" s="45" t="s">
        <v>873</v>
      </c>
      <c r="C60" s="45" t="s">
        <v>874</v>
      </c>
      <c r="D60" s="45" t="s">
        <v>875</v>
      </c>
      <c r="E60" s="45" t="s">
        <v>642</v>
      </c>
      <c r="F60" s="45" t="s">
        <v>139</v>
      </c>
      <c r="G60" s="45" t="s">
        <v>140</v>
      </c>
      <c r="H60" s="45" t="s">
        <v>876</v>
      </c>
    </row>
    <row r="61" spans="1:8" x14ac:dyDescent="0.25">
      <c r="A61" s="45">
        <v>32160969</v>
      </c>
      <c r="B61" s="45" t="s">
        <v>800</v>
      </c>
      <c r="C61" s="45" t="s">
        <v>877</v>
      </c>
      <c r="D61" s="45" t="s">
        <v>878</v>
      </c>
      <c r="E61" s="45" t="s">
        <v>652</v>
      </c>
      <c r="F61" s="45" t="s">
        <v>670</v>
      </c>
      <c r="G61" s="45" t="s">
        <v>879</v>
      </c>
      <c r="H61" s="45" t="s">
        <v>880</v>
      </c>
    </row>
    <row r="62" spans="1:8" x14ac:dyDescent="0.25">
      <c r="A62" s="45">
        <v>32159785</v>
      </c>
      <c r="B62" s="45" t="s">
        <v>881</v>
      </c>
      <c r="C62" s="45" t="s">
        <v>640</v>
      </c>
      <c r="D62" s="45" t="s">
        <v>882</v>
      </c>
      <c r="E62" s="45" t="s">
        <v>652</v>
      </c>
      <c r="F62" s="45" t="s">
        <v>806</v>
      </c>
      <c r="G62" s="45" t="s">
        <v>807</v>
      </c>
      <c r="H62" s="45" t="s">
        <v>883</v>
      </c>
    </row>
    <row r="63" spans="1:8" x14ac:dyDescent="0.25">
      <c r="A63" s="45">
        <v>32124184</v>
      </c>
      <c r="B63" s="45" t="s">
        <v>884</v>
      </c>
      <c r="C63" s="45" t="s">
        <v>781</v>
      </c>
      <c r="D63" s="45" t="s">
        <v>834</v>
      </c>
      <c r="E63" s="45" t="s">
        <v>652</v>
      </c>
      <c r="F63" s="45" t="s">
        <v>581</v>
      </c>
      <c r="G63" s="45" t="s">
        <v>706</v>
      </c>
      <c r="H63" s="45" t="s">
        <v>885</v>
      </c>
    </row>
    <row r="64" spans="1:8" x14ac:dyDescent="0.25">
      <c r="A64" s="45">
        <v>32162648</v>
      </c>
      <c r="B64" s="45" t="s">
        <v>884</v>
      </c>
      <c r="C64" s="45" t="s">
        <v>886</v>
      </c>
      <c r="D64" s="45" t="s">
        <v>887</v>
      </c>
      <c r="E64" s="45" t="s">
        <v>642</v>
      </c>
      <c r="F64" s="45" t="s">
        <v>727</v>
      </c>
      <c r="G64" s="45" t="s">
        <v>741</v>
      </c>
      <c r="H64" s="45" t="s">
        <v>888</v>
      </c>
    </row>
    <row r="65" spans="1:8" x14ac:dyDescent="0.25">
      <c r="A65" s="45">
        <v>32124218</v>
      </c>
      <c r="B65" s="45" t="s">
        <v>884</v>
      </c>
      <c r="C65" s="45" t="s">
        <v>719</v>
      </c>
      <c r="D65" s="45" t="s">
        <v>889</v>
      </c>
      <c r="E65" s="45" t="s">
        <v>642</v>
      </c>
      <c r="F65" s="45" t="s">
        <v>695</v>
      </c>
      <c r="G65" s="45" t="s">
        <v>696</v>
      </c>
      <c r="H65" s="45" t="s">
        <v>890</v>
      </c>
    </row>
    <row r="66" spans="1:8" x14ac:dyDescent="0.25">
      <c r="A66" s="45">
        <v>32124370</v>
      </c>
      <c r="B66" s="45" t="s">
        <v>884</v>
      </c>
      <c r="C66" s="45" t="s">
        <v>891</v>
      </c>
      <c r="D66" s="45" t="s">
        <v>892</v>
      </c>
      <c r="E66" s="45" t="s">
        <v>642</v>
      </c>
      <c r="F66" s="45" t="s">
        <v>893</v>
      </c>
      <c r="G66" s="45" t="s">
        <v>894</v>
      </c>
      <c r="H66" s="45" t="s">
        <v>895</v>
      </c>
    </row>
    <row r="67" spans="1:8" x14ac:dyDescent="0.25">
      <c r="A67" s="45">
        <v>32162285</v>
      </c>
      <c r="B67" s="45" t="s">
        <v>884</v>
      </c>
      <c r="C67" s="45" t="s">
        <v>896</v>
      </c>
      <c r="D67" s="45" t="s">
        <v>897</v>
      </c>
      <c r="E67" s="45" t="s">
        <v>652</v>
      </c>
      <c r="F67" s="45" t="s">
        <v>643</v>
      </c>
      <c r="G67" s="45" t="s">
        <v>619</v>
      </c>
      <c r="H67" s="45" t="s">
        <v>898</v>
      </c>
    </row>
    <row r="68" spans="1:8" x14ac:dyDescent="0.25">
      <c r="A68" s="45">
        <v>32124363</v>
      </c>
      <c r="B68" s="45" t="s">
        <v>899</v>
      </c>
      <c r="C68" s="45" t="s">
        <v>900</v>
      </c>
      <c r="D68" s="45" t="s">
        <v>901</v>
      </c>
      <c r="E68" s="45" t="s">
        <v>652</v>
      </c>
      <c r="F68" s="45" t="s">
        <v>540</v>
      </c>
      <c r="G68" s="45" t="s">
        <v>741</v>
      </c>
      <c r="H68" s="45" t="s">
        <v>902</v>
      </c>
    </row>
    <row r="69" spans="1:8" x14ac:dyDescent="0.25">
      <c r="A69" s="45">
        <v>32154693</v>
      </c>
      <c r="B69" s="45" t="s">
        <v>903</v>
      </c>
      <c r="C69" s="45" t="s">
        <v>904</v>
      </c>
      <c r="D69" s="45" t="s">
        <v>905</v>
      </c>
      <c r="E69" s="45" t="s">
        <v>652</v>
      </c>
      <c r="F69" s="45" t="s">
        <v>690</v>
      </c>
      <c r="G69" s="45" t="s">
        <v>625</v>
      </c>
      <c r="H69" s="45" t="s">
        <v>906</v>
      </c>
    </row>
    <row r="70" spans="1:8" x14ac:dyDescent="0.25">
      <c r="A70" s="45">
        <v>32148868</v>
      </c>
      <c r="B70" s="45" t="s">
        <v>903</v>
      </c>
      <c r="C70" s="45" t="s">
        <v>907</v>
      </c>
      <c r="D70" s="45" t="s">
        <v>908</v>
      </c>
      <c r="E70" s="45" t="s">
        <v>652</v>
      </c>
      <c r="F70" s="45" t="s">
        <v>540</v>
      </c>
      <c r="G70" s="45" t="s">
        <v>728</v>
      </c>
      <c r="H70" s="45" t="s">
        <v>909</v>
      </c>
    </row>
    <row r="71" spans="1:8" x14ac:dyDescent="0.25">
      <c r="A71" s="45">
        <v>32149970</v>
      </c>
      <c r="B71" s="45" t="s">
        <v>903</v>
      </c>
      <c r="C71" s="45" t="s">
        <v>910</v>
      </c>
      <c r="D71" s="45" t="s">
        <v>911</v>
      </c>
      <c r="E71" s="45" t="s">
        <v>642</v>
      </c>
      <c r="F71" s="45" t="s">
        <v>912</v>
      </c>
      <c r="G71" s="45" t="s">
        <v>619</v>
      </c>
      <c r="H71" s="45" t="s">
        <v>913</v>
      </c>
    </row>
    <row r="72" spans="1:8" x14ac:dyDescent="0.25">
      <c r="A72" s="45">
        <v>32124284</v>
      </c>
      <c r="B72" s="45" t="s">
        <v>903</v>
      </c>
      <c r="C72" s="45" t="s">
        <v>914</v>
      </c>
      <c r="D72" s="45" t="s">
        <v>915</v>
      </c>
      <c r="E72" s="45" t="s">
        <v>642</v>
      </c>
      <c r="F72" s="45" t="s">
        <v>690</v>
      </c>
      <c r="G72" s="45" t="s">
        <v>619</v>
      </c>
      <c r="H72" s="45" t="s">
        <v>916</v>
      </c>
    </row>
    <row r="73" spans="1:8" x14ac:dyDescent="0.25">
      <c r="A73" s="45">
        <v>32153437</v>
      </c>
      <c r="B73" s="45" t="s">
        <v>903</v>
      </c>
      <c r="C73" s="45" t="s">
        <v>917</v>
      </c>
      <c r="D73" s="45" t="s">
        <v>918</v>
      </c>
      <c r="E73" s="45" t="s">
        <v>652</v>
      </c>
      <c r="F73" s="45" t="s">
        <v>540</v>
      </c>
      <c r="G73" s="45" t="s">
        <v>919</v>
      </c>
      <c r="H73" s="45" t="s">
        <v>920</v>
      </c>
    </row>
    <row r="74" spans="1:8" x14ac:dyDescent="0.25">
      <c r="A74" s="45">
        <v>32146961</v>
      </c>
      <c r="B74" s="45" t="s">
        <v>903</v>
      </c>
      <c r="C74" s="45" t="s">
        <v>921</v>
      </c>
      <c r="D74" s="45" t="s">
        <v>922</v>
      </c>
      <c r="E74" s="45" t="s">
        <v>652</v>
      </c>
      <c r="F74" s="45" t="s">
        <v>746</v>
      </c>
      <c r="G74" s="45" t="s">
        <v>728</v>
      </c>
      <c r="H74" s="45" t="s">
        <v>923</v>
      </c>
    </row>
    <row r="75" spans="1:8" x14ac:dyDescent="0.25">
      <c r="A75" s="45">
        <v>32142652</v>
      </c>
      <c r="B75" s="45" t="s">
        <v>924</v>
      </c>
      <c r="C75" s="45" t="s">
        <v>925</v>
      </c>
      <c r="D75" s="45" t="s">
        <v>926</v>
      </c>
      <c r="E75" s="45" t="s">
        <v>642</v>
      </c>
      <c r="F75" s="45" t="s">
        <v>927</v>
      </c>
      <c r="G75" s="45" t="s">
        <v>928</v>
      </c>
      <c r="H75" s="45" t="s">
        <v>929</v>
      </c>
    </row>
    <row r="76" spans="1:8" x14ac:dyDescent="0.25">
      <c r="A76" s="45">
        <v>32163142</v>
      </c>
      <c r="B76" s="45" t="s">
        <v>924</v>
      </c>
      <c r="C76" s="45" t="s">
        <v>930</v>
      </c>
      <c r="D76" s="45" t="s">
        <v>931</v>
      </c>
      <c r="E76" s="45" t="s">
        <v>642</v>
      </c>
      <c r="F76" s="45" t="s">
        <v>680</v>
      </c>
      <c r="G76" s="45" t="s">
        <v>625</v>
      </c>
      <c r="H76" s="45" t="s">
        <v>932</v>
      </c>
    </row>
    <row r="77" spans="1:8" x14ac:dyDescent="0.25">
      <c r="A77" s="45">
        <v>32148210</v>
      </c>
      <c r="B77" s="45" t="s">
        <v>924</v>
      </c>
      <c r="C77" s="45" t="s">
        <v>933</v>
      </c>
      <c r="D77" s="45" t="s">
        <v>934</v>
      </c>
      <c r="E77" s="45" t="s">
        <v>652</v>
      </c>
      <c r="F77" s="45" t="s">
        <v>540</v>
      </c>
      <c r="G77" s="45" t="s">
        <v>935</v>
      </c>
      <c r="H77" s="45" t="s">
        <v>936</v>
      </c>
    </row>
    <row r="78" spans="1:8" x14ac:dyDescent="0.25">
      <c r="A78" s="45">
        <v>32142667</v>
      </c>
      <c r="B78" s="45" t="s">
        <v>924</v>
      </c>
      <c r="C78" s="45" t="s">
        <v>937</v>
      </c>
      <c r="D78" s="45" t="s">
        <v>938</v>
      </c>
      <c r="E78" s="45" t="s">
        <v>652</v>
      </c>
      <c r="F78" s="45" t="s">
        <v>766</v>
      </c>
      <c r="G78" s="45" t="s">
        <v>702</v>
      </c>
      <c r="H78" s="45" t="s">
        <v>939</v>
      </c>
    </row>
    <row r="79" spans="1:8" x14ac:dyDescent="0.25">
      <c r="A79" s="45">
        <v>32163141</v>
      </c>
      <c r="B79" s="45" t="s">
        <v>924</v>
      </c>
      <c r="C79" s="45" t="s">
        <v>940</v>
      </c>
      <c r="D79" s="45" t="s">
        <v>941</v>
      </c>
      <c r="E79" s="45" t="s">
        <v>642</v>
      </c>
      <c r="F79" s="45" t="s">
        <v>680</v>
      </c>
      <c r="G79" s="45" t="s">
        <v>625</v>
      </c>
      <c r="H79" s="45" t="s">
        <v>942</v>
      </c>
    </row>
    <row r="80" spans="1:8" x14ac:dyDescent="0.25">
      <c r="A80" s="45">
        <v>32124197</v>
      </c>
      <c r="B80" s="45" t="s">
        <v>943</v>
      </c>
      <c r="C80" s="45" t="s">
        <v>944</v>
      </c>
      <c r="D80" s="45" t="s">
        <v>945</v>
      </c>
      <c r="E80" s="45" t="s">
        <v>642</v>
      </c>
      <c r="F80" s="45" t="s">
        <v>695</v>
      </c>
      <c r="G80" s="45" t="s">
        <v>860</v>
      </c>
      <c r="H80" s="45" t="s">
        <v>946</v>
      </c>
    </row>
    <row r="81" spans="1:8" x14ac:dyDescent="0.25">
      <c r="A81" s="45">
        <v>32124279</v>
      </c>
      <c r="B81" s="45" t="s">
        <v>947</v>
      </c>
      <c r="C81" s="45" t="s">
        <v>948</v>
      </c>
      <c r="D81" s="45" t="s">
        <v>658</v>
      </c>
      <c r="E81" s="45" t="s">
        <v>652</v>
      </c>
      <c r="F81" s="45" t="s">
        <v>766</v>
      </c>
      <c r="G81" s="45" t="s">
        <v>619</v>
      </c>
      <c r="H81" s="45" t="s">
        <v>949</v>
      </c>
    </row>
    <row r="82" spans="1:8" x14ac:dyDescent="0.25">
      <c r="A82" s="45">
        <v>32124333</v>
      </c>
      <c r="B82" s="45" t="s">
        <v>950</v>
      </c>
      <c r="C82" s="45" t="s">
        <v>951</v>
      </c>
      <c r="D82" s="45" t="s">
        <v>952</v>
      </c>
      <c r="E82" s="45" t="s">
        <v>652</v>
      </c>
      <c r="F82" s="45" t="s">
        <v>912</v>
      </c>
      <c r="G82" s="45" t="s">
        <v>741</v>
      </c>
      <c r="H82" s="45" t="s">
        <v>953</v>
      </c>
    </row>
    <row r="83" spans="1:8" x14ac:dyDescent="0.25">
      <c r="A83" s="45">
        <v>32155174</v>
      </c>
      <c r="B83" s="45" t="s">
        <v>954</v>
      </c>
      <c r="C83" s="45" t="s">
        <v>955</v>
      </c>
      <c r="D83" s="45" t="s">
        <v>956</v>
      </c>
      <c r="E83" s="45" t="s">
        <v>642</v>
      </c>
      <c r="F83" s="45" t="s">
        <v>171</v>
      </c>
      <c r="G83" s="45" t="s">
        <v>957</v>
      </c>
      <c r="H83" s="45" t="s">
        <v>958</v>
      </c>
    </row>
    <row r="84" spans="1:8" x14ac:dyDescent="0.25">
      <c r="A84" s="45">
        <v>32124194</v>
      </c>
      <c r="B84" s="45" t="s">
        <v>886</v>
      </c>
      <c r="C84" s="45"/>
      <c r="D84" s="45" t="s">
        <v>959</v>
      </c>
      <c r="E84" s="45" t="s">
        <v>652</v>
      </c>
      <c r="F84" s="45" t="s">
        <v>583</v>
      </c>
      <c r="G84" s="45" t="s">
        <v>741</v>
      </c>
      <c r="H84" s="45" t="s">
        <v>960</v>
      </c>
    </row>
    <row r="85" spans="1:8" x14ac:dyDescent="0.25">
      <c r="A85" s="45">
        <v>32162639</v>
      </c>
      <c r="B85" s="45" t="s">
        <v>961</v>
      </c>
      <c r="C85" s="45" t="s">
        <v>962</v>
      </c>
      <c r="D85" s="45" t="s">
        <v>963</v>
      </c>
      <c r="E85" s="45" t="s">
        <v>652</v>
      </c>
      <c r="F85" s="45" t="s">
        <v>727</v>
      </c>
      <c r="G85" s="45" t="s">
        <v>741</v>
      </c>
      <c r="H85" s="45" t="s">
        <v>964</v>
      </c>
    </row>
    <row r="86" spans="1:8" x14ac:dyDescent="0.25">
      <c r="A86" s="45">
        <v>32124188</v>
      </c>
      <c r="B86" s="45" t="s">
        <v>965</v>
      </c>
      <c r="C86" s="45" t="s">
        <v>966</v>
      </c>
      <c r="D86" s="45" t="s">
        <v>967</v>
      </c>
      <c r="E86" s="45" t="s">
        <v>652</v>
      </c>
      <c r="F86" s="45" t="s">
        <v>968</v>
      </c>
      <c r="G86" s="45" t="s">
        <v>969</v>
      </c>
      <c r="H86" s="45" t="s">
        <v>970</v>
      </c>
    </row>
    <row r="87" spans="1:8" x14ac:dyDescent="0.25">
      <c r="A87" s="45">
        <v>32124176</v>
      </c>
      <c r="B87" s="45" t="s">
        <v>971</v>
      </c>
      <c r="C87" s="45" t="s">
        <v>869</v>
      </c>
      <c r="D87" s="45" t="s">
        <v>972</v>
      </c>
      <c r="E87" s="45" t="s">
        <v>652</v>
      </c>
      <c r="F87" s="45" t="s">
        <v>540</v>
      </c>
      <c r="G87" s="45" t="s">
        <v>630</v>
      </c>
      <c r="H87" s="45" t="s">
        <v>973</v>
      </c>
    </row>
    <row r="88" spans="1:8" x14ac:dyDescent="0.25">
      <c r="A88" s="45">
        <v>32124213</v>
      </c>
      <c r="B88" s="45" t="s">
        <v>974</v>
      </c>
      <c r="C88" s="45" t="s">
        <v>975</v>
      </c>
      <c r="D88" s="45" t="s">
        <v>976</v>
      </c>
      <c r="E88" s="45" t="s">
        <v>652</v>
      </c>
      <c r="F88" s="45" t="s">
        <v>721</v>
      </c>
      <c r="G88" s="45" t="s">
        <v>722</v>
      </c>
      <c r="H88" s="45" t="s">
        <v>977</v>
      </c>
    </row>
    <row r="89" spans="1:8" x14ac:dyDescent="0.25">
      <c r="A89" s="45">
        <v>32124193</v>
      </c>
      <c r="B89" s="45" t="s">
        <v>978</v>
      </c>
      <c r="C89" s="45" t="s">
        <v>979</v>
      </c>
      <c r="D89" s="45" t="s">
        <v>980</v>
      </c>
      <c r="E89" s="45" t="s">
        <v>652</v>
      </c>
      <c r="F89" s="45" t="s">
        <v>766</v>
      </c>
      <c r="G89" s="45" t="s">
        <v>741</v>
      </c>
      <c r="H89" s="45" t="s">
        <v>981</v>
      </c>
    </row>
    <row r="90" spans="1:8" x14ac:dyDescent="0.25">
      <c r="A90" s="45">
        <v>32136969</v>
      </c>
      <c r="B90" s="45" t="s">
        <v>982</v>
      </c>
      <c r="C90" s="45" t="s">
        <v>983</v>
      </c>
      <c r="D90" s="45" t="s">
        <v>984</v>
      </c>
      <c r="E90" s="45" t="s">
        <v>642</v>
      </c>
      <c r="F90" s="45" t="s">
        <v>171</v>
      </c>
      <c r="G90" s="45" t="s">
        <v>957</v>
      </c>
      <c r="H90" s="45" t="s">
        <v>985</v>
      </c>
    </row>
    <row r="91" spans="1:8" x14ac:dyDescent="0.25">
      <c r="A91" s="45">
        <v>32124328</v>
      </c>
      <c r="B91" s="45" t="s">
        <v>986</v>
      </c>
      <c r="C91" s="45" t="s">
        <v>974</v>
      </c>
      <c r="D91" s="45" t="s">
        <v>987</v>
      </c>
      <c r="E91" s="45" t="s">
        <v>642</v>
      </c>
      <c r="F91" s="45" t="s">
        <v>695</v>
      </c>
      <c r="G91" s="45" t="s">
        <v>696</v>
      </c>
      <c r="H91" s="45" t="s">
        <v>988</v>
      </c>
    </row>
    <row r="92" spans="1:8" x14ac:dyDescent="0.25">
      <c r="A92" s="45">
        <v>32124233</v>
      </c>
      <c r="B92" s="45" t="s">
        <v>986</v>
      </c>
      <c r="C92" s="45" t="s">
        <v>974</v>
      </c>
      <c r="D92" s="45" t="s">
        <v>989</v>
      </c>
      <c r="E92" s="45" t="s">
        <v>642</v>
      </c>
      <c r="F92" s="45" t="s">
        <v>695</v>
      </c>
      <c r="G92" s="45" t="s">
        <v>860</v>
      </c>
      <c r="H92" s="45" t="s">
        <v>990</v>
      </c>
    </row>
    <row r="93" spans="1:8" x14ac:dyDescent="0.25">
      <c r="A93" s="45">
        <v>32153664</v>
      </c>
      <c r="B93" s="45" t="s">
        <v>991</v>
      </c>
      <c r="C93" s="45" t="s">
        <v>828</v>
      </c>
      <c r="D93" s="45" t="s">
        <v>992</v>
      </c>
      <c r="E93" s="45" t="s">
        <v>642</v>
      </c>
      <c r="F93" s="45" t="s">
        <v>927</v>
      </c>
      <c r="G93" s="45" t="s">
        <v>741</v>
      </c>
      <c r="H93" s="45" t="s">
        <v>993</v>
      </c>
    </row>
    <row r="94" spans="1:8" x14ac:dyDescent="0.25">
      <c r="A94" s="45">
        <v>32157048</v>
      </c>
      <c r="B94" s="45" t="s">
        <v>994</v>
      </c>
      <c r="C94" s="45" t="s">
        <v>704</v>
      </c>
      <c r="D94" s="45" t="s">
        <v>995</v>
      </c>
      <c r="E94" s="45" t="s">
        <v>652</v>
      </c>
      <c r="F94" s="45" t="s">
        <v>766</v>
      </c>
      <c r="G94" s="45" t="s">
        <v>619</v>
      </c>
      <c r="H94" s="45" t="s">
        <v>996</v>
      </c>
    </row>
    <row r="95" spans="1:8" x14ac:dyDescent="0.25">
      <c r="A95" s="45">
        <v>32162491</v>
      </c>
      <c r="B95" s="45" t="s">
        <v>997</v>
      </c>
      <c r="C95" s="45" t="s">
        <v>998</v>
      </c>
      <c r="D95" s="45" t="s">
        <v>999</v>
      </c>
      <c r="E95" s="45" t="s">
        <v>642</v>
      </c>
      <c r="F95" s="45" t="s">
        <v>893</v>
      </c>
      <c r="G95" s="45" t="s">
        <v>894</v>
      </c>
      <c r="H95" s="45" t="s">
        <v>1000</v>
      </c>
    </row>
    <row r="96" spans="1:8" x14ac:dyDescent="0.25">
      <c r="A96" s="45">
        <v>32124317</v>
      </c>
      <c r="B96" s="45" t="s">
        <v>1001</v>
      </c>
      <c r="C96" s="45" t="s">
        <v>904</v>
      </c>
      <c r="D96" s="45" t="s">
        <v>1002</v>
      </c>
      <c r="E96" s="45" t="s">
        <v>642</v>
      </c>
      <c r="F96" s="45" t="s">
        <v>754</v>
      </c>
      <c r="G96" s="45" t="s">
        <v>755</v>
      </c>
      <c r="H96" s="45" t="s">
        <v>1003</v>
      </c>
    </row>
    <row r="97" spans="1:8" x14ac:dyDescent="0.25">
      <c r="A97" s="45">
        <v>32160208</v>
      </c>
      <c r="B97" s="45" t="s">
        <v>1004</v>
      </c>
      <c r="C97" s="45" t="s">
        <v>983</v>
      </c>
      <c r="D97" s="45" t="s">
        <v>1005</v>
      </c>
      <c r="E97" s="45" t="s">
        <v>642</v>
      </c>
      <c r="F97" s="45" t="s">
        <v>721</v>
      </c>
      <c r="G97" s="45" t="s">
        <v>648</v>
      </c>
      <c r="H97" s="45" t="s">
        <v>1006</v>
      </c>
    </row>
    <row r="98" spans="1:8" x14ac:dyDescent="0.25">
      <c r="A98" s="45">
        <v>32157585</v>
      </c>
      <c r="B98" s="45" t="s">
        <v>1004</v>
      </c>
      <c r="C98" s="45" t="s">
        <v>1007</v>
      </c>
      <c r="D98" s="45" t="s">
        <v>1008</v>
      </c>
      <c r="E98" s="45" t="s">
        <v>642</v>
      </c>
      <c r="F98" s="45" t="s">
        <v>695</v>
      </c>
      <c r="G98" s="45" t="s">
        <v>696</v>
      </c>
      <c r="H98" s="45" t="s">
        <v>1009</v>
      </c>
    </row>
    <row r="99" spans="1:8" x14ac:dyDescent="0.25">
      <c r="A99" s="45">
        <v>32124329</v>
      </c>
      <c r="B99" s="45" t="s">
        <v>1010</v>
      </c>
      <c r="C99" s="45" t="s">
        <v>1011</v>
      </c>
      <c r="D99" s="45" t="s">
        <v>1012</v>
      </c>
      <c r="E99" s="45" t="s">
        <v>642</v>
      </c>
      <c r="F99" s="45" t="s">
        <v>721</v>
      </c>
      <c r="G99" s="45" t="s">
        <v>722</v>
      </c>
      <c r="H99" s="45" t="s">
        <v>1013</v>
      </c>
    </row>
    <row r="100" spans="1:8" x14ac:dyDescent="0.25">
      <c r="A100" s="45">
        <v>32124236</v>
      </c>
      <c r="B100" s="45" t="s">
        <v>904</v>
      </c>
      <c r="C100" s="45" t="s">
        <v>900</v>
      </c>
      <c r="D100" s="45" t="s">
        <v>1014</v>
      </c>
      <c r="E100" s="45" t="s">
        <v>652</v>
      </c>
      <c r="F100" s="45" t="s">
        <v>590</v>
      </c>
      <c r="G100" s="45" t="s">
        <v>1015</v>
      </c>
      <c r="H100" s="45" t="s">
        <v>1016</v>
      </c>
    </row>
    <row r="101" spans="1:8" x14ac:dyDescent="0.25">
      <c r="A101" s="45">
        <v>32161360</v>
      </c>
      <c r="B101" s="45" t="s">
        <v>904</v>
      </c>
      <c r="C101" s="45" t="s">
        <v>734</v>
      </c>
      <c r="D101" s="45" t="s">
        <v>1017</v>
      </c>
      <c r="E101" s="45" t="s">
        <v>642</v>
      </c>
      <c r="F101" s="45" t="s">
        <v>685</v>
      </c>
      <c r="G101" s="45" t="s">
        <v>619</v>
      </c>
      <c r="H101" s="45" t="s">
        <v>1018</v>
      </c>
    </row>
    <row r="102" spans="1:8" x14ac:dyDescent="0.25">
      <c r="A102" s="45">
        <v>32161674</v>
      </c>
      <c r="B102" s="45" t="s">
        <v>904</v>
      </c>
      <c r="C102" s="45" t="s">
        <v>1019</v>
      </c>
      <c r="D102" s="45" t="s">
        <v>1020</v>
      </c>
      <c r="E102" s="45" t="s">
        <v>642</v>
      </c>
      <c r="F102" s="45" t="s">
        <v>806</v>
      </c>
      <c r="G102" s="45" t="s">
        <v>807</v>
      </c>
      <c r="H102" s="45" t="s">
        <v>1021</v>
      </c>
    </row>
    <row r="103" spans="1:8" x14ac:dyDescent="0.25">
      <c r="A103" s="45">
        <v>32163139</v>
      </c>
      <c r="B103" s="45" t="s">
        <v>1022</v>
      </c>
      <c r="C103" s="45" t="s">
        <v>1023</v>
      </c>
      <c r="D103" s="45" t="s">
        <v>1024</v>
      </c>
      <c r="E103" s="45" t="s">
        <v>642</v>
      </c>
      <c r="F103" s="45" t="s">
        <v>690</v>
      </c>
      <c r="G103" s="45" t="s">
        <v>625</v>
      </c>
      <c r="H103" s="45" t="s">
        <v>1025</v>
      </c>
    </row>
    <row r="104" spans="1:8" x14ac:dyDescent="0.25">
      <c r="A104" s="45">
        <v>32164472</v>
      </c>
      <c r="B104" s="45" t="s">
        <v>1026</v>
      </c>
      <c r="C104" s="45" t="s">
        <v>1027</v>
      </c>
      <c r="D104" s="45" t="s">
        <v>1028</v>
      </c>
      <c r="E104" s="45" t="s">
        <v>642</v>
      </c>
      <c r="F104" s="45" t="s">
        <v>721</v>
      </c>
      <c r="G104" s="45" t="s">
        <v>619</v>
      </c>
      <c r="H104" s="45" t="s">
        <v>1029</v>
      </c>
    </row>
    <row r="105" spans="1:8" x14ac:dyDescent="0.25">
      <c r="A105" s="45">
        <v>32164048</v>
      </c>
      <c r="B105" s="45" t="s">
        <v>1030</v>
      </c>
      <c r="C105" s="45" t="s">
        <v>900</v>
      </c>
      <c r="D105" s="45" t="s">
        <v>1031</v>
      </c>
      <c r="E105" s="45" t="s">
        <v>652</v>
      </c>
      <c r="F105" s="45" t="s">
        <v>721</v>
      </c>
      <c r="G105" s="45" t="s">
        <v>619</v>
      </c>
      <c r="H105" s="45" t="s">
        <v>1032</v>
      </c>
    </row>
    <row r="106" spans="1:8" x14ac:dyDescent="0.25">
      <c r="A106" s="45">
        <v>32124275</v>
      </c>
      <c r="B106" s="45" t="s">
        <v>1033</v>
      </c>
      <c r="C106" s="45" t="s">
        <v>1034</v>
      </c>
      <c r="D106" s="45" t="s">
        <v>1035</v>
      </c>
      <c r="E106" s="45" t="s">
        <v>652</v>
      </c>
      <c r="F106" s="45" t="s">
        <v>1036</v>
      </c>
      <c r="G106" s="45" t="s">
        <v>122</v>
      </c>
      <c r="H106" s="45" t="s">
        <v>1037</v>
      </c>
    </row>
    <row r="107" spans="1:8" x14ac:dyDescent="0.25">
      <c r="A107" s="45">
        <v>32164197</v>
      </c>
      <c r="B107" s="45" t="s">
        <v>1033</v>
      </c>
      <c r="C107" s="45" t="s">
        <v>1038</v>
      </c>
      <c r="D107" s="45" t="s">
        <v>1039</v>
      </c>
      <c r="E107" s="45" t="s">
        <v>642</v>
      </c>
      <c r="F107" s="45" t="s">
        <v>1040</v>
      </c>
      <c r="G107" s="45" t="s">
        <v>741</v>
      </c>
      <c r="H107" s="45" t="s">
        <v>1041</v>
      </c>
    </row>
    <row r="108" spans="1:8" x14ac:dyDescent="0.25">
      <c r="A108" s="45">
        <v>32152527</v>
      </c>
      <c r="B108" s="45" t="s">
        <v>1033</v>
      </c>
      <c r="C108" s="45" t="s">
        <v>1042</v>
      </c>
      <c r="D108" s="45" t="s">
        <v>1043</v>
      </c>
      <c r="E108" s="45" t="s">
        <v>642</v>
      </c>
      <c r="F108" s="45" t="s">
        <v>716</v>
      </c>
      <c r="G108" s="45" t="s">
        <v>625</v>
      </c>
      <c r="H108" s="45" t="s">
        <v>1044</v>
      </c>
    </row>
    <row r="109" spans="1:8" x14ac:dyDescent="0.25">
      <c r="A109" s="45">
        <v>32157008</v>
      </c>
      <c r="B109" s="45" t="s">
        <v>1045</v>
      </c>
      <c r="C109" s="45" t="s">
        <v>1046</v>
      </c>
      <c r="D109" s="45" t="s">
        <v>1047</v>
      </c>
      <c r="E109" s="45" t="s">
        <v>652</v>
      </c>
      <c r="F109" s="45" t="s">
        <v>721</v>
      </c>
      <c r="G109" s="45" t="s">
        <v>741</v>
      </c>
      <c r="H109" s="45" t="s">
        <v>1048</v>
      </c>
    </row>
    <row r="110" spans="1:8" x14ac:dyDescent="0.25">
      <c r="A110" s="45">
        <v>32159730</v>
      </c>
      <c r="B110" s="45" t="s">
        <v>1045</v>
      </c>
      <c r="C110" s="45" t="s">
        <v>886</v>
      </c>
      <c r="D110" s="45" t="s">
        <v>1049</v>
      </c>
      <c r="E110" s="45" t="s">
        <v>642</v>
      </c>
      <c r="F110" s="45" t="s">
        <v>643</v>
      </c>
      <c r="G110" s="45" t="s">
        <v>122</v>
      </c>
      <c r="H110" s="45" t="s">
        <v>1050</v>
      </c>
    </row>
    <row r="111" spans="1:8" x14ac:dyDescent="0.25">
      <c r="A111" s="45">
        <v>32124206</v>
      </c>
      <c r="B111" s="45" t="s">
        <v>1045</v>
      </c>
      <c r="C111" s="45" t="s">
        <v>1051</v>
      </c>
      <c r="D111" s="45" t="s">
        <v>1052</v>
      </c>
      <c r="E111" s="45" t="s">
        <v>642</v>
      </c>
      <c r="F111" s="45" t="s">
        <v>685</v>
      </c>
      <c r="G111" s="45" t="s">
        <v>619</v>
      </c>
      <c r="H111" s="45" t="s">
        <v>1053</v>
      </c>
    </row>
    <row r="112" spans="1:8" x14ac:dyDescent="0.25">
      <c r="A112" s="45">
        <v>32159786</v>
      </c>
      <c r="B112" s="45" t="s">
        <v>1045</v>
      </c>
      <c r="C112" s="45" t="s">
        <v>1054</v>
      </c>
      <c r="D112" s="45" t="s">
        <v>1055</v>
      </c>
      <c r="E112" s="45" t="s">
        <v>652</v>
      </c>
      <c r="F112" s="45" t="s">
        <v>206</v>
      </c>
      <c r="G112" s="45" t="s">
        <v>741</v>
      </c>
      <c r="H112" s="45" t="s">
        <v>1056</v>
      </c>
    </row>
    <row r="113" spans="1:8" x14ac:dyDescent="0.25">
      <c r="A113" s="45">
        <v>32143435</v>
      </c>
      <c r="B113" s="45" t="s">
        <v>1045</v>
      </c>
      <c r="C113" s="45" t="s">
        <v>1054</v>
      </c>
      <c r="D113" s="45" t="s">
        <v>1057</v>
      </c>
      <c r="E113" s="45" t="s">
        <v>642</v>
      </c>
      <c r="F113" s="45" t="s">
        <v>685</v>
      </c>
      <c r="G113" s="45" t="s">
        <v>619</v>
      </c>
      <c r="H113" s="45" t="s">
        <v>1058</v>
      </c>
    </row>
    <row r="114" spans="1:8" x14ac:dyDescent="0.25">
      <c r="A114" s="45">
        <v>32148648</v>
      </c>
      <c r="B114" s="45" t="s">
        <v>1038</v>
      </c>
      <c r="C114" s="45" t="s">
        <v>1059</v>
      </c>
      <c r="D114" s="45" t="s">
        <v>1060</v>
      </c>
      <c r="E114" s="45" t="s">
        <v>652</v>
      </c>
      <c r="F114" s="45" t="s">
        <v>1061</v>
      </c>
      <c r="G114" s="45" t="s">
        <v>1062</v>
      </c>
      <c r="H114" s="45" t="s">
        <v>1063</v>
      </c>
    </row>
    <row r="115" spans="1:8" x14ac:dyDescent="0.25">
      <c r="A115" s="45">
        <v>32156835</v>
      </c>
      <c r="B115" s="45" t="s">
        <v>1064</v>
      </c>
      <c r="C115" s="45" t="s">
        <v>668</v>
      </c>
      <c r="D115" s="45" t="s">
        <v>1065</v>
      </c>
      <c r="E115" s="45" t="s">
        <v>642</v>
      </c>
      <c r="F115" s="45" t="s">
        <v>716</v>
      </c>
      <c r="G115" s="45" t="s">
        <v>702</v>
      </c>
      <c r="H115" s="45" t="s">
        <v>1066</v>
      </c>
    </row>
    <row r="116" spans="1:8" x14ac:dyDescent="0.25">
      <c r="A116" s="45">
        <v>32124263</v>
      </c>
      <c r="B116" s="45" t="s">
        <v>1067</v>
      </c>
      <c r="C116" s="45" t="s">
        <v>1068</v>
      </c>
      <c r="D116" s="45" t="s">
        <v>1069</v>
      </c>
      <c r="E116" s="45" t="s">
        <v>652</v>
      </c>
      <c r="F116" s="45" t="s">
        <v>716</v>
      </c>
      <c r="G116" s="45" t="s">
        <v>630</v>
      </c>
      <c r="H116" s="45" t="s">
        <v>1070</v>
      </c>
    </row>
    <row r="117" spans="1:8" x14ac:dyDescent="0.25">
      <c r="A117" s="45">
        <v>32124336</v>
      </c>
      <c r="B117" s="45" t="s">
        <v>1071</v>
      </c>
      <c r="C117" s="45" t="s">
        <v>1072</v>
      </c>
      <c r="D117" s="45" t="s">
        <v>1073</v>
      </c>
      <c r="E117" s="45" t="s">
        <v>652</v>
      </c>
      <c r="F117" s="45" t="s">
        <v>968</v>
      </c>
      <c r="G117" s="45" t="s">
        <v>741</v>
      </c>
      <c r="H117" s="45" t="s">
        <v>1074</v>
      </c>
    </row>
    <row r="118" spans="1:8" x14ac:dyDescent="0.25">
      <c r="A118" s="45">
        <v>32157582</v>
      </c>
      <c r="B118" s="45" t="s">
        <v>1075</v>
      </c>
      <c r="C118" s="45" t="s">
        <v>1076</v>
      </c>
      <c r="D118" s="45" t="s">
        <v>1077</v>
      </c>
      <c r="E118" s="45" t="s">
        <v>652</v>
      </c>
      <c r="F118" s="45" t="s">
        <v>540</v>
      </c>
      <c r="G118" s="45" t="s">
        <v>736</v>
      </c>
      <c r="H118" s="45" t="s">
        <v>1078</v>
      </c>
    </row>
    <row r="119" spans="1:8" x14ac:dyDescent="0.25">
      <c r="A119" s="45">
        <v>32124289</v>
      </c>
      <c r="B119" s="45" t="s">
        <v>1075</v>
      </c>
      <c r="C119" s="45" t="s">
        <v>1076</v>
      </c>
      <c r="D119" s="45" t="s">
        <v>1079</v>
      </c>
      <c r="E119" s="45" t="s">
        <v>652</v>
      </c>
      <c r="F119" s="45" t="s">
        <v>540</v>
      </c>
      <c r="G119" s="45" t="s">
        <v>1080</v>
      </c>
      <c r="H119" s="45" t="s">
        <v>1081</v>
      </c>
    </row>
    <row r="120" spans="1:8" x14ac:dyDescent="0.25">
      <c r="A120" s="45">
        <v>32142651</v>
      </c>
      <c r="B120" s="45" t="s">
        <v>1082</v>
      </c>
      <c r="C120" s="45" t="s">
        <v>1083</v>
      </c>
      <c r="D120" s="45" t="s">
        <v>854</v>
      </c>
      <c r="E120" s="45" t="s">
        <v>642</v>
      </c>
      <c r="F120" s="45" t="s">
        <v>721</v>
      </c>
      <c r="G120" s="45" t="s">
        <v>702</v>
      </c>
      <c r="H120" s="45" t="s">
        <v>1084</v>
      </c>
    </row>
    <row r="121" spans="1:8" x14ac:dyDescent="0.25">
      <c r="A121" s="45">
        <v>32162651</v>
      </c>
      <c r="B121" s="45" t="s">
        <v>1085</v>
      </c>
      <c r="C121" s="45" t="s">
        <v>955</v>
      </c>
      <c r="D121" s="45" t="s">
        <v>1086</v>
      </c>
      <c r="E121" s="45" t="s">
        <v>642</v>
      </c>
      <c r="F121" s="45" t="s">
        <v>1087</v>
      </c>
      <c r="G121" s="45" t="s">
        <v>741</v>
      </c>
      <c r="H121" s="45" t="s">
        <v>1088</v>
      </c>
    </row>
    <row r="122" spans="1:8" x14ac:dyDescent="0.25">
      <c r="A122" s="45">
        <v>32162773</v>
      </c>
      <c r="B122" s="45" t="s">
        <v>1089</v>
      </c>
      <c r="C122" s="45" t="s">
        <v>1090</v>
      </c>
      <c r="D122" s="45" t="s">
        <v>1091</v>
      </c>
      <c r="E122" s="45" t="s">
        <v>652</v>
      </c>
      <c r="F122" s="45" t="s">
        <v>139</v>
      </c>
      <c r="G122" s="45" t="s">
        <v>706</v>
      </c>
      <c r="H122" s="45" t="s">
        <v>1092</v>
      </c>
    </row>
    <row r="123" spans="1:8" x14ac:dyDescent="0.25">
      <c r="A123" s="45">
        <v>32162093</v>
      </c>
      <c r="B123" s="45" t="s">
        <v>1093</v>
      </c>
      <c r="C123" s="45" t="s">
        <v>1094</v>
      </c>
      <c r="D123" s="45" t="s">
        <v>1095</v>
      </c>
      <c r="E123" s="45" t="s">
        <v>652</v>
      </c>
      <c r="F123" s="45" t="s">
        <v>590</v>
      </c>
      <c r="G123" s="45" t="s">
        <v>222</v>
      </c>
      <c r="H123" s="45" t="s">
        <v>1096</v>
      </c>
    </row>
    <row r="124" spans="1:8" x14ac:dyDescent="0.25">
      <c r="A124" s="45">
        <v>32160812</v>
      </c>
      <c r="B124" s="45" t="s">
        <v>699</v>
      </c>
      <c r="C124" s="45" t="s">
        <v>692</v>
      </c>
      <c r="D124" s="45" t="s">
        <v>1097</v>
      </c>
      <c r="E124" s="45" t="s">
        <v>652</v>
      </c>
      <c r="F124" s="45" t="s">
        <v>1098</v>
      </c>
      <c r="G124" s="45" t="s">
        <v>1099</v>
      </c>
      <c r="H124" s="45" t="s">
        <v>1100</v>
      </c>
    </row>
    <row r="125" spans="1:8" x14ac:dyDescent="0.25">
      <c r="A125" s="45">
        <v>32157412</v>
      </c>
      <c r="B125" s="45" t="s">
        <v>699</v>
      </c>
      <c r="C125" s="45" t="s">
        <v>1101</v>
      </c>
      <c r="D125" s="45" t="s">
        <v>1102</v>
      </c>
      <c r="E125" s="45" t="s">
        <v>652</v>
      </c>
      <c r="F125" s="45" t="s">
        <v>590</v>
      </c>
      <c r="G125" s="45" t="s">
        <v>741</v>
      </c>
      <c r="H125" s="45" t="s">
        <v>1103</v>
      </c>
    </row>
    <row r="126" spans="1:8" x14ac:dyDescent="0.25">
      <c r="A126" s="45">
        <v>32124255</v>
      </c>
      <c r="B126" s="45" t="s">
        <v>699</v>
      </c>
      <c r="C126" s="45" t="s">
        <v>1104</v>
      </c>
      <c r="D126" s="45" t="s">
        <v>1105</v>
      </c>
      <c r="E126" s="45" t="s">
        <v>652</v>
      </c>
      <c r="F126" s="45" t="s">
        <v>1106</v>
      </c>
      <c r="G126" s="45" t="s">
        <v>619</v>
      </c>
      <c r="H126" s="45" t="s">
        <v>1107</v>
      </c>
    </row>
    <row r="127" spans="1:8" x14ac:dyDescent="0.25">
      <c r="A127" s="45">
        <v>32144114</v>
      </c>
      <c r="B127" s="45" t="s">
        <v>699</v>
      </c>
      <c r="C127" s="45" t="s">
        <v>1108</v>
      </c>
      <c r="D127" s="45" t="s">
        <v>785</v>
      </c>
      <c r="E127" s="45" t="s">
        <v>642</v>
      </c>
      <c r="F127" s="45" t="s">
        <v>685</v>
      </c>
      <c r="G127" s="45" t="s">
        <v>1109</v>
      </c>
      <c r="H127" s="45" t="s">
        <v>1110</v>
      </c>
    </row>
    <row r="128" spans="1:8" x14ac:dyDescent="0.25">
      <c r="A128" s="45">
        <v>32124898</v>
      </c>
      <c r="B128" s="45" t="s">
        <v>1111</v>
      </c>
      <c r="C128" s="45" t="s">
        <v>1112</v>
      </c>
      <c r="D128" s="45" t="s">
        <v>1113</v>
      </c>
      <c r="E128" s="45" t="s">
        <v>652</v>
      </c>
      <c r="F128" s="45" t="s">
        <v>766</v>
      </c>
      <c r="G128" s="45" t="s">
        <v>741</v>
      </c>
      <c r="H128" s="45" t="s">
        <v>1114</v>
      </c>
    </row>
    <row r="129" spans="1:8" x14ac:dyDescent="0.25">
      <c r="A129" s="45">
        <v>32137035</v>
      </c>
      <c r="B129" s="45" t="s">
        <v>1115</v>
      </c>
      <c r="C129" s="45" t="s">
        <v>1116</v>
      </c>
      <c r="D129" s="45" t="s">
        <v>1117</v>
      </c>
      <c r="E129" s="45" t="s">
        <v>652</v>
      </c>
      <c r="F129" s="45" t="s">
        <v>540</v>
      </c>
      <c r="G129" s="45" t="s">
        <v>736</v>
      </c>
      <c r="H129" s="45" t="s">
        <v>1118</v>
      </c>
    </row>
    <row r="130" spans="1:8" x14ac:dyDescent="0.25">
      <c r="A130" s="45">
        <v>32162638</v>
      </c>
      <c r="B130" s="45" t="s">
        <v>1119</v>
      </c>
      <c r="C130" s="45" t="s">
        <v>1120</v>
      </c>
      <c r="D130" s="45" t="s">
        <v>1121</v>
      </c>
      <c r="E130" s="45" t="s">
        <v>652</v>
      </c>
      <c r="F130" s="45" t="s">
        <v>727</v>
      </c>
      <c r="G130" s="45" t="s">
        <v>741</v>
      </c>
      <c r="H130" s="45" t="s">
        <v>1122</v>
      </c>
    </row>
    <row r="131" spans="1:8" x14ac:dyDescent="0.25">
      <c r="A131" s="45">
        <v>32145538</v>
      </c>
      <c r="B131" s="45" t="s">
        <v>1123</v>
      </c>
      <c r="C131" s="45" t="s">
        <v>1124</v>
      </c>
      <c r="D131" s="45" t="s">
        <v>1125</v>
      </c>
      <c r="E131" s="45" t="s">
        <v>652</v>
      </c>
      <c r="F131" s="45" t="s">
        <v>771</v>
      </c>
      <c r="G131" s="45" t="s">
        <v>619</v>
      </c>
      <c r="H131" s="45" t="s">
        <v>1126</v>
      </c>
    </row>
    <row r="132" spans="1:8" x14ac:dyDescent="0.25">
      <c r="A132" s="45">
        <v>32124256</v>
      </c>
      <c r="B132" s="45" t="s">
        <v>1127</v>
      </c>
      <c r="C132" s="45" t="s">
        <v>683</v>
      </c>
      <c r="D132" s="45" t="s">
        <v>1128</v>
      </c>
      <c r="E132" s="45" t="s">
        <v>652</v>
      </c>
      <c r="F132" s="45" t="s">
        <v>540</v>
      </c>
      <c r="G132" s="45" t="s">
        <v>706</v>
      </c>
      <c r="H132" s="45" t="s">
        <v>1129</v>
      </c>
    </row>
    <row r="133" spans="1:8" x14ac:dyDescent="0.25">
      <c r="A133" s="45">
        <v>32149072</v>
      </c>
      <c r="B133" s="45" t="s">
        <v>829</v>
      </c>
      <c r="C133" s="45" t="s">
        <v>1130</v>
      </c>
      <c r="D133" s="45" t="s">
        <v>1131</v>
      </c>
      <c r="E133" s="45" t="s">
        <v>642</v>
      </c>
      <c r="F133" s="45" t="s">
        <v>695</v>
      </c>
      <c r="G133" s="45" t="s">
        <v>696</v>
      </c>
      <c r="H133" s="45" t="s">
        <v>1132</v>
      </c>
    </row>
    <row r="134" spans="1:8" x14ac:dyDescent="0.25">
      <c r="A134" s="45">
        <v>32124243</v>
      </c>
      <c r="B134" s="45" t="s">
        <v>1133</v>
      </c>
      <c r="C134" s="45" t="s">
        <v>1134</v>
      </c>
      <c r="D134" s="45" t="s">
        <v>1135</v>
      </c>
      <c r="E134" s="45" t="s">
        <v>652</v>
      </c>
      <c r="F134" s="45" t="s">
        <v>540</v>
      </c>
      <c r="G134" s="45" t="s">
        <v>1136</v>
      </c>
      <c r="H134" s="45" t="s">
        <v>1137</v>
      </c>
    </row>
    <row r="135" spans="1:8" x14ac:dyDescent="0.25">
      <c r="A135" s="45">
        <v>32161675</v>
      </c>
      <c r="B135" s="45" t="s">
        <v>1138</v>
      </c>
      <c r="C135" s="45" t="s">
        <v>1139</v>
      </c>
      <c r="D135" s="45" t="s">
        <v>1140</v>
      </c>
      <c r="E135" s="45" t="s">
        <v>652</v>
      </c>
      <c r="F135" s="45" t="s">
        <v>1087</v>
      </c>
      <c r="G135" s="45" t="s">
        <v>1141</v>
      </c>
      <c r="H135" s="45" t="s">
        <v>1142</v>
      </c>
    </row>
    <row r="136" spans="1:8" x14ac:dyDescent="0.25">
      <c r="A136" s="45">
        <v>32163996</v>
      </c>
      <c r="B136" s="45" t="s">
        <v>1143</v>
      </c>
      <c r="C136" s="45" t="s">
        <v>824</v>
      </c>
      <c r="D136" s="45" t="s">
        <v>1144</v>
      </c>
      <c r="E136" s="45" t="s">
        <v>652</v>
      </c>
      <c r="F136" s="45" t="s">
        <v>590</v>
      </c>
      <c r="G136" s="45" t="s">
        <v>648</v>
      </c>
      <c r="H136" s="45" t="s">
        <v>1145</v>
      </c>
    </row>
    <row r="137" spans="1:8" x14ac:dyDescent="0.25">
      <c r="A137" s="45">
        <v>32142851</v>
      </c>
      <c r="B137" s="45" t="s">
        <v>1146</v>
      </c>
      <c r="C137" s="45" t="s">
        <v>1147</v>
      </c>
      <c r="D137" s="45" t="s">
        <v>1148</v>
      </c>
      <c r="E137" s="45" t="s">
        <v>652</v>
      </c>
      <c r="F137" s="45" t="s">
        <v>968</v>
      </c>
      <c r="G137" s="45" t="s">
        <v>243</v>
      </c>
      <c r="H137" s="45" t="s">
        <v>1149</v>
      </c>
    </row>
    <row r="138" spans="1:8" x14ac:dyDescent="0.25">
      <c r="A138" s="45">
        <v>32124269</v>
      </c>
      <c r="B138" s="45" t="s">
        <v>1150</v>
      </c>
      <c r="C138" s="45" t="s">
        <v>1034</v>
      </c>
      <c r="D138" s="45" t="s">
        <v>1151</v>
      </c>
      <c r="E138" s="45" t="s">
        <v>642</v>
      </c>
      <c r="F138" s="45" t="s">
        <v>590</v>
      </c>
      <c r="G138" s="45" t="s">
        <v>1015</v>
      </c>
      <c r="H138" s="45" t="s">
        <v>1152</v>
      </c>
    </row>
    <row r="139" spans="1:8" x14ac:dyDescent="0.25">
      <c r="A139" s="45">
        <v>32151737</v>
      </c>
      <c r="B139" s="45" t="s">
        <v>769</v>
      </c>
      <c r="C139" s="45" t="s">
        <v>1153</v>
      </c>
      <c r="D139" s="45" t="s">
        <v>1154</v>
      </c>
      <c r="E139" s="45" t="s">
        <v>652</v>
      </c>
      <c r="F139" s="45" t="s">
        <v>721</v>
      </c>
      <c r="G139" s="45" t="s">
        <v>619</v>
      </c>
      <c r="H139" s="45" t="s">
        <v>1155</v>
      </c>
    </row>
    <row r="140" spans="1:8" x14ac:dyDescent="0.25">
      <c r="A140" s="45">
        <v>32161867</v>
      </c>
      <c r="B140" s="45" t="s">
        <v>1156</v>
      </c>
      <c r="C140" s="45" t="s">
        <v>1157</v>
      </c>
      <c r="D140" s="45" t="s">
        <v>1158</v>
      </c>
      <c r="E140" s="45" t="s">
        <v>652</v>
      </c>
      <c r="F140" s="45" t="s">
        <v>38</v>
      </c>
      <c r="G140" s="45" t="s">
        <v>648</v>
      </c>
      <c r="H140" s="45" t="s">
        <v>1159</v>
      </c>
    </row>
    <row r="141" spans="1:8" x14ac:dyDescent="0.25">
      <c r="A141" s="45">
        <v>32157498</v>
      </c>
      <c r="B141" s="45" t="s">
        <v>1160</v>
      </c>
      <c r="C141" s="45" t="s">
        <v>1161</v>
      </c>
      <c r="D141" s="45" t="s">
        <v>1162</v>
      </c>
      <c r="E141" s="45" t="s">
        <v>642</v>
      </c>
      <c r="F141" s="45" t="s">
        <v>1106</v>
      </c>
      <c r="G141" s="45" t="s">
        <v>619</v>
      </c>
      <c r="H141" s="45" t="s">
        <v>1163</v>
      </c>
    </row>
    <row r="142" spans="1:8" x14ac:dyDescent="0.25">
      <c r="A142" s="45">
        <v>32147070</v>
      </c>
      <c r="B142" s="45" t="s">
        <v>1164</v>
      </c>
      <c r="C142" s="45" t="s">
        <v>1165</v>
      </c>
      <c r="D142" s="45" t="s">
        <v>1166</v>
      </c>
      <c r="E142" s="45" t="s">
        <v>652</v>
      </c>
      <c r="F142" s="45" t="s">
        <v>1106</v>
      </c>
      <c r="G142" s="45" t="s">
        <v>630</v>
      </c>
      <c r="H142" s="45" t="s">
        <v>1167</v>
      </c>
    </row>
    <row r="143" spans="1:8" x14ac:dyDescent="0.25">
      <c r="A143" s="45">
        <v>32124170</v>
      </c>
      <c r="B143" s="45" t="s">
        <v>1164</v>
      </c>
      <c r="C143" s="45" t="s">
        <v>739</v>
      </c>
      <c r="D143" s="45" t="s">
        <v>1168</v>
      </c>
      <c r="E143" s="45" t="s">
        <v>642</v>
      </c>
      <c r="F143" s="45" t="s">
        <v>695</v>
      </c>
      <c r="G143" s="45" t="s">
        <v>696</v>
      </c>
      <c r="H143" s="45" t="s">
        <v>1169</v>
      </c>
    </row>
    <row r="144" spans="1:8" x14ac:dyDescent="0.25">
      <c r="A144" s="45">
        <v>32124335</v>
      </c>
      <c r="B144" s="45" t="s">
        <v>1170</v>
      </c>
      <c r="C144" s="45" t="s">
        <v>1171</v>
      </c>
      <c r="D144" s="45" t="s">
        <v>1172</v>
      </c>
      <c r="E144" s="45" t="s">
        <v>642</v>
      </c>
      <c r="F144" s="45" t="s">
        <v>716</v>
      </c>
      <c r="G144" s="45" t="s">
        <v>619</v>
      </c>
      <c r="H144" s="45" t="s">
        <v>1173</v>
      </c>
    </row>
    <row r="145" spans="1:8" x14ac:dyDescent="0.25">
      <c r="A145" s="45">
        <v>32144069</v>
      </c>
      <c r="B145" s="45" t="s">
        <v>1174</v>
      </c>
      <c r="C145" s="45" t="s">
        <v>1175</v>
      </c>
      <c r="D145" s="45" t="s">
        <v>1176</v>
      </c>
      <c r="E145" s="45" t="s">
        <v>652</v>
      </c>
      <c r="F145" s="45" t="s">
        <v>1061</v>
      </c>
      <c r="G145" s="45" t="s">
        <v>630</v>
      </c>
      <c r="H145" s="45" t="s">
        <v>1177</v>
      </c>
    </row>
    <row r="146" spans="1:8" x14ac:dyDescent="0.25">
      <c r="A146" s="45">
        <v>32124321</v>
      </c>
      <c r="B146" s="45" t="s">
        <v>1178</v>
      </c>
      <c r="C146" s="45" t="s">
        <v>1179</v>
      </c>
      <c r="D146" s="45" t="s">
        <v>1180</v>
      </c>
      <c r="E146" s="45" t="s">
        <v>642</v>
      </c>
      <c r="F146" s="45" t="s">
        <v>171</v>
      </c>
      <c r="G146" s="45" t="s">
        <v>253</v>
      </c>
      <c r="H146" s="45" t="s">
        <v>1181</v>
      </c>
    </row>
    <row r="147" spans="1:8" x14ac:dyDescent="0.25">
      <c r="A147" s="45">
        <v>32137040</v>
      </c>
      <c r="B147" s="45" t="s">
        <v>1182</v>
      </c>
      <c r="C147" s="45" t="s">
        <v>1183</v>
      </c>
      <c r="D147" s="45" t="s">
        <v>1184</v>
      </c>
      <c r="E147" s="45" t="s">
        <v>652</v>
      </c>
      <c r="F147" s="45" t="s">
        <v>1185</v>
      </c>
      <c r="G147" s="45" t="s">
        <v>619</v>
      </c>
      <c r="H147" s="45" t="s">
        <v>1186</v>
      </c>
    </row>
    <row r="148" spans="1:8" x14ac:dyDescent="0.25">
      <c r="A148" s="45">
        <v>32162649</v>
      </c>
      <c r="B148" s="45" t="s">
        <v>1187</v>
      </c>
      <c r="C148" s="45" t="s">
        <v>764</v>
      </c>
      <c r="D148" s="45" t="s">
        <v>1188</v>
      </c>
      <c r="E148" s="45" t="s">
        <v>642</v>
      </c>
      <c r="F148" s="45" t="s">
        <v>727</v>
      </c>
      <c r="G148" s="45" t="s">
        <v>741</v>
      </c>
      <c r="H148" s="45" t="s">
        <v>1189</v>
      </c>
    </row>
    <row r="149" spans="1:8" x14ac:dyDescent="0.25">
      <c r="A149" s="45">
        <v>32144488</v>
      </c>
      <c r="B149" s="45" t="s">
        <v>866</v>
      </c>
      <c r="C149" s="45" t="s">
        <v>1190</v>
      </c>
      <c r="D149" s="45" t="s">
        <v>1191</v>
      </c>
      <c r="E149" s="45" t="s">
        <v>642</v>
      </c>
      <c r="F149" s="45" t="s">
        <v>643</v>
      </c>
      <c r="G149" s="45" t="s">
        <v>122</v>
      </c>
      <c r="H149" s="45" t="s">
        <v>1192</v>
      </c>
    </row>
    <row r="150" spans="1:8" x14ac:dyDescent="0.25">
      <c r="A150" s="45">
        <v>32153337</v>
      </c>
      <c r="B150" s="45" t="s">
        <v>777</v>
      </c>
      <c r="C150" s="45" t="s">
        <v>663</v>
      </c>
      <c r="D150" s="45" t="s">
        <v>1193</v>
      </c>
      <c r="E150" s="45" t="s">
        <v>642</v>
      </c>
      <c r="F150" s="45" t="s">
        <v>893</v>
      </c>
      <c r="G150" s="45" t="s">
        <v>894</v>
      </c>
      <c r="H150" s="45" t="s">
        <v>1194</v>
      </c>
    </row>
    <row r="151" spans="1:8" x14ac:dyDescent="0.25">
      <c r="A151" s="45">
        <v>32124274</v>
      </c>
      <c r="B151" s="45" t="s">
        <v>777</v>
      </c>
      <c r="C151" s="45" t="s">
        <v>1195</v>
      </c>
      <c r="D151" s="45" t="s">
        <v>1196</v>
      </c>
      <c r="E151" s="45" t="s">
        <v>642</v>
      </c>
      <c r="F151" s="45" t="s">
        <v>695</v>
      </c>
      <c r="G151" s="45" t="s">
        <v>696</v>
      </c>
      <c r="H151" s="45" t="s">
        <v>1197</v>
      </c>
    </row>
    <row r="152" spans="1:8" x14ac:dyDescent="0.25">
      <c r="A152" s="45">
        <v>32142235</v>
      </c>
      <c r="B152" s="45" t="s">
        <v>777</v>
      </c>
      <c r="C152" s="45" t="s">
        <v>900</v>
      </c>
      <c r="D152" s="45" t="s">
        <v>1198</v>
      </c>
      <c r="E152" s="45" t="s">
        <v>642</v>
      </c>
      <c r="F152" s="45" t="s">
        <v>1199</v>
      </c>
      <c r="G152" s="45" t="s">
        <v>728</v>
      </c>
      <c r="H152" s="45" t="s">
        <v>1200</v>
      </c>
    </row>
    <row r="153" spans="1:8" x14ac:dyDescent="0.25">
      <c r="A153" s="45">
        <v>32143434</v>
      </c>
      <c r="B153" s="45" t="s">
        <v>1124</v>
      </c>
      <c r="C153" s="45" t="s">
        <v>1201</v>
      </c>
      <c r="D153" s="45" t="s">
        <v>1202</v>
      </c>
      <c r="E153" s="45" t="s">
        <v>652</v>
      </c>
      <c r="F153" s="45" t="s">
        <v>727</v>
      </c>
      <c r="G153" s="45" t="s">
        <v>1203</v>
      </c>
      <c r="H153" s="45" t="s">
        <v>1204</v>
      </c>
    </row>
    <row r="154" spans="1:8" x14ac:dyDescent="0.25">
      <c r="A154" s="45">
        <v>32155231</v>
      </c>
      <c r="B154" s="45" t="s">
        <v>1205</v>
      </c>
      <c r="C154" s="45" t="s">
        <v>1206</v>
      </c>
      <c r="D154" s="45" t="s">
        <v>1207</v>
      </c>
      <c r="E154" s="45" t="s">
        <v>642</v>
      </c>
      <c r="F154" s="45" t="s">
        <v>685</v>
      </c>
      <c r="G154" s="45" t="s">
        <v>619</v>
      </c>
      <c r="H154" s="45" t="s">
        <v>1208</v>
      </c>
    </row>
    <row r="155" spans="1:8" x14ac:dyDescent="0.25">
      <c r="A155" s="45">
        <v>32146480</v>
      </c>
      <c r="B155" s="45" t="s">
        <v>1209</v>
      </c>
      <c r="C155" s="45" t="s">
        <v>1210</v>
      </c>
      <c r="D155" s="45" t="s">
        <v>1211</v>
      </c>
      <c r="E155" s="45" t="s">
        <v>652</v>
      </c>
      <c r="F155" s="45" t="s">
        <v>690</v>
      </c>
      <c r="G155" s="45" t="s">
        <v>619</v>
      </c>
      <c r="H155" s="45" t="s">
        <v>1212</v>
      </c>
    </row>
    <row r="156" spans="1:8" x14ac:dyDescent="0.25">
      <c r="A156" s="45">
        <v>32162403</v>
      </c>
      <c r="B156" s="45" t="s">
        <v>1213</v>
      </c>
      <c r="C156" s="45" t="s">
        <v>1214</v>
      </c>
      <c r="D156" s="45" t="s">
        <v>1215</v>
      </c>
      <c r="E156" s="45" t="s">
        <v>652</v>
      </c>
      <c r="F156" s="45" t="s">
        <v>1216</v>
      </c>
      <c r="G156" s="45" t="s">
        <v>741</v>
      </c>
      <c r="H156" s="45" t="s">
        <v>1217</v>
      </c>
    </row>
    <row r="157" spans="1:8" x14ac:dyDescent="0.25">
      <c r="A157" s="45">
        <v>32159427</v>
      </c>
      <c r="B157" s="45" t="s">
        <v>1213</v>
      </c>
      <c r="C157" s="45" t="s">
        <v>1218</v>
      </c>
      <c r="D157" s="45" t="s">
        <v>1219</v>
      </c>
      <c r="E157" s="45" t="s">
        <v>642</v>
      </c>
      <c r="F157" s="45" t="s">
        <v>766</v>
      </c>
      <c r="G157" s="45" t="s">
        <v>619</v>
      </c>
      <c r="H157" s="45" t="s">
        <v>1220</v>
      </c>
    </row>
    <row r="158" spans="1:8" x14ac:dyDescent="0.25">
      <c r="A158" s="45">
        <v>32137726</v>
      </c>
      <c r="B158" s="45" t="s">
        <v>1104</v>
      </c>
      <c r="C158" s="45" t="s">
        <v>1221</v>
      </c>
      <c r="D158" s="45" t="s">
        <v>1222</v>
      </c>
      <c r="E158" s="45" t="s">
        <v>652</v>
      </c>
      <c r="F158" s="45" t="s">
        <v>680</v>
      </c>
      <c r="G158" s="45" t="s">
        <v>741</v>
      </c>
      <c r="H158" s="45" t="s">
        <v>1223</v>
      </c>
    </row>
    <row r="159" spans="1:8" x14ac:dyDescent="0.25">
      <c r="A159" s="45">
        <v>32160339</v>
      </c>
      <c r="B159" s="45" t="s">
        <v>1104</v>
      </c>
      <c r="C159" s="45" t="s">
        <v>869</v>
      </c>
      <c r="D159" s="45" t="s">
        <v>1224</v>
      </c>
      <c r="E159" s="45" t="s">
        <v>642</v>
      </c>
      <c r="F159" s="45" t="s">
        <v>727</v>
      </c>
      <c r="G159" s="45" t="s">
        <v>1225</v>
      </c>
      <c r="H159" s="45" t="s">
        <v>1226</v>
      </c>
    </row>
    <row r="160" spans="1:8" x14ac:dyDescent="0.25">
      <c r="A160" s="45">
        <v>32160469</v>
      </c>
      <c r="B160" s="45" t="s">
        <v>1104</v>
      </c>
      <c r="C160" s="45" t="s">
        <v>663</v>
      </c>
      <c r="D160" s="45" t="s">
        <v>1227</v>
      </c>
      <c r="E160" s="45" t="s">
        <v>652</v>
      </c>
      <c r="F160" s="45" t="s">
        <v>754</v>
      </c>
      <c r="G160" s="45" t="s">
        <v>755</v>
      </c>
      <c r="H160" s="45" t="s">
        <v>1228</v>
      </c>
    </row>
    <row r="161" spans="1:8" x14ac:dyDescent="0.25">
      <c r="A161" s="45">
        <v>32148863</v>
      </c>
      <c r="B161" s="45" t="s">
        <v>731</v>
      </c>
      <c r="C161" s="45" t="s">
        <v>1229</v>
      </c>
      <c r="D161" s="45" t="s">
        <v>1230</v>
      </c>
      <c r="E161" s="45" t="s">
        <v>652</v>
      </c>
      <c r="F161" s="45" t="s">
        <v>766</v>
      </c>
      <c r="G161" s="45" t="s">
        <v>619</v>
      </c>
      <c r="H161" s="45" t="s">
        <v>1231</v>
      </c>
    </row>
    <row r="162" spans="1:8" x14ac:dyDescent="0.25">
      <c r="A162" s="45">
        <v>32153479</v>
      </c>
      <c r="B162" s="45" t="s">
        <v>663</v>
      </c>
      <c r="C162" s="45" t="s">
        <v>708</v>
      </c>
      <c r="D162" s="45" t="s">
        <v>1232</v>
      </c>
      <c r="E162" s="45" t="s">
        <v>652</v>
      </c>
      <c r="F162" s="45" t="s">
        <v>806</v>
      </c>
      <c r="G162" s="45" t="s">
        <v>807</v>
      </c>
      <c r="H162" s="45" t="s">
        <v>1233</v>
      </c>
    </row>
    <row r="163" spans="1:8" x14ac:dyDescent="0.25">
      <c r="A163" s="45">
        <v>32160092</v>
      </c>
      <c r="B163" s="45" t="s">
        <v>663</v>
      </c>
      <c r="C163" s="45" t="s">
        <v>1234</v>
      </c>
      <c r="D163" s="45" t="s">
        <v>1235</v>
      </c>
      <c r="E163" s="45" t="s">
        <v>642</v>
      </c>
      <c r="F163" s="45" t="s">
        <v>893</v>
      </c>
      <c r="G163" s="45" t="s">
        <v>1236</v>
      </c>
      <c r="H163" s="45" t="s">
        <v>1237</v>
      </c>
    </row>
    <row r="164" spans="1:8" x14ac:dyDescent="0.25">
      <c r="A164" s="45">
        <v>32142653</v>
      </c>
      <c r="B164" s="45" t="s">
        <v>663</v>
      </c>
      <c r="C164" s="45" t="s">
        <v>1089</v>
      </c>
      <c r="D164" s="45" t="s">
        <v>1238</v>
      </c>
      <c r="E164" s="45" t="s">
        <v>652</v>
      </c>
      <c r="F164" s="45" t="s">
        <v>1098</v>
      </c>
      <c r="G164" s="45" t="s">
        <v>741</v>
      </c>
      <c r="H164" s="45" t="s">
        <v>1239</v>
      </c>
    </row>
    <row r="165" spans="1:8" x14ac:dyDescent="0.25">
      <c r="A165" s="45">
        <v>32159732</v>
      </c>
      <c r="B165" s="45" t="s">
        <v>663</v>
      </c>
      <c r="C165" s="45" t="s">
        <v>1240</v>
      </c>
      <c r="D165" s="45" t="s">
        <v>1241</v>
      </c>
      <c r="E165" s="45" t="s">
        <v>652</v>
      </c>
      <c r="F165" s="45" t="s">
        <v>590</v>
      </c>
      <c r="G165" s="45" t="s">
        <v>648</v>
      </c>
      <c r="H165" s="45" t="s">
        <v>1242</v>
      </c>
    </row>
    <row r="166" spans="1:8" x14ac:dyDescent="0.25">
      <c r="A166" s="45">
        <v>32145548</v>
      </c>
      <c r="B166" s="45" t="s">
        <v>663</v>
      </c>
      <c r="C166" s="45" t="s">
        <v>1243</v>
      </c>
      <c r="D166" s="45" t="s">
        <v>1244</v>
      </c>
      <c r="E166" s="45" t="s">
        <v>652</v>
      </c>
      <c r="F166" s="45" t="s">
        <v>540</v>
      </c>
      <c r="G166" s="45" t="s">
        <v>741</v>
      </c>
      <c r="H166" s="45" t="s">
        <v>1245</v>
      </c>
    </row>
    <row r="167" spans="1:8" x14ac:dyDescent="0.25">
      <c r="A167" s="45">
        <v>32124225</v>
      </c>
      <c r="B167" s="45" t="s">
        <v>663</v>
      </c>
      <c r="C167" s="45" t="s">
        <v>674</v>
      </c>
      <c r="D167" s="45" t="s">
        <v>1246</v>
      </c>
      <c r="E167" s="45" t="s">
        <v>642</v>
      </c>
      <c r="F167" s="45" t="s">
        <v>1247</v>
      </c>
      <c r="G167" s="45" t="s">
        <v>702</v>
      </c>
      <c r="H167" s="45" t="s">
        <v>1248</v>
      </c>
    </row>
    <row r="168" spans="1:8" x14ac:dyDescent="0.25">
      <c r="A168" s="45">
        <v>32148278</v>
      </c>
      <c r="B168" s="45" t="s">
        <v>663</v>
      </c>
      <c r="C168" s="45" t="s">
        <v>657</v>
      </c>
      <c r="D168" s="45" t="s">
        <v>1249</v>
      </c>
      <c r="E168" s="45" t="s">
        <v>642</v>
      </c>
      <c r="F168" s="45" t="s">
        <v>680</v>
      </c>
      <c r="G168" s="45" t="s">
        <v>619</v>
      </c>
      <c r="H168" s="45" t="s">
        <v>1250</v>
      </c>
    </row>
    <row r="169" spans="1:8" x14ac:dyDescent="0.25">
      <c r="A169" s="45">
        <v>32157789</v>
      </c>
      <c r="B169" s="45" t="s">
        <v>663</v>
      </c>
      <c r="C169" s="45" t="s">
        <v>1251</v>
      </c>
      <c r="D169" s="45" t="s">
        <v>1235</v>
      </c>
      <c r="E169" s="45" t="s">
        <v>642</v>
      </c>
      <c r="F169" s="45" t="s">
        <v>695</v>
      </c>
      <c r="G169" s="45" t="s">
        <v>696</v>
      </c>
      <c r="H169" s="45" t="s">
        <v>1252</v>
      </c>
    </row>
    <row r="170" spans="1:8" x14ac:dyDescent="0.25">
      <c r="A170" s="45">
        <v>32124359</v>
      </c>
      <c r="B170" s="45" t="s">
        <v>1253</v>
      </c>
      <c r="C170" s="45" t="s">
        <v>971</v>
      </c>
      <c r="D170" s="45" t="s">
        <v>1254</v>
      </c>
      <c r="E170" s="45" t="s">
        <v>642</v>
      </c>
      <c r="F170" s="45" t="s">
        <v>695</v>
      </c>
      <c r="G170" s="45" t="s">
        <v>860</v>
      </c>
      <c r="H170" s="45" t="s">
        <v>1255</v>
      </c>
    </row>
    <row r="171" spans="1:8" x14ac:dyDescent="0.25">
      <c r="A171" s="45">
        <v>32153815</v>
      </c>
      <c r="B171" s="45" t="s">
        <v>1256</v>
      </c>
      <c r="C171" s="45" t="s">
        <v>1257</v>
      </c>
      <c r="D171" s="45" t="s">
        <v>1258</v>
      </c>
      <c r="E171" s="45" t="s">
        <v>652</v>
      </c>
      <c r="F171" s="45" t="s">
        <v>727</v>
      </c>
      <c r="G171" s="45" t="s">
        <v>728</v>
      </c>
      <c r="H171" s="45" t="s">
        <v>1259</v>
      </c>
    </row>
    <row r="172" spans="1:8" x14ac:dyDescent="0.25">
      <c r="A172" s="45">
        <v>32163133</v>
      </c>
      <c r="B172" s="45" t="s">
        <v>1229</v>
      </c>
      <c r="C172" s="45" t="s">
        <v>1260</v>
      </c>
      <c r="D172" s="45" t="s">
        <v>1261</v>
      </c>
      <c r="E172" s="45" t="s">
        <v>652</v>
      </c>
      <c r="F172" s="45" t="s">
        <v>721</v>
      </c>
      <c r="G172" s="45" t="s">
        <v>625</v>
      </c>
      <c r="H172" s="45" t="s">
        <v>1262</v>
      </c>
    </row>
    <row r="173" spans="1:8" x14ac:dyDescent="0.25">
      <c r="A173" s="45">
        <v>32162289</v>
      </c>
      <c r="B173" s="45" t="s">
        <v>1229</v>
      </c>
      <c r="C173" s="45" t="s">
        <v>1263</v>
      </c>
      <c r="D173" s="45" t="s">
        <v>641</v>
      </c>
      <c r="E173" s="45" t="s">
        <v>642</v>
      </c>
      <c r="F173" s="45" t="s">
        <v>643</v>
      </c>
      <c r="G173" s="45" t="s">
        <v>619</v>
      </c>
      <c r="H173" s="45" t="s">
        <v>1264</v>
      </c>
    </row>
    <row r="174" spans="1:8" x14ac:dyDescent="0.25">
      <c r="A174" s="45">
        <v>32147655</v>
      </c>
      <c r="B174" s="45" t="s">
        <v>1265</v>
      </c>
      <c r="C174" s="45" t="s">
        <v>780</v>
      </c>
      <c r="D174" s="45" t="s">
        <v>1266</v>
      </c>
      <c r="E174" s="45" t="s">
        <v>642</v>
      </c>
      <c r="F174" s="45" t="s">
        <v>912</v>
      </c>
      <c r="G174" s="45" t="s">
        <v>619</v>
      </c>
      <c r="H174" s="45" t="s">
        <v>1267</v>
      </c>
    </row>
    <row r="175" spans="1:8" x14ac:dyDescent="0.25">
      <c r="A175" s="45">
        <v>32124245</v>
      </c>
      <c r="B175" s="45" t="s">
        <v>1268</v>
      </c>
      <c r="C175" s="45" t="s">
        <v>1269</v>
      </c>
      <c r="D175" s="45" t="s">
        <v>1270</v>
      </c>
      <c r="E175" s="45" t="s">
        <v>652</v>
      </c>
      <c r="F175" s="45" t="s">
        <v>590</v>
      </c>
      <c r="G175" s="45" t="s">
        <v>1271</v>
      </c>
      <c r="H175" s="45" t="s">
        <v>1272</v>
      </c>
    </row>
    <row r="176" spans="1:8" x14ac:dyDescent="0.25">
      <c r="A176" s="45">
        <v>32163132</v>
      </c>
      <c r="B176" s="45" t="s">
        <v>1273</v>
      </c>
      <c r="C176" s="45" t="s">
        <v>1274</v>
      </c>
      <c r="D176" s="45" t="s">
        <v>1275</v>
      </c>
      <c r="E176" s="45" t="s">
        <v>642</v>
      </c>
      <c r="F176" s="45" t="s">
        <v>721</v>
      </c>
      <c r="G176" s="45" t="s">
        <v>625</v>
      </c>
      <c r="H176" s="45" t="s">
        <v>1276</v>
      </c>
    </row>
    <row r="177" spans="1:8" x14ac:dyDescent="0.25">
      <c r="A177" s="45">
        <v>32136613</v>
      </c>
      <c r="B177" s="45" t="s">
        <v>1277</v>
      </c>
      <c r="C177" s="45" t="s">
        <v>1278</v>
      </c>
      <c r="D177" s="45" t="s">
        <v>1279</v>
      </c>
      <c r="E177" s="45" t="s">
        <v>652</v>
      </c>
      <c r="F177" s="45" t="s">
        <v>1098</v>
      </c>
      <c r="G177" s="45" t="s">
        <v>1099</v>
      </c>
      <c r="H177" s="45" t="s">
        <v>1280</v>
      </c>
    </row>
    <row r="178" spans="1:8" x14ac:dyDescent="0.25">
      <c r="A178" s="45">
        <v>32157411</v>
      </c>
      <c r="B178" s="45" t="s">
        <v>1281</v>
      </c>
      <c r="C178" s="45" t="s">
        <v>1282</v>
      </c>
      <c r="D178" s="45" t="s">
        <v>1283</v>
      </c>
      <c r="E178" s="45" t="s">
        <v>652</v>
      </c>
      <c r="F178" s="45" t="s">
        <v>1284</v>
      </c>
      <c r="G178" s="45" t="s">
        <v>741</v>
      </c>
      <c r="H178" s="45" t="s">
        <v>1285</v>
      </c>
    </row>
    <row r="179" spans="1:8" x14ac:dyDescent="0.25">
      <c r="A179" s="45">
        <v>32148924</v>
      </c>
      <c r="B179" s="45" t="s">
        <v>1281</v>
      </c>
      <c r="C179" s="45" t="s">
        <v>1286</v>
      </c>
      <c r="D179" s="45" t="s">
        <v>847</v>
      </c>
      <c r="E179" s="45" t="s">
        <v>642</v>
      </c>
      <c r="F179" s="45" t="s">
        <v>766</v>
      </c>
      <c r="G179" s="45" t="s">
        <v>619</v>
      </c>
      <c r="H179" s="45" t="s">
        <v>1287</v>
      </c>
    </row>
    <row r="180" spans="1:8" x14ac:dyDescent="0.25">
      <c r="A180" s="45">
        <v>32142871</v>
      </c>
      <c r="B180" s="45" t="s">
        <v>719</v>
      </c>
      <c r="C180" s="45" t="s">
        <v>1288</v>
      </c>
      <c r="D180" s="45" t="s">
        <v>1289</v>
      </c>
      <c r="E180" s="45" t="s">
        <v>652</v>
      </c>
      <c r="F180" s="45" t="s">
        <v>789</v>
      </c>
      <c r="G180" s="45" t="s">
        <v>826</v>
      </c>
      <c r="H180" s="45" t="s">
        <v>1290</v>
      </c>
    </row>
    <row r="181" spans="1:8" x14ac:dyDescent="0.25">
      <c r="A181" s="45">
        <v>32124190</v>
      </c>
      <c r="B181" s="45" t="s">
        <v>719</v>
      </c>
      <c r="C181" s="45" t="s">
        <v>1291</v>
      </c>
      <c r="D181" s="45" t="s">
        <v>1292</v>
      </c>
      <c r="E181" s="45" t="s">
        <v>652</v>
      </c>
      <c r="F181" s="45" t="s">
        <v>701</v>
      </c>
      <c r="G181" s="45" t="s">
        <v>741</v>
      </c>
      <c r="H181" s="45" t="s">
        <v>1293</v>
      </c>
    </row>
    <row r="182" spans="1:8" x14ac:dyDescent="0.25">
      <c r="A182" s="45">
        <v>32124224</v>
      </c>
      <c r="B182" s="45" t="s">
        <v>862</v>
      </c>
      <c r="C182" s="45" t="s">
        <v>1294</v>
      </c>
      <c r="D182" s="45" t="s">
        <v>1295</v>
      </c>
      <c r="E182" s="45" t="s">
        <v>652</v>
      </c>
      <c r="F182" s="45" t="s">
        <v>670</v>
      </c>
      <c r="G182" s="45" t="s">
        <v>671</v>
      </c>
      <c r="H182" s="45" t="s">
        <v>1296</v>
      </c>
    </row>
    <row r="183" spans="1:8" x14ac:dyDescent="0.25">
      <c r="A183" s="45">
        <v>32164466</v>
      </c>
      <c r="B183" s="45" t="s">
        <v>1195</v>
      </c>
      <c r="C183" s="45" t="s">
        <v>1297</v>
      </c>
      <c r="D183" s="45" t="s">
        <v>1298</v>
      </c>
      <c r="E183" s="45" t="s">
        <v>642</v>
      </c>
      <c r="F183" s="45" t="s">
        <v>806</v>
      </c>
      <c r="G183" s="45" t="s">
        <v>807</v>
      </c>
      <c r="H183" s="45" t="s">
        <v>1299</v>
      </c>
    </row>
    <row r="184" spans="1:8" x14ac:dyDescent="0.25">
      <c r="A184" s="45">
        <v>32124320</v>
      </c>
      <c r="B184" s="45" t="s">
        <v>1300</v>
      </c>
      <c r="C184" s="45" t="s">
        <v>1301</v>
      </c>
      <c r="D184" s="45" t="s">
        <v>1302</v>
      </c>
      <c r="E184" s="45" t="s">
        <v>642</v>
      </c>
      <c r="F184" s="45" t="s">
        <v>1106</v>
      </c>
      <c r="G184" s="45" t="s">
        <v>619</v>
      </c>
      <c r="H184" s="45" t="s">
        <v>1303</v>
      </c>
    </row>
    <row r="185" spans="1:8" x14ac:dyDescent="0.25">
      <c r="A185" s="45">
        <v>32161372</v>
      </c>
      <c r="B185" s="45" t="s">
        <v>1304</v>
      </c>
      <c r="C185" s="45" t="s">
        <v>1305</v>
      </c>
      <c r="D185" s="45" t="s">
        <v>1306</v>
      </c>
      <c r="E185" s="45" t="s">
        <v>642</v>
      </c>
      <c r="F185" s="45" t="s">
        <v>680</v>
      </c>
      <c r="G185" s="45" t="s">
        <v>619</v>
      </c>
      <c r="H185" s="45" t="s">
        <v>1307</v>
      </c>
    </row>
    <row r="186" spans="1:8" x14ac:dyDescent="0.25">
      <c r="A186" s="45">
        <v>32124215</v>
      </c>
      <c r="B186" s="45" t="s">
        <v>1308</v>
      </c>
      <c r="C186" s="45" t="s">
        <v>1213</v>
      </c>
      <c r="D186" s="45" t="s">
        <v>1309</v>
      </c>
      <c r="E186" s="45" t="s">
        <v>652</v>
      </c>
      <c r="F186" s="45" t="s">
        <v>721</v>
      </c>
      <c r="G186" s="45" t="s">
        <v>728</v>
      </c>
      <c r="H186" s="45" t="s">
        <v>1310</v>
      </c>
    </row>
    <row r="187" spans="1:8" x14ac:dyDescent="0.25">
      <c r="A187" s="45">
        <v>32157400</v>
      </c>
      <c r="B187" s="45" t="s">
        <v>1311</v>
      </c>
      <c r="C187" s="45" t="s">
        <v>1312</v>
      </c>
      <c r="D187" s="45" t="s">
        <v>1313</v>
      </c>
      <c r="E187" s="45" t="s">
        <v>652</v>
      </c>
      <c r="F187" s="45" t="s">
        <v>540</v>
      </c>
      <c r="G187" s="45" t="s">
        <v>1314</v>
      </c>
      <c r="H187" s="45" t="s">
        <v>1315</v>
      </c>
    </row>
    <row r="188" spans="1:8" x14ac:dyDescent="0.25">
      <c r="A188" s="45">
        <v>32162270</v>
      </c>
      <c r="B188" s="45" t="s">
        <v>1316</v>
      </c>
      <c r="C188" s="45" t="s">
        <v>1317</v>
      </c>
      <c r="D188" s="45" t="s">
        <v>1318</v>
      </c>
      <c r="E188" s="45" t="s">
        <v>642</v>
      </c>
      <c r="F188" s="45" t="s">
        <v>670</v>
      </c>
      <c r="G188" s="45" t="s">
        <v>879</v>
      </c>
      <c r="H188" s="45" t="s">
        <v>1319</v>
      </c>
    </row>
    <row r="189" spans="1:8" x14ac:dyDescent="0.25">
      <c r="A189" s="45">
        <v>32160871</v>
      </c>
      <c r="B189" s="45" t="s">
        <v>1320</v>
      </c>
      <c r="C189" s="45" t="s">
        <v>1321</v>
      </c>
      <c r="D189" s="45" t="s">
        <v>1322</v>
      </c>
      <c r="E189" s="45" t="s">
        <v>652</v>
      </c>
      <c r="F189" s="45" t="s">
        <v>766</v>
      </c>
      <c r="G189" s="45" t="s">
        <v>619</v>
      </c>
      <c r="H189" s="45" t="s">
        <v>1323</v>
      </c>
    </row>
    <row r="190" spans="1:8" x14ac:dyDescent="0.25">
      <c r="A190" s="45">
        <v>32137036</v>
      </c>
      <c r="B190" s="45" t="s">
        <v>1324</v>
      </c>
      <c r="C190" s="45" t="s">
        <v>1325</v>
      </c>
      <c r="D190" s="45" t="s">
        <v>1326</v>
      </c>
      <c r="E190" s="45" t="s">
        <v>642</v>
      </c>
      <c r="F190" s="45" t="s">
        <v>1247</v>
      </c>
      <c r="G190" s="45" t="s">
        <v>619</v>
      </c>
      <c r="H190" s="45" t="s">
        <v>1327</v>
      </c>
    </row>
    <row r="191" spans="1:8" x14ac:dyDescent="0.25">
      <c r="A191" s="45">
        <v>32162409</v>
      </c>
      <c r="B191" s="45" t="s">
        <v>1328</v>
      </c>
      <c r="C191" s="45" t="s">
        <v>683</v>
      </c>
      <c r="D191" s="45" t="s">
        <v>1329</v>
      </c>
      <c r="E191" s="45" t="s">
        <v>652</v>
      </c>
      <c r="F191" s="45" t="s">
        <v>1199</v>
      </c>
      <c r="G191" s="45" t="s">
        <v>741</v>
      </c>
      <c r="H191" s="45" t="s">
        <v>1330</v>
      </c>
    </row>
    <row r="192" spans="1:8" x14ac:dyDescent="0.25">
      <c r="A192" s="45">
        <v>32142985</v>
      </c>
      <c r="B192" s="45" t="s">
        <v>1331</v>
      </c>
      <c r="C192" s="45" t="s">
        <v>884</v>
      </c>
      <c r="D192" s="45" t="s">
        <v>1332</v>
      </c>
      <c r="E192" s="45" t="s">
        <v>642</v>
      </c>
      <c r="F192" s="45" t="s">
        <v>643</v>
      </c>
      <c r="G192" s="45" t="s">
        <v>122</v>
      </c>
      <c r="H192" s="45" t="s">
        <v>1333</v>
      </c>
    </row>
    <row r="193" spans="1:8" x14ac:dyDescent="0.25">
      <c r="A193" s="45">
        <v>32124351</v>
      </c>
      <c r="B193" s="45" t="s">
        <v>1334</v>
      </c>
      <c r="C193" s="45" t="s">
        <v>1335</v>
      </c>
      <c r="D193" s="45" t="s">
        <v>1336</v>
      </c>
      <c r="E193" s="45" t="s">
        <v>642</v>
      </c>
      <c r="F193" s="45" t="s">
        <v>695</v>
      </c>
      <c r="G193" s="45" t="s">
        <v>860</v>
      </c>
      <c r="H193" s="45" t="s">
        <v>1337</v>
      </c>
    </row>
    <row r="194" spans="1:8" x14ac:dyDescent="0.25">
      <c r="A194" s="45">
        <v>32157586</v>
      </c>
      <c r="B194" s="45" t="s">
        <v>962</v>
      </c>
      <c r="C194" s="45" t="s">
        <v>1338</v>
      </c>
      <c r="D194" s="45" t="s">
        <v>1339</v>
      </c>
      <c r="E194" s="45" t="s">
        <v>652</v>
      </c>
      <c r="F194" s="45" t="s">
        <v>968</v>
      </c>
      <c r="G194" s="45" t="s">
        <v>741</v>
      </c>
      <c r="H194" s="45" t="s">
        <v>1340</v>
      </c>
    </row>
    <row r="195" spans="1:8" x14ac:dyDescent="0.25">
      <c r="A195" s="45">
        <v>32144462</v>
      </c>
      <c r="B195" s="45" t="s">
        <v>962</v>
      </c>
      <c r="C195" s="45" t="s">
        <v>787</v>
      </c>
      <c r="D195" s="45" t="s">
        <v>1341</v>
      </c>
      <c r="E195" s="45" t="s">
        <v>652</v>
      </c>
      <c r="F195" s="45" t="s">
        <v>721</v>
      </c>
      <c r="G195" s="45" t="s">
        <v>722</v>
      </c>
      <c r="H195" s="45" t="s">
        <v>1342</v>
      </c>
    </row>
    <row r="196" spans="1:8" x14ac:dyDescent="0.25">
      <c r="A196" s="45">
        <v>32160583</v>
      </c>
      <c r="B196" s="45" t="s">
        <v>962</v>
      </c>
      <c r="C196" s="45" t="s">
        <v>1343</v>
      </c>
      <c r="D196" s="45" t="s">
        <v>1344</v>
      </c>
      <c r="E196" s="45" t="s">
        <v>652</v>
      </c>
      <c r="F196" s="45" t="s">
        <v>653</v>
      </c>
      <c r="G196" s="45" t="s">
        <v>654</v>
      </c>
      <c r="H196" s="45" t="s">
        <v>1345</v>
      </c>
    </row>
    <row r="197" spans="1:8" x14ac:dyDescent="0.25">
      <c r="A197" s="45">
        <v>32164540</v>
      </c>
      <c r="B197" s="45" t="s">
        <v>962</v>
      </c>
      <c r="C197" s="45" t="s">
        <v>1346</v>
      </c>
      <c r="D197" s="45" t="s">
        <v>1347</v>
      </c>
      <c r="E197" s="45" t="s">
        <v>652</v>
      </c>
      <c r="F197" s="45" t="s">
        <v>590</v>
      </c>
      <c r="G197" s="45" t="s">
        <v>648</v>
      </c>
      <c r="H197" s="45" t="s">
        <v>1348</v>
      </c>
    </row>
    <row r="198" spans="1:8" x14ac:dyDescent="0.25">
      <c r="A198" s="45">
        <v>32157587</v>
      </c>
      <c r="B198" s="45" t="s">
        <v>1349</v>
      </c>
      <c r="C198" s="45" t="s">
        <v>677</v>
      </c>
      <c r="D198" s="45" t="s">
        <v>1350</v>
      </c>
      <c r="E198" s="45" t="s">
        <v>652</v>
      </c>
      <c r="F198" s="45" t="s">
        <v>806</v>
      </c>
      <c r="G198" s="45" t="s">
        <v>741</v>
      </c>
      <c r="H198" s="45" t="s">
        <v>1351</v>
      </c>
    </row>
    <row r="199" spans="1:8" x14ac:dyDescent="0.25">
      <c r="A199" s="45">
        <v>32154574</v>
      </c>
      <c r="B199" s="45" t="s">
        <v>1352</v>
      </c>
      <c r="C199" s="45" t="s">
        <v>1353</v>
      </c>
      <c r="D199" s="45" t="s">
        <v>1354</v>
      </c>
      <c r="E199" s="45" t="s">
        <v>642</v>
      </c>
      <c r="F199" s="45" t="s">
        <v>695</v>
      </c>
      <c r="G199" s="45" t="s">
        <v>860</v>
      </c>
      <c r="H199" s="45" t="s">
        <v>1355</v>
      </c>
    </row>
    <row r="200" spans="1:8" x14ac:dyDescent="0.25">
      <c r="A200" s="45">
        <v>32152130</v>
      </c>
      <c r="B200" s="45" t="s">
        <v>1356</v>
      </c>
      <c r="C200" s="45" t="s">
        <v>1357</v>
      </c>
      <c r="D200" s="45" t="s">
        <v>1358</v>
      </c>
      <c r="E200" s="45" t="s">
        <v>652</v>
      </c>
      <c r="F200" s="45" t="s">
        <v>171</v>
      </c>
      <c r="G200" s="45" t="s">
        <v>957</v>
      </c>
      <c r="H200" s="45" t="s">
        <v>1359</v>
      </c>
    </row>
    <row r="201" spans="1:8" x14ac:dyDescent="0.25">
      <c r="A201" s="45">
        <v>32154232</v>
      </c>
      <c r="B201" s="45" t="s">
        <v>1338</v>
      </c>
      <c r="C201" s="45" t="s">
        <v>924</v>
      </c>
      <c r="D201" s="45" t="s">
        <v>1360</v>
      </c>
      <c r="E201" s="45" t="s">
        <v>652</v>
      </c>
      <c r="F201" s="45" t="s">
        <v>968</v>
      </c>
      <c r="G201" s="45" t="s">
        <v>741</v>
      </c>
      <c r="H201" s="45" t="s">
        <v>1361</v>
      </c>
    </row>
    <row r="202" spans="1:8" x14ac:dyDescent="0.25">
      <c r="A202" s="45">
        <v>32149819</v>
      </c>
      <c r="B202" s="45" t="s">
        <v>1362</v>
      </c>
      <c r="C202" s="45" t="s">
        <v>781</v>
      </c>
      <c r="D202" s="45" t="s">
        <v>1363</v>
      </c>
      <c r="E202" s="45" t="s">
        <v>652</v>
      </c>
      <c r="F202" s="45" t="s">
        <v>540</v>
      </c>
      <c r="G202" s="45" t="s">
        <v>935</v>
      </c>
      <c r="H202" s="45" t="s">
        <v>1364</v>
      </c>
    </row>
    <row r="203" spans="1:8" x14ac:dyDescent="0.25">
      <c r="A203" s="45">
        <v>32149910</v>
      </c>
      <c r="B203" s="45" t="s">
        <v>1362</v>
      </c>
      <c r="C203" s="45" t="s">
        <v>1282</v>
      </c>
      <c r="D203" s="45" t="s">
        <v>1365</v>
      </c>
      <c r="E203" s="45" t="s">
        <v>652</v>
      </c>
      <c r="F203" s="45" t="s">
        <v>766</v>
      </c>
      <c r="G203" s="45" t="s">
        <v>706</v>
      </c>
      <c r="H203" s="45" t="s">
        <v>1366</v>
      </c>
    </row>
    <row r="204" spans="1:8" x14ac:dyDescent="0.25">
      <c r="A204" s="45">
        <v>32142634</v>
      </c>
      <c r="B204" s="45" t="s">
        <v>900</v>
      </c>
      <c r="C204" s="45" t="s">
        <v>1367</v>
      </c>
      <c r="D204" s="45" t="s">
        <v>1368</v>
      </c>
      <c r="E204" s="45" t="s">
        <v>652</v>
      </c>
      <c r="F204" s="45" t="s">
        <v>766</v>
      </c>
      <c r="G204" s="45" t="s">
        <v>619</v>
      </c>
      <c r="H204" s="45" t="s">
        <v>1369</v>
      </c>
    </row>
    <row r="205" spans="1:8" x14ac:dyDescent="0.25">
      <c r="A205" s="45">
        <v>32153244</v>
      </c>
      <c r="B205" s="45" t="s">
        <v>900</v>
      </c>
      <c r="C205" s="45" t="s">
        <v>1370</v>
      </c>
      <c r="D205" s="45" t="s">
        <v>1371</v>
      </c>
      <c r="E205" s="45" t="s">
        <v>642</v>
      </c>
      <c r="F205" s="45" t="s">
        <v>716</v>
      </c>
      <c r="G205" s="45" t="s">
        <v>619</v>
      </c>
      <c r="H205" s="45" t="s">
        <v>1372</v>
      </c>
    </row>
    <row r="206" spans="1:8" x14ac:dyDescent="0.25">
      <c r="A206" s="45">
        <v>32161633</v>
      </c>
      <c r="B206" s="45" t="s">
        <v>900</v>
      </c>
      <c r="C206" s="45" t="s">
        <v>1373</v>
      </c>
      <c r="D206" s="45" t="s">
        <v>1374</v>
      </c>
      <c r="E206" s="45" t="s">
        <v>652</v>
      </c>
      <c r="F206" s="45" t="s">
        <v>540</v>
      </c>
      <c r="G206" s="45" t="s">
        <v>935</v>
      </c>
      <c r="H206" s="45" t="s">
        <v>1375</v>
      </c>
    </row>
    <row r="207" spans="1:8" x14ac:dyDescent="0.25">
      <c r="A207" s="45">
        <v>32152691</v>
      </c>
      <c r="B207" s="45" t="s">
        <v>900</v>
      </c>
      <c r="C207" s="45" t="s">
        <v>940</v>
      </c>
      <c r="D207" s="45" t="s">
        <v>1376</v>
      </c>
      <c r="E207" s="45" t="s">
        <v>642</v>
      </c>
      <c r="F207" s="45" t="s">
        <v>766</v>
      </c>
      <c r="G207" s="45" t="s">
        <v>619</v>
      </c>
      <c r="H207" s="45" t="s">
        <v>1377</v>
      </c>
    </row>
    <row r="208" spans="1:8" x14ac:dyDescent="0.25">
      <c r="A208" s="45">
        <v>32159883</v>
      </c>
      <c r="B208" s="45" t="s">
        <v>900</v>
      </c>
      <c r="C208" s="45" t="s">
        <v>1378</v>
      </c>
      <c r="D208" s="45" t="s">
        <v>1379</v>
      </c>
      <c r="E208" s="45" t="s">
        <v>652</v>
      </c>
      <c r="F208" s="45" t="s">
        <v>659</v>
      </c>
      <c r="G208" s="45" t="s">
        <v>648</v>
      </c>
      <c r="H208" s="45" t="s">
        <v>1380</v>
      </c>
    </row>
    <row r="209" spans="1:8" x14ac:dyDescent="0.25">
      <c r="A209" s="45">
        <v>32124174</v>
      </c>
      <c r="B209" s="45" t="s">
        <v>900</v>
      </c>
      <c r="C209" s="45" t="s">
        <v>1027</v>
      </c>
      <c r="D209" s="45" t="s">
        <v>1381</v>
      </c>
      <c r="E209" s="45" t="s">
        <v>652</v>
      </c>
      <c r="F209" s="45" t="s">
        <v>701</v>
      </c>
      <c r="G209" s="45" t="s">
        <v>630</v>
      </c>
      <c r="H209" s="45" t="s">
        <v>1382</v>
      </c>
    </row>
    <row r="210" spans="1:8" x14ac:dyDescent="0.25">
      <c r="A210" s="45">
        <v>32147708</v>
      </c>
      <c r="B210" s="45" t="s">
        <v>900</v>
      </c>
      <c r="C210" s="45" t="s">
        <v>650</v>
      </c>
      <c r="D210" s="45" t="s">
        <v>1383</v>
      </c>
      <c r="E210" s="45" t="s">
        <v>652</v>
      </c>
      <c r="F210" s="45" t="s">
        <v>806</v>
      </c>
      <c r="G210" s="45" t="s">
        <v>324</v>
      </c>
      <c r="H210" s="45" t="s">
        <v>1384</v>
      </c>
    </row>
    <row r="211" spans="1:8" x14ac:dyDescent="0.25">
      <c r="A211" s="45">
        <v>32124342</v>
      </c>
      <c r="B211" s="45" t="s">
        <v>1385</v>
      </c>
      <c r="C211" s="45" t="s">
        <v>787</v>
      </c>
      <c r="D211" s="45" t="s">
        <v>1386</v>
      </c>
      <c r="E211" s="45" t="s">
        <v>642</v>
      </c>
      <c r="F211" s="45" t="s">
        <v>721</v>
      </c>
      <c r="G211" s="45" t="s">
        <v>1387</v>
      </c>
      <c r="H211" s="45" t="s">
        <v>1388</v>
      </c>
    </row>
    <row r="212" spans="1:8" x14ac:dyDescent="0.25">
      <c r="A212" s="45">
        <v>32147656</v>
      </c>
      <c r="B212" s="45" t="s">
        <v>1385</v>
      </c>
      <c r="C212" s="45" t="s">
        <v>1389</v>
      </c>
      <c r="D212" s="45" t="s">
        <v>1390</v>
      </c>
      <c r="E212" s="45" t="s">
        <v>652</v>
      </c>
      <c r="F212" s="45" t="s">
        <v>1391</v>
      </c>
      <c r="G212" s="45" t="s">
        <v>329</v>
      </c>
      <c r="H212" s="45" t="s">
        <v>1392</v>
      </c>
    </row>
    <row r="213" spans="1:8" x14ac:dyDescent="0.25">
      <c r="A213" s="45">
        <v>32154220</v>
      </c>
      <c r="B213" s="45" t="s">
        <v>1393</v>
      </c>
      <c r="C213" s="45" t="s">
        <v>874</v>
      </c>
      <c r="D213" s="45" t="s">
        <v>1394</v>
      </c>
      <c r="E213" s="45" t="s">
        <v>652</v>
      </c>
      <c r="F213" s="45" t="s">
        <v>1185</v>
      </c>
      <c r="G213" s="45" t="s">
        <v>619</v>
      </c>
      <c r="H213" s="45" t="s">
        <v>1395</v>
      </c>
    </row>
    <row r="214" spans="1:8" x14ac:dyDescent="0.25">
      <c r="A214" s="45">
        <v>32151603</v>
      </c>
      <c r="B214" s="45" t="s">
        <v>1396</v>
      </c>
      <c r="C214" s="45" t="s">
        <v>1397</v>
      </c>
      <c r="D214" s="45" t="s">
        <v>1398</v>
      </c>
      <c r="E214" s="45" t="s">
        <v>652</v>
      </c>
      <c r="F214" s="45" t="s">
        <v>806</v>
      </c>
      <c r="G214" s="45" t="s">
        <v>1399</v>
      </c>
      <c r="H214" s="45" t="s">
        <v>1400</v>
      </c>
    </row>
    <row r="215" spans="1:8" x14ac:dyDescent="0.25">
      <c r="A215" s="45">
        <v>32124185</v>
      </c>
      <c r="B215" s="45" t="s">
        <v>1401</v>
      </c>
      <c r="C215" s="45" t="s">
        <v>1213</v>
      </c>
      <c r="D215" s="45" t="s">
        <v>1402</v>
      </c>
      <c r="E215" s="45" t="s">
        <v>652</v>
      </c>
      <c r="F215" s="45" t="s">
        <v>927</v>
      </c>
      <c r="G215" s="45" t="s">
        <v>741</v>
      </c>
      <c r="H215" s="45" t="s">
        <v>1403</v>
      </c>
    </row>
    <row r="216" spans="1:8" x14ac:dyDescent="0.25">
      <c r="A216" s="45">
        <v>32154240</v>
      </c>
      <c r="B216" s="45" t="s">
        <v>1401</v>
      </c>
      <c r="C216" s="45" t="s">
        <v>1404</v>
      </c>
      <c r="D216" s="45" t="s">
        <v>1405</v>
      </c>
      <c r="E216" s="45" t="s">
        <v>652</v>
      </c>
      <c r="F216" s="45" t="s">
        <v>581</v>
      </c>
      <c r="G216" s="45" t="s">
        <v>728</v>
      </c>
      <c r="H216" s="45" t="s">
        <v>1406</v>
      </c>
    </row>
    <row r="217" spans="1:8" x14ac:dyDescent="0.25">
      <c r="A217" s="45">
        <v>32145420</v>
      </c>
      <c r="B217" s="45" t="s">
        <v>1407</v>
      </c>
      <c r="C217" s="45" t="s">
        <v>903</v>
      </c>
      <c r="D217" s="45" t="s">
        <v>1408</v>
      </c>
      <c r="E217" s="45" t="s">
        <v>642</v>
      </c>
      <c r="F217" s="45" t="s">
        <v>721</v>
      </c>
      <c r="G217" s="45" t="s">
        <v>619</v>
      </c>
      <c r="H217" s="45" t="s">
        <v>1409</v>
      </c>
    </row>
    <row r="218" spans="1:8" x14ac:dyDescent="0.25">
      <c r="A218" s="45">
        <v>32163092</v>
      </c>
      <c r="B218" s="45" t="s">
        <v>1407</v>
      </c>
      <c r="C218" s="45" t="s">
        <v>1410</v>
      </c>
      <c r="D218" s="45" t="s">
        <v>1411</v>
      </c>
      <c r="E218" s="45" t="s">
        <v>652</v>
      </c>
      <c r="F218" s="45" t="s">
        <v>590</v>
      </c>
      <c r="G218" s="45" t="s">
        <v>222</v>
      </c>
      <c r="H218" s="45" t="s">
        <v>1412</v>
      </c>
    </row>
    <row r="219" spans="1:8" x14ac:dyDescent="0.25">
      <c r="A219" s="45">
        <v>32163090</v>
      </c>
      <c r="B219" s="45" t="s">
        <v>1407</v>
      </c>
      <c r="C219" s="45" t="s">
        <v>1027</v>
      </c>
      <c r="D219" s="45" t="s">
        <v>1413</v>
      </c>
      <c r="E219" s="45" t="s">
        <v>652</v>
      </c>
      <c r="F219" s="45" t="s">
        <v>583</v>
      </c>
      <c r="G219" s="45" t="s">
        <v>741</v>
      </c>
      <c r="H219" s="45" t="s">
        <v>1414</v>
      </c>
    </row>
    <row r="220" spans="1:8" x14ac:dyDescent="0.25">
      <c r="A220" s="45">
        <v>32124313</v>
      </c>
      <c r="B220" s="45" t="s">
        <v>1407</v>
      </c>
      <c r="C220" s="45" t="s">
        <v>1027</v>
      </c>
      <c r="D220" s="45" t="s">
        <v>1415</v>
      </c>
      <c r="E220" s="45" t="s">
        <v>652</v>
      </c>
      <c r="F220" s="45" t="s">
        <v>927</v>
      </c>
      <c r="G220" s="45" t="s">
        <v>741</v>
      </c>
      <c r="H220" s="45" t="s">
        <v>1416</v>
      </c>
    </row>
    <row r="221" spans="1:8" x14ac:dyDescent="0.25">
      <c r="A221" s="45">
        <v>32159906</v>
      </c>
      <c r="B221" s="45" t="s">
        <v>1407</v>
      </c>
      <c r="C221" s="45" t="s">
        <v>1417</v>
      </c>
      <c r="D221" s="45" t="s">
        <v>1418</v>
      </c>
      <c r="E221" s="45" t="s">
        <v>652</v>
      </c>
      <c r="F221" s="45" t="s">
        <v>670</v>
      </c>
      <c r="G221" s="45" t="s">
        <v>630</v>
      </c>
      <c r="H221" s="45" t="s">
        <v>1419</v>
      </c>
    </row>
    <row r="222" spans="1:8" x14ac:dyDescent="0.25">
      <c r="A222" s="45">
        <v>32154166</v>
      </c>
      <c r="B222" s="45" t="s">
        <v>787</v>
      </c>
      <c r="C222" s="45" t="s">
        <v>1072</v>
      </c>
      <c r="D222" s="45" t="s">
        <v>1420</v>
      </c>
      <c r="E222" s="45" t="s">
        <v>652</v>
      </c>
      <c r="F222" s="45" t="s">
        <v>1106</v>
      </c>
      <c r="G222" s="45" t="s">
        <v>741</v>
      </c>
      <c r="H222" s="45" t="s">
        <v>1421</v>
      </c>
    </row>
    <row r="223" spans="1:8" x14ac:dyDescent="0.25">
      <c r="A223" s="45">
        <v>32148074</v>
      </c>
      <c r="B223" s="45" t="s">
        <v>787</v>
      </c>
      <c r="C223" s="45" t="s">
        <v>1422</v>
      </c>
      <c r="D223" s="45" t="s">
        <v>1423</v>
      </c>
      <c r="E223" s="45" t="s">
        <v>652</v>
      </c>
      <c r="F223" s="45" t="s">
        <v>540</v>
      </c>
      <c r="G223" s="45" t="s">
        <v>1424</v>
      </c>
      <c r="H223" s="45" t="s">
        <v>1425</v>
      </c>
    </row>
    <row r="224" spans="1:8" x14ac:dyDescent="0.25">
      <c r="A224" s="45">
        <v>32124343</v>
      </c>
      <c r="B224" s="45" t="s">
        <v>683</v>
      </c>
      <c r="C224" s="45" t="s">
        <v>962</v>
      </c>
      <c r="D224" s="45" t="s">
        <v>1426</v>
      </c>
      <c r="E224" s="45" t="s">
        <v>652</v>
      </c>
      <c r="F224" s="45" t="s">
        <v>690</v>
      </c>
      <c r="G224" s="45" t="s">
        <v>741</v>
      </c>
      <c r="H224" s="45" t="s">
        <v>1427</v>
      </c>
    </row>
    <row r="225" spans="1:8" x14ac:dyDescent="0.25">
      <c r="A225" s="45">
        <v>32157290</v>
      </c>
      <c r="B225" s="45" t="s">
        <v>683</v>
      </c>
      <c r="C225" s="45" t="s">
        <v>1428</v>
      </c>
      <c r="D225" s="45" t="s">
        <v>1429</v>
      </c>
      <c r="E225" s="45" t="s">
        <v>642</v>
      </c>
      <c r="F225" s="45" t="s">
        <v>912</v>
      </c>
      <c r="G225" s="45" t="s">
        <v>619</v>
      </c>
      <c r="H225" s="45" t="s">
        <v>1430</v>
      </c>
    </row>
    <row r="226" spans="1:8" x14ac:dyDescent="0.25">
      <c r="A226" s="45">
        <v>32151505</v>
      </c>
      <c r="B226" s="45" t="s">
        <v>683</v>
      </c>
      <c r="C226" s="45" t="s">
        <v>1431</v>
      </c>
      <c r="D226" s="45" t="s">
        <v>1432</v>
      </c>
      <c r="E226" s="45" t="s">
        <v>642</v>
      </c>
      <c r="F226" s="45" t="s">
        <v>690</v>
      </c>
      <c r="G226" s="45" t="s">
        <v>1387</v>
      </c>
      <c r="H226" s="45" t="s">
        <v>1433</v>
      </c>
    </row>
    <row r="227" spans="1:8" x14ac:dyDescent="0.25">
      <c r="A227" s="45">
        <v>32155726</v>
      </c>
      <c r="B227" s="45" t="s">
        <v>1434</v>
      </c>
      <c r="C227" s="45" t="s">
        <v>1019</v>
      </c>
      <c r="D227" s="45" t="s">
        <v>1435</v>
      </c>
      <c r="E227" s="45" t="s">
        <v>652</v>
      </c>
      <c r="F227" s="45" t="s">
        <v>540</v>
      </c>
      <c r="G227" s="45" t="s">
        <v>1136</v>
      </c>
      <c r="H227" s="45" t="s">
        <v>1436</v>
      </c>
    </row>
    <row r="228" spans="1:8" x14ac:dyDescent="0.25">
      <c r="A228" s="45">
        <v>32160340</v>
      </c>
      <c r="B228" s="45" t="s">
        <v>1343</v>
      </c>
      <c r="C228" s="45" t="s">
        <v>730</v>
      </c>
      <c r="D228" s="45" t="s">
        <v>1437</v>
      </c>
      <c r="E228" s="45" t="s">
        <v>652</v>
      </c>
      <c r="F228" s="45" t="s">
        <v>670</v>
      </c>
      <c r="G228" s="45" t="s">
        <v>879</v>
      </c>
      <c r="H228" s="45" t="s">
        <v>1438</v>
      </c>
    </row>
    <row r="229" spans="1:8" x14ac:dyDescent="0.25">
      <c r="A229" s="45">
        <v>32161632</v>
      </c>
      <c r="B229" s="45" t="s">
        <v>1260</v>
      </c>
      <c r="C229" s="45" t="s">
        <v>1034</v>
      </c>
      <c r="D229" s="45" t="s">
        <v>1439</v>
      </c>
      <c r="E229" s="45" t="s">
        <v>642</v>
      </c>
      <c r="F229" s="45" t="s">
        <v>171</v>
      </c>
      <c r="G229" s="45" t="s">
        <v>957</v>
      </c>
      <c r="H229" s="45" t="s">
        <v>1440</v>
      </c>
    </row>
    <row r="230" spans="1:8" x14ac:dyDescent="0.25">
      <c r="A230" s="45">
        <v>32124304</v>
      </c>
      <c r="B230" s="45" t="s">
        <v>1260</v>
      </c>
      <c r="C230" s="45" t="s">
        <v>1441</v>
      </c>
      <c r="D230" s="45" t="s">
        <v>1442</v>
      </c>
      <c r="E230" s="45" t="s">
        <v>652</v>
      </c>
      <c r="F230" s="45" t="s">
        <v>893</v>
      </c>
      <c r="G230" s="45" t="s">
        <v>1443</v>
      </c>
      <c r="H230" s="45" t="s">
        <v>1444</v>
      </c>
    </row>
    <row r="231" spans="1:8" x14ac:dyDescent="0.25">
      <c r="A231" s="45">
        <v>32124181</v>
      </c>
      <c r="B231" s="45" t="s">
        <v>1260</v>
      </c>
      <c r="C231" s="45" t="s">
        <v>1445</v>
      </c>
      <c r="D231" s="45" t="s">
        <v>1446</v>
      </c>
      <c r="E231" s="45" t="s">
        <v>652</v>
      </c>
      <c r="F231" s="45" t="s">
        <v>38</v>
      </c>
      <c r="G231" s="45" t="s">
        <v>351</v>
      </c>
      <c r="H231" s="45" t="s">
        <v>1447</v>
      </c>
    </row>
    <row r="232" spans="1:8" x14ac:dyDescent="0.25">
      <c r="A232" s="45">
        <v>32137037</v>
      </c>
      <c r="B232" s="45" t="s">
        <v>1448</v>
      </c>
      <c r="C232" s="45" t="s">
        <v>866</v>
      </c>
      <c r="D232" s="45" t="s">
        <v>1449</v>
      </c>
      <c r="E232" s="45" t="s">
        <v>652</v>
      </c>
      <c r="F232" s="45" t="s">
        <v>540</v>
      </c>
      <c r="G232" s="45" t="s">
        <v>919</v>
      </c>
      <c r="H232" s="45" t="s">
        <v>1450</v>
      </c>
    </row>
    <row r="233" spans="1:8" x14ac:dyDescent="0.25">
      <c r="A233" s="45">
        <v>32124331</v>
      </c>
      <c r="B233" s="45" t="s">
        <v>1451</v>
      </c>
      <c r="C233" s="45" t="s">
        <v>1452</v>
      </c>
      <c r="D233" s="45" t="s">
        <v>1453</v>
      </c>
      <c r="E233" s="45" t="s">
        <v>652</v>
      </c>
      <c r="F233" s="45" t="s">
        <v>754</v>
      </c>
      <c r="G233" s="45" t="s">
        <v>1454</v>
      </c>
      <c r="H233" s="45" t="s">
        <v>1455</v>
      </c>
    </row>
    <row r="234" spans="1:8" x14ac:dyDescent="0.25">
      <c r="A234" s="45">
        <v>32162559</v>
      </c>
      <c r="B234" s="45" t="s">
        <v>1456</v>
      </c>
      <c r="C234" s="45" t="s">
        <v>1457</v>
      </c>
      <c r="D234" s="45" t="s">
        <v>1432</v>
      </c>
      <c r="E234" s="45" t="s">
        <v>642</v>
      </c>
      <c r="F234" s="45" t="s">
        <v>1185</v>
      </c>
      <c r="G234" s="45" t="s">
        <v>619</v>
      </c>
      <c r="H234" s="45" t="s">
        <v>1458</v>
      </c>
    </row>
    <row r="235" spans="1:8" x14ac:dyDescent="0.25">
      <c r="A235" s="45">
        <v>32157686</v>
      </c>
      <c r="B235" s="45" t="s">
        <v>1459</v>
      </c>
      <c r="C235" s="45" t="s">
        <v>668</v>
      </c>
      <c r="D235" s="45" t="s">
        <v>1460</v>
      </c>
      <c r="E235" s="45" t="s">
        <v>652</v>
      </c>
      <c r="F235" s="45" t="s">
        <v>670</v>
      </c>
      <c r="G235" s="45" t="s">
        <v>741</v>
      </c>
      <c r="H235" s="45" t="s">
        <v>1461</v>
      </c>
    </row>
    <row r="236" spans="1:8" x14ac:dyDescent="0.25">
      <c r="A236" s="45">
        <v>32161402</v>
      </c>
      <c r="B236" s="45" t="s">
        <v>1462</v>
      </c>
      <c r="C236" s="45" t="s">
        <v>1463</v>
      </c>
      <c r="D236" s="45" t="s">
        <v>1464</v>
      </c>
      <c r="E236" s="45" t="s">
        <v>652</v>
      </c>
      <c r="F236" s="45" t="s">
        <v>643</v>
      </c>
      <c r="G236" s="45" t="s">
        <v>619</v>
      </c>
      <c r="H236" s="45" t="s">
        <v>1465</v>
      </c>
    </row>
    <row r="237" spans="1:8" x14ac:dyDescent="0.25">
      <c r="A237" s="45">
        <v>32154101</v>
      </c>
      <c r="B237" s="45" t="s">
        <v>1466</v>
      </c>
      <c r="C237" s="45" t="s">
        <v>1265</v>
      </c>
      <c r="D237" s="45" t="s">
        <v>1467</v>
      </c>
      <c r="E237" s="45" t="s">
        <v>652</v>
      </c>
      <c r="F237" s="45" t="s">
        <v>1247</v>
      </c>
      <c r="G237" s="45" t="s">
        <v>619</v>
      </c>
      <c r="H237" s="45" t="s">
        <v>1468</v>
      </c>
    </row>
    <row r="238" spans="1:8" x14ac:dyDescent="0.25">
      <c r="A238" s="45">
        <v>32152181</v>
      </c>
      <c r="B238" s="45" t="s">
        <v>1469</v>
      </c>
      <c r="C238" s="45" t="s">
        <v>900</v>
      </c>
      <c r="D238" s="45" t="s">
        <v>1292</v>
      </c>
      <c r="E238" s="45" t="s">
        <v>652</v>
      </c>
      <c r="F238" s="45" t="s">
        <v>1216</v>
      </c>
      <c r="G238" s="45" t="s">
        <v>741</v>
      </c>
      <c r="H238" s="45" t="s">
        <v>1470</v>
      </c>
    </row>
    <row r="239" spans="1:8" x14ac:dyDescent="0.25">
      <c r="A239" s="45">
        <v>32162640</v>
      </c>
      <c r="B239" s="45" t="s">
        <v>734</v>
      </c>
      <c r="C239" s="45" t="s">
        <v>1471</v>
      </c>
      <c r="D239" s="45" t="s">
        <v>1472</v>
      </c>
      <c r="E239" s="45" t="s">
        <v>642</v>
      </c>
      <c r="F239" s="45" t="s">
        <v>727</v>
      </c>
      <c r="G239" s="45" t="s">
        <v>728</v>
      </c>
      <c r="H239" s="45" t="s">
        <v>1473</v>
      </c>
    </row>
    <row r="240" spans="1:8" x14ac:dyDescent="0.25">
      <c r="A240" s="45">
        <v>32151835</v>
      </c>
      <c r="B240" s="45" t="s">
        <v>1474</v>
      </c>
      <c r="C240" s="45" t="s">
        <v>818</v>
      </c>
      <c r="D240" s="45" t="s">
        <v>1475</v>
      </c>
      <c r="E240" s="45" t="s">
        <v>652</v>
      </c>
      <c r="F240" s="45" t="s">
        <v>721</v>
      </c>
      <c r="G240" s="45" t="s">
        <v>741</v>
      </c>
      <c r="H240" s="45" t="s">
        <v>1476</v>
      </c>
    </row>
    <row r="241" spans="1:8" x14ac:dyDescent="0.25">
      <c r="A241" s="45">
        <v>32159619</v>
      </c>
      <c r="B241" s="45" t="s">
        <v>1282</v>
      </c>
      <c r="C241" s="45" t="s">
        <v>903</v>
      </c>
      <c r="D241" s="45" t="s">
        <v>1477</v>
      </c>
      <c r="E241" s="45" t="s">
        <v>642</v>
      </c>
      <c r="F241" s="45" t="s">
        <v>746</v>
      </c>
      <c r="G241" s="45" t="s">
        <v>741</v>
      </c>
      <c r="H241" s="45" t="s">
        <v>1478</v>
      </c>
    </row>
    <row r="242" spans="1:8" x14ac:dyDescent="0.25">
      <c r="A242" s="45">
        <v>32164198</v>
      </c>
      <c r="B242" s="45" t="s">
        <v>1282</v>
      </c>
      <c r="C242" s="45" t="s">
        <v>1082</v>
      </c>
      <c r="D242" s="45" t="s">
        <v>1479</v>
      </c>
      <c r="E242" s="45" t="s">
        <v>642</v>
      </c>
      <c r="F242" s="45" t="s">
        <v>968</v>
      </c>
      <c r="G242" s="45" t="s">
        <v>741</v>
      </c>
      <c r="H242" s="45" t="s">
        <v>1480</v>
      </c>
    </row>
    <row r="243" spans="1:8" x14ac:dyDescent="0.25">
      <c r="A243" s="45">
        <v>32142649</v>
      </c>
      <c r="B243" s="45" t="s">
        <v>1157</v>
      </c>
      <c r="C243" s="45" t="s">
        <v>1481</v>
      </c>
      <c r="D243" s="45" t="s">
        <v>1482</v>
      </c>
      <c r="E243" s="45" t="s">
        <v>652</v>
      </c>
      <c r="F243" s="45" t="s">
        <v>1483</v>
      </c>
      <c r="G243" s="45" t="s">
        <v>1484</v>
      </c>
      <c r="H243" s="45" t="s">
        <v>1485</v>
      </c>
    </row>
    <row r="244" spans="1:8" x14ac:dyDescent="0.25">
      <c r="A244" s="45">
        <v>32124366</v>
      </c>
      <c r="B244" s="45" t="s">
        <v>1157</v>
      </c>
      <c r="C244" s="45" t="s">
        <v>1486</v>
      </c>
      <c r="D244" s="45" t="s">
        <v>1487</v>
      </c>
      <c r="E244" s="45" t="s">
        <v>642</v>
      </c>
      <c r="F244" s="45" t="s">
        <v>695</v>
      </c>
      <c r="G244" s="45" t="s">
        <v>696</v>
      </c>
      <c r="H244" s="45" t="s">
        <v>1488</v>
      </c>
    </row>
    <row r="245" spans="1:8" x14ac:dyDescent="0.25">
      <c r="A245" s="45">
        <v>32149973</v>
      </c>
      <c r="B245" s="45" t="s">
        <v>1489</v>
      </c>
      <c r="C245" s="45" t="s">
        <v>1490</v>
      </c>
      <c r="D245" s="45" t="s">
        <v>1491</v>
      </c>
      <c r="E245" s="45" t="s">
        <v>642</v>
      </c>
      <c r="F245" s="45" t="s">
        <v>893</v>
      </c>
      <c r="G245" s="45" t="s">
        <v>1492</v>
      </c>
      <c r="H245" s="45" t="s">
        <v>1493</v>
      </c>
    </row>
    <row r="246" spans="1:8" x14ac:dyDescent="0.25">
      <c r="A246" s="45">
        <v>32144380</v>
      </c>
      <c r="B246" s="45" t="s">
        <v>1489</v>
      </c>
      <c r="C246" s="45" t="s">
        <v>688</v>
      </c>
      <c r="D246" s="45" t="s">
        <v>1494</v>
      </c>
      <c r="E246" s="45" t="s">
        <v>642</v>
      </c>
      <c r="F246" s="45" t="s">
        <v>721</v>
      </c>
      <c r="G246" s="45" t="s">
        <v>619</v>
      </c>
      <c r="H246" s="45" t="s">
        <v>1495</v>
      </c>
    </row>
    <row r="247" spans="1:8" x14ac:dyDescent="0.25">
      <c r="A247" s="45">
        <v>32160407</v>
      </c>
      <c r="B247" s="45" t="s">
        <v>1496</v>
      </c>
      <c r="C247" s="45" t="s">
        <v>1111</v>
      </c>
      <c r="D247" s="45" t="s">
        <v>1497</v>
      </c>
      <c r="E247" s="45" t="s">
        <v>652</v>
      </c>
      <c r="F247" s="45" t="s">
        <v>1247</v>
      </c>
      <c r="G247" s="45" t="s">
        <v>722</v>
      </c>
      <c r="H247" s="45" t="s">
        <v>1498</v>
      </c>
    </row>
    <row r="248" spans="1:8" x14ac:dyDescent="0.25">
      <c r="A248" s="45">
        <v>32124186</v>
      </c>
      <c r="B248" s="45" t="s">
        <v>1499</v>
      </c>
      <c r="C248" s="45" t="s">
        <v>1500</v>
      </c>
      <c r="D248" s="45" t="s">
        <v>1501</v>
      </c>
      <c r="E248" s="45" t="s">
        <v>652</v>
      </c>
      <c r="F248" s="45" t="s">
        <v>653</v>
      </c>
      <c r="G248" s="45" t="s">
        <v>1502</v>
      </c>
      <c r="H248" s="45" t="s">
        <v>1503</v>
      </c>
    </row>
    <row r="249" spans="1:8" x14ac:dyDescent="0.25">
      <c r="A249" s="45">
        <v>32149175</v>
      </c>
      <c r="B249" s="45" t="s">
        <v>1504</v>
      </c>
      <c r="C249" s="45" t="s">
        <v>1353</v>
      </c>
      <c r="D249" s="45" t="s">
        <v>1505</v>
      </c>
      <c r="E249" s="45" t="s">
        <v>652</v>
      </c>
      <c r="F249" s="45" t="s">
        <v>721</v>
      </c>
      <c r="G249" s="45" t="s">
        <v>722</v>
      </c>
      <c r="H249" s="45" t="s">
        <v>1506</v>
      </c>
    </row>
    <row r="250" spans="1:8" x14ac:dyDescent="0.25">
      <c r="A250" s="45">
        <v>32154516</v>
      </c>
      <c r="B250" s="45" t="s">
        <v>1504</v>
      </c>
      <c r="C250" s="45" t="s">
        <v>1507</v>
      </c>
      <c r="D250" s="45" t="s">
        <v>1508</v>
      </c>
      <c r="E250" s="45" t="s">
        <v>642</v>
      </c>
      <c r="F250" s="45" t="s">
        <v>695</v>
      </c>
      <c r="G250" s="45" t="s">
        <v>860</v>
      </c>
      <c r="H250" s="45" t="s">
        <v>1509</v>
      </c>
    </row>
    <row r="251" spans="1:8" x14ac:dyDescent="0.25">
      <c r="A251" s="45">
        <v>32124192</v>
      </c>
      <c r="B251" s="45" t="s">
        <v>1510</v>
      </c>
      <c r="C251" s="45" t="s">
        <v>1511</v>
      </c>
      <c r="D251" s="45" t="s">
        <v>1512</v>
      </c>
      <c r="E251" s="45" t="s">
        <v>642</v>
      </c>
      <c r="F251" s="45" t="s">
        <v>766</v>
      </c>
      <c r="G251" s="45" t="s">
        <v>702</v>
      </c>
      <c r="H251" s="45" t="s">
        <v>1513</v>
      </c>
    </row>
    <row r="252" spans="1:8" x14ac:dyDescent="0.25">
      <c r="A252" s="45">
        <v>32160335</v>
      </c>
      <c r="B252" s="45" t="s">
        <v>674</v>
      </c>
      <c r="C252" s="45" t="s">
        <v>924</v>
      </c>
      <c r="D252" s="45" t="s">
        <v>1514</v>
      </c>
      <c r="E252" s="45" t="s">
        <v>642</v>
      </c>
      <c r="F252" s="45" t="s">
        <v>685</v>
      </c>
      <c r="G252" s="45" t="s">
        <v>619</v>
      </c>
      <c r="H252" s="45" t="s">
        <v>1515</v>
      </c>
    </row>
    <row r="253" spans="1:8" x14ac:dyDescent="0.25">
      <c r="A253" s="45">
        <v>32137052</v>
      </c>
      <c r="B253" s="45" t="s">
        <v>714</v>
      </c>
      <c r="C253" s="45" t="s">
        <v>1516</v>
      </c>
      <c r="D253" s="45" t="s">
        <v>1517</v>
      </c>
      <c r="E253" s="45" t="s">
        <v>642</v>
      </c>
      <c r="F253" s="45" t="s">
        <v>590</v>
      </c>
      <c r="G253" s="45" t="s">
        <v>222</v>
      </c>
      <c r="H253" s="45" t="s">
        <v>1518</v>
      </c>
    </row>
    <row r="254" spans="1:8" x14ac:dyDescent="0.25">
      <c r="A254" s="45">
        <v>32143828</v>
      </c>
      <c r="B254" s="45" t="s">
        <v>1463</v>
      </c>
      <c r="C254" s="45" t="s">
        <v>1519</v>
      </c>
      <c r="D254" s="45" t="s">
        <v>1520</v>
      </c>
      <c r="E254" s="45" t="s">
        <v>652</v>
      </c>
      <c r="F254" s="45" t="s">
        <v>670</v>
      </c>
      <c r="G254" s="45" t="s">
        <v>671</v>
      </c>
      <c r="H254" s="45" t="s">
        <v>1521</v>
      </c>
    </row>
    <row r="255" spans="1:8" x14ac:dyDescent="0.25">
      <c r="A255" s="45">
        <v>32160437</v>
      </c>
      <c r="B255" s="45" t="s">
        <v>1522</v>
      </c>
      <c r="C255" s="45" t="s">
        <v>787</v>
      </c>
      <c r="D255" s="45" t="s">
        <v>1523</v>
      </c>
      <c r="E255" s="45" t="s">
        <v>642</v>
      </c>
      <c r="F255" s="45" t="s">
        <v>1106</v>
      </c>
      <c r="G255" s="45" t="s">
        <v>722</v>
      </c>
      <c r="H255" s="45" t="s">
        <v>1524</v>
      </c>
    </row>
    <row r="256" spans="1:8" x14ac:dyDescent="0.25">
      <c r="A256" s="45">
        <v>32157288</v>
      </c>
      <c r="B256" s="45" t="s">
        <v>1525</v>
      </c>
      <c r="C256" s="45" t="s">
        <v>1526</v>
      </c>
      <c r="D256" s="45" t="s">
        <v>1527</v>
      </c>
      <c r="E256" s="45" t="s">
        <v>642</v>
      </c>
      <c r="F256" s="45" t="s">
        <v>685</v>
      </c>
      <c r="G256" s="45" t="s">
        <v>619</v>
      </c>
      <c r="H256" s="45" t="s">
        <v>1528</v>
      </c>
    </row>
    <row r="257" spans="1:8" x14ac:dyDescent="0.25">
      <c r="A257" s="45">
        <v>32124189</v>
      </c>
      <c r="B257" s="45" t="s">
        <v>1529</v>
      </c>
      <c r="C257" s="45" t="s">
        <v>1530</v>
      </c>
      <c r="D257" s="45" t="s">
        <v>1531</v>
      </c>
      <c r="E257" s="45" t="s">
        <v>642</v>
      </c>
      <c r="F257" s="45" t="s">
        <v>540</v>
      </c>
      <c r="G257" s="45" t="s">
        <v>1532</v>
      </c>
      <c r="H257" s="45" t="s">
        <v>1533</v>
      </c>
    </row>
    <row r="258" spans="1:8" x14ac:dyDescent="0.25">
      <c r="A258" s="45">
        <v>32160207</v>
      </c>
      <c r="B258" s="45" t="s">
        <v>1534</v>
      </c>
      <c r="C258" s="45" t="s">
        <v>1535</v>
      </c>
      <c r="D258" s="45" t="s">
        <v>1536</v>
      </c>
      <c r="E258" s="45" t="s">
        <v>652</v>
      </c>
      <c r="F258" s="45" t="s">
        <v>716</v>
      </c>
      <c r="G258" s="45" t="s">
        <v>619</v>
      </c>
      <c r="H258" s="45" t="s">
        <v>1537</v>
      </c>
    </row>
    <row r="259" spans="1:8" x14ac:dyDescent="0.25">
      <c r="A259" s="45">
        <v>32161047</v>
      </c>
      <c r="B259" s="45" t="s">
        <v>940</v>
      </c>
      <c r="C259" s="45" t="s">
        <v>663</v>
      </c>
      <c r="D259" s="45" t="s">
        <v>1538</v>
      </c>
      <c r="E259" s="45" t="s">
        <v>652</v>
      </c>
      <c r="F259" s="45" t="s">
        <v>1284</v>
      </c>
      <c r="G259" s="45" t="s">
        <v>122</v>
      </c>
      <c r="H259" s="45" t="s">
        <v>1539</v>
      </c>
    </row>
    <row r="260" spans="1:8" x14ac:dyDescent="0.25">
      <c r="A260" s="45">
        <v>32160334</v>
      </c>
      <c r="B260" s="45" t="s">
        <v>940</v>
      </c>
      <c r="C260" s="45" t="s">
        <v>1540</v>
      </c>
      <c r="D260" s="45" t="s">
        <v>1541</v>
      </c>
      <c r="E260" s="45" t="s">
        <v>642</v>
      </c>
      <c r="F260" s="45" t="s">
        <v>670</v>
      </c>
      <c r="G260" s="45" t="s">
        <v>1542</v>
      </c>
      <c r="H260" s="45" t="s">
        <v>1543</v>
      </c>
    </row>
    <row r="261" spans="1:8" x14ac:dyDescent="0.25">
      <c r="A261" s="45">
        <v>32155724</v>
      </c>
      <c r="B261" s="45" t="s">
        <v>940</v>
      </c>
      <c r="C261" s="45" t="s">
        <v>668</v>
      </c>
      <c r="D261" s="45" t="s">
        <v>1544</v>
      </c>
      <c r="E261" s="45" t="s">
        <v>652</v>
      </c>
      <c r="F261" s="45" t="s">
        <v>38</v>
      </c>
      <c r="G261" s="45" t="s">
        <v>122</v>
      </c>
      <c r="H261" s="45" t="s">
        <v>1545</v>
      </c>
    </row>
    <row r="262" spans="1:8" x14ac:dyDescent="0.25">
      <c r="A262" s="45">
        <v>32142658</v>
      </c>
      <c r="B262" s="45" t="s">
        <v>1218</v>
      </c>
      <c r="C262" s="45" t="s">
        <v>1546</v>
      </c>
      <c r="D262" s="45" t="s">
        <v>1547</v>
      </c>
      <c r="E262" s="45" t="s">
        <v>642</v>
      </c>
      <c r="F262" s="45" t="s">
        <v>766</v>
      </c>
      <c r="G262" s="45" t="s">
        <v>702</v>
      </c>
      <c r="H262" s="45" t="s">
        <v>1548</v>
      </c>
    </row>
    <row r="263" spans="1:8" x14ac:dyDescent="0.25">
      <c r="A263" s="45">
        <v>32149265</v>
      </c>
      <c r="B263" s="45" t="s">
        <v>1218</v>
      </c>
      <c r="C263" s="45" t="s">
        <v>1549</v>
      </c>
      <c r="D263" s="45" t="s">
        <v>1550</v>
      </c>
      <c r="E263" s="45" t="s">
        <v>642</v>
      </c>
      <c r="F263" s="45" t="s">
        <v>540</v>
      </c>
      <c r="G263" s="45" t="s">
        <v>736</v>
      </c>
      <c r="H263" s="45" t="s">
        <v>1551</v>
      </c>
    </row>
    <row r="264" spans="1:8" x14ac:dyDescent="0.25">
      <c r="A264" s="45">
        <v>32149869</v>
      </c>
      <c r="B264" s="45" t="s">
        <v>1218</v>
      </c>
      <c r="C264" s="45" t="s">
        <v>1552</v>
      </c>
      <c r="D264" s="45" t="s">
        <v>931</v>
      </c>
      <c r="E264" s="45" t="s">
        <v>642</v>
      </c>
      <c r="F264" s="45" t="s">
        <v>680</v>
      </c>
      <c r="G264" s="45" t="s">
        <v>619</v>
      </c>
      <c r="H264" s="45" t="s">
        <v>1553</v>
      </c>
    </row>
    <row r="265" spans="1:8" x14ac:dyDescent="0.25">
      <c r="A265" s="45">
        <v>32124272</v>
      </c>
      <c r="B265" s="45" t="s">
        <v>1218</v>
      </c>
      <c r="C265" s="45" t="s">
        <v>1554</v>
      </c>
      <c r="D265" s="45" t="s">
        <v>1555</v>
      </c>
      <c r="E265" s="45" t="s">
        <v>652</v>
      </c>
      <c r="F265" s="45" t="s">
        <v>1247</v>
      </c>
      <c r="G265" s="45" t="s">
        <v>741</v>
      </c>
      <c r="H265" s="45" t="s">
        <v>1556</v>
      </c>
    </row>
    <row r="266" spans="1:8" x14ac:dyDescent="0.25">
      <c r="A266" s="45">
        <v>32162888</v>
      </c>
      <c r="B266" s="45" t="s">
        <v>1557</v>
      </c>
      <c r="C266" s="45" t="s">
        <v>862</v>
      </c>
      <c r="D266" s="45" t="s">
        <v>1558</v>
      </c>
      <c r="E266" s="45" t="s">
        <v>652</v>
      </c>
      <c r="F266" s="45" t="s">
        <v>653</v>
      </c>
      <c r="G266" s="45" t="s">
        <v>654</v>
      </c>
      <c r="H266" s="45" t="s">
        <v>1559</v>
      </c>
    </row>
    <row r="267" spans="1:8" x14ac:dyDescent="0.25">
      <c r="A267" s="45">
        <v>32146544</v>
      </c>
      <c r="B267" s="45" t="s">
        <v>1557</v>
      </c>
      <c r="C267" s="45" t="s">
        <v>1094</v>
      </c>
      <c r="D267" s="45" t="s">
        <v>834</v>
      </c>
      <c r="E267" s="45" t="s">
        <v>652</v>
      </c>
      <c r="F267" s="45" t="s">
        <v>766</v>
      </c>
      <c r="G267" s="45" t="s">
        <v>619</v>
      </c>
      <c r="H267" s="45" t="s">
        <v>1560</v>
      </c>
    </row>
    <row r="268" spans="1:8" x14ac:dyDescent="0.25">
      <c r="A268" s="45">
        <v>32133467</v>
      </c>
      <c r="B268" s="45" t="s">
        <v>1561</v>
      </c>
      <c r="C268" s="45" t="s">
        <v>1093</v>
      </c>
      <c r="D268" s="45" t="s">
        <v>1562</v>
      </c>
      <c r="E268" s="45" t="s">
        <v>642</v>
      </c>
      <c r="F268" s="45" t="s">
        <v>171</v>
      </c>
      <c r="G268" s="45" t="s">
        <v>957</v>
      </c>
      <c r="H268" s="45" t="s">
        <v>1563</v>
      </c>
    </row>
    <row r="269" spans="1:8" x14ac:dyDescent="0.25">
      <c r="A269" s="45">
        <v>32164181</v>
      </c>
      <c r="B269" s="45" t="s">
        <v>1564</v>
      </c>
      <c r="C269" s="45" t="s">
        <v>1565</v>
      </c>
      <c r="D269" s="45" t="s">
        <v>1566</v>
      </c>
      <c r="E269" s="45" t="s">
        <v>642</v>
      </c>
      <c r="F269" s="45" t="s">
        <v>670</v>
      </c>
      <c r="G269" s="45" t="s">
        <v>728</v>
      </c>
      <c r="H269" s="45" t="s">
        <v>1567</v>
      </c>
    </row>
    <row r="270" spans="1:8" x14ac:dyDescent="0.25">
      <c r="A270" s="45">
        <v>32124223</v>
      </c>
      <c r="B270" s="45" t="s">
        <v>1568</v>
      </c>
      <c r="C270" s="45" t="s">
        <v>1569</v>
      </c>
      <c r="D270" s="45" t="s">
        <v>1570</v>
      </c>
      <c r="E270" s="45" t="s">
        <v>652</v>
      </c>
      <c r="F270" s="45" t="s">
        <v>721</v>
      </c>
      <c r="G270" s="45" t="s">
        <v>619</v>
      </c>
      <c r="H270" s="45" t="s">
        <v>1571</v>
      </c>
    </row>
    <row r="271" spans="1:8" x14ac:dyDescent="0.25">
      <c r="A271" s="45">
        <v>32160756</v>
      </c>
      <c r="B271" s="45" t="s">
        <v>1568</v>
      </c>
      <c r="C271" s="45" t="s">
        <v>1569</v>
      </c>
      <c r="D271" s="45" t="s">
        <v>1572</v>
      </c>
      <c r="E271" s="45" t="s">
        <v>652</v>
      </c>
      <c r="F271" s="45" t="s">
        <v>766</v>
      </c>
      <c r="G271" s="45" t="s">
        <v>619</v>
      </c>
      <c r="H271" s="45" t="s">
        <v>1573</v>
      </c>
    </row>
    <row r="272" spans="1:8" x14ac:dyDescent="0.25">
      <c r="A272" s="45">
        <v>32162667</v>
      </c>
      <c r="B272" s="45" t="s">
        <v>1568</v>
      </c>
      <c r="C272" s="45" t="s">
        <v>1574</v>
      </c>
      <c r="D272" s="45" t="s">
        <v>1575</v>
      </c>
      <c r="E272" s="45" t="s">
        <v>642</v>
      </c>
      <c r="F272" s="45" t="s">
        <v>695</v>
      </c>
      <c r="G272" s="45" t="s">
        <v>860</v>
      </c>
      <c r="H272" s="45" t="s">
        <v>1576</v>
      </c>
    </row>
    <row r="273" spans="1:8" x14ac:dyDescent="0.25">
      <c r="A273" s="45">
        <v>32124330</v>
      </c>
      <c r="B273" s="45" t="s">
        <v>1577</v>
      </c>
      <c r="C273" s="45" t="s">
        <v>1353</v>
      </c>
      <c r="D273" s="45" t="s">
        <v>1578</v>
      </c>
      <c r="E273" s="45" t="s">
        <v>652</v>
      </c>
      <c r="F273" s="45" t="s">
        <v>695</v>
      </c>
      <c r="G273" s="45" t="s">
        <v>860</v>
      </c>
      <c r="H273" s="45" t="s">
        <v>1579</v>
      </c>
    </row>
    <row r="274" spans="1:8" x14ac:dyDescent="0.25">
      <c r="A274" s="45">
        <v>32145155</v>
      </c>
      <c r="B274" s="45" t="s">
        <v>1580</v>
      </c>
      <c r="C274" s="45" t="s">
        <v>1581</v>
      </c>
      <c r="D274" s="45" t="s">
        <v>1582</v>
      </c>
      <c r="E274" s="45" t="s">
        <v>642</v>
      </c>
      <c r="F274" s="45" t="s">
        <v>685</v>
      </c>
      <c r="G274" s="45" t="s">
        <v>619</v>
      </c>
      <c r="H274" s="45" t="s">
        <v>1583</v>
      </c>
    </row>
    <row r="275" spans="1:8" x14ac:dyDescent="0.25">
      <c r="A275" s="45">
        <v>32149485</v>
      </c>
      <c r="B275" s="45" t="s">
        <v>1584</v>
      </c>
      <c r="C275" s="45" t="s">
        <v>1585</v>
      </c>
      <c r="D275" s="45" t="s">
        <v>1586</v>
      </c>
      <c r="E275" s="45" t="s">
        <v>652</v>
      </c>
      <c r="F275" s="45" t="s">
        <v>590</v>
      </c>
      <c r="G275" s="45" t="s">
        <v>1587</v>
      </c>
      <c r="H275" s="45" t="s">
        <v>1588</v>
      </c>
    </row>
    <row r="276" spans="1:8" x14ac:dyDescent="0.25">
      <c r="A276" s="45">
        <v>32150757</v>
      </c>
      <c r="B276" s="45" t="s">
        <v>773</v>
      </c>
      <c r="C276" s="45" t="s">
        <v>828</v>
      </c>
      <c r="D276" s="45" t="s">
        <v>1589</v>
      </c>
      <c r="E276" s="45" t="s">
        <v>652</v>
      </c>
      <c r="F276" s="45" t="s">
        <v>685</v>
      </c>
      <c r="G276" s="45" t="s">
        <v>630</v>
      </c>
      <c r="H276" s="45" t="s">
        <v>1590</v>
      </c>
    </row>
    <row r="277" spans="1:8" x14ac:dyDescent="0.25">
      <c r="A277" s="45">
        <v>32151164</v>
      </c>
      <c r="B277" s="45" t="s">
        <v>1591</v>
      </c>
      <c r="C277" s="45" t="s">
        <v>1592</v>
      </c>
      <c r="D277" s="45" t="s">
        <v>1593</v>
      </c>
      <c r="E277" s="45" t="s">
        <v>652</v>
      </c>
      <c r="F277" s="45" t="s">
        <v>806</v>
      </c>
      <c r="G277" s="45" t="s">
        <v>807</v>
      </c>
      <c r="H277" s="45" t="s">
        <v>1594</v>
      </c>
    </row>
    <row r="278" spans="1:8" x14ac:dyDescent="0.25">
      <c r="A278" s="45">
        <v>32160581</v>
      </c>
      <c r="B278" s="45" t="s">
        <v>998</v>
      </c>
      <c r="C278" s="45" t="s">
        <v>751</v>
      </c>
      <c r="D278" s="45" t="s">
        <v>1595</v>
      </c>
      <c r="E278" s="45" t="s">
        <v>642</v>
      </c>
      <c r="F278" s="45" t="s">
        <v>893</v>
      </c>
      <c r="G278" s="45" t="s">
        <v>855</v>
      </c>
      <c r="H278" s="45" t="s">
        <v>1596</v>
      </c>
    </row>
    <row r="279" spans="1:8" x14ac:dyDescent="0.25">
      <c r="A279" s="45">
        <v>32124254</v>
      </c>
      <c r="B279" s="45" t="s">
        <v>1597</v>
      </c>
      <c r="C279" s="45" t="s">
        <v>1034</v>
      </c>
      <c r="D279" s="45" t="s">
        <v>1598</v>
      </c>
      <c r="E279" s="45" t="s">
        <v>652</v>
      </c>
      <c r="F279" s="45" t="s">
        <v>716</v>
      </c>
      <c r="G279" s="45" t="s">
        <v>619</v>
      </c>
      <c r="H279" s="45" t="s">
        <v>1599</v>
      </c>
    </row>
    <row r="280" spans="1:8" x14ac:dyDescent="0.25">
      <c r="A280" s="45">
        <v>32124216</v>
      </c>
      <c r="B280" s="45" t="s">
        <v>1039</v>
      </c>
      <c r="C280" s="45" t="s">
        <v>769</v>
      </c>
      <c r="D280" s="45" t="s">
        <v>1600</v>
      </c>
      <c r="E280" s="45" t="s">
        <v>642</v>
      </c>
      <c r="F280" s="45" t="s">
        <v>789</v>
      </c>
      <c r="G280" s="45" t="s">
        <v>790</v>
      </c>
      <c r="H280" s="45" t="s">
        <v>1601</v>
      </c>
    </row>
    <row r="281" spans="1:8" x14ac:dyDescent="0.25">
      <c r="A281" s="45">
        <v>32160755</v>
      </c>
      <c r="B281" s="45" t="s">
        <v>1263</v>
      </c>
      <c r="C281" s="45" t="s">
        <v>1213</v>
      </c>
      <c r="D281" s="45" t="s">
        <v>1602</v>
      </c>
      <c r="E281" s="45" t="s">
        <v>652</v>
      </c>
      <c r="F281" s="45" t="s">
        <v>38</v>
      </c>
      <c r="G281" s="45" t="s">
        <v>648</v>
      </c>
      <c r="H281" s="45" t="s">
        <v>1603</v>
      </c>
    </row>
    <row r="282" spans="1:8" x14ac:dyDescent="0.25">
      <c r="A282" s="45">
        <v>32154629</v>
      </c>
      <c r="B282" s="45" t="s">
        <v>1263</v>
      </c>
      <c r="C282" s="45" t="s">
        <v>1604</v>
      </c>
      <c r="D282" s="45" t="s">
        <v>1605</v>
      </c>
      <c r="E282" s="45" t="s">
        <v>642</v>
      </c>
      <c r="F282" s="45" t="s">
        <v>680</v>
      </c>
      <c r="G282" s="45" t="s">
        <v>702</v>
      </c>
      <c r="H282" s="45" t="s">
        <v>1606</v>
      </c>
    </row>
    <row r="283" spans="1:8" x14ac:dyDescent="0.25">
      <c r="A283" s="45">
        <v>32124248</v>
      </c>
      <c r="B283" s="45" t="s">
        <v>1263</v>
      </c>
      <c r="C283" s="45" t="s">
        <v>1607</v>
      </c>
      <c r="D283" s="45" t="s">
        <v>1608</v>
      </c>
      <c r="E283" s="45" t="s">
        <v>652</v>
      </c>
      <c r="F283" s="45" t="s">
        <v>653</v>
      </c>
      <c r="G283" s="45" t="s">
        <v>741</v>
      </c>
      <c r="H283" s="45" t="s">
        <v>1609</v>
      </c>
    </row>
    <row r="284" spans="1:8" x14ac:dyDescent="0.25">
      <c r="A284" s="45">
        <v>32157535</v>
      </c>
      <c r="B284" s="45" t="s">
        <v>1263</v>
      </c>
      <c r="C284" s="45" t="s">
        <v>1610</v>
      </c>
      <c r="D284" s="45" t="s">
        <v>1611</v>
      </c>
      <c r="E284" s="45" t="s">
        <v>642</v>
      </c>
      <c r="F284" s="45" t="s">
        <v>590</v>
      </c>
      <c r="G284" s="45" t="s">
        <v>1612</v>
      </c>
      <c r="H284" s="45" t="s">
        <v>1613</v>
      </c>
    </row>
    <row r="285" spans="1:8" x14ac:dyDescent="0.25">
      <c r="A285" s="45">
        <v>32124315</v>
      </c>
      <c r="B285" s="45" t="s">
        <v>1263</v>
      </c>
      <c r="C285" s="45" t="s">
        <v>1614</v>
      </c>
      <c r="D285" s="45" t="s">
        <v>1615</v>
      </c>
      <c r="E285" s="45" t="s">
        <v>652</v>
      </c>
      <c r="F285" s="45" t="s">
        <v>968</v>
      </c>
      <c r="G285" s="45" t="s">
        <v>416</v>
      </c>
      <c r="H285" s="45" t="s">
        <v>1616</v>
      </c>
    </row>
    <row r="286" spans="1:8" x14ac:dyDescent="0.25">
      <c r="A286" s="45">
        <v>32163885</v>
      </c>
      <c r="B286" s="45" t="s">
        <v>896</v>
      </c>
      <c r="C286" s="45" t="s">
        <v>784</v>
      </c>
      <c r="D286" s="45" t="s">
        <v>1617</v>
      </c>
      <c r="E286" s="45" t="s">
        <v>652</v>
      </c>
      <c r="F286" s="45" t="s">
        <v>653</v>
      </c>
      <c r="G286" s="45" t="s">
        <v>654</v>
      </c>
      <c r="H286" s="45" t="s">
        <v>1618</v>
      </c>
    </row>
    <row r="287" spans="1:8" x14ac:dyDescent="0.25">
      <c r="A287" s="45">
        <v>32143261</v>
      </c>
      <c r="B287" s="45" t="s">
        <v>896</v>
      </c>
      <c r="C287" s="45" t="s">
        <v>1312</v>
      </c>
      <c r="D287" s="45" t="s">
        <v>1619</v>
      </c>
      <c r="E287" s="45" t="s">
        <v>642</v>
      </c>
      <c r="F287" s="45" t="s">
        <v>893</v>
      </c>
      <c r="G287" s="45" t="s">
        <v>894</v>
      </c>
      <c r="H287" s="45" t="s">
        <v>1620</v>
      </c>
    </row>
    <row r="288" spans="1:8" x14ac:dyDescent="0.25">
      <c r="A288" s="45">
        <v>32124234</v>
      </c>
      <c r="B288" s="45" t="s">
        <v>896</v>
      </c>
      <c r="C288" s="45" t="s">
        <v>1621</v>
      </c>
      <c r="D288" s="45" t="s">
        <v>1622</v>
      </c>
      <c r="E288" s="45" t="s">
        <v>652</v>
      </c>
      <c r="F288" s="45" t="s">
        <v>893</v>
      </c>
      <c r="G288" s="45" t="s">
        <v>1623</v>
      </c>
      <c r="H288" s="45" t="s">
        <v>1624</v>
      </c>
    </row>
    <row r="289" spans="1:8" x14ac:dyDescent="0.25">
      <c r="A289" s="45">
        <v>32151614</v>
      </c>
      <c r="B289" s="45" t="s">
        <v>896</v>
      </c>
      <c r="C289" s="45" t="s">
        <v>1625</v>
      </c>
      <c r="D289" s="45" t="s">
        <v>1626</v>
      </c>
      <c r="E289" s="45" t="s">
        <v>642</v>
      </c>
      <c r="F289" s="45" t="s">
        <v>590</v>
      </c>
      <c r="G289" s="45" t="s">
        <v>855</v>
      </c>
      <c r="H289" s="45" t="s">
        <v>1627</v>
      </c>
    </row>
    <row r="290" spans="1:8" x14ac:dyDescent="0.25">
      <c r="A290" s="45">
        <v>32162647</v>
      </c>
      <c r="B290" s="45" t="s">
        <v>1628</v>
      </c>
      <c r="C290" s="45" t="s">
        <v>1629</v>
      </c>
      <c r="D290" s="45" t="s">
        <v>1630</v>
      </c>
      <c r="E290" s="45" t="s">
        <v>652</v>
      </c>
      <c r="F290" s="45" t="s">
        <v>727</v>
      </c>
      <c r="G290" s="45" t="s">
        <v>630</v>
      </c>
      <c r="H290" s="45" t="s">
        <v>1631</v>
      </c>
    </row>
    <row r="291" spans="1:8" x14ac:dyDescent="0.25">
      <c r="A291" s="45">
        <v>32163004</v>
      </c>
      <c r="B291" s="45" t="s">
        <v>1210</v>
      </c>
      <c r="C291" s="45" t="s">
        <v>1164</v>
      </c>
      <c r="D291" s="45" t="s">
        <v>1632</v>
      </c>
      <c r="E291" s="45" t="s">
        <v>652</v>
      </c>
      <c r="F291" s="45" t="s">
        <v>1040</v>
      </c>
      <c r="G291" s="45" t="s">
        <v>741</v>
      </c>
      <c r="H291" s="45" t="s">
        <v>1633</v>
      </c>
    </row>
    <row r="292" spans="1:8" x14ac:dyDescent="0.25">
      <c r="A292" s="45">
        <v>32154228</v>
      </c>
      <c r="B292" s="45" t="s">
        <v>1210</v>
      </c>
      <c r="C292" s="45" t="s">
        <v>1209</v>
      </c>
      <c r="D292" s="45" t="s">
        <v>1634</v>
      </c>
      <c r="E292" s="45" t="s">
        <v>642</v>
      </c>
      <c r="F292" s="45" t="s">
        <v>754</v>
      </c>
      <c r="G292" s="45" t="s">
        <v>755</v>
      </c>
      <c r="H292" s="45" t="s">
        <v>1635</v>
      </c>
    </row>
    <row r="293" spans="1:8" x14ac:dyDescent="0.25">
      <c r="A293" s="45">
        <v>32123641</v>
      </c>
      <c r="B293" s="45" t="s">
        <v>1210</v>
      </c>
      <c r="C293" s="45" t="s">
        <v>1209</v>
      </c>
      <c r="D293" s="45" t="s">
        <v>1636</v>
      </c>
      <c r="E293" s="45" t="s">
        <v>642</v>
      </c>
      <c r="F293" s="45" t="s">
        <v>789</v>
      </c>
      <c r="G293" s="45" t="s">
        <v>1637</v>
      </c>
      <c r="H293" s="45" t="s">
        <v>1638</v>
      </c>
    </row>
    <row r="294" spans="1:8" x14ac:dyDescent="0.25">
      <c r="A294" s="45">
        <v>32149870</v>
      </c>
      <c r="B294" s="45" t="s">
        <v>640</v>
      </c>
      <c r="C294" s="45" t="s">
        <v>1639</v>
      </c>
      <c r="D294" s="45" t="s">
        <v>1640</v>
      </c>
      <c r="E294" s="45" t="s">
        <v>652</v>
      </c>
      <c r="F294" s="45" t="s">
        <v>1185</v>
      </c>
      <c r="G294" s="45" t="s">
        <v>619</v>
      </c>
      <c r="H294" s="45" t="s">
        <v>1641</v>
      </c>
    </row>
    <row r="295" spans="1:8" x14ac:dyDescent="0.25">
      <c r="A295" s="45">
        <v>32151435</v>
      </c>
      <c r="B295" s="45" t="s">
        <v>640</v>
      </c>
      <c r="C295" s="45" t="s">
        <v>1038</v>
      </c>
      <c r="D295" s="45" t="s">
        <v>1002</v>
      </c>
      <c r="E295" s="45" t="s">
        <v>642</v>
      </c>
      <c r="F295" s="45" t="s">
        <v>680</v>
      </c>
      <c r="G295" s="45" t="s">
        <v>619</v>
      </c>
      <c r="H295" s="45" t="s">
        <v>1642</v>
      </c>
    </row>
    <row r="296" spans="1:8" x14ac:dyDescent="0.25">
      <c r="A296" s="45">
        <v>32161636</v>
      </c>
      <c r="B296" s="45" t="s">
        <v>640</v>
      </c>
      <c r="C296" s="45" t="s">
        <v>1643</v>
      </c>
      <c r="D296" s="45" t="s">
        <v>1644</v>
      </c>
      <c r="E296" s="45" t="s">
        <v>642</v>
      </c>
      <c r="F296" s="45" t="s">
        <v>695</v>
      </c>
      <c r="G296" s="45" t="s">
        <v>741</v>
      </c>
      <c r="H296" s="45" t="s">
        <v>1645</v>
      </c>
    </row>
    <row r="297" spans="1:8" x14ac:dyDescent="0.25">
      <c r="A297" s="45">
        <v>32144525</v>
      </c>
      <c r="B297" s="45" t="s">
        <v>640</v>
      </c>
      <c r="C297" s="45" t="s">
        <v>1019</v>
      </c>
      <c r="D297" s="45" t="s">
        <v>1646</v>
      </c>
      <c r="E297" s="45" t="s">
        <v>642</v>
      </c>
      <c r="F297" s="45" t="s">
        <v>771</v>
      </c>
      <c r="G297" s="45" t="s">
        <v>619</v>
      </c>
      <c r="H297" s="45" t="s">
        <v>1647</v>
      </c>
    </row>
    <row r="298" spans="1:8" x14ac:dyDescent="0.25">
      <c r="A298" s="45">
        <v>32124249</v>
      </c>
      <c r="B298" s="45" t="s">
        <v>640</v>
      </c>
      <c r="C298" s="45" t="s">
        <v>1648</v>
      </c>
      <c r="D298" s="45" t="s">
        <v>1649</v>
      </c>
      <c r="E298" s="45" t="s">
        <v>642</v>
      </c>
      <c r="F298" s="45" t="s">
        <v>1106</v>
      </c>
      <c r="G298" s="45" t="s">
        <v>619</v>
      </c>
      <c r="H298" s="45" t="s">
        <v>1650</v>
      </c>
    </row>
    <row r="299" spans="1:8" x14ac:dyDescent="0.25">
      <c r="A299" s="45">
        <v>32153663</v>
      </c>
      <c r="B299" s="45" t="s">
        <v>1301</v>
      </c>
      <c r="C299" s="45" t="s">
        <v>1651</v>
      </c>
      <c r="D299" s="45" t="s">
        <v>1652</v>
      </c>
      <c r="E299" s="45" t="s">
        <v>642</v>
      </c>
      <c r="F299" s="45" t="s">
        <v>893</v>
      </c>
      <c r="G299" s="45" t="s">
        <v>855</v>
      </c>
      <c r="H299" s="45" t="s">
        <v>1653</v>
      </c>
    </row>
    <row r="300" spans="1:8" x14ac:dyDescent="0.25">
      <c r="A300" s="45">
        <v>32146467</v>
      </c>
      <c r="B300" s="45" t="s">
        <v>1305</v>
      </c>
      <c r="C300" s="45" t="s">
        <v>776</v>
      </c>
      <c r="D300" s="45" t="s">
        <v>1654</v>
      </c>
      <c r="E300" s="45" t="s">
        <v>652</v>
      </c>
      <c r="F300" s="45" t="s">
        <v>653</v>
      </c>
      <c r="G300" s="45" t="s">
        <v>654</v>
      </c>
      <c r="H300" s="45" t="s">
        <v>1655</v>
      </c>
    </row>
    <row r="301" spans="1:8" x14ac:dyDescent="0.25">
      <c r="A301" s="45">
        <v>32144526</v>
      </c>
      <c r="B301" s="45" t="s">
        <v>1656</v>
      </c>
      <c r="C301" s="45" t="s">
        <v>917</v>
      </c>
      <c r="D301" s="45" t="s">
        <v>1657</v>
      </c>
      <c r="E301" s="45" t="s">
        <v>652</v>
      </c>
      <c r="F301" s="45" t="s">
        <v>721</v>
      </c>
      <c r="G301" s="45" t="s">
        <v>648</v>
      </c>
      <c r="H301" s="45" t="s">
        <v>1658</v>
      </c>
    </row>
    <row r="302" spans="1:8" x14ac:dyDescent="0.25">
      <c r="A302" s="45">
        <v>32124276</v>
      </c>
      <c r="B302" s="45" t="s">
        <v>975</v>
      </c>
      <c r="C302" s="45" t="s">
        <v>998</v>
      </c>
      <c r="D302" s="45" t="s">
        <v>1659</v>
      </c>
      <c r="E302" s="45" t="s">
        <v>642</v>
      </c>
      <c r="F302" s="45" t="s">
        <v>695</v>
      </c>
      <c r="G302" s="45" t="s">
        <v>860</v>
      </c>
      <c r="H302" s="45" t="s">
        <v>1660</v>
      </c>
    </row>
    <row r="303" spans="1:8" x14ac:dyDescent="0.25">
      <c r="A303" s="45">
        <v>32153323</v>
      </c>
      <c r="B303" s="45" t="s">
        <v>1661</v>
      </c>
      <c r="C303" s="45" t="s">
        <v>940</v>
      </c>
      <c r="D303" s="45" t="s">
        <v>1662</v>
      </c>
      <c r="E303" s="45" t="s">
        <v>642</v>
      </c>
      <c r="F303" s="45" t="s">
        <v>695</v>
      </c>
      <c r="G303" s="45" t="s">
        <v>696</v>
      </c>
      <c r="H303" s="45" t="s">
        <v>1663</v>
      </c>
    </row>
    <row r="304" spans="1:8" x14ac:dyDescent="0.25">
      <c r="A304" s="45">
        <v>32160877</v>
      </c>
      <c r="B304" s="45" t="s">
        <v>1661</v>
      </c>
      <c r="C304" s="45" t="s">
        <v>1428</v>
      </c>
      <c r="D304" s="45" t="s">
        <v>1664</v>
      </c>
      <c r="E304" s="45" t="s">
        <v>642</v>
      </c>
      <c r="F304" s="45" t="s">
        <v>893</v>
      </c>
      <c r="G304" s="45" t="s">
        <v>855</v>
      </c>
      <c r="H304" s="45" t="s">
        <v>1665</v>
      </c>
    </row>
    <row r="305" spans="1:8" x14ac:dyDescent="0.25">
      <c r="A305" s="45">
        <v>32162905</v>
      </c>
      <c r="B305" s="45" t="s">
        <v>1666</v>
      </c>
      <c r="C305" s="45" t="s">
        <v>1667</v>
      </c>
      <c r="D305" s="45" t="s">
        <v>1668</v>
      </c>
      <c r="E305" s="45" t="s">
        <v>652</v>
      </c>
      <c r="F305" s="45" t="s">
        <v>690</v>
      </c>
      <c r="G305" s="45" t="s">
        <v>702</v>
      </c>
      <c r="H305" s="45" t="s">
        <v>1669</v>
      </c>
    </row>
    <row r="306" spans="1:8" x14ac:dyDescent="0.25">
      <c r="A306" s="45">
        <v>32144190</v>
      </c>
      <c r="B306" s="45" t="s">
        <v>1670</v>
      </c>
      <c r="C306" s="45" t="s">
        <v>1671</v>
      </c>
      <c r="D306" s="45" t="s">
        <v>1672</v>
      </c>
      <c r="E306" s="45" t="s">
        <v>642</v>
      </c>
      <c r="F306" s="45" t="s">
        <v>968</v>
      </c>
      <c r="G306" s="45" t="s">
        <v>741</v>
      </c>
      <c r="H306" s="45" t="s">
        <v>1673</v>
      </c>
    </row>
    <row r="307" spans="1:8" x14ac:dyDescent="0.25">
      <c r="A307" s="45">
        <v>32162282</v>
      </c>
      <c r="B307" s="45" t="s">
        <v>1670</v>
      </c>
      <c r="C307" s="45" t="s">
        <v>975</v>
      </c>
      <c r="D307" s="45" t="s">
        <v>1674</v>
      </c>
      <c r="E307" s="45" t="s">
        <v>642</v>
      </c>
      <c r="F307" s="45" t="s">
        <v>643</v>
      </c>
      <c r="G307" s="45" t="s">
        <v>619</v>
      </c>
      <c r="H307" s="45" t="s">
        <v>1675</v>
      </c>
    </row>
    <row r="308" spans="1:8" x14ac:dyDescent="0.25">
      <c r="A308" s="45">
        <v>32160582</v>
      </c>
      <c r="B308" s="45" t="s">
        <v>1670</v>
      </c>
      <c r="C308" s="45" t="s">
        <v>688</v>
      </c>
      <c r="D308" s="45" t="s">
        <v>1676</v>
      </c>
      <c r="E308" s="45" t="s">
        <v>652</v>
      </c>
      <c r="F308" s="45" t="s">
        <v>1483</v>
      </c>
      <c r="G308" s="45" t="s">
        <v>741</v>
      </c>
      <c r="H308" s="45" t="s">
        <v>1677</v>
      </c>
    </row>
    <row r="309" spans="1:8" x14ac:dyDescent="0.25">
      <c r="A309" s="45">
        <v>32148332</v>
      </c>
      <c r="B309" s="45" t="s">
        <v>1678</v>
      </c>
      <c r="C309" s="45" t="s">
        <v>761</v>
      </c>
      <c r="D309" s="45" t="s">
        <v>1313</v>
      </c>
      <c r="E309" s="45" t="s">
        <v>652</v>
      </c>
      <c r="F309" s="45" t="s">
        <v>727</v>
      </c>
      <c r="G309" s="45" t="s">
        <v>630</v>
      </c>
      <c r="H309" s="45" t="s">
        <v>1679</v>
      </c>
    </row>
    <row r="310" spans="1:8" x14ac:dyDescent="0.25">
      <c r="A310" s="45">
        <v>32145534</v>
      </c>
      <c r="B310" s="45" t="s">
        <v>1680</v>
      </c>
      <c r="C310" s="45" t="s">
        <v>903</v>
      </c>
      <c r="D310" s="45" t="s">
        <v>1681</v>
      </c>
      <c r="E310" s="45" t="s">
        <v>642</v>
      </c>
      <c r="F310" s="45" t="s">
        <v>171</v>
      </c>
      <c r="G310" s="45" t="s">
        <v>957</v>
      </c>
      <c r="H310" s="45" t="s">
        <v>1682</v>
      </c>
    </row>
    <row r="311" spans="1:8" x14ac:dyDescent="0.25">
      <c r="A311" s="45">
        <v>32160003</v>
      </c>
      <c r="B311" s="45" t="s">
        <v>1683</v>
      </c>
      <c r="C311" s="45" t="s">
        <v>1684</v>
      </c>
      <c r="D311" s="45" t="s">
        <v>1685</v>
      </c>
      <c r="E311" s="45" t="s">
        <v>652</v>
      </c>
      <c r="F311" s="45" t="s">
        <v>968</v>
      </c>
      <c r="G311" s="45" t="s">
        <v>741</v>
      </c>
      <c r="H311" s="45" t="s">
        <v>1686</v>
      </c>
    </row>
    <row r="312" spans="1:8" x14ac:dyDescent="0.25">
      <c r="A312" s="45">
        <v>32146674</v>
      </c>
      <c r="B312" s="45" t="s">
        <v>1378</v>
      </c>
      <c r="C312" s="45" t="s">
        <v>1687</v>
      </c>
      <c r="D312" s="45" t="s">
        <v>1688</v>
      </c>
      <c r="E312" s="45" t="s">
        <v>642</v>
      </c>
      <c r="F312" s="45" t="s">
        <v>754</v>
      </c>
      <c r="G312" s="45" t="s">
        <v>755</v>
      </c>
      <c r="H312" s="45" t="s">
        <v>1689</v>
      </c>
    </row>
    <row r="313" spans="1:8" x14ac:dyDescent="0.25">
      <c r="A313" s="45">
        <v>32161233</v>
      </c>
      <c r="B313" s="45" t="s">
        <v>1378</v>
      </c>
      <c r="C313" s="45" t="s">
        <v>1213</v>
      </c>
      <c r="D313" s="45" t="s">
        <v>1690</v>
      </c>
      <c r="E313" s="45" t="s">
        <v>652</v>
      </c>
      <c r="F313" s="45" t="s">
        <v>643</v>
      </c>
      <c r="G313" s="45" t="s">
        <v>619</v>
      </c>
      <c r="H313" s="45" t="s">
        <v>1691</v>
      </c>
    </row>
    <row r="314" spans="1:8" x14ac:dyDescent="0.25">
      <c r="A314" s="45">
        <v>32124365</v>
      </c>
      <c r="B314" s="45" t="s">
        <v>1378</v>
      </c>
      <c r="C314" s="45" t="s">
        <v>683</v>
      </c>
      <c r="D314" s="45" t="s">
        <v>1692</v>
      </c>
      <c r="E314" s="45" t="s">
        <v>652</v>
      </c>
      <c r="F314" s="45" t="s">
        <v>139</v>
      </c>
      <c r="G314" s="45" t="s">
        <v>728</v>
      </c>
      <c r="H314" s="45" t="s">
        <v>1693</v>
      </c>
    </row>
    <row r="315" spans="1:8" x14ac:dyDescent="0.25">
      <c r="A315" s="45">
        <v>32164326</v>
      </c>
      <c r="B315" s="45" t="s">
        <v>1378</v>
      </c>
      <c r="C315" s="45" t="s">
        <v>1694</v>
      </c>
      <c r="D315" s="45" t="s">
        <v>1073</v>
      </c>
      <c r="E315" s="45" t="s">
        <v>652</v>
      </c>
      <c r="F315" s="45" t="s">
        <v>746</v>
      </c>
      <c r="G315" s="45" t="s">
        <v>630</v>
      </c>
      <c r="H315" s="45" t="s">
        <v>1695</v>
      </c>
    </row>
    <row r="316" spans="1:8" x14ac:dyDescent="0.25">
      <c r="A316" s="45">
        <v>32160223</v>
      </c>
      <c r="B316" s="45" t="s">
        <v>1696</v>
      </c>
      <c r="C316" s="45" t="s">
        <v>1697</v>
      </c>
      <c r="D316" s="45" t="s">
        <v>1698</v>
      </c>
      <c r="E316" s="45" t="s">
        <v>652</v>
      </c>
      <c r="F316" s="45" t="s">
        <v>653</v>
      </c>
      <c r="G316" s="45" t="s">
        <v>728</v>
      </c>
      <c r="H316" s="45" t="s">
        <v>1699</v>
      </c>
    </row>
    <row r="317" spans="1:8" x14ac:dyDescent="0.25">
      <c r="A317" s="45">
        <v>32124178</v>
      </c>
      <c r="B317" s="45" t="s">
        <v>1700</v>
      </c>
      <c r="C317" s="45" t="s">
        <v>787</v>
      </c>
      <c r="D317" s="45" t="s">
        <v>1701</v>
      </c>
      <c r="E317" s="45" t="s">
        <v>652</v>
      </c>
      <c r="F317" s="45" t="s">
        <v>968</v>
      </c>
      <c r="G317" s="45" t="s">
        <v>741</v>
      </c>
      <c r="H317" s="45" t="s">
        <v>1702</v>
      </c>
    </row>
    <row r="318" spans="1:8" x14ac:dyDescent="0.25">
      <c r="A318" s="45">
        <v>32152177</v>
      </c>
      <c r="B318" s="45" t="s">
        <v>966</v>
      </c>
      <c r="C318" s="45" t="s">
        <v>925</v>
      </c>
      <c r="D318" s="45" t="s">
        <v>1703</v>
      </c>
      <c r="E318" s="45" t="s">
        <v>652</v>
      </c>
      <c r="F318" s="45" t="s">
        <v>721</v>
      </c>
      <c r="G318" s="45" t="s">
        <v>722</v>
      </c>
      <c r="H318" s="45" t="s">
        <v>1704</v>
      </c>
    </row>
    <row r="319" spans="1:8" x14ac:dyDescent="0.25">
      <c r="A319" s="45">
        <v>32151436</v>
      </c>
      <c r="B319" s="45" t="s">
        <v>966</v>
      </c>
      <c r="C319" s="45" t="s">
        <v>903</v>
      </c>
      <c r="D319" s="45" t="s">
        <v>1705</v>
      </c>
      <c r="E319" s="45" t="s">
        <v>642</v>
      </c>
      <c r="F319" s="45" t="s">
        <v>721</v>
      </c>
      <c r="G319" s="45" t="s">
        <v>722</v>
      </c>
      <c r="H319" s="45" t="s">
        <v>1706</v>
      </c>
    </row>
    <row r="320" spans="1:8" x14ac:dyDescent="0.25">
      <c r="A320" s="45">
        <v>32147527</v>
      </c>
      <c r="B320" s="45" t="s">
        <v>966</v>
      </c>
      <c r="C320" s="45" t="s">
        <v>1448</v>
      </c>
      <c r="D320" s="45" t="s">
        <v>1707</v>
      </c>
      <c r="E320" s="45" t="s">
        <v>652</v>
      </c>
      <c r="F320" s="45" t="s">
        <v>659</v>
      </c>
      <c r="G320" s="45" t="s">
        <v>648</v>
      </c>
      <c r="H320" s="45" t="s">
        <v>1708</v>
      </c>
    </row>
    <row r="321" spans="1:8" x14ac:dyDescent="0.25">
      <c r="A321" s="45">
        <v>32164676</v>
      </c>
      <c r="B321" s="45" t="s">
        <v>966</v>
      </c>
      <c r="C321" s="45" t="s">
        <v>1709</v>
      </c>
      <c r="D321" s="45" t="s">
        <v>1710</v>
      </c>
      <c r="E321" s="45" t="s">
        <v>652</v>
      </c>
      <c r="F321" s="45" t="s">
        <v>968</v>
      </c>
      <c r="G321" s="45" t="s">
        <v>741</v>
      </c>
      <c r="H321" s="45" t="s">
        <v>1711</v>
      </c>
    </row>
    <row r="322" spans="1:8" x14ac:dyDescent="0.25">
      <c r="A322" s="45">
        <v>32142661</v>
      </c>
      <c r="B322" s="45" t="s">
        <v>1147</v>
      </c>
      <c r="C322" s="45" t="s">
        <v>1712</v>
      </c>
      <c r="D322" s="45" t="s">
        <v>1713</v>
      </c>
      <c r="E322" s="45" t="s">
        <v>642</v>
      </c>
      <c r="F322" s="45" t="s">
        <v>685</v>
      </c>
      <c r="G322" s="45" t="s">
        <v>1109</v>
      </c>
      <c r="H322" s="45" t="s">
        <v>1714</v>
      </c>
    </row>
    <row r="323" spans="1:8" x14ac:dyDescent="0.25">
      <c r="A323" s="45">
        <v>32162547</v>
      </c>
      <c r="B323" s="45" t="s">
        <v>1715</v>
      </c>
      <c r="C323" s="45"/>
      <c r="D323" s="45" t="s">
        <v>1716</v>
      </c>
      <c r="E323" s="45" t="s">
        <v>652</v>
      </c>
      <c r="F323" s="45" t="s">
        <v>727</v>
      </c>
      <c r="G323" s="45" t="s">
        <v>728</v>
      </c>
      <c r="H323" s="45" t="s">
        <v>1717</v>
      </c>
    </row>
    <row r="324" spans="1:8" x14ac:dyDescent="0.25">
      <c r="A324" s="45">
        <v>32163413</v>
      </c>
      <c r="B324" s="45" t="s">
        <v>1718</v>
      </c>
      <c r="C324" s="45" t="s">
        <v>884</v>
      </c>
      <c r="D324" s="45" t="s">
        <v>1719</v>
      </c>
      <c r="E324" s="45" t="s">
        <v>652</v>
      </c>
      <c r="F324" s="45" t="s">
        <v>746</v>
      </c>
      <c r="G324" s="45" t="s">
        <v>630</v>
      </c>
      <c r="H324" s="45" t="s">
        <v>1720</v>
      </c>
    </row>
    <row r="325" spans="1:8" x14ac:dyDescent="0.25">
      <c r="A325" s="45">
        <v>32148865</v>
      </c>
      <c r="B325" s="45" t="s">
        <v>1027</v>
      </c>
      <c r="C325" s="45" t="s">
        <v>1721</v>
      </c>
      <c r="D325" s="45" t="s">
        <v>788</v>
      </c>
      <c r="E325" s="45" t="s">
        <v>642</v>
      </c>
      <c r="F325" s="45" t="s">
        <v>1185</v>
      </c>
      <c r="G325" s="45" t="s">
        <v>619</v>
      </c>
      <c r="H325" s="45" t="s">
        <v>1722</v>
      </c>
    </row>
    <row r="326" spans="1:8" x14ac:dyDescent="0.25">
      <c r="A326" s="45">
        <v>32150583</v>
      </c>
      <c r="B326" s="45" t="s">
        <v>1027</v>
      </c>
      <c r="C326" s="45" t="s">
        <v>1671</v>
      </c>
      <c r="D326" s="45" t="s">
        <v>1723</v>
      </c>
      <c r="E326" s="45" t="s">
        <v>642</v>
      </c>
      <c r="F326" s="45" t="s">
        <v>716</v>
      </c>
      <c r="G326" s="45" t="s">
        <v>619</v>
      </c>
      <c r="H326" s="45" t="s">
        <v>1724</v>
      </c>
    </row>
    <row r="327" spans="1:8" x14ac:dyDescent="0.25">
      <c r="A327" s="45">
        <v>32124349</v>
      </c>
      <c r="B327" s="45" t="s">
        <v>1027</v>
      </c>
      <c r="C327" s="45" t="s">
        <v>1569</v>
      </c>
      <c r="D327" s="45" t="s">
        <v>1725</v>
      </c>
      <c r="E327" s="45" t="s">
        <v>652</v>
      </c>
      <c r="F327" s="45" t="s">
        <v>912</v>
      </c>
      <c r="G327" s="45" t="s">
        <v>619</v>
      </c>
      <c r="H327" s="45" t="s">
        <v>1726</v>
      </c>
    </row>
    <row r="328" spans="1:8" x14ac:dyDescent="0.25">
      <c r="A328" s="45">
        <v>32157009</v>
      </c>
      <c r="B328" s="45" t="s">
        <v>1027</v>
      </c>
      <c r="C328" s="45" t="s">
        <v>824</v>
      </c>
      <c r="D328" s="45" t="s">
        <v>847</v>
      </c>
      <c r="E328" s="45" t="s">
        <v>642</v>
      </c>
      <c r="F328" s="45" t="s">
        <v>1247</v>
      </c>
      <c r="G328" s="45" t="s">
        <v>619</v>
      </c>
      <c r="H328" s="45" t="s">
        <v>1727</v>
      </c>
    </row>
    <row r="329" spans="1:8" x14ac:dyDescent="0.25">
      <c r="A329" s="45">
        <v>32153290</v>
      </c>
      <c r="B329" s="45" t="s">
        <v>688</v>
      </c>
      <c r="C329" s="45" t="s">
        <v>862</v>
      </c>
      <c r="D329" s="45" t="s">
        <v>1728</v>
      </c>
      <c r="E329" s="45" t="s">
        <v>642</v>
      </c>
      <c r="F329" s="45" t="s">
        <v>171</v>
      </c>
      <c r="G329" s="45" t="s">
        <v>957</v>
      </c>
      <c r="H329" s="45" t="s">
        <v>1729</v>
      </c>
    </row>
    <row r="330" spans="1:8" x14ac:dyDescent="0.25">
      <c r="A330" s="45">
        <v>32124975</v>
      </c>
      <c r="B330" s="45" t="s">
        <v>688</v>
      </c>
      <c r="C330" s="45" t="s">
        <v>998</v>
      </c>
      <c r="D330" s="45" t="s">
        <v>1730</v>
      </c>
      <c r="E330" s="45" t="s">
        <v>652</v>
      </c>
      <c r="F330" s="45" t="s">
        <v>139</v>
      </c>
      <c r="G330" s="45" t="s">
        <v>1062</v>
      </c>
      <c r="H330" s="45" t="s">
        <v>1731</v>
      </c>
    </row>
    <row r="331" spans="1:8" x14ac:dyDescent="0.25">
      <c r="A331" s="45">
        <v>32159728</v>
      </c>
      <c r="B331" s="45" t="s">
        <v>1732</v>
      </c>
      <c r="C331" s="45" t="s">
        <v>1133</v>
      </c>
      <c r="D331" s="45" t="s">
        <v>1733</v>
      </c>
      <c r="E331" s="45" t="s">
        <v>642</v>
      </c>
      <c r="F331" s="45" t="s">
        <v>695</v>
      </c>
      <c r="G331" s="45" t="s">
        <v>696</v>
      </c>
      <c r="H331" s="45" t="s">
        <v>1734</v>
      </c>
    </row>
    <row r="332" spans="1:8" x14ac:dyDescent="0.25">
      <c r="A332" s="45">
        <v>32154649</v>
      </c>
      <c r="B332" s="45" t="s">
        <v>1732</v>
      </c>
      <c r="C332" s="45" t="s">
        <v>1133</v>
      </c>
      <c r="D332" s="45" t="s">
        <v>1735</v>
      </c>
      <c r="E332" s="45" t="s">
        <v>642</v>
      </c>
      <c r="F332" s="45" t="s">
        <v>695</v>
      </c>
      <c r="G332" s="45" t="s">
        <v>696</v>
      </c>
      <c r="H332" s="45" t="s">
        <v>1736</v>
      </c>
    </row>
    <row r="333" spans="1:8" x14ac:dyDescent="0.25">
      <c r="A333" s="45">
        <v>32160909</v>
      </c>
      <c r="B333" s="45" t="s">
        <v>1732</v>
      </c>
      <c r="C333" s="45" t="s">
        <v>777</v>
      </c>
      <c r="D333" s="45" t="s">
        <v>1737</v>
      </c>
      <c r="E333" s="45" t="s">
        <v>652</v>
      </c>
      <c r="F333" s="45" t="s">
        <v>670</v>
      </c>
      <c r="G333" s="45" t="s">
        <v>1542</v>
      </c>
      <c r="H333" s="45" t="s">
        <v>1738</v>
      </c>
    </row>
    <row r="334" spans="1:8" x14ac:dyDescent="0.25">
      <c r="A334" s="45">
        <v>32164467</v>
      </c>
      <c r="B334" s="45" t="s">
        <v>668</v>
      </c>
      <c r="C334" s="45" t="s">
        <v>674</v>
      </c>
      <c r="D334" s="45" t="s">
        <v>1739</v>
      </c>
      <c r="E334" s="45" t="s">
        <v>652</v>
      </c>
      <c r="F334" s="45" t="s">
        <v>746</v>
      </c>
      <c r="G334" s="45" t="s">
        <v>1740</v>
      </c>
      <c r="H334" s="45" t="s">
        <v>1741</v>
      </c>
    </row>
    <row r="335" spans="1:8" x14ac:dyDescent="0.25">
      <c r="A335" s="45">
        <v>32133083</v>
      </c>
      <c r="B335" s="45" t="s">
        <v>668</v>
      </c>
      <c r="C335" s="45" t="s">
        <v>1742</v>
      </c>
      <c r="D335" s="45" t="s">
        <v>1743</v>
      </c>
      <c r="E335" s="45" t="s">
        <v>652</v>
      </c>
      <c r="F335" s="45" t="s">
        <v>771</v>
      </c>
      <c r="G335" s="45" t="s">
        <v>619</v>
      </c>
      <c r="H335" s="45" t="s">
        <v>1744</v>
      </c>
    </row>
    <row r="336" spans="1:8" x14ac:dyDescent="0.25">
      <c r="A336" s="45">
        <v>32161296</v>
      </c>
      <c r="B336" s="45" t="s">
        <v>1621</v>
      </c>
      <c r="C336" s="45" t="s">
        <v>1745</v>
      </c>
      <c r="D336" s="45" t="s">
        <v>1746</v>
      </c>
      <c r="E336" s="45" t="s">
        <v>642</v>
      </c>
      <c r="F336" s="45" t="s">
        <v>685</v>
      </c>
      <c r="G336" s="45" t="s">
        <v>722</v>
      </c>
      <c r="H336" s="45" t="s">
        <v>1747</v>
      </c>
    </row>
    <row r="337" spans="1:8" x14ac:dyDescent="0.25">
      <c r="A337" s="45">
        <v>32124302</v>
      </c>
      <c r="B337" s="45" t="s">
        <v>1748</v>
      </c>
      <c r="C337" s="45" t="s">
        <v>683</v>
      </c>
      <c r="D337" s="45" t="s">
        <v>1749</v>
      </c>
      <c r="E337" s="45" t="s">
        <v>642</v>
      </c>
      <c r="F337" s="45" t="s">
        <v>695</v>
      </c>
      <c r="G337" s="45" t="s">
        <v>696</v>
      </c>
      <c r="H337" s="45" t="s">
        <v>1750</v>
      </c>
    </row>
    <row r="338" spans="1:8" x14ac:dyDescent="0.25">
      <c r="A338" s="45">
        <v>32160205</v>
      </c>
      <c r="B338" s="45" t="s">
        <v>1431</v>
      </c>
      <c r="C338" s="45" t="s">
        <v>1751</v>
      </c>
      <c r="D338" s="45" t="s">
        <v>1752</v>
      </c>
      <c r="E338" s="45" t="s">
        <v>652</v>
      </c>
      <c r="F338" s="45" t="s">
        <v>701</v>
      </c>
      <c r="G338" s="45" t="s">
        <v>619</v>
      </c>
      <c r="H338" s="45" t="s">
        <v>1753</v>
      </c>
    </row>
    <row r="339" spans="1:8" x14ac:dyDescent="0.25">
      <c r="A339" s="45">
        <v>32154314</v>
      </c>
      <c r="B339" s="45" t="s">
        <v>1431</v>
      </c>
      <c r="C339" s="45" t="s">
        <v>1754</v>
      </c>
      <c r="D339" s="45" t="s">
        <v>1755</v>
      </c>
      <c r="E339" s="45" t="s">
        <v>652</v>
      </c>
      <c r="F339" s="45" t="s">
        <v>685</v>
      </c>
      <c r="G339" s="45" t="s">
        <v>722</v>
      </c>
      <c r="H339" s="45" t="s">
        <v>1756</v>
      </c>
    </row>
    <row r="340" spans="1:8" x14ac:dyDescent="0.25">
      <c r="A340" s="45">
        <v>32161243</v>
      </c>
      <c r="B340" s="45" t="s">
        <v>1090</v>
      </c>
      <c r="C340" s="45" t="s">
        <v>1757</v>
      </c>
      <c r="D340" s="45" t="s">
        <v>1758</v>
      </c>
      <c r="E340" s="45" t="s">
        <v>652</v>
      </c>
      <c r="F340" s="45" t="s">
        <v>643</v>
      </c>
      <c r="G340" s="45" t="s">
        <v>619</v>
      </c>
      <c r="H340" s="45" t="s">
        <v>1759</v>
      </c>
    </row>
    <row r="341" spans="1:8" x14ac:dyDescent="0.25">
      <c r="A341" s="45">
        <v>32153874</v>
      </c>
      <c r="B341" s="45" t="s">
        <v>1760</v>
      </c>
      <c r="C341" s="45" t="s">
        <v>1761</v>
      </c>
      <c r="D341" s="45" t="s">
        <v>1762</v>
      </c>
      <c r="E341" s="45" t="s">
        <v>642</v>
      </c>
      <c r="F341" s="45" t="s">
        <v>1763</v>
      </c>
      <c r="G341" s="45" t="s">
        <v>1764</v>
      </c>
      <c r="H341" s="45" t="s">
        <v>1765</v>
      </c>
    </row>
    <row r="342" spans="1:8" x14ac:dyDescent="0.25">
      <c r="A342" s="45">
        <v>32162014</v>
      </c>
      <c r="B342" s="45" t="s">
        <v>1766</v>
      </c>
      <c r="C342" s="45" t="s">
        <v>1767</v>
      </c>
      <c r="D342" s="45" t="s">
        <v>1768</v>
      </c>
      <c r="E342" s="45" t="s">
        <v>642</v>
      </c>
      <c r="F342" s="45" t="s">
        <v>206</v>
      </c>
      <c r="G342" s="45" t="s">
        <v>476</v>
      </c>
      <c r="H342" s="45" t="s">
        <v>1769</v>
      </c>
    </row>
    <row r="343" spans="1:8" x14ac:dyDescent="0.25">
      <c r="A343" s="45">
        <v>32124355</v>
      </c>
      <c r="B343" s="45" t="s">
        <v>1770</v>
      </c>
      <c r="C343" s="45" t="s">
        <v>1771</v>
      </c>
      <c r="D343" s="45" t="s">
        <v>1772</v>
      </c>
      <c r="E343" s="45" t="s">
        <v>652</v>
      </c>
      <c r="F343" s="45" t="s">
        <v>727</v>
      </c>
      <c r="G343" s="45" t="s">
        <v>630</v>
      </c>
      <c r="H343" s="45" t="s">
        <v>1773</v>
      </c>
    </row>
    <row r="344" spans="1:8" x14ac:dyDescent="0.25">
      <c r="A344" s="45">
        <v>32148862</v>
      </c>
      <c r="B344" s="45" t="s">
        <v>1592</v>
      </c>
      <c r="C344" s="45" t="s">
        <v>1209</v>
      </c>
      <c r="D344" s="45" t="s">
        <v>1774</v>
      </c>
      <c r="E344" s="45" t="s">
        <v>652</v>
      </c>
      <c r="F344" s="45" t="s">
        <v>540</v>
      </c>
      <c r="G344" s="45" t="s">
        <v>1775</v>
      </c>
      <c r="H344" s="45" t="s">
        <v>1776</v>
      </c>
    </row>
    <row r="345" spans="1:8" x14ac:dyDescent="0.25">
      <c r="A345" s="45">
        <v>32149174</v>
      </c>
      <c r="B345" s="45" t="s">
        <v>1592</v>
      </c>
      <c r="C345" s="45" t="s">
        <v>975</v>
      </c>
      <c r="D345" s="45" t="s">
        <v>1777</v>
      </c>
      <c r="E345" s="45" t="s">
        <v>642</v>
      </c>
      <c r="F345" s="45" t="s">
        <v>893</v>
      </c>
      <c r="G345" s="45" t="s">
        <v>855</v>
      </c>
      <c r="H345" s="45" t="s">
        <v>1778</v>
      </c>
    </row>
    <row r="346" spans="1:8" x14ac:dyDescent="0.25">
      <c r="A346" s="45">
        <v>32147649</v>
      </c>
      <c r="B346" s="45" t="s">
        <v>764</v>
      </c>
      <c r="C346" s="45" t="s">
        <v>1779</v>
      </c>
      <c r="D346" s="45" t="s">
        <v>1292</v>
      </c>
      <c r="E346" s="45" t="s">
        <v>652</v>
      </c>
      <c r="F346" s="45" t="s">
        <v>701</v>
      </c>
      <c r="G346" s="45" t="s">
        <v>619</v>
      </c>
      <c r="H346" s="45" t="s">
        <v>1780</v>
      </c>
    </row>
    <row r="347" spans="1:8" x14ac:dyDescent="0.25">
      <c r="A347" s="45">
        <v>32124187</v>
      </c>
      <c r="B347" s="45" t="s">
        <v>709</v>
      </c>
      <c r="C347" s="45" t="s">
        <v>1094</v>
      </c>
      <c r="D347" s="45" t="s">
        <v>1781</v>
      </c>
      <c r="E347" s="45" t="s">
        <v>652</v>
      </c>
      <c r="F347" s="45" t="s">
        <v>685</v>
      </c>
      <c r="G347" s="45" t="s">
        <v>741</v>
      </c>
      <c r="H347" s="45" t="s">
        <v>1782</v>
      </c>
    </row>
    <row r="348" spans="1:8" x14ac:dyDescent="0.25">
      <c r="A348" s="45">
        <v>32124282</v>
      </c>
      <c r="B348" s="45" t="s">
        <v>1783</v>
      </c>
      <c r="C348" s="45" t="s">
        <v>1784</v>
      </c>
      <c r="D348" s="45" t="s">
        <v>1785</v>
      </c>
      <c r="E348" s="45" t="s">
        <v>652</v>
      </c>
      <c r="F348" s="45" t="s">
        <v>771</v>
      </c>
      <c r="G348" s="45" t="s">
        <v>619</v>
      </c>
      <c r="H348" s="45" t="s">
        <v>1786</v>
      </c>
    </row>
    <row r="349" spans="1:8" x14ac:dyDescent="0.25">
      <c r="A349" s="45">
        <v>32124281</v>
      </c>
      <c r="B349" s="45" t="s">
        <v>1783</v>
      </c>
      <c r="C349" s="45" t="s">
        <v>764</v>
      </c>
      <c r="D349" s="45" t="s">
        <v>1787</v>
      </c>
      <c r="E349" s="45" t="s">
        <v>652</v>
      </c>
      <c r="F349" s="45" t="s">
        <v>1391</v>
      </c>
      <c r="G349" s="45" t="s">
        <v>630</v>
      </c>
      <c r="H349" s="45" t="s">
        <v>1788</v>
      </c>
    </row>
    <row r="350" spans="1:8" x14ac:dyDescent="0.25">
      <c r="A350" s="45">
        <v>32164471</v>
      </c>
      <c r="B350" s="45" t="s">
        <v>1789</v>
      </c>
      <c r="C350" s="45" t="s">
        <v>780</v>
      </c>
      <c r="D350" s="45" t="s">
        <v>1790</v>
      </c>
      <c r="E350" s="45" t="s">
        <v>642</v>
      </c>
      <c r="F350" s="45" t="s">
        <v>680</v>
      </c>
      <c r="G350" s="45" t="s">
        <v>625</v>
      </c>
      <c r="H350" s="45" t="s">
        <v>1791</v>
      </c>
    </row>
    <row r="351" spans="1:8" x14ac:dyDescent="0.25">
      <c r="A351" s="45">
        <v>32124253</v>
      </c>
      <c r="B351" s="45" t="s">
        <v>1789</v>
      </c>
      <c r="C351" s="45" t="s">
        <v>1792</v>
      </c>
      <c r="D351" s="45" t="s">
        <v>1793</v>
      </c>
      <c r="E351" s="45" t="s">
        <v>642</v>
      </c>
      <c r="F351" s="45" t="s">
        <v>695</v>
      </c>
      <c r="G351" s="45" t="s">
        <v>696</v>
      </c>
      <c r="H351" s="45" t="s">
        <v>1794</v>
      </c>
    </row>
    <row r="352" spans="1:8" x14ac:dyDescent="0.25">
      <c r="A352" s="45">
        <v>32164541</v>
      </c>
      <c r="B352" s="45" t="s">
        <v>1795</v>
      </c>
      <c r="C352" s="45" t="s">
        <v>1796</v>
      </c>
      <c r="D352" s="45" t="s">
        <v>1797</v>
      </c>
      <c r="E352" s="45" t="s">
        <v>652</v>
      </c>
      <c r="F352" s="45" t="s">
        <v>653</v>
      </c>
      <c r="G352" s="45" t="s">
        <v>741</v>
      </c>
      <c r="H352" s="45" t="s">
        <v>1798</v>
      </c>
    </row>
    <row r="353" spans="1:8" x14ac:dyDescent="0.25">
      <c r="A353" s="45">
        <v>32164678</v>
      </c>
      <c r="B353" s="45" t="s">
        <v>1799</v>
      </c>
      <c r="C353" s="45" t="s">
        <v>1800</v>
      </c>
      <c r="D353" s="45" t="s">
        <v>1801</v>
      </c>
      <c r="E353" s="45" t="s">
        <v>652</v>
      </c>
      <c r="F353" s="45" t="s">
        <v>603</v>
      </c>
      <c r="G353" s="45" t="s">
        <v>626</v>
      </c>
      <c r="H353" s="45" t="s">
        <v>1802</v>
      </c>
    </row>
    <row r="354" spans="1:8" x14ac:dyDescent="0.25">
      <c r="A354" s="45">
        <v>32161773</v>
      </c>
      <c r="B354" s="45" t="s">
        <v>1803</v>
      </c>
      <c r="C354" s="45" t="s">
        <v>663</v>
      </c>
      <c r="D354" s="45" t="s">
        <v>1804</v>
      </c>
      <c r="E354" s="45" t="s">
        <v>652</v>
      </c>
      <c r="F354" s="45" t="s">
        <v>806</v>
      </c>
      <c r="G354" s="45" t="s">
        <v>1805</v>
      </c>
      <c r="H354" s="45" t="s">
        <v>1806</v>
      </c>
    </row>
    <row r="355" spans="1:8" x14ac:dyDescent="0.25">
      <c r="A355" s="45">
        <v>32149211</v>
      </c>
      <c r="B355" s="45" t="s">
        <v>1807</v>
      </c>
      <c r="C355" s="45" t="s">
        <v>818</v>
      </c>
      <c r="D355" s="45" t="s">
        <v>1808</v>
      </c>
      <c r="E355" s="45" t="s">
        <v>642</v>
      </c>
      <c r="F355" s="45" t="s">
        <v>766</v>
      </c>
      <c r="G355" s="45" t="s">
        <v>711</v>
      </c>
      <c r="H355" s="45" t="s">
        <v>1809</v>
      </c>
    </row>
    <row r="356" spans="1:8" x14ac:dyDescent="0.25">
      <c r="A356" s="45">
        <v>32162768</v>
      </c>
      <c r="B356" s="45" t="s">
        <v>1810</v>
      </c>
      <c r="C356" s="45" t="s">
        <v>683</v>
      </c>
      <c r="D356" s="45" t="s">
        <v>1811</v>
      </c>
      <c r="E356" s="45" t="s">
        <v>642</v>
      </c>
      <c r="F356" s="45" t="s">
        <v>746</v>
      </c>
      <c r="G356" s="45" t="s">
        <v>630</v>
      </c>
      <c r="H356" s="45" t="s">
        <v>1812</v>
      </c>
    </row>
    <row r="357" spans="1:8" x14ac:dyDescent="0.25">
      <c r="A357" s="45">
        <v>32155229</v>
      </c>
      <c r="B357" s="45" t="s">
        <v>744</v>
      </c>
      <c r="C357" s="45" t="s">
        <v>1813</v>
      </c>
      <c r="D357" s="45" t="s">
        <v>1814</v>
      </c>
      <c r="E357" s="45" t="s">
        <v>652</v>
      </c>
      <c r="F357" s="45" t="s">
        <v>540</v>
      </c>
      <c r="G357" s="45" t="s">
        <v>1314</v>
      </c>
      <c r="H357" s="45" t="s">
        <v>1815</v>
      </c>
    </row>
    <row r="358" spans="1:8" x14ac:dyDescent="0.25">
      <c r="A358" s="45">
        <v>32143970</v>
      </c>
      <c r="B358" s="45" t="s">
        <v>657</v>
      </c>
      <c r="C358" s="45" t="s">
        <v>1816</v>
      </c>
      <c r="D358" s="45" t="s">
        <v>1817</v>
      </c>
      <c r="E358" s="45" t="s">
        <v>642</v>
      </c>
      <c r="F358" s="45" t="s">
        <v>171</v>
      </c>
      <c r="G358" s="45" t="s">
        <v>957</v>
      </c>
      <c r="H358" s="45" t="s">
        <v>1818</v>
      </c>
    </row>
    <row r="359" spans="1:8" x14ac:dyDescent="0.25">
      <c r="A359" s="45">
        <v>32151598</v>
      </c>
      <c r="B359" s="45" t="s">
        <v>1819</v>
      </c>
      <c r="C359" s="45" t="s">
        <v>776</v>
      </c>
      <c r="D359" s="45" t="s">
        <v>1820</v>
      </c>
      <c r="E359" s="45" t="s">
        <v>642</v>
      </c>
      <c r="F359" s="45" t="s">
        <v>695</v>
      </c>
      <c r="G359" s="45" t="s">
        <v>860</v>
      </c>
      <c r="H359" s="45" t="s">
        <v>1821</v>
      </c>
    </row>
    <row r="360" spans="1:8" x14ac:dyDescent="0.25">
      <c r="A360" s="45">
        <v>32155690</v>
      </c>
      <c r="B360" s="45" t="s">
        <v>1822</v>
      </c>
      <c r="C360" s="45" t="s">
        <v>699</v>
      </c>
      <c r="D360" s="45" t="s">
        <v>1823</v>
      </c>
      <c r="E360" s="45" t="s">
        <v>652</v>
      </c>
      <c r="F360" s="45" t="s">
        <v>38</v>
      </c>
      <c r="G360" s="45" t="s">
        <v>122</v>
      </c>
      <c r="H360" s="45" t="s">
        <v>1824</v>
      </c>
    </row>
    <row r="361" spans="1:8" x14ac:dyDescent="0.25">
      <c r="A361" s="45">
        <v>32162275</v>
      </c>
      <c r="B361" s="45" t="s">
        <v>1507</v>
      </c>
      <c r="C361" s="45" t="s">
        <v>961</v>
      </c>
      <c r="D361" s="45" t="s">
        <v>1825</v>
      </c>
      <c r="E361" s="45" t="s">
        <v>642</v>
      </c>
      <c r="F361" s="45" t="s">
        <v>643</v>
      </c>
      <c r="G361" s="45" t="s">
        <v>619</v>
      </c>
      <c r="H361" s="45" t="s">
        <v>1826</v>
      </c>
    </row>
    <row r="362" spans="1:8" x14ac:dyDescent="0.25">
      <c r="A362" s="45">
        <v>32124209</v>
      </c>
      <c r="B362" s="45" t="s">
        <v>1286</v>
      </c>
      <c r="C362" s="45" t="s">
        <v>1027</v>
      </c>
      <c r="D362" s="45" t="s">
        <v>658</v>
      </c>
      <c r="E362" s="45" t="s">
        <v>652</v>
      </c>
      <c r="F362" s="45" t="s">
        <v>1106</v>
      </c>
      <c r="G362" s="45" t="s">
        <v>702</v>
      </c>
      <c r="H362" s="45" t="s">
        <v>1827</v>
      </c>
    </row>
    <row r="363" spans="1:8" x14ac:dyDescent="0.25">
      <c r="A363" s="45">
        <v>32124195</v>
      </c>
      <c r="B363" s="45" t="s">
        <v>1286</v>
      </c>
      <c r="C363" s="45" t="s">
        <v>1027</v>
      </c>
      <c r="D363" s="45" t="s">
        <v>1828</v>
      </c>
      <c r="E363" s="45" t="s">
        <v>652</v>
      </c>
      <c r="F363" s="45" t="s">
        <v>1185</v>
      </c>
      <c r="G363" s="45" t="s">
        <v>702</v>
      </c>
      <c r="H363" s="45" t="s">
        <v>1829</v>
      </c>
    </row>
    <row r="364" spans="1:8" x14ac:dyDescent="0.25">
      <c r="A364" s="45">
        <v>32153844</v>
      </c>
      <c r="B364" s="45" t="s">
        <v>1830</v>
      </c>
      <c r="C364" s="45" t="s">
        <v>1831</v>
      </c>
      <c r="D364" s="45" t="s">
        <v>1832</v>
      </c>
      <c r="E364" s="45" t="s">
        <v>642</v>
      </c>
      <c r="F364" s="45" t="s">
        <v>789</v>
      </c>
      <c r="G364" s="45" t="s">
        <v>843</v>
      </c>
      <c r="H364" s="45" t="s">
        <v>1833</v>
      </c>
    </row>
    <row r="365" spans="1:8" x14ac:dyDescent="0.25">
      <c r="A365" s="45">
        <v>32124238</v>
      </c>
      <c r="B365" s="45" t="s">
        <v>1834</v>
      </c>
      <c r="C365" s="45" t="s">
        <v>1835</v>
      </c>
      <c r="D365" s="45" t="s">
        <v>1836</v>
      </c>
      <c r="E365" s="45" t="s">
        <v>642</v>
      </c>
      <c r="F365" s="45" t="s">
        <v>754</v>
      </c>
      <c r="G365" s="45" t="s">
        <v>1837</v>
      </c>
      <c r="H365" s="45" t="s">
        <v>1838</v>
      </c>
    </row>
    <row r="366" spans="1:8" x14ac:dyDescent="0.25">
      <c r="A366" s="45">
        <v>32137041</v>
      </c>
      <c r="B366" s="45" t="s">
        <v>1839</v>
      </c>
      <c r="C366" s="45" t="s">
        <v>1840</v>
      </c>
      <c r="D366" s="45" t="s">
        <v>1841</v>
      </c>
      <c r="E366" s="45" t="s">
        <v>652</v>
      </c>
      <c r="F366" s="45" t="s">
        <v>771</v>
      </c>
      <c r="G366" s="45" t="s">
        <v>1842</v>
      </c>
      <c r="H366" s="45" t="s">
        <v>1843</v>
      </c>
    </row>
    <row r="367" spans="1:8" x14ac:dyDescent="0.25">
      <c r="A367" s="45">
        <v>32153840</v>
      </c>
      <c r="B367" s="45" t="s">
        <v>1779</v>
      </c>
      <c r="C367" s="45" t="s">
        <v>1844</v>
      </c>
      <c r="D367" s="45" t="s">
        <v>1845</v>
      </c>
      <c r="E367" s="45" t="s">
        <v>652</v>
      </c>
      <c r="F367" s="45" t="s">
        <v>721</v>
      </c>
      <c r="G367" s="45" t="s">
        <v>619</v>
      </c>
      <c r="H367" s="45" t="s">
        <v>1846</v>
      </c>
    </row>
    <row r="368" spans="1:8" x14ac:dyDescent="0.25">
      <c r="A368" s="45">
        <v>32154463</v>
      </c>
      <c r="B368" s="45" t="s">
        <v>1847</v>
      </c>
      <c r="C368" s="45" t="s">
        <v>1848</v>
      </c>
      <c r="D368" s="45" t="s">
        <v>1849</v>
      </c>
      <c r="E368" s="45" t="s">
        <v>642</v>
      </c>
      <c r="F368" s="45" t="s">
        <v>695</v>
      </c>
      <c r="G368" s="45" t="s">
        <v>696</v>
      </c>
      <c r="H368" s="45" t="s">
        <v>1850</v>
      </c>
    </row>
    <row r="369" spans="1:8" x14ac:dyDescent="0.25">
      <c r="A369" s="45">
        <v>32151595</v>
      </c>
      <c r="B369" s="45" t="s">
        <v>1851</v>
      </c>
      <c r="C369" s="45" t="s">
        <v>1335</v>
      </c>
      <c r="D369" s="45" t="s">
        <v>1852</v>
      </c>
      <c r="E369" s="45" t="s">
        <v>652</v>
      </c>
      <c r="F369" s="45" t="s">
        <v>540</v>
      </c>
      <c r="G369" s="45" t="s">
        <v>935</v>
      </c>
      <c r="H369" s="45" t="s">
        <v>1853</v>
      </c>
    </row>
    <row r="370" spans="1:8" x14ac:dyDescent="0.25">
      <c r="A370" s="45">
        <v>32142875</v>
      </c>
      <c r="B370" s="45" t="s">
        <v>1851</v>
      </c>
      <c r="C370" s="45" t="s">
        <v>1274</v>
      </c>
      <c r="D370" s="45" t="s">
        <v>1854</v>
      </c>
      <c r="E370" s="45" t="s">
        <v>652</v>
      </c>
      <c r="F370" s="45" t="s">
        <v>590</v>
      </c>
      <c r="G370" s="45" t="s">
        <v>1855</v>
      </c>
      <c r="H370" s="45" t="s">
        <v>1856</v>
      </c>
    </row>
    <row r="371" spans="1:8" x14ac:dyDescent="0.25">
      <c r="A371" s="45">
        <v>32153980</v>
      </c>
      <c r="B371" s="45" t="s">
        <v>1857</v>
      </c>
      <c r="C371" s="45" t="s">
        <v>1858</v>
      </c>
      <c r="D371" s="45" t="s">
        <v>1859</v>
      </c>
      <c r="E371" s="45" t="s">
        <v>652</v>
      </c>
      <c r="F371" s="45" t="s">
        <v>1185</v>
      </c>
      <c r="G371" s="45" t="s">
        <v>741</v>
      </c>
      <c r="H371" s="45" t="s">
        <v>1860</v>
      </c>
    </row>
    <row r="372" spans="1:8" x14ac:dyDescent="0.25">
      <c r="A372" s="45">
        <v>32154094</v>
      </c>
      <c r="B372" s="45" t="s">
        <v>1861</v>
      </c>
      <c r="C372" s="45" t="s">
        <v>1862</v>
      </c>
      <c r="D372" s="45" t="s">
        <v>1863</v>
      </c>
      <c r="E372" s="45" t="s">
        <v>652</v>
      </c>
      <c r="F372" s="45" t="s">
        <v>653</v>
      </c>
      <c r="G372" s="45" t="s">
        <v>741</v>
      </c>
      <c r="H372" s="45" t="s">
        <v>1864</v>
      </c>
    </row>
    <row r="373" spans="1:8" x14ac:dyDescent="0.25">
      <c r="A373" s="45">
        <v>32124292</v>
      </c>
      <c r="B373" s="45" t="s">
        <v>1865</v>
      </c>
      <c r="C373" s="45" t="s">
        <v>1866</v>
      </c>
      <c r="D373" s="45" t="s">
        <v>1867</v>
      </c>
      <c r="E373" s="45" t="s">
        <v>642</v>
      </c>
      <c r="F373" s="45" t="s">
        <v>685</v>
      </c>
      <c r="G373" s="45" t="s">
        <v>619</v>
      </c>
      <c r="H373" s="45" t="s">
        <v>1868</v>
      </c>
    </row>
    <row r="374" spans="1:8" x14ac:dyDescent="0.25">
      <c r="A374" s="45">
        <v>32124303</v>
      </c>
      <c r="B374" s="45" t="s">
        <v>1869</v>
      </c>
      <c r="C374" s="45" t="s">
        <v>1813</v>
      </c>
      <c r="D374" s="45" t="s">
        <v>1870</v>
      </c>
      <c r="E374" s="45" t="s">
        <v>652</v>
      </c>
      <c r="F374" s="45" t="s">
        <v>766</v>
      </c>
      <c r="G374" s="45" t="s">
        <v>619</v>
      </c>
      <c r="H374" s="45" t="s">
        <v>1871</v>
      </c>
    </row>
    <row r="375" spans="1:8" x14ac:dyDescent="0.25">
      <c r="A375" s="45">
        <v>32154936</v>
      </c>
      <c r="B375" s="45" t="s">
        <v>1872</v>
      </c>
      <c r="C375" s="45" t="s">
        <v>1094</v>
      </c>
      <c r="D375" s="45" t="s">
        <v>1873</v>
      </c>
      <c r="E375" s="45" t="s">
        <v>642</v>
      </c>
      <c r="F375" s="45" t="s">
        <v>893</v>
      </c>
      <c r="G375" s="45" t="s">
        <v>855</v>
      </c>
      <c r="H375" s="45" t="s">
        <v>1874</v>
      </c>
    </row>
    <row r="376" spans="1:8" x14ac:dyDescent="0.25">
      <c r="A376" s="45">
        <v>32159481</v>
      </c>
      <c r="B376" s="45" t="s">
        <v>810</v>
      </c>
      <c r="C376" s="45" t="s">
        <v>886</v>
      </c>
      <c r="D376" s="45" t="s">
        <v>1875</v>
      </c>
      <c r="E376" s="45" t="s">
        <v>652</v>
      </c>
      <c r="F376" s="45" t="s">
        <v>1040</v>
      </c>
      <c r="G376" s="45" t="s">
        <v>741</v>
      </c>
      <c r="H376" s="45" t="s">
        <v>1876</v>
      </c>
    </row>
    <row r="377" spans="1:8" x14ac:dyDescent="0.25">
      <c r="A377" s="45">
        <v>32163148</v>
      </c>
      <c r="B377" s="45" t="s">
        <v>1877</v>
      </c>
      <c r="C377" s="45" t="s">
        <v>1164</v>
      </c>
      <c r="D377" s="45" t="s">
        <v>1878</v>
      </c>
      <c r="E377" s="45" t="s">
        <v>642</v>
      </c>
      <c r="F377" s="45" t="s">
        <v>1763</v>
      </c>
      <c r="G377" s="45" t="s">
        <v>741</v>
      </c>
      <c r="H377" s="45" t="s">
        <v>1879</v>
      </c>
    </row>
    <row r="378" spans="1:8" x14ac:dyDescent="0.25">
      <c r="A378" s="45">
        <v>32143258</v>
      </c>
      <c r="B378" s="45" t="s">
        <v>1880</v>
      </c>
      <c r="C378" s="45" t="s">
        <v>1881</v>
      </c>
      <c r="D378" s="45" t="s">
        <v>1882</v>
      </c>
      <c r="E378" s="45" t="s">
        <v>642</v>
      </c>
      <c r="F378" s="45" t="s">
        <v>893</v>
      </c>
      <c r="G378" s="45" t="s">
        <v>894</v>
      </c>
      <c r="H378" s="45" t="s">
        <v>1883</v>
      </c>
    </row>
    <row r="379" spans="1:8" x14ac:dyDescent="0.25">
      <c r="A379" s="45">
        <v>32162062</v>
      </c>
      <c r="B379" s="45" t="s">
        <v>1884</v>
      </c>
      <c r="C379" s="45" t="s">
        <v>698</v>
      </c>
      <c r="D379" s="45" t="s">
        <v>1885</v>
      </c>
      <c r="E379" s="45" t="s">
        <v>652</v>
      </c>
      <c r="F379" s="45" t="s">
        <v>1216</v>
      </c>
      <c r="G379" s="45" t="s">
        <v>1141</v>
      </c>
      <c r="H379" s="45" t="s">
        <v>1886</v>
      </c>
    </row>
    <row r="380" spans="1:8" x14ac:dyDescent="0.25">
      <c r="A380" s="45">
        <v>32164830</v>
      </c>
      <c r="B380" s="45" t="s">
        <v>824</v>
      </c>
      <c r="C380" s="45" t="s">
        <v>1887</v>
      </c>
      <c r="D380" s="45" t="s">
        <v>1888</v>
      </c>
      <c r="E380" s="45" t="s">
        <v>652</v>
      </c>
      <c r="F380" s="45" t="s">
        <v>806</v>
      </c>
      <c r="G380" s="45" t="s">
        <v>630</v>
      </c>
      <c r="H380" s="45" t="s">
        <v>1889</v>
      </c>
    </row>
    <row r="381" spans="1:8" x14ac:dyDescent="0.25">
      <c r="A381" s="45">
        <v>32162288</v>
      </c>
      <c r="B381" s="45" t="s">
        <v>824</v>
      </c>
      <c r="C381" s="45" t="s">
        <v>965</v>
      </c>
      <c r="D381" s="45" t="s">
        <v>1890</v>
      </c>
      <c r="E381" s="45" t="s">
        <v>652</v>
      </c>
      <c r="F381" s="45" t="s">
        <v>643</v>
      </c>
      <c r="G381" s="45" t="s">
        <v>619</v>
      </c>
      <c r="H381" s="45" t="s">
        <v>1891</v>
      </c>
    </row>
    <row r="382" spans="1:8" x14ac:dyDescent="0.25">
      <c r="A382" s="45">
        <v>32150966</v>
      </c>
      <c r="B382" s="45" t="s">
        <v>1648</v>
      </c>
      <c r="C382" s="45" t="s">
        <v>1210</v>
      </c>
      <c r="D382" s="45" t="s">
        <v>1892</v>
      </c>
      <c r="E382" s="45" t="s">
        <v>652</v>
      </c>
      <c r="F382" s="45" t="s">
        <v>540</v>
      </c>
      <c r="G382" s="45" t="s">
        <v>935</v>
      </c>
      <c r="H382" s="45" t="s">
        <v>1893</v>
      </c>
    </row>
    <row r="383" spans="1:8" x14ac:dyDescent="0.25">
      <c r="A383" s="45">
        <v>32149975</v>
      </c>
      <c r="B383" s="45" t="s">
        <v>1894</v>
      </c>
      <c r="C383" s="45" t="s">
        <v>904</v>
      </c>
      <c r="D383" s="45" t="s">
        <v>1895</v>
      </c>
      <c r="E383" s="45" t="s">
        <v>642</v>
      </c>
      <c r="F383" s="45" t="s">
        <v>721</v>
      </c>
      <c r="G383" s="45" t="s">
        <v>722</v>
      </c>
      <c r="H383" s="45" t="s">
        <v>1896</v>
      </c>
    </row>
    <row r="384" spans="1:8" x14ac:dyDescent="0.25">
      <c r="A384" s="45">
        <v>32160394</v>
      </c>
      <c r="B384" s="45" t="s">
        <v>1094</v>
      </c>
      <c r="C384" s="45" t="s">
        <v>1813</v>
      </c>
      <c r="D384" s="45" t="s">
        <v>1897</v>
      </c>
      <c r="E384" s="45" t="s">
        <v>642</v>
      </c>
      <c r="F384" s="45" t="s">
        <v>893</v>
      </c>
      <c r="G384" s="45" t="s">
        <v>894</v>
      </c>
      <c r="H384" s="45" t="s">
        <v>1898</v>
      </c>
    </row>
    <row r="385" spans="1:8" x14ac:dyDescent="0.25">
      <c r="A385" s="45">
        <v>32124172</v>
      </c>
      <c r="B385" s="45" t="s">
        <v>1899</v>
      </c>
      <c r="C385" s="45" t="s">
        <v>1900</v>
      </c>
      <c r="D385" s="45" t="s">
        <v>1432</v>
      </c>
      <c r="E385" s="45" t="s">
        <v>642</v>
      </c>
      <c r="F385" s="45" t="s">
        <v>912</v>
      </c>
      <c r="G385" s="45" t="s">
        <v>619</v>
      </c>
      <c r="H385" s="45" t="s">
        <v>1901</v>
      </c>
    </row>
    <row r="386" spans="1:8" x14ac:dyDescent="0.25">
      <c r="A386" s="45">
        <v>32143366</v>
      </c>
      <c r="B386" s="45" t="s">
        <v>1902</v>
      </c>
      <c r="C386" s="45" t="s">
        <v>1431</v>
      </c>
      <c r="D386" s="45" t="s">
        <v>1903</v>
      </c>
      <c r="E386" s="45" t="s">
        <v>652</v>
      </c>
      <c r="F386" s="45" t="s">
        <v>540</v>
      </c>
      <c r="G386" s="45" t="s">
        <v>728</v>
      </c>
      <c r="H386" s="45" t="s">
        <v>1904</v>
      </c>
    </row>
    <row r="387" spans="1:8" x14ac:dyDescent="0.25">
      <c r="A387" s="45">
        <v>32124222</v>
      </c>
      <c r="B387" s="45" t="s">
        <v>1120</v>
      </c>
      <c r="C387" s="45" t="s">
        <v>1905</v>
      </c>
      <c r="D387" s="45" t="s">
        <v>1906</v>
      </c>
      <c r="E387" s="45" t="s">
        <v>652</v>
      </c>
      <c r="F387" s="45" t="s">
        <v>968</v>
      </c>
      <c r="G387" s="45" t="s">
        <v>741</v>
      </c>
      <c r="H387" s="45" t="s">
        <v>1907</v>
      </c>
    </row>
    <row r="388" spans="1:8" x14ac:dyDescent="0.25">
      <c r="A388" s="45">
        <v>32164179</v>
      </c>
      <c r="B388" s="45" t="s">
        <v>1908</v>
      </c>
      <c r="C388" s="45" t="s">
        <v>1499</v>
      </c>
      <c r="D388" s="45" t="s">
        <v>1909</v>
      </c>
      <c r="E388" s="45" t="s">
        <v>642</v>
      </c>
      <c r="F388" s="45" t="s">
        <v>1106</v>
      </c>
      <c r="G388" s="45" t="s">
        <v>722</v>
      </c>
      <c r="H388" s="45" t="s">
        <v>1910</v>
      </c>
    </row>
    <row r="389" spans="1:8" x14ac:dyDescent="0.25">
      <c r="A389" s="45">
        <v>32124250</v>
      </c>
      <c r="B389" s="45" t="s">
        <v>1911</v>
      </c>
      <c r="C389" s="45" t="s">
        <v>884</v>
      </c>
      <c r="D389" s="45" t="s">
        <v>1912</v>
      </c>
      <c r="E389" s="45" t="s">
        <v>652</v>
      </c>
      <c r="F389" s="45" t="s">
        <v>968</v>
      </c>
      <c r="G389" s="45" t="s">
        <v>524</v>
      </c>
      <c r="H389" s="45" t="s">
        <v>1913</v>
      </c>
    </row>
    <row r="390" spans="1:8" x14ac:dyDescent="0.25">
      <c r="A390" s="45">
        <v>32164419</v>
      </c>
      <c r="B390" s="45" t="s">
        <v>1914</v>
      </c>
      <c r="C390" s="45" t="s">
        <v>1064</v>
      </c>
      <c r="D390" s="45" t="s">
        <v>847</v>
      </c>
      <c r="E390" s="45" t="s">
        <v>642</v>
      </c>
      <c r="F390" s="45" t="s">
        <v>766</v>
      </c>
      <c r="G390" s="45" t="s">
        <v>625</v>
      </c>
      <c r="H390" s="45" t="s">
        <v>1915</v>
      </c>
    </row>
    <row r="391" spans="1:8" x14ac:dyDescent="0.25">
      <c r="A391" s="45">
        <v>32162646</v>
      </c>
      <c r="B391" s="45" t="s">
        <v>1916</v>
      </c>
      <c r="C391" s="45" t="s">
        <v>991</v>
      </c>
      <c r="D391" s="45" t="s">
        <v>926</v>
      </c>
      <c r="E391" s="45" t="s">
        <v>642</v>
      </c>
      <c r="F391" s="45" t="s">
        <v>727</v>
      </c>
      <c r="G391" s="45" t="s">
        <v>741</v>
      </c>
      <c r="H391" s="45" t="s">
        <v>1917</v>
      </c>
    </row>
    <row r="392" spans="1:8" x14ac:dyDescent="0.25">
      <c r="A392" s="45">
        <v>32147525</v>
      </c>
      <c r="B392" s="45" t="s">
        <v>1918</v>
      </c>
      <c r="C392" s="45" t="s">
        <v>1263</v>
      </c>
      <c r="D392" s="45" t="s">
        <v>1919</v>
      </c>
      <c r="E392" s="45" t="s">
        <v>642</v>
      </c>
      <c r="F392" s="45" t="s">
        <v>685</v>
      </c>
      <c r="G392" s="45" t="s">
        <v>1109</v>
      </c>
      <c r="H392" s="45" t="s">
        <v>1920</v>
      </c>
    </row>
    <row r="393" spans="1:8" x14ac:dyDescent="0.25">
      <c r="A393" s="45">
        <v>32160908</v>
      </c>
      <c r="B393" s="45" t="s">
        <v>1921</v>
      </c>
      <c r="C393" s="45" t="s">
        <v>1922</v>
      </c>
      <c r="D393" s="45" t="s">
        <v>1923</v>
      </c>
      <c r="E393" s="45" t="s">
        <v>642</v>
      </c>
      <c r="F393" s="45" t="s">
        <v>540</v>
      </c>
      <c r="G393" s="45" t="s">
        <v>843</v>
      </c>
      <c r="H393" s="45" t="s">
        <v>1924</v>
      </c>
    </row>
    <row r="394" spans="1:8" x14ac:dyDescent="0.25">
      <c r="A394" s="45">
        <v>32157393</v>
      </c>
      <c r="B394" s="45" t="s">
        <v>1925</v>
      </c>
      <c r="C394" s="45" t="s">
        <v>1926</v>
      </c>
      <c r="D394" s="45" t="s">
        <v>1927</v>
      </c>
      <c r="E394" s="45" t="s">
        <v>642</v>
      </c>
      <c r="F394" s="45" t="s">
        <v>716</v>
      </c>
      <c r="G394" s="45" t="s">
        <v>722</v>
      </c>
      <c r="H394" s="45" t="s">
        <v>1928</v>
      </c>
    </row>
    <row r="395" spans="1:8" x14ac:dyDescent="0.25">
      <c r="A395" s="45">
        <v>32124202</v>
      </c>
      <c r="B395" s="45" t="s">
        <v>1929</v>
      </c>
      <c r="C395" s="45" t="s">
        <v>698</v>
      </c>
      <c r="D395" s="45" t="s">
        <v>788</v>
      </c>
      <c r="E395" s="45" t="s">
        <v>642</v>
      </c>
      <c r="F395" s="45" t="s">
        <v>540</v>
      </c>
      <c r="G395" s="45" t="s">
        <v>1532</v>
      </c>
      <c r="H395" s="45" t="s">
        <v>1930</v>
      </c>
    </row>
    <row r="396" spans="1:8" x14ac:dyDescent="0.25">
      <c r="A396" s="45">
        <v>32148701</v>
      </c>
      <c r="B396" s="45" t="s">
        <v>1931</v>
      </c>
      <c r="C396" s="45" t="s">
        <v>1932</v>
      </c>
      <c r="D396" s="45" t="s">
        <v>1933</v>
      </c>
      <c r="E396" s="45" t="s">
        <v>642</v>
      </c>
      <c r="F396" s="45" t="s">
        <v>590</v>
      </c>
      <c r="G396" s="45" t="s">
        <v>1225</v>
      </c>
      <c r="H396" s="45" t="s">
        <v>1934</v>
      </c>
    </row>
    <row r="397" spans="1:8" x14ac:dyDescent="0.25">
      <c r="A397" s="45">
        <v>32124227</v>
      </c>
      <c r="B397" s="45" t="s">
        <v>1516</v>
      </c>
      <c r="C397" s="45" t="s">
        <v>884</v>
      </c>
      <c r="D397" s="45" t="s">
        <v>1935</v>
      </c>
      <c r="E397" s="45" t="s">
        <v>652</v>
      </c>
      <c r="F397" s="45" t="s">
        <v>1106</v>
      </c>
      <c r="G397" s="45" t="s">
        <v>619</v>
      </c>
      <c r="H397" s="45" t="s">
        <v>1936</v>
      </c>
    </row>
    <row r="398" spans="1:8" x14ac:dyDescent="0.25">
      <c r="A398" s="45">
        <v>32159479</v>
      </c>
      <c r="B398" s="45" t="s">
        <v>1516</v>
      </c>
      <c r="C398" s="45" t="s">
        <v>1033</v>
      </c>
      <c r="D398" s="45" t="s">
        <v>1937</v>
      </c>
      <c r="E398" s="45" t="s">
        <v>652</v>
      </c>
      <c r="F398" s="45" t="s">
        <v>1391</v>
      </c>
      <c r="G398" s="45" t="s">
        <v>741</v>
      </c>
      <c r="H398" s="45" t="s">
        <v>1938</v>
      </c>
    </row>
    <row r="399" spans="1:8" x14ac:dyDescent="0.25">
      <c r="A399" s="45">
        <v>32163129</v>
      </c>
      <c r="B399" s="45" t="s">
        <v>1516</v>
      </c>
      <c r="C399" s="45" t="s">
        <v>674</v>
      </c>
      <c r="D399" s="45" t="s">
        <v>1939</v>
      </c>
      <c r="E399" s="45" t="s">
        <v>652</v>
      </c>
      <c r="F399" s="45" t="s">
        <v>680</v>
      </c>
      <c r="G399" s="45" t="s">
        <v>625</v>
      </c>
      <c r="H399" s="45" t="s">
        <v>1940</v>
      </c>
    </row>
    <row r="400" spans="1:8" x14ac:dyDescent="0.25">
      <c r="A400" s="45">
        <v>32124196</v>
      </c>
      <c r="B400" s="45" t="s">
        <v>1941</v>
      </c>
      <c r="C400" s="45" t="s">
        <v>683</v>
      </c>
      <c r="D400" s="45" t="s">
        <v>1942</v>
      </c>
      <c r="E400" s="45" t="s">
        <v>652</v>
      </c>
      <c r="F400" s="45" t="s">
        <v>1391</v>
      </c>
      <c r="G400" s="45" t="s">
        <v>741</v>
      </c>
      <c r="H400" s="45" t="s">
        <v>1943</v>
      </c>
    </row>
  </sheetData>
  <autoFilter ref="A7:H4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Instrucciones</vt:lpstr>
      <vt:lpstr>Enero 2017</vt:lpstr>
      <vt:lpstr>Indicadores</vt:lpstr>
      <vt:lpstr>Ser Anáhuac</vt:lpstr>
      <vt:lpstr>Enero 2017 (2)</vt:lpstr>
      <vt:lpstr>ListadoMaestroReporte__32162888</vt:lpstr>
      <vt:lpstr>'Enero 2017'!Títulos_a_imprimir</vt:lpstr>
      <vt:lpstr>'Enero 2017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Pinzón Balám Olga Paulina</dc:creator>
  <cp:lastModifiedBy>Ramos Medina Jessica Guadalupe</cp:lastModifiedBy>
  <cp:lastPrinted>2016-01-26T23:34:34Z</cp:lastPrinted>
  <dcterms:created xsi:type="dcterms:W3CDTF">2016-01-26T23:35:08Z</dcterms:created>
  <dcterms:modified xsi:type="dcterms:W3CDTF">2018-01-26T20:52:22Z</dcterms:modified>
</cp:coreProperties>
</file>