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.becerra\Documents\CITI BANAMEX\"/>
    </mc:Choice>
  </mc:AlternateContent>
  <bookViews>
    <workbookView xWindow="360" yWindow="90" windowWidth="15600" windowHeight="8505"/>
  </bookViews>
  <sheets>
    <sheet name="HOJA 1" sheetId="2" r:id="rId1"/>
  </sheets>
  <calcPr calcId="152511"/>
</workbook>
</file>

<file path=xl/calcChain.xml><?xml version="1.0" encoding="utf-8"?>
<calcChain xmlns="http://schemas.openxmlformats.org/spreadsheetml/2006/main">
  <c r="F12" i="2" l="1"/>
  <c r="G12" i="2" s="1"/>
  <c r="H12" i="2" l="1"/>
  <c r="H18" i="2"/>
  <c r="C18" i="2" l="1"/>
  <c r="B7" i="2"/>
  <c r="D5" i="2"/>
  <c r="F5" i="2" s="1"/>
  <c r="F7" i="2" l="1"/>
  <c r="D7" i="2"/>
  <c r="H5" i="2"/>
  <c r="E23" i="2" s="1"/>
  <c r="B13" i="2"/>
  <c r="F11" i="2"/>
  <c r="G11" i="2" s="1"/>
  <c r="C23" i="2"/>
  <c r="I5" i="2" l="1"/>
  <c r="I7" i="2" s="1"/>
  <c r="H7" i="2"/>
  <c r="A23" i="2" s="1"/>
  <c r="F13" i="2"/>
  <c r="G13" i="2"/>
  <c r="H11" i="2" l="1"/>
  <c r="H13" i="2" s="1"/>
  <c r="D23" i="2" s="1"/>
  <c r="F23" i="2" s="1"/>
  <c r="G23" i="2" l="1"/>
  <c r="H23" i="2" s="1"/>
</calcChain>
</file>

<file path=xl/sharedStrings.xml><?xml version="1.0" encoding="utf-8"?>
<sst xmlns="http://schemas.openxmlformats.org/spreadsheetml/2006/main" count="40" uniqueCount="35">
  <si>
    <t xml:space="preserve">INGRESOS </t>
  </si>
  <si>
    <t xml:space="preserve">IVA O SOBRESUELDO </t>
  </si>
  <si>
    <t>TOTAL FH</t>
  </si>
  <si>
    <t>NUM. SES  PROF</t>
  </si>
  <si>
    <t>DESCTO</t>
  </si>
  <si>
    <t>IMPORTE CON DESCTO</t>
  </si>
  <si>
    <t>NUM. PART</t>
  </si>
  <si>
    <t>NUM. HRS PROG</t>
  </si>
  <si>
    <t xml:space="preserve">PRECIO POR HORA </t>
  </si>
  <si>
    <t>PRECIO DEL PROG</t>
  </si>
  <si>
    <t>HRS A PAGAR  FH</t>
  </si>
  <si>
    <t>NIVEL</t>
  </si>
  <si>
    <t xml:space="preserve">SUBTOTAL </t>
  </si>
  <si>
    <t xml:space="preserve">TOTAL VIÁTICOS </t>
  </si>
  <si>
    <t xml:space="preserve">GASTOS LANZAMIENTO </t>
  </si>
  <si>
    <t xml:space="preserve">TOTAL DE EGRESOS </t>
  </si>
  <si>
    <t>IMPORTE POR HR</t>
  </si>
  <si>
    <t xml:space="preserve">VÍATICOS  POR SESIÓN </t>
  </si>
  <si>
    <t xml:space="preserve">REMANENTE </t>
  </si>
  <si>
    <t xml:space="preserve">FACTOR HUMANO </t>
  </si>
  <si>
    <t xml:space="preserve">VIÁTICOS </t>
  </si>
  <si>
    <t xml:space="preserve">GASTOS DE OPERACIÓN </t>
  </si>
  <si>
    <t xml:space="preserve">GASTOS DE OPERACIÓN (INCLUYE VIÁTICOS) </t>
  </si>
  <si>
    <t>RESUMEN</t>
  </si>
  <si>
    <t xml:space="preserve">TOTAL GASTOS </t>
  </si>
  <si>
    <t>PAPELERÍA</t>
  </si>
  <si>
    <t xml:space="preserve">CONCEPTO </t>
  </si>
  <si>
    <t xml:space="preserve">% REMANENTE </t>
  </si>
  <si>
    <t xml:space="preserve">TOTAL </t>
  </si>
  <si>
    <t xml:space="preserve">TOTAL DE INGRESOS </t>
  </si>
  <si>
    <t xml:space="preserve"> </t>
  </si>
  <si>
    <t xml:space="preserve">TOTAL DE INGRESOS CON IVA </t>
  </si>
  <si>
    <t xml:space="preserve">CUADRO DE COTIZACIÓN </t>
  </si>
  <si>
    <t xml:space="preserve">INDIRECTOS  (15%) </t>
  </si>
  <si>
    <t>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</si>
</sst>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;\-&quot;$&quot;#,##0"/>
    <numFmt numFmtId="44" formatCode="_-&quot;$&quot;* #,##0.00_-;\-&quot;$&quot;* #,##0.00_-;_-&quot;$&quot;* &quot;-&quot;??_-;_-@_-"/>
    <numFmt numFmtId="164" formatCode="#,##0_ ;\-#,##0\ "/>
    <numFmt numFmtId="165" formatCode="0.0"/>
    <numFmt numFmtId="166" formatCode="_-&quot;$&quot;* #,##0.000_-;\-&quot;$&quot;* #,##0.000_-;_-&quot;$&quot;* &quot;-&quot;???_-;_-@_-"/>
    <numFmt numFmtId="167" formatCode="_-&quot;$&quot;* #,##0_-;\-&quot;$&quot;* #,##0_-;_-&quot;$&quot;* &quot;-&quot;??_-;_-@_-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663300"/>
      <name val="Arial"/>
      <family val="2"/>
    </font>
    <font>
      <sz val="11"/>
      <color rgb="FF663300"/>
      <name val="Calibri"/>
      <family val="2"/>
      <scheme val="minor"/>
    </font>
    <font>
      <sz val="11"/>
      <color rgb="FF6633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663300"/>
      </left>
      <right style="medium">
        <color rgb="FF663300"/>
      </right>
      <top style="medium">
        <color rgb="FF663300"/>
      </top>
      <bottom style="medium">
        <color rgb="FF663300"/>
      </bottom>
      <diagonal/>
    </border>
    <border>
      <left style="medium">
        <color rgb="FF663300"/>
      </left>
      <right/>
      <top style="medium">
        <color rgb="FF663300"/>
      </top>
      <bottom style="medium">
        <color rgb="FF663300"/>
      </bottom>
      <diagonal/>
    </border>
    <border>
      <left/>
      <right/>
      <top style="medium">
        <color rgb="FF663300"/>
      </top>
      <bottom style="medium">
        <color rgb="FF663300"/>
      </bottom>
      <diagonal/>
    </border>
    <border>
      <left/>
      <right style="medium">
        <color rgb="FF663300"/>
      </right>
      <top style="medium">
        <color rgb="FF663300"/>
      </top>
      <bottom style="medium">
        <color rgb="FF663300"/>
      </bottom>
      <diagonal/>
    </border>
    <border>
      <left style="thick">
        <color rgb="FF663300"/>
      </left>
      <right/>
      <top style="thick">
        <color rgb="FF663300"/>
      </top>
      <bottom/>
      <diagonal/>
    </border>
    <border>
      <left/>
      <right/>
      <top style="thick">
        <color rgb="FF663300"/>
      </top>
      <bottom/>
      <diagonal/>
    </border>
    <border>
      <left/>
      <right style="thick">
        <color rgb="FF663300"/>
      </right>
      <top style="thick">
        <color rgb="FF6633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9" fontId="2" fillId="0" borderId="0" xfId="2" applyFont="1"/>
    <xf numFmtId="44" fontId="0" fillId="0" borderId="0" xfId="0" applyNumberFormat="1" applyAlignment="1">
      <alignment vertical="center"/>
    </xf>
    <xf numFmtId="168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left" wrapText="1"/>
    </xf>
    <xf numFmtId="4" fontId="4" fillId="0" borderId="0" xfId="0" applyNumberFormat="1" applyFont="1" applyFill="1" applyBorder="1" applyAlignment="1">
      <alignment horizontal="left" vertical="center" wrapText="1"/>
    </xf>
    <xf numFmtId="4" fontId="4" fillId="0" borderId="0" xfId="1" applyNumberFormat="1" applyFont="1" applyAlignment="1">
      <alignment horizontal="left" wrapText="1"/>
    </xf>
    <xf numFmtId="4" fontId="0" fillId="0" borderId="0" xfId="1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Border="1"/>
    <xf numFmtId="0" fontId="7" fillId="0" borderId="0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5" fillId="3" borderId="0" xfId="0" applyFont="1" applyFill="1" applyBorder="1" applyAlignment="1"/>
    <xf numFmtId="44" fontId="6" fillId="0" borderId="0" xfId="0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44" fontId="5" fillId="4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4" fontId="7" fillId="0" borderId="1" xfId="1" applyFont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center" vertical="center"/>
    </xf>
    <xf numFmtId="9" fontId="7" fillId="0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7" fillId="0" borderId="1" xfId="1" applyFont="1" applyBorder="1" applyAlignment="1">
      <alignment horizontal="center"/>
    </xf>
    <xf numFmtId="5" fontId="7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44" fontId="5" fillId="2" borderId="1" xfId="0" applyNumberFormat="1" applyFont="1" applyFill="1" applyBorder="1" applyAlignment="1">
      <alignment horizontal="center"/>
    </xf>
    <xf numFmtId="9" fontId="5" fillId="2" borderId="1" xfId="2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663300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workbookViewId="0">
      <selection activeCell="I18" sqref="I18"/>
    </sheetView>
  </sheetViews>
  <sheetFormatPr baseColWidth="10" defaultRowHeight="15" x14ac:dyDescent="0.25"/>
  <cols>
    <col min="1" max="1" width="23.7109375" customWidth="1"/>
    <col min="2" max="2" width="16.85546875" style="4" customWidth="1"/>
    <col min="3" max="3" width="19" style="4" customWidth="1"/>
    <col min="4" max="4" width="15.42578125" style="4" customWidth="1"/>
    <col min="5" max="5" width="14.7109375" style="4" customWidth="1"/>
    <col min="6" max="6" width="16.140625" style="4" customWidth="1"/>
    <col min="7" max="7" width="15.85546875" style="4" customWidth="1"/>
    <col min="8" max="8" width="17.5703125" style="4" customWidth="1"/>
    <col min="9" max="9" width="15.28515625" style="1" customWidth="1"/>
    <col min="10" max="10" width="13.7109375" style="9" bestFit="1" customWidth="1"/>
    <col min="12" max="12" width="8.140625" customWidth="1"/>
    <col min="13" max="13" width="12.5703125" bestFit="1" customWidth="1"/>
    <col min="14" max="15" width="14.140625" customWidth="1"/>
    <col min="16" max="16" width="12.5703125" bestFit="1" customWidth="1"/>
    <col min="17" max="17" width="14.140625" bestFit="1" customWidth="1"/>
    <col min="18" max="18" width="16.42578125" customWidth="1"/>
  </cols>
  <sheetData>
    <row r="1" spans="1:11" x14ac:dyDescent="0.25">
      <c r="A1" s="55" t="s">
        <v>32</v>
      </c>
      <c r="B1" s="55"/>
      <c r="C1" s="55"/>
      <c r="D1" s="55"/>
      <c r="E1" s="55"/>
      <c r="F1" s="55"/>
      <c r="G1" s="55"/>
      <c r="H1" s="55"/>
      <c r="I1" s="55"/>
    </row>
    <row r="2" spans="1:11" ht="15.75" thickBot="1" x14ac:dyDescent="0.3">
      <c r="A2" s="16"/>
      <c r="B2" s="17"/>
      <c r="C2" s="17"/>
      <c r="D2" s="17"/>
      <c r="E2" s="17"/>
      <c r="F2" s="17"/>
      <c r="G2" s="17"/>
      <c r="H2" s="17"/>
      <c r="I2" s="18"/>
    </row>
    <row r="3" spans="1:11" ht="16.5" thickTop="1" thickBot="1" x14ac:dyDescent="0.3">
      <c r="A3" s="56" t="s">
        <v>0</v>
      </c>
      <c r="B3" s="57"/>
      <c r="C3" s="57"/>
      <c r="D3" s="57"/>
      <c r="E3" s="57"/>
      <c r="F3" s="57"/>
      <c r="G3" s="57"/>
      <c r="H3" s="57"/>
      <c r="I3" s="58"/>
    </row>
    <row r="4" spans="1:11" s="3" customFormat="1" ht="45.75" thickBot="1" x14ac:dyDescent="0.3">
      <c r="A4" s="26" t="s">
        <v>26</v>
      </c>
      <c r="B4" s="26" t="s">
        <v>7</v>
      </c>
      <c r="C4" s="26" t="s">
        <v>8</v>
      </c>
      <c r="D4" s="26" t="s">
        <v>9</v>
      </c>
      <c r="E4" s="26" t="s">
        <v>4</v>
      </c>
      <c r="F4" s="26" t="s">
        <v>5</v>
      </c>
      <c r="G4" s="26" t="s">
        <v>6</v>
      </c>
      <c r="H4" s="26" t="s">
        <v>29</v>
      </c>
      <c r="I4" s="26" t="s">
        <v>31</v>
      </c>
      <c r="J4" s="10"/>
    </row>
    <row r="5" spans="1:11" s="2" customFormat="1" ht="32.25" customHeight="1" thickBot="1" x14ac:dyDescent="0.3">
      <c r="A5" s="36"/>
      <c r="B5" s="38">
        <v>8</v>
      </c>
      <c r="C5" s="39">
        <v>267</v>
      </c>
      <c r="D5" s="39">
        <f>B5*C5</f>
        <v>2136</v>
      </c>
      <c r="E5" s="40">
        <v>0.4</v>
      </c>
      <c r="F5" s="39">
        <f>D5-(E5*D5)</f>
        <v>1281.5999999999999</v>
      </c>
      <c r="G5" s="38">
        <v>40</v>
      </c>
      <c r="H5" s="39">
        <f>F5*G5</f>
        <v>51264</v>
      </c>
      <c r="I5" s="39">
        <f>H5*1.16</f>
        <v>59466.239999999998</v>
      </c>
      <c r="J5" s="11"/>
    </row>
    <row r="6" spans="1:11" s="2" customFormat="1" ht="32.25" customHeight="1" thickBot="1" x14ac:dyDescent="0.3">
      <c r="A6" s="36"/>
      <c r="B6" s="38"/>
      <c r="C6" s="39"/>
      <c r="D6" s="39"/>
      <c r="E6" s="40"/>
      <c r="F6" s="39"/>
      <c r="G6" s="38"/>
      <c r="H6" s="39"/>
      <c r="I6" s="39"/>
      <c r="J6" s="11"/>
    </row>
    <row r="7" spans="1:11" s="2" customFormat="1" ht="32.25" customHeight="1" thickBot="1" x14ac:dyDescent="0.3">
      <c r="A7" s="41" t="s">
        <v>28</v>
      </c>
      <c r="B7" s="38">
        <f>SUM(B5:B6)</f>
        <v>8</v>
      </c>
      <c r="C7" s="39"/>
      <c r="D7" s="38">
        <f>SUM(D5:D6)</f>
        <v>2136</v>
      </c>
      <c r="E7" s="40"/>
      <c r="F7" s="39">
        <f>SUM(F5:F6)</f>
        <v>1281.5999999999999</v>
      </c>
      <c r="G7" s="38"/>
      <c r="H7" s="39">
        <f>SUM(H5:H6)</f>
        <v>51264</v>
      </c>
      <c r="I7" s="39">
        <f>SUM(I5:I6)</f>
        <v>59466.239999999998</v>
      </c>
      <c r="J7" s="11"/>
    </row>
    <row r="8" spans="1:11" ht="15.75" thickBot="1" x14ac:dyDescent="0.3">
      <c r="A8" s="16"/>
      <c r="B8" s="17"/>
      <c r="C8" s="17"/>
      <c r="D8" s="17"/>
      <c r="E8" s="17"/>
      <c r="F8" s="17"/>
      <c r="G8" s="17"/>
      <c r="H8" s="17"/>
      <c r="I8" s="18"/>
    </row>
    <row r="9" spans="1:11" ht="27" customHeight="1" thickBot="1" x14ac:dyDescent="0.3">
      <c r="A9" s="49" t="s">
        <v>19</v>
      </c>
      <c r="B9" s="50"/>
      <c r="C9" s="50"/>
      <c r="D9" s="50"/>
      <c r="E9" s="50"/>
      <c r="F9" s="50"/>
      <c r="G9" s="50"/>
      <c r="H9" s="51"/>
      <c r="I9" s="18"/>
    </row>
    <row r="10" spans="1:11" ht="45.75" thickBot="1" x14ac:dyDescent="0.3">
      <c r="A10" s="26" t="s">
        <v>26</v>
      </c>
      <c r="B10" s="26" t="s">
        <v>10</v>
      </c>
      <c r="C10" s="26"/>
      <c r="D10" s="26" t="s">
        <v>11</v>
      </c>
      <c r="E10" s="27" t="s">
        <v>16</v>
      </c>
      <c r="F10" s="27" t="s">
        <v>12</v>
      </c>
      <c r="G10" s="26" t="s">
        <v>1</v>
      </c>
      <c r="H10" s="28" t="s">
        <v>2</v>
      </c>
      <c r="I10" s="18"/>
    </row>
    <row r="11" spans="1:11" ht="15.75" thickBot="1" x14ac:dyDescent="0.3">
      <c r="A11" s="29"/>
      <c r="B11" s="30">
        <v>8</v>
      </c>
      <c r="C11" s="31" t="s">
        <v>34</v>
      </c>
      <c r="D11" s="32"/>
      <c r="E11" s="33">
        <v>750</v>
      </c>
      <c r="F11" s="34">
        <f>B11*E11</f>
        <v>6000</v>
      </c>
      <c r="G11" s="35">
        <f>F11*0.16</f>
        <v>960</v>
      </c>
      <c r="H11" s="35">
        <f>F11+G11</f>
        <v>6960</v>
      </c>
      <c r="I11" s="18"/>
    </row>
    <row r="12" spans="1:11" ht="15.75" thickBot="1" x14ac:dyDescent="0.3">
      <c r="A12" s="36"/>
      <c r="B12" s="30"/>
      <c r="C12" s="31"/>
      <c r="D12" s="32"/>
      <c r="E12" s="33"/>
      <c r="F12" s="34">
        <f>B12*E12</f>
        <v>0</v>
      </c>
      <c r="G12" s="35">
        <f>F12*0.16</f>
        <v>0</v>
      </c>
      <c r="H12" s="35">
        <f>F12+G12</f>
        <v>0</v>
      </c>
      <c r="I12" s="19"/>
    </row>
    <row r="13" spans="1:11" ht="33" customHeight="1" thickBot="1" x14ac:dyDescent="0.3">
      <c r="A13" s="37" t="s">
        <v>28</v>
      </c>
      <c r="B13" s="30">
        <f>SUM(B11:B12)</f>
        <v>8</v>
      </c>
      <c r="C13" s="32"/>
      <c r="D13" s="32"/>
      <c r="E13" s="33"/>
      <c r="F13" s="35">
        <f>SUM(F11:F12)</f>
        <v>6000</v>
      </c>
      <c r="G13" s="35">
        <f>SUM(G11:G12)</f>
        <v>960</v>
      </c>
      <c r="H13" s="35">
        <f>SUM(H11:H12)</f>
        <v>6960</v>
      </c>
      <c r="I13" s="18"/>
    </row>
    <row r="14" spans="1:11" ht="27.75" customHeight="1" x14ac:dyDescent="0.25">
      <c r="A14" s="20"/>
      <c r="B14" s="21"/>
      <c r="C14" s="21"/>
      <c r="D14" s="21"/>
      <c r="E14" s="22"/>
      <c r="F14" s="22"/>
      <c r="G14" s="23"/>
      <c r="H14" s="23"/>
      <c r="I14" s="18"/>
    </row>
    <row r="15" spans="1:11" ht="15.75" thickBot="1" x14ac:dyDescent="0.3">
      <c r="A15" s="16"/>
      <c r="B15" s="17"/>
      <c r="C15" s="17"/>
      <c r="D15" s="17"/>
      <c r="E15" s="17"/>
      <c r="F15" s="17"/>
      <c r="G15" s="17"/>
      <c r="H15" s="17"/>
      <c r="I15" s="18"/>
    </row>
    <row r="16" spans="1:11" ht="30.75" customHeight="1" thickBot="1" x14ac:dyDescent="0.3">
      <c r="A16" s="49" t="s">
        <v>21</v>
      </c>
      <c r="B16" s="50"/>
      <c r="C16" s="51"/>
      <c r="D16" s="17"/>
      <c r="E16" s="24"/>
      <c r="F16" s="52" t="s">
        <v>20</v>
      </c>
      <c r="G16" s="53"/>
      <c r="H16" s="54"/>
      <c r="I16" s="18"/>
      <c r="J16" s="12"/>
      <c r="K16" s="8"/>
    </row>
    <row r="17" spans="1:11" ht="30.75" thickBot="1" x14ac:dyDescent="0.3">
      <c r="A17" s="26" t="s">
        <v>25</v>
      </c>
      <c r="B17" s="26" t="s">
        <v>21</v>
      </c>
      <c r="C17" s="26" t="s">
        <v>24</v>
      </c>
      <c r="D17" s="17"/>
      <c r="E17" s="17"/>
      <c r="F17" s="26" t="s">
        <v>17</v>
      </c>
      <c r="G17" s="26" t="s">
        <v>3</v>
      </c>
      <c r="H17" s="26" t="s">
        <v>13</v>
      </c>
      <c r="I17" s="25"/>
      <c r="J17" s="13"/>
      <c r="K17" s="8"/>
    </row>
    <row r="18" spans="1:11" ht="29.25" customHeight="1" thickBot="1" x14ac:dyDescent="0.3">
      <c r="A18" s="42">
        <v>1000</v>
      </c>
      <c r="B18" s="43"/>
      <c r="C18" s="42">
        <f>A18+B18</f>
        <v>1000</v>
      </c>
      <c r="D18" s="17"/>
      <c r="E18" s="17"/>
      <c r="F18" s="42"/>
      <c r="G18" s="44"/>
      <c r="H18" s="42">
        <f>F18*G18</f>
        <v>0</v>
      </c>
      <c r="I18" s="18"/>
      <c r="J18" s="12"/>
      <c r="K18" s="8"/>
    </row>
    <row r="19" spans="1:11" x14ac:dyDescent="0.25">
      <c r="A19" s="16"/>
      <c r="B19" s="17"/>
      <c r="C19" s="17"/>
      <c r="D19" s="17"/>
      <c r="E19" s="17"/>
      <c r="F19" s="17"/>
      <c r="G19" s="17"/>
      <c r="H19" s="17"/>
      <c r="I19" s="18"/>
      <c r="J19" s="12"/>
      <c r="K19" s="8"/>
    </row>
    <row r="20" spans="1:11" ht="15.75" thickBot="1" x14ac:dyDescent="0.3">
      <c r="A20" s="16"/>
      <c r="B20" s="17"/>
      <c r="C20" s="17"/>
      <c r="D20" s="17"/>
      <c r="E20" s="17"/>
      <c r="F20" s="17"/>
      <c r="G20" s="17"/>
      <c r="H20" s="17"/>
      <c r="I20" s="18"/>
      <c r="J20" s="14"/>
      <c r="K20" s="8"/>
    </row>
    <row r="21" spans="1:11" ht="15.75" thickBot="1" x14ac:dyDescent="0.3">
      <c r="A21" s="49" t="s">
        <v>23</v>
      </c>
      <c r="B21" s="50"/>
      <c r="C21" s="50"/>
      <c r="D21" s="50"/>
      <c r="E21" s="50"/>
      <c r="F21" s="50"/>
      <c r="G21" s="50"/>
      <c r="H21" s="51"/>
      <c r="I21" s="18"/>
      <c r="J21" s="15" t="s">
        <v>30</v>
      </c>
    </row>
    <row r="22" spans="1:11" ht="58.5" customHeight="1" thickBot="1" x14ac:dyDescent="0.3">
      <c r="A22" s="26" t="s">
        <v>0</v>
      </c>
      <c r="B22" s="26" t="s">
        <v>14</v>
      </c>
      <c r="C22" s="26" t="s">
        <v>22</v>
      </c>
      <c r="D22" s="26" t="s">
        <v>19</v>
      </c>
      <c r="E22" s="26" t="s">
        <v>33</v>
      </c>
      <c r="F22" s="26" t="s">
        <v>15</v>
      </c>
      <c r="G22" s="28" t="s">
        <v>18</v>
      </c>
      <c r="H22" s="26" t="s">
        <v>27</v>
      </c>
      <c r="I22" s="25"/>
      <c r="J22" s="15"/>
    </row>
    <row r="23" spans="1:11" ht="32.25" customHeight="1" thickBot="1" x14ac:dyDescent="0.3">
      <c r="A23" s="46">
        <f>H7</f>
        <v>51264</v>
      </c>
      <c r="B23" s="46">
        <v>0</v>
      </c>
      <c r="C23" s="46">
        <f>C18+H18</f>
        <v>1000</v>
      </c>
      <c r="D23" s="46">
        <f>H13</f>
        <v>6960</v>
      </c>
      <c r="E23" s="46">
        <f>H5*0.15</f>
        <v>7689.5999999999995</v>
      </c>
      <c r="F23" s="46">
        <f>SUM(B23:E23)</f>
        <v>15649.599999999999</v>
      </c>
      <c r="G23" s="47">
        <f>A23-F23</f>
        <v>35614.400000000001</v>
      </c>
      <c r="H23" s="48">
        <f>G23/A23</f>
        <v>0.69472534332084901</v>
      </c>
      <c r="I23" s="25"/>
      <c r="J23" s="15"/>
    </row>
    <row r="24" spans="1:11" x14ac:dyDescent="0.25">
      <c r="D24" s="5"/>
      <c r="E24" s="45"/>
      <c r="F24" s="45"/>
      <c r="G24" s="6"/>
      <c r="I24" s="7"/>
      <c r="J24" s="15"/>
    </row>
    <row r="25" spans="1:11" x14ac:dyDescent="0.25">
      <c r="J25" s="15"/>
    </row>
  </sheetData>
  <mergeCells count="6">
    <mergeCell ref="A21:H21"/>
    <mergeCell ref="A9:H9"/>
    <mergeCell ref="A16:C16"/>
    <mergeCell ref="F16:H16"/>
    <mergeCell ref="A1:I1"/>
    <mergeCell ref="A3:I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 Ibañez  Maria del Rocio</dc:creator>
  <cp:lastModifiedBy>Carlos Becerra Rebelo</cp:lastModifiedBy>
  <dcterms:created xsi:type="dcterms:W3CDTF">2013-07-15T17:19:03Z</dcterms:created>
  <dcterms:modified xsi:type="dcterms:W3CDTF">2017-08-21T19:06:37Z</dcterms:modified>
</cp:coreProperties>
</file>