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1370" windowHeight="7635" tabRatio="102" firstSheet="5" activeTab="5"/>
  </bookViews>
  <sheets>
    <sheet name="Ene-mar 17" sheetId="1" r:id="rId1"/>
    <sheet name="Marzo 17" sheetId="2" r:id="rId2"/>
    <sheet name="Mayo 17" sheetId="3" r:id="rId3"/>
    <sheet name="Junio 17" sheetId="4" r:id="rId4"/>
    <sheet name="Corte" sheetId="5" r:id="rId5"/>
    <sheet name="mar18" sheetId="7" r:id="rId6"/>
  </sheets>
  <calcPr calcId="145621"/>
</workbook>
</file>

<file path=xl/calcChain.xml><?xml version="1.0" encoding="utf-8"?>
<calcChain xmlns="http://schemas.openxmlformats.org/spreadsheetml/2006/main">
  <c r="H61" i="7" l="1"/>
  <c r="H64" i="7"/>
  <c r="H58" i="7"/>
  <c r="H55" i="7"/>
  <c r="H13" i="7" l="1"/>
  <c r="H16" i="7"/>
  <c r="H19" i="7"/>
  <c r="H22" i="7"/>
  <c r="H31" i="7" l="1"/>
  <c r="H40" i="7" l="1"/>
  <c r="H34" i="7"/>
  <c r="N61" i="7" l="1"/>
  <c r="N64" i="7"/>
  <c r="N37" i="7"/>
  <c r="N43" i="7"/>
  <c r="N46" i="7"/>
  <c r="N49" i="7"/>
  <c r="N52" i="7"/>
  <c r="N55" i="7"/>
  <c r="N58" i="7"/>
  <c r="K52" i="7"/>
  <c r="K55" i="7"/>
  <c r="K58" i="7"/>
  <c r="K61" i="7"/>
  <c r="K64" i="7"/>
  <c r="K43" i="7"/>
  <c r="K46" i="7"/>
  <c r="K49" i="7"/>
  <c r="K31" i="7" l="1"/>
  <c r="K28" i="7"/>
  <c r="K25" i="7"/>
  <c r="N31" i="7"/>
  <c r="N25" i="7"/>
  <c r="N28" i="7"/>
  <c r="Q10" i="7" l="1"/>
  <c r="Q13" i="7"/>
  <c r="Q16" i="7"/>
  <c r="Q7" i="7"/>
  <c r="N10" i="7"/>
  <c r="N13" i="7"/>
  <c r="N16" i="7"/>
  <c r="N7" i="7"/>
  <c r="K34" i="7"/>
  <c r="K13" i="7"/>
  <c r="K16" i="7"/>
  <c r="K19" i="7"/>
  <c r="K37" i="7" l="1"/>
  <c r="Q37" i="7" l="1"/>
  <c r="N34" i="7"/>
  <c r="H88" i="5" l="1"/>
  <c r="G83" i="5"/>
  <c r="H83" i="5" s="1"/>
  <c r="G87" i="5"/>
  <c r="E89" i="5"/>
  <c r="H86" i="5"/>
  <c r="G85" i="5"/>
  <c r="H85" i="5" s="1"/>
  <c r="G84" i="5"/>
  <c r="H84" i="5" s="1"/>
  <c r="G89" i="5" l="1"/>
  <c r="H89" i="5" s="1"/>
  <c r="H87" i="5"/>
  <c r="G82" i="5"/>
  <c r="H82" i="5" s="1"/>
  <c r="G72" i="5"/>
  <c r="E72" i="5"/>
  <c r="H69" i="5"/>
  <c r="H66" i="5"/>
  <c r="H63" i="5"/>
  <c r="H60" i="5"/>
  <c r="H57" i="5"/>
  <c r="H54" i="5"/>
  <c r="H51" i="5"/>
  <c r="H48" i="5"/>
  <c r="H72" i="5" l="1"/>
  <c r="H45" i="5"/>
  <c r="H42" i="5"/>
  <c r="H41" i="5"/>
  <c r="H38" i="5"/>
  <c r="H35" i="5" l="1"/>
  <c r="H32" i="5"/>
  <c r="H29" i="5"/>
  <c r="H26" i="5"/>
  <c r="H23" i="5"/>
  <c r="H8" i="5"/>
  <c r="N68" i="4" l="1"/>
  <c r="K68" i="4"/>
  <c r="H68" i="4"/>
  <c r="N65" i="4"/>
  <c r="K65" i="4"/>
  <c r="H65" i="4"/>
  <c r="N62" i="4"/>
  <c r="K62" i="4"/>
  <c r="H62" i="4"/>
  <c r="N59" i="4"/>
  <c r="K59" i="4"/>
  <c r="H59" i="4"/>
  <c r="N56" i="4"/>
  <c r="K56" i="4"/>
  <c r="H56" i="4"/>
  <c r="N53" i="4"/>
  <c r="K53" i="4"/>
  <c r="H53" i="4"/>
  <c r="H32" i="4" l="1"/>
  <c r="H35" i="4"/>
  <c r="H38" i="4"/>
  <c r="H41" i="4"/>
  <c r="K32" i="4"/>
  <c r="K35" i="4"/>
  <c r="K38" i="4"/>
  <c r="K41" i="4"/>
  <c r="N32" i="4"/>
  <c r="N35" i="4"/>
  <c r="N38" i="4"/>
  <c r="N41" i="4"/>
  <c r="N17" i="4" l="1"/>
  <c r="K17" i="4"/>
  <c r="H17" i="4"/>
  <c r="N14" i="4"/>
  <c r="K14" i="4"/>
  <c r="H14" i="4"/>
  <c r="N11" i="4"/>
  <c r="K11" i="4"/>
  <c r="H11" i="4"/>
  <c r="N29" i="4" l="1"/>
  <c r="K29" i="4"/>
  <c r="H29" i="4"/>
  <c r="N26" i="4"/>
  <c r="H26" i="4"/>
  <c r="N23" i="4"/>
  <c r="K23" i="4"/>
  <c r="H23" i="4"/>
  <c r="Z68" i="4"/>
  <c r="W68" i="4"/>
  <c r="T68" i="4"/>
  <c r="Q68" i="4"/>
  <c r="Q65" i="4"/>
  <c r="Q62" i="4"/>
  <c r="Q59" i="4"/>
  <c r="Q56" i="4"/>
  <c r="Z53" i="4"/>
  <c r="W53" i="4"/>
  <c r="T53" i="4"/>
  <c r="Q53" i="4"/>
  <c r="T50" i="4"/>
  <c r="Z47" i="4"/>
  <c r="W47" i="4"/>
  <c r="T47" i="4"/>
  <c r="Z44" i="4"/>
  <c r="W44" i="4"/>
  <c r="T44" i="4"/>
  <c r="T41" i="4"/>
  <c r="Q41" i="4"/>
  <c r="T38" i="4"/>
  <c r="Q38" i="4"/>
  <c r="T35" i="4"/>
  <c r="Q35" i="4"/>
  <c r="T32" i="4"/>
  <c r="Q32" i="4"/>
  <c r="Z29" i="4"/>
  <c r="W29" i="4"/>
  <c r="T29" i="4"/>
  <c r="Q29" i="4"/>
  <c r="Z26" i="4"/>
  <c r="W26" i="4"/>
  <c r="T26" i="4"/>
  <c r="Q26" i="4"/>
  <c r="Z23" i="4"/>
  <c r="W23" i="4"/>
  <c r="T23" i="4"/>
  <c r="Q23" i="4"/>
  <c r="Z20" i="4"/>
  <c r="W20" i="4"/>
  <c r="T20" i="4"/>
  <c r="Q20" i="4"/>
  <c r="W17" i="4"/>
  <c r="T17" i="4"/>
  <c r="Q17" i="4"/>
  <c r="W14" i="4"/>
  <c r="T14" i="4"/>
  <c r="Q14" i="4"/>
  <c r="AC11" i="4"/>
  <c r="Z11" i="4"/>
  <c r="W11" i="4"/>
  <c r="T11" i="4"/>
  <c r="Q11" i="4"/>
  <c r="AC8" i="4"/>
  <c r="Z8" i="4"/>
  <c r="W8" i="4"/>
  <c r="T8" i="4"/>
  <c r="Q8" i="4"/>
  <c r="H50" i="3" l="1"/>
  <c r="H44" i="3"/>
  <c r="H47" i="3"/>
  <c r="K23" i="3"/>
  <c r="K26" i="3"/>
  <c r="K29" i="3"/>
  <c r="K32" i="3"/>
  <c r="K35" i="3"/>
  <c r="K38" i="3"/>
  <c r="K41" i="3"/>
  <c r="N14" i="3"/>
  <c r="N17" i="3"/>
  <c r="K14" i="3"/>
  <c r="K17" i="3"/>
  <c r="H14" i="3"/>
  <c r="H17" i="3"/>
  <c r="Q68" i="3"/>
  <c r="N68" i="3"/>
  <c r="K68" i="3"/>
  <c r="H68" i="3"/>
  <c r="H65" i="3"/>
  <c r="H62" i="3"/>
  <c r="H59" i="3"/>
  <c r="H56" i="3"/>
  <c r="Q53" i="3"/>
  <c r="N53" i="3"/>
  <c r="K53" i="3"/>
  <c r="H53" i="3"/>
  <c r="K50" i="3"/>
  <c r="Q47" i="3"/>
  <c r="N47" i="3"/>
  <c r="K47" i="3"/>
  <c r="Q44" i="3"/>
  <c r="N44" i="3"/>
  <c r="K44" i="3"/>
  <c r="H41" i="3" l="1"/>
  <c r="H38" i="3"/>
  <c r="H35" i="3"/>
  <c r="H32" i="3"/>
  <c r="Q29" i="3" l="1"/>
  <c r="N29" i="3"/>
  <c r="H29" i="3"/>
  <c r="Q26" i="3"/>
  <c r="N26" i="3"/>
  <c r="H26" i="3"/>
  <c r="Q23" i="3"/>
  <c r="N23" i="3"/>
  <c r="H23" i="3"/>
  <c r="Q20" i="3"/>
  <c r="N20" i="3"/>
  <c r="K20" i="3"/>
  <c r="H20" i="3"/>
  <c r="T11" i="3" l="1"/>
  <c r="Q11" i="3"/>
  <c r="N11" i="3"/>
  <c r="K11" i="3"/>
  <c r="H11" i="3"/>
  <c r="T8" i="3"/>
  <c r="Q8" i="3"/>
  <c r="N8" i="3"/>
  <c r="K8" i="3"/>
  <c r="H8" i="3"/>
  <c r="H26" i="2" l="1"/>
  <c r="AL23" i="2"/>
  <c r="AI23" i="2"/>
  <c r="AF23" i="2"/>
  <c r="AC23" i="2"/>
  <c r="Z23" i="2"/>
  <c r="W23" i="2"/>
  <c r="T23" i="2"/>
  <c r="N23" i="2"/>
  <c r="K23" i="2"/>
  <c r="H23" i="2"/>
  <c r="AL20" i="2"/>
  <c r="AI20" i="2"/>
  <c r="AF20" i="2"/>
  <c r="AC20" i="2"/>
  <c r="Z20" i="2"/>
  <c r="W20" i="2"/>
  <c r="T20" i="2"/>
  <c r="N20" i="2"/>
  <c r="K20" i="2"/>
  <c r="H20" i="2"/>
  <c r="AC17" i="2"/>
  <c r="Z17" i="2"/>
  <c r="W17" i="2"/>
  <c r="T17" i="2"/>
  <c r="Q17" i="2"/>
  <c r="N17" i="2"/>
  <c r="K17" i="2"/>
  <c r="H17" i="2"/>
  <c r="AL14" i="2"/>
  <c r="AI14" i="2"/>
  <c r="AF14" i="2"/>
  <c r="AC14" i="2"/>
  <c r="Z14" i="2"/>
  <c r="W14" i="2"/>
  <c r="T14" i="2"/>
  <c r="Q14" i="2"/>
  <c r="N14" i="2"/>
  <c r="K14" i="2"/>
  <c r="H14" i="2"/>
  <c r="AC11" i="2"/>
  <c r="Z11" i="2"/>
  <c r="W11" i="2"/>
  <c r="T11" i="2"/>
  <c r="Q11" i="2"/>
  <c r="N11" i="2"/>
  <c r="K11" i="2"/>
  <c r="H11" i="2"/>
  <c r="AC8" i="2"/>
  <c r="Z8" i="2"/>
  <c r="W8" i="2"/>
  <c r="T8" i="2"/>
  <c r="Q8" i="2"/>
  <c r="N8" i="2"/>
  <c r="K8" i="2"/>
  <c r="H8" i="2"/>
  <c r="Q23" i="1"/>
  <c r="N23" i="1"/>
  <c r="K23" i="1"/>
  <c r="H23" i="1"/>
  <c r="Q26" i="1"/>
  <c r="N26" i="1"/>
  <c r="K26" i="1"/>
  <c r="H26" i="1"/>
  <c r="H38" i="1" l="1"/>
  <c r="N35" i="1"/>
  <c r="K35" i="1"/>
  <c r="H35" i="1"/>
  <c r="N32" i="1"/>
  <c r="K32" i="1"/>
  <c r="H32" i="1"/>
  <c r="Q17" i="1" l="1"/>
  <c r="N17" i="1"/>
  <c r="K17" i="1"/>
  <c r="H17" i="1"/>
  <c r="Q14" i="1"/>
  <c r="N14" i="1"/>
  <c r="K14" i="1"/>
  <c r="H14" i="1"/>
  <c r="T14" i="1" l="1"/>
  <c r="T17" i="1"/>
  <c r="T11" i="1"/>
  <c r="W14" i="1"/>
  <c r="W17" i="1"/>
  <c r="W11" i="1"/>
  <c r="Z11" i="1"/>
  <c r="Z14" i="1"/>
  <c r="Z17" i="1"/>
  <c r="Z8" i="1"/>
  <c r="AC11" i="1"/>
  <c r="AC14" i="1"/>
  <c r="AC17" i="1"/>
  <c r="AC8" i="1"/>
  <c r="AC20" i="1" l="1"/>
  <c r="Z20" i="1"/>
  <c r="AC26" i="1"/>
  <c r="AC23" i="1"/>
  <c r="Z26" i="1"/>
  <c r="W26" i="1"/>
  <c r="T26" i="1"/>
  <c r="Z23" i="1"/>
  <c r="W23" i="1"/>
  <c r="T23" i="1"/>
  <c r="Z32" i="1"/>
  <c r="Z35" i="1"/>
  <c r="Z29" i="1"/>
  <c r="AC32" i="1"/>
  <c r="AC35" i="1"/>
  <c r="AC29" i="1"/>
  <c r="W32" i="1" l="1"/>
  <c r="W35" i="1"/>
  <c r="W29" i="1"/>
  <c r="T32" i="1"/>
  <c r="T35" i="1"/>
  <c r="T29" i="1"/>
  <c r="AL32" i="1" l="1"/>
  <c r="AL35" i="1"/>
  <c r="AL29" i="1"/>
  <c r="AI35" i="1"/>
  <c r="AF35" i="1"/>
  <c r="AI32" i="1"/>
  <c r="AF32" i="1"/>
  <c r="AI29" i="1"/>
  <c r="AF29" i="1"/>
  <c r="AL23" i="1" l="1"/>
  <c r="AI23" i="1"/>
  <c r="AF23" i="1"/>
  <c r="AL20" i="1"/>
  <c r="AI20" i="1"/>
  <c r="AF20" i="1"/>
</calcChain>
</file>

<file path=xl/sharedStrings.xml><?xml version="1.0" encoding="utf-8"?>
<sst xmlns="http://schemas.openxmlformats.org/spreadsheetml/2006/main" count="435" uniqueCount="123">
  <si>
    <t>META</t>
  </si>
  <si>
    <t>SOLICITUDES</t>
  </si>
  <si>
    <t>INSCRITOS</t>
  </si>
  <si>
    <t>%</t>
  </si>
  <si>
    <t>INICIO</t>
  </si>
  <si>
    <t>GY</t>
  </si>
  <si>
    <t>EXTENSIÓN UNIVERSITARIA:</t>
  </si>
  <si>
    <t>FECHA L. INSCR</t>
  </si>
  <si>
    <r>
      <t xml:space="preserve">Diplomado </t>
    </r>
    <r>
      <rPr>
        <sz val="10"/>
        <color rgb="FF000000"/>
        <rFont val="Century Gothic"/>
        <family val="2"/>
      </rPr>
      <t>en Habilidades Gerenciales</t>
    </r>
  </si>
  <si>
    <t>UT</t>
  </si>
  <si>
    <r>
      <t xml:space="preserve">Maestría </t>
    </r>
    <r>
      <rPr>
        <sz val="10"/>
        <color rgb="FF000000"/>
        <rFont val="Century Gothic"/>
        <family val="2"/>
      </rPr>
      <t xml:space="preserve">en Finanzas </t>
    </r>
  </si>
  <si>
    <t>Mini MBA</t>
  </si>
  <si>
    <t>SC</t>
  </si>
  <si>
    <t>Maestria en Derecho Corporativo</t>
  </si>
  <si>
    <t>Psicología de Niño y el Adolescente</t>
  </si>
  <si>
    <t xml:space="preserve">Wedding Planning </t>
  </si>
  <si>
    <t>Diplomado en Liderazgo para la Sustentabilidad</t>
  </si>
  <si>
    <t>Diplomado Mini MBA</t>
  </si>
  <si>
    <t>ENERO-JUNIO 2017.</t>
  </si>
  <si>
    <t>ASESOR</t>
  </si>
  <si>
    <t>GY= Giselle Yañez</t>
  </si>
  <si>
    <t>UT= Uriel Tapia</t>
  </si>
  <si>
    <t>SC= Sandra Contreras</t>
  </si>
  <si>
    <r>
      <t xml:space="preserve">Diplomado </t>
    </r>
    <r>
      <rPr>
        <sz val="10"/>
        <color rgb="FF000000"/>
        <rFont val="Century Gothic"/>
        <family val="2"/>
      </rPr>
      <t>en Marketing Digital</t>
    </r>
  </si>
  <si>
    <t>Diplomado en Liderazgo para el Desarrollo de Equipos.</t>
  </si>
  <si>
    <t>Wedding Planning</t>
  </si>
  <si>
    <t>26 de mayo</t>
  </si>
  <si>
    <t>Curso Digital Weekend</t>
  </si>
  <si>
    <t>Diplomado en Orientación y Tutoría</t>
  </si>
  <si>
    <t>Diplomado en Wedding Planning</t>
  </si>
  <si>
    <t>Diplomado en Finanzas para No Financieros.</t>
  </si>
  <si>
    <t>Maestría en Alta Dirección – Anáhuac MBA.</t>
  </si>
  <si>
    <t>Maestría en Mercadotecnia Integral</t>
  </si>
  <si>
    <t>Curso Fin. Corp. Mipyme</t>
  </si>
  <si>
    <r>
      <t xml:space="preserve">Diplomado </t>
    </r>
    <r>
      <rPr>
        <sz val="10"/>
        <color rgb="FF000000"/>
        <rFont val="Century Gothic"/>
        <family val="2"/>
      </rPr>
      <t>en Habilidades Gerenciales Avanzadas</t>
    </r>
  </si>
  <si>
    <r>
      <t xml:space="preserve">Diplomado </t>
    </r>
    <r>
      <rPr>
        <sz val="10"/>
        <color rgb="FF000000"/>
        <rFont val="Century Gothic"/>
        <family val="2"/>
      </rPr>
      <t>en Gest. Capital Humano</t>
    </r>
  </si>
  <si>
    <r>
      <t xml:space="preserve">Maestría </t>
    </r>
    <r>
      <rPr>
        <sz val="10"/>
        <color rgb="FF000000"/>
        <rFont val="Century Gothic"/>
        <family val="2"/>
      </rPr>
      <t>en Responsabilidad Social</t>
    </r>
  </si>
  <si>
    <t>RR</t>
  </si>
  <si>
    <t>Diplomado en Repostería Francesa.</t>
  </si>
  <si>
    <t>17 de mayo</t>
  </si>
  <si>
    <t>LT</t>
  </si>
  <si>
    <t>Curso Decoración de Pasteles.</t>
  </si>
  <si>
    <t>22 de mayo</t>
  </si>
  <si>
    <t>Costos de Alimentos y Bebidas para hotel BAHIA PRINCIPE</t>
  </si>
  <si>
    <t>24 Y 25 de mayo</t>
  </si>
  <si>
    <t>Costos de Alimentos y Bebidas</t>
  </si>
  <si>
    <t>19 de junio</t>
  </si>
  <si>
    <t>Curso de Helados y Sorbetes</t>
  </si>
  <si>
    <t>17 de julio</t>
  </si>
  <si>
    <t>Diplomado en Tecnicas culinarias</t>
  </si>
  <si>
    <t>27 de julio</t>
  </si>
  <si>
    <t>Petit Chef - curso de verano</t>
  </si>
  <si>
    <t>31 de julio al 03 de agosto</t>
  </si>
  <si>
    <t>Diplomado en Confiteria</t>
  </si>
  <si>
    <t>11 de agosto</t>
  </si>
  <si>
    <t>Diplomado en Vinos</t>
  </si>
  <si>
    <t>21 de septiembre</t>
  </si>
  <si>
    <t>RR= Rebeca Ruiz</t>
  </si>
  <si>
    <t>LT= Litsa Tun</t>
  </si>
  <si>
    <t>curso de cocina vegana y vegetariana</t>
  </si>
  <si>
    <t>24-26 OCT</t>
  </si>
  <si>
    <t>27-28 OCT    3-4 OCT</t>
  </si>
  <si>
    <t>6  Y 7 OCT</t>
  </si>
  <si>
    <t>Diplomado en el desarrollo de equipos</t>
  </si>
  <si>
    <t>Diplomado en orientación y tutoría</t>
  </si>
  <si>
    <t>Taller Solución pacífica de conflictos en la pareja</t>
  </si>
  <si>
    <t>Curso de impuestos avanzados</t>
  </si>
  <si>
    <t>Curso in company gusa capital/ventas</t>
  </si>
  <si>
    <t>Workshop de Ventas</t>
  </si>
  <si>
    <t>Diplomado Team Coaching</t>
  </si>
  <si>
    <t>RRG</t>
  </si>
  <si>
    <r>
      <t xml:space="preserve">CURSO </t>
    </r>
    <r>
      <rPr>
        <sz val="10"/>
        <color rgb="FF000000"/>
        <rFont val="Century Gothic"/>
        <family val="2"/>
      </rPr>
      <t>ISLA - Strategic PR</t>
    </r>
  </si>
  <si>
    <t>Diplomado en Panadería</t>
  </si>
  <si>
    <t>05 de septiembre</t>
  </si>
  <si>
    <t>Diplomado en cocina Española e Italiana</t>
  </si>
  <si>
    <t>28 de septiembre</t>
  </si>
  <si>
    <t>Curso en Cocina Peruana</t>
  </si>
  <si>
    <t>10 de octubre</t>
  </si>
  <si>
    <t>Enalteciendo el Vino Blanco</t>
  </si>
  <si>
    <t>07 de octubre</t>
  </si>
  <si>
    <t>Diplomado en Chocolatería</t>
  </si>
  <si>
    <t>13 de octubre</t>
  </si>
  <si>
    <t>La cocina contemporanéa y viajera de Damián Alonzo</t>
  </si>
  <si>
    <t>20 al 23 de noviembre</t>
  </si>
  <si>
    <t>Taller de cenas Navideñas</t>
  </si>
  <si>
    <t>13 al 15 de diciembre</t>
  </si>
  <si>
    <t xml:space="preserve">RR= Rebeca Ruiz </t>
  </si>
  <si>
    <t>Uriel Tapia.</t>
  </si>
  <si>
    <t>Sedes foráneas</t>
  </si>
  <si>
    <t>In company</t>
  </si>
  <si>
    <t>16 FEB '18</t>
  </si>
  <si>
    <t>Diplomado en Marketing y Estrategia Digital</t>
  </si>
  <si>
    <t>Seminario de Impuestos Avanzados</t>
  </si>
  <si>
    <t>Diplomado en Habilidades Gerenciales Avanzadas</t>
  </si>
  <si>
    <t>Professonal Certificate in Strategic Public Relations</t>
  </si>
  <si>
    <t>22 al 24 Ene</t>
  </si>
  <si>
    <t>2,3, 9 y 10 feb</t>
  </si>
  <si>
    <t>Diplomado en Administración Estratégica (MINI MBA).</t>
  </si>
  <si>
    <t>Diplomado en Impuestos</t>
  </si>
  <si>
    <t xml:space="preserve">Reporte de inscritos y solicitudes. </t>
  </si>
  <si>
    <t>Extensión Universitaria</t>
  </si>
  <si>
    <t>Diplomado en Repostería Francesa Básica.</t>
  </si>
  <si>
    <t xml:space="preserve">30 de enero </t>
  </si>
  <si>
    <t>Curso en Cocina Saludable.</t>
  </si>
  <si>
    <t>09 de febrero</t>
  </si>
  <si>
    <t>Curso en Cocina Regional Mexicana.</t>
  </si>
  <si>
    <t>16 de febrero</t>
  </si>
  <si>
    <t>Curso en Tecnicas de Vanguardia.</t>
  </si>
  <si>
    <t>16 de marzo</t>
  </si>
  <si>
    <t>Curso en Cervezas Artesanal.</t>
  </si>
  <si>
    <t>18 de abril</t>
  </si>
  <si>
    <t>Curso en Repostería Sin Gluten y Sin Azúcar.</t>
  </si>
  <si>
    <t>20 de abril</t>
  </si>
  <si>
    <t>Curso de Contabilidad Financiera para Alimentos y Bebidas.</t>
  </si>
  <si>
    <t>11 de mayo</t>
  </si>
  <si>
    <t>Diplomado en Vinos y certificación como Sommelier.</t>
  </si>
  <si>
    <t>18 de mayo</t>
  </si>
  <si>
    <t>Diplomado Dirección PYMES</t>
  </si>
  <si>
    <t>15 JUN '18</t>
  </si>
  <si>
    <t xml:space="preserve">Diplomado en Habilidades Gerenciales  </t>
  </si>
  <si>
    <t>May'18</t>
  </si>
  <si>
    <t>Strategy Behind Digital</t>
  </si>
  <si>
    <t>Litsa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</si>
</sst>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11"/>
      <color theme="0"/>
      <name val="Century Gothic"/>
      <family val="2"/>
    </font>
    <font>
      <b/>
      <sz val="18"/>
      <color theme="5"/>
      <name val="Century Gothic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sz val="7"/>
      <name val="Century Gothic"/>
      <family val="2"/>
    </font>
    <font>
      <sz val="7"/>
      <color theme="0"/>
      <name val="Century Gothic"/>
      <family val="2"/>
    </font>
    <font>
      <b/>
      <sz val="11"/>
      <color theme="9" tint="0.79998168889431442"/>
      <name val="Century Gothic"/>
      <family val="2"/>
    </font>
    <font>
      <sz val="10"/>
      <color theme="1"/>
      <name val="Calibri Light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8"/>
      <color theme="0"/>
      <name val="Century Gothic"/>
      <family val="2"/>
    </font>
    <font>
      <sz val="10"/>
      <color theme="0"/>
      <name val="Century Gothic"/>
      <family val="2"/>
    </font>
    <font>
      <b/>
      <sz val="16"/>
      <color theme="5"/>
      <name val="Century Gothic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6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9" fontId="6" fillId="0" borderId="5" xfId="1" applyFont="1" applyFill="1" applyBorder="1" applyAlignment="1">
      <alignment vertical="center" wrapText="1"/>
    </xf>
    <xf numFmtId="9" fontId="6" fillId="0" borderId="6" xfId="1" applyFont="1" applyFill="1" applyBorder="1" applyAlignment="1">
      <alignment vertical="center" wrapText="1"/>
    </xf>
    <xf numFmtId="9" fontId="6" fillId="0" borderId="0" xfId="1" applyFont="1" applyFill="1" applyBorder="1" applyAlignment="1">
      <alignment vertical="center" wrapText="1"/>
    </xf>
    <xf numFmtId="9" fontId="6" fillId="0" borderId="2" xfId="1" applyFont="1" applyFill="1" applyBorder="1" applyAlignment="1">
      <alignment vertical="center" wrapText="1"/>
    </xf>
    <xf numFmtId="9" fontId="6" fillId="0" borderId="9" xfId="1" applyFont="1" applyFill="1" applyBorder="1" applyAlignment="1">
      <alignment vertical="center" wrapText="1"/>
    </xf>
    <xf numFmtId="9" fontId="6" fillId="0" borderId="10" xfId="1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9" fontId="6" fillId="4" borderId="3" xfId="1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15" fontId="11" fillId="0" borderId="11" xfId="0" applyNumberFormat="1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16" fontId="6" fillId="0" borderId="11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9" fontId="6" fillId="0" borderId="0" xfId="1" applyFont="1"/>
    <xf numFmtId="0" fontId="18" fillId="6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9" fontId="18" fillId="6" borderId="11" xfId="1" applyFont="1" applyFill="1" applyBorder="1" applyAlignment="1">
      <alignment horizontal="center" vertical="center"/>
    </xf>
    <xf numFmtId="9" fontId="6" fillId="0" borderId="11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9" fontId="6" fillId="5" borderId="5" xfId="1" applyFont="1" applyFill="1" applyBorder="1" applyAlignment="1">
      <alignment horizontal="center" vertical="center" wrapText="1"/>
    </xf>
    <xf numFmtId="9" fontId="6" fillId="5" borderId="6" xfId="1" applyNumberFormat="1" applyFont="1" applyFill="1" applyBorder="1" applyAlignment="1">
      <alignment horizontal="center" vertical="center" wrapText="1"/>
    </xf>
    <xf numFmtId="9" fontId="6" fillId="5" borderId="0" xfId="1" applyFont="1" applyFill="1" applyBorder="1" applyAlignment="1">
      <alignment horizontal="center" vertical="center" wrapText="1"/>
    </xf>
    <xf numFmtId="9" fontId="6" fillId="5" borderId="2" xfId="1" applyNumberFormat="1" applyFont="1" applyFill="1" applyBorder="1" applyAlignment="1">
      <alignment horizontal="center" vertical="center" wrapText="1"/>
    </xf>
    <xf numFmtId="9" fontId="6" fillId="5" borderId="9" xfId="1" applyFont="1" applyFill="1" applyBorder="1" applyAlignment="1">
      <alignment horizontal="center" vertical="center" wrapText="1"/>
    </xf>
    <xf numFmtId="9" fontId="6" fillId="5" borderId="10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9" fontId="6" fillId="4" borderId="3" xfId="1" applyNumberFormat="1" applyFont="1" applyFill="1" applyBorder="1" applyAlignment="1">
      <alignment horizontal="center" vertical="center" wrapText="1"/>
    </xf>
    <xf numFmtId="9" fontId="6" fillId="4" borderId="7" xfId="1" applyNumberFormat="1" applyFont="1" applyFill="1" applyBorder="1" applyAlignment="1">
      <alignment horizontal="center" vertical="center" wrapText="1"/>
    </xf>
    <xf numFmtId="9" fontId="6" fillId="4" borderId="12" xfId="1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15" fontId="11" fillId="0" borderId="11" xfId="0" applyNumberFormat="1" applyFont="1" applyFill="1" applyBorder="1" applyAlignment="1">
      <alignment horizontal="center" vertical="center" wrapText="1"/>
    </xf>
    <xf numFmtId="16" fontId="6" fillId="0" borderId="3" xfId="0" applyNumberFormat="1" applyFont="1" applyFill="1" applyBorder="1" applyAlignment="1">
      <alignment horizontal="center" vertical="center" wrapText="1"/>
    </xf>
    <xf numFmtId="16" fontId="6" fillId="0" borderId="7" xfId="0" applyNumberFormat="1" applyFont="1" applyFill="1" applyBorder="1" applyAlignment="1">
      <alignment horizontal="center" vertical="center" wrapText="1"/>
    </xf>
    <xf numFmtId="16" fontId="6" fillId="0" borderId="12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9" fontId="6" fillId="4" borderId="11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textRotation="90" wrapText="1"/>
    </xf>
    <xf numFmtId="0" fontId="7" fillId="0" borderId="7" xfId="0" applyFont="1" applyFill="1" applyBorder="1" applyAlignment="1">
      <alignment horizontal="center" vertical="center" textRotation="90" wrapText="1"/>
    </xf>
    <xf numFmtId="0" fontId="7" fillId="0" borderId="12" xfId="0" applyFont="1" applyFill="1" applyBorder="1" applyAlignment="1">
      <alignment horizontal="center" vertical="center" textRotation="90" wrapText="1"/>
    </xf>
    <xf numFmtId="0" fontId="8" fillId="3" borderId="3" xfId="0" applyFont="1" applyFill="1" applyBorder="1" applyAlignment="1">
      <alignment horizontal="center" vertical="center" textRotation="255" wrapText="1"/>
    </xf>
    <xf numFmtId="0" fontId="8" fillId="3" borderId="7" xfId="0" applyFont="1" applyFill="1" applyBorder="1" applyAlignment="1">
      <alignment horizontal="center" vertical="center" textRotation="255" wrapText="1"/>
    </xf>
    <xf numFmtId="0" fontId="8" fillId="3" borderId="12" xfId="0" applyFont="1" applyFill="1" applyBorder="1" applyAlignment="1">
      <alignment horizontal="center" vertical="center" textRotation="255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9" fontId="6" fillId="4" borderId="11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9" fillId="3" borderId="11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6" fontId="5" fillId="3" borderId="4" xfId="0" applyNumberFormat="1" applyFont="1" applyFill="1" applyBorder="1" applyAlignment="1">
      <alignment horizontal="center" vertical="center"/>
    </xf>
    <xf numFmtId="16" fontId="5" fillId="3" borderId="5" xfId="0" applyNumberFormat="1" applyFont="1" applyFill="1" applyBorder="1" applyAlignment="1">
      <alignment horizontal="center" vertical="center"/>
    </xf>
    <xf numFmtId="16" fontId="5" fillId="3" borderId="6" xfId="0" applyNumberFormat="1" applyFont="1" applyFill="1" applyBorder="1" applyAlignment="1">
      <alignment horizontal="center" vertical="center"/>
    </xf>
    <xf numFmtId="16" fontId="5" fillId="3" borderId="8" xfId="0" applyNumberFormat="1" applyFont="1" applyFill="1" applyBorder="1" applyAlignment="1">
      <alignment horizontal="center" vertical="center"/>
    </xf>
    <xf numFmtId="16" fontId="5" fillId="3" borderId="9" xfId="0" applyNumberFormat="1" applyFont="1" applyFill="1" applyBorder="1" applyAlignment="1">
      <alignment horizontal="center" vertical="center"/>
    </xf>
    <xf numFmtId="16" fontId="5" fillId="3" borderId="10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 wrapText="1"/>
    </xf>
    <xf numFmtId="9" fontId="6" fillId="4" borderId="7" xfId="1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16" fontId="6" fillId="0" borderId="1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9" fontId="6" fillId="4" borderId="4" xfId="1" applyFont="1" applyFill="1" applyBorder="1" applyAlignment="1">
      <alignment horizontal="center" vertical="center" wrapText="1"/>
    </xf>
    <xf numFmtId="9" fontId="6" fillId="4" borderId="1" xfId="1" applyFont="1" applyFill="1" applyBorder="1" applyAlignment="1">
      <alignment horizontal="center" vertical="center" wrapText="1"/>
    </xf>
    <xf numFmtId="9" fontId="6" fillId="4" borderId="8" xfId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9" fontId="16" fillId="0" borderId="4" xfId="1" applyFont="1" applyFill="1" applyBorder="1" applyAlignment="1">
      <alignment horizontal="center" vertical="center" wrapText="1"/>
    </xf>
    <xf numFmtId="9" fontId="16" fillId="0" borderId="5" xfId="1" applyFont="1" applyFill="1" applyBorder="1" applyAlignment="1">
      <alignment horizontal="center" vertical="center" wrapText="1"/>
    </xf>
    <xf numFmtId="9" fontId="16" fillId="0" borderId="6" xfId="1" applyFont="1" applyFill="1" applyBorder="1" applyAlignment="1">
      <alignment horizontal="center" vertical="center" wrapText="1"/>
    </xf>
    <xf numFmtId="9" fontId="16" fillId="0" borderId="1" xfId="1" applyFont="1" applyFill="1" applyBorder="1" applyAlignment="1">
      <alignment horizontal="center" vertical="center" wrapText="1"/>
    </xf>
    <xf numFmtId="9" fontId="16" fillId="0" borderId="0" xfId="1" applyFont="1" applyFill="1" applyBorder="1" applyAlignment="1">
      <alignment horizontal="center" vertical="center" wrapText="1"/>
    </xf>
    <xf numFmtId="9" fontId="16" fillId="0" borderId="2" xfId="1" applyFont="1" applyFill="1" applyBorder="1" applyAlignment="1">
      <alignment horizontal="center" vertical="center" wrapText="1"/>
    </xf>
    <xf numFmtId="9" fontId="16" fillId="0" borderId="8" xfId="1" applyFont="1" applyFill="1" applyBorder="1" applyAlignment="1">
      <alignment horizontal="center" vertical="center" wrapText="1"/>
    </xf>
    <xf numFmtId="9" fontId="16" fillId="0" borderId="9" xfId="1" applyFont="1" applyFill="1" applyBorder="1" applyAlignment="1">
      <alignment horizontal="center" vertical="center" wrapText="1"/>
    </xf>
    <xf numFmtId="9" fontId="16" fillId="0" borderId="10" xfId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textRotation="255" wrapText="1"/>
    </xf>
    <xf numFmtId="0" fontId="7" fillId="0" borderId="7" xfId="0" applyFont="1" applyFill="1" applyBorder="1" applyAlignment="1">
      <alignment horizontal="center" vertical="center" textRotation="255" wrapText="1"/>
    </xf>
    <xf numFmtId="0" fontId="7" fillId="0" borderId="12" xfId="0" applyFont="1" applyFill="1" applyBorder="1" applyAlignment="1">
      <alignment horizontal="center" vertical="center" textRotation="255" wrapText="1"/>
    </xf>
    <xf numFmtId="0" fontId="15" fillId="3" borderId="3" xfId="0" applyFont="1" applyFill="1" applyBorder="1" applyAlignment="1">
      <alignment horizontal="center" vertical="center" textRotation="255" wrapText="1"/>
    </xf>
    <xf numFmtId="0" fontId="15" fillId="3" borderId="7" xfId="0" applyFont="1" applyFill="1" applyBorder="1" applyAlignment="1">
      <alignment horizontal="center" vertical="center" textRotation="255" wrapText="1"/>
    </xf>
    <xf numFmtId="0" fontId="15" fillId="3" borderId="12" xfId="0" applyFont="1" applyFill="1" applyBorder="1" applyAlignment="1">
      <alignment horizontal="center" vertical="center" textRotation="255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16" fontId="6" fillId="0" borderId="7" xfId="0" applyNumberFormat="1" applyFont="1" applyBorder="1" applyAlignment="1">
      <alignment horizontal="center" vertical="center" wrapText="1"/>
    </xf>
    <xf numFmtId="16" fontId="6" fillId="0" borderId="1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9" fontId="17" fillId="4" borderId="11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 wrapText="1"/>
    </xf>
    <xf numFmtId="15" fontId="11" fillId="6" borderId="11" xfId="0" applyNumberFormat="1" applyFont="1" applyFill="1" applyBorder="1" applyAlignment="1">
      <alignment horizontal="center" vertical="center" wrapText="1"/>
    </xf>
    <xf numFmtId="16" fontId="6" fillId="6" borderId="3" xfId="0" applyNumberFormat="1" applyFont="1" applyFill="1" applyBorder="1" applyAlignment="1">
      <alignment horizontal="center" vertical="center" wrapText="1"/>
    </xf>
    <xf numFmtId="16" fontId="6" fillId="6" borderId="7" xfId="0" applyNumberFormat="1" applyFont="1" applyFill="1" applyBorder="1" applyAlignment="1">
      <alignment horizontal="center" vertical="center" wrapText="1"/>
    </xf>
    <xf numFmtId="16" fontId="6" fillId="6" borderId="12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15" fontId="11" fillId="0" borderId="3" xfId="0" applyNumberFormat="1" applyFont="1" applyFill="1" applyBorder="1" applyAlignment="1">
      <alignment horizontal="center" vertical="center" wrapText="1"/>
    </xf>
    <xf numFmtId="15" fontId="11" fillId="0" borderId="7" xfId="0" applyNumberFormat="1" applyFont="1" applyFill="1" applyBorder="1" applyAlignment="1">
      <alignment horizontal="center" vertical="center" wrapText="1"/>
    </xf>
    <xf numFmtId="15" fontId="11" fillId="0" borderId="12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1" fontId="6" fillId="4" borderId="12" xfId="1" applyNumberFormat="1" applyFont="1" applyFill="1" applyBorder="1" applyAlignment="1">
      <alignment horizontal="center" vertical="center" wrapText="1"/>
    </xf>
    <xf numFmtId="1" fontId="6" fillId="4" borderId="11" xfId="1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9" fontId="6" fillId="4" borderId="16" xfId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9" fontId="6" fillId="5" borderId="6" xfId="1" applyNumberFormat="1" applyFont="1" applyFill="1" applyBorder="1" applyAlignment="1">
      <alignment horizontal="center" vertical="center" wrapText="1"/>
    </xf>
    <xf numFmtId="9" fontId="6" fillId="5" borderId="2" xfId="1" applyNumberFormat="1" applyFont="1" applyFill="1" applyBorder="1" applyAlignment="1">
      <alignment horizontal="center" vertical="center" wrapText="1"/>
    </xf>
    <xf numFmtId="9" fontId="6" fillId="5" borderId="10" xfId="1" applyNumberFormat="1" applyFont="1" applyFill="1" applyBorder="1" applyAlignment="1">
      <alignment horizontal="center" vertical="center" wrapText="1"/>
    </xf>
    <xf numFmtId="9" fontId="6" fillId="4" borderId="16" xfId="1" applyNumberFormat="1" applyFont="1" applyFill="1" applyBorder="1" applyAlignment="1">
      <alignment horizontal="center" vertical="center" wrapText="1"/>
    </xf>
    <xf numFmtId="9" fontId="6" fillId="4" borderId="4" xfId="1" applyNumberFormat="1" applyFont="1" applyFill="1" applyBorder="1" applyAlignment="1">
      <alignment horizontal="center" vertical="center" wrapText="1"/>
    </xf>
    <xf numFmtId="9" fontId="4" fillId="4" borderId="11" xfId="1" applyFont="1" applyFill="1" applyBorder="1" applyAlignment="1">
      <alignment horizontal="center" vertical="center" wrapText="1"/>
    </xf>
    <xf numFmtId="9" fontId="4" fillId="4" borderId="3" xfId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9" fontId="6" fillId="5" borderId="6" xfId="1" applyFont="1" applyFill="1" applyBorder="1" applyAlignment="1">
      <alignment horizontal="center" vertical="center" wrapText="1"/>
    </xf>
    <xf numFmtId="9" fontId="6" fillId="5" borderId="2" xfId="1" applyFont="1" applyFill="1" applyBorder="1" applyAlignment="1">
      <alignment horizontal="center" vertical="center" wrapText="1"/>
    </xf>
    <xf numFmtId="9" fontId="6" fillId="5" borderId="10" xfId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0"/>
  <sheetViews>
    <sheetView view="pageLayout" zoomScale="70" zoomScaleNormal="60" zoomScalePageLayoutView="70" workbookViewId="0">
      <selection activeCell="E23" sqref="E23:E25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22" width="6.7109375" style="1" customWidth="1"/>
    <col min="23" max="23" width="8.5703125" style="1" bestFit="1" customWidth="1"/>
    <col min="24" max="29" width="6.7109375" style="1" customWidth="1"/>
    <col min="30" max="38" width="7.42578125" style="1" customWidth="1"/>
    <col min="39" max="16384" width="1.7109375" style="1"/>
  </cols>
  <sheetData>
    <row r="2" spans="1:38" ht="15" customHeight="1" x14ac:dyDescent="0.25">
      <c r="A2" s="5" t="s">
        <v>18</v>
      </c>
      <c r="B2" s="6"/>
      <c r="C2" s="7"/>
      <c r="D2" s="94" t="s">
        <v>19</v>
      </c>
      <c r="E2" s="97" t="s">
        <v>0</v>
      </c>
      <c r="F2" s="104">
        <v>42828</v>
      </c>
      <c r="G2" s="105"/>
      <c r="H2" s="106"/>
      <c r="I2" s="104">
        <v>42822</v>
      </c>
      <c r="J2" s="105"/>
      <c r="K2" s="106"/>
      <c r="L2" s="104">
        <v>42815</v>
      </c>
      <c r="M2" s="105"/>
      <c r="N2" s="106"/>
      <c r="O2" s="104">
        <v>42801</v>
      </c>
      <c r="P2" s="105"/>
      <c r="Q2" s="106"/>
      <c r="R2" s="104">
        <v>42794</v>
      </c>
      <c r="S2" s="105"/>
      <c r="T2" s="106"/>
      <c r="U2" s="104">
        <v>42786</v>
      </c>
      <c r="V2" s="105"/>
      <c r="W2" s="106"/>
      <c r="X2" s="104">
        <v>42779</v>
      </c>
      <c r="Y2" s="105"/>
      <c r="Z2" s="106"/>
      <c r="AA2" s="104">
        <v>42773</v>
      </c>
      <c r="AB2" s="105"/>
      <c r="AC2" s="106"/>
      <c r="AD2" s="104">
        <v>42766</v>
      </c>
      <c r="AE2" s="105"/>
      <c r="AF2" s="106"/>
      <c r="AG2" s="104">
        <v>42758</v>
      </c>
      <c r="AH2" s="105"/>
      <c r="AI2" s="106"/>
      <c r="AJ2" s="104">
        <v>42738</v>
      </c>
      <c r="AK2" s="105"/>
      <c r="AL2" s="106"/>
    </row>
    <row r="3" spans="1:38" ht="15" customHeight="1" x14ac:dyDescent="0.25">
      <c r="A3" s="5"/>
      <c r="B3" s="6"/>
      <c r="C3" s="7"/>
      <c r="D3" s="95"/>
      <c r="E3" s="98"/>
      <c r="F3" s="107"/>
      <c r="G3" s="108"/>
      <c r="H3" s="109"/>
      <c r="I3" s="107"/>
      <c r="J3" s="108"/>
      <c r="K3" s="109"/>
      <c r="L3" s="107"/>
      <c r="M3" s="108"/>
      <c r="N3" s="109"/>
      <c r="O3" s="107"/>
      <c r="P3" s="108"/>
      <c r="Q3" s="109"/>
      <c r="R3" s="107"/>
      <c r="S3" s="108"/>
      <c r="T3" s="109"/>
      <c r="U3" s="107"/>
      <c r="V3" s="108"/>
      <c r="W3" s="109"/>
      <c r="X3" s="107"/>
      <c r="Y3" s="108"/>
      <c r="Z3" s="109"/>
      <c r="AA3" s="107"/>
      <c r="AB3" s="108"/>
      <c r="AC3" s="109"/>
      <c r="AD3" s="107"/>
      <c r="AE3" s="108"/>
      <c r="AF3" s="109"/>
      <c r="AG3" s="107"/>
      <c r="AH3" s="108"/>
      <c r="AI3" s="109"/>
      <c r="AJ3" s="107"/>
      <c r="AK3" s="108"/>
      <c r="AL3" s="109"/>
    </row>
    <row r="4" spans="1:38" ht="13.5" customHeight="1" x14ac:dyDescent="0.25">
      <c r="A4" s="5"/>
      <c r="B4" s="6"/>
      <c r="C4" s="7"/>
      <c r="D4" s="95"/>
      <c r="E4" s="98"/>
      <c r="F4" s="84" t="s">
        <v>1</v>
      </c>
      <c r="G4" s="87" t="s">
        <v>2</v>
      </c>
      <c r="H4" s="90" t="s">
        <v>3</v>
      </c>
      <c r="I4" s="84" t="s">
        <v>1</v>
      </c>
      <c r="J4" s="87" t="s">
        <v>2</v>
      </c>
      <c r="K4" s="90" t="s">
        <v>3</v>
      </c>
      <c r="L4" s="84" t="s">
        <v>1</v>
      </c>
      <c r="M4" s="87" t="s">
        <v>2</v>
      </c>
      <c r="N4" s="90" t="s">
        <v>3</v>
      </c>
      <c r="O4" s="84" t="s">
        <v>1</v>
      </c>
      <c r="P4" s="87" t="s">
        <v>2</v>
      </c>
      <c r="Q4" s="90" t="s">
        <v>3</v>
      </c>
      <c r="R4" s="150" t="s">
        <v>1</v>
      </c>
      <c r="S4" s="87" t="s">
        <v>2</v>
      </c>
      <c r="T4" s="157" t="s">
        <v>3</v>
      </c>
      <c r="U4" s="150" t="s">
        <v>1</v>
      </c>
      <c r="V4" s="87" t="s">
        <v>2</v>
      </c>
      <c r="W4" s="156" t="s">
        <v>3</v>
      </c>
      <c r="X4" s="150" t="s">
        <v>1</v>
      </c>
      <c r="Y4" s="153" t="s">
        <v>2</v>
      </c>
      <c r="Z4" s="156" t="s">
        <v>3</v>
      </c>
      <c r="AA4" s="150" t="s">
        <v>1</v>
      </c>
      <c r="AB4" s="153" t="s">
        <v>2</v>
      </c>
      <c r="AC4" s="156" t="s">
        <v>3</v>
      </c>
      <c r="AD4" s="84" t="s">
        <v>1</v>
      </c>
      <c r="AE4" s="87" t="s">
        <v>2</v>
      </c>
      <c r="AF4" s="90" t="s">
        <v>3</v>
      </c>
      <c r="AG4" s="84" t="s">
        <v>1</v>
      </c>
      <c r="AH4" s="87" t="s">
        <v>2</v>
      </c>
      <c r="AI4" s="90" t="s">
        <v>3</v>
      </c>
      <c r="AJ4" s="84" t="s">
        <v>1</v>
      </c>
      <c r="AK4" s="87" t="s">
        <v>2</v>
      </c>
      <c r="AL4" s="90" t="s">
        <v>3</v>
      </c>
    </row>
    <row r="5" spans="1:38" ht="13.5" customHeight="1" x14ac:dyDescent="0.25">
      <c r="A5" s="8"/>
      <c r="B5" s="9"/>
      <c r="C5" s="10"/>
      <c r="D5" s="95"/>
      <c r="E5" s="98"/>
      <c r="F5" s="85"/>
      <c r="G5" s="88"/>
      <c r="H5" s="91"/>
      <c r="I5" s="85"/>
      <c r="J5" s="88"/>
      <c r="K5" s="91"/>
      <c r="L5" s="85"/>
      <c r="M5" s="88"/>
      <c r="N5" s="91"/>
      <c r="O5" s="85"/>
      <c r="P5" s="88"/>
      <c r="Q5" s="91"/>
      <c r="R5" s="151"/>
      <c r="S5" s="88"/>
      <c r="T5" s="157"/>
      <c r="U5" s="151"/>
      <c r="V5" s="88"/>
      <c r="W5" s="156"/>
      <c r="X5" s="151"/>
      <c r="Y5" s="154"/>
      <c r="Z5" s="156"/>
      <c r="AA5" s="151"/>
      <c r="AB5" s="154"/>
      <c r="AC5" s="156"/>
      <c r="AD5" s="85"/>
      <c r="AE5" s="88"/>
      <c r="AF5" s="91"/>
      <c r="AG5" s="85"/>
      <c r="AH5" s="88"/>
      <c r="AI5" s="91"/>
      <c r="AJ5" s="85"/>
      <c r="AK5" s="88"/>
      <c r="AL5" s="91"/>
    </row>
    <row r="6" spans="1:38" s="2" customFormat="1" ht="12.75" customHeight="1" x14ac:dyDescent="0.2">
      <c r="A6" s="100" t="s">
        <v>6</v>
      </c>
      <c r="B6" s="102" t="s">
        <v>4</v>
      </c>
      <c r="C6" s="102" t="s">
        <v>7</v>
      </c>
      <c r="D6" s="95"/>
      <c r="E6" s="98"/>
      <c r="F6" s="85"/>
      <c r="G6" s="88"/>
      <c r="H6" s="91"/>
      <c r="I6" s="85"/>
      <c r="J6" s="88"/>
      <c r="K6" s="91"/>
      <c r="L6" s="85"/>
      <c r="M6" s="88"/>
      <c r="N6" s="91"/>
      <c r="O6" s="85"/>
      <c r="P6" s="88"/>
      <c r="Q6" s="91"/>
      <c r="R6" s="151"/>
      <c r="S6" s="88"/>
      <c r="T6" s="157"/>
      <c r="U6" s="151"/>
      <c r="V6" s="88"/>
      <c r="W6" s="156"/>
      <c r="X6" s="151"/>
      <c r="Y6" s="154"/>
      <c r="Z6" s="156"/>
      <c r="AA6" s="151"/>
      <c r="AB6" s="154"/>
      <c r="AC6" s="156"/>
      <c r="AD6" s="85"/>
      <c r="AE6" s="88"/>
      <c r="AF6" s="91"/>
      <c r="AG6" s="85"/>
      <c r="AH6" s="88"/>
      <c r="AI6" s="91"/>
      <c r="AJ6" s="85"/>
      <c r="AK6" s="88"/>
      <c r="AL6" s="91"/>
    </row>
    <row r="7" spans="1:38" s="2" customFormat="1" ht="26.25" customHeight="1" x14ac:dyDescent="0.2">
      <c r="A7" s="101"/>
      <c r="B7" s="103"/>
      <c r="C7" s="103"/>
      <c r="D7" s="96"/>
      <c r="E7" s="99"/>
      <c r="F7" s="86"/>
      <c r="G7" s="89"/>
      <c r="H7" s="92"/>
      <c r="I7" s="86"/>
      <c r="J7" s="89"/>
      <c r="K7" s="92"/>
      <c r="L7" s="86"/>
      <c r="M7" s="89"/>
      <c r="N7" s="92"/>
      <c r="O7" s="86"/>
      <c r="P7" s="89"/>
      <c r="Q7" s="92"/>
      <c r="R7" s="152"/>
      <c r="S7" s="89"/>
      <c r="T7" s="157"/>
      <c r="U7" s="152"/>
      <c r="V7" s="89"/>
      <c r="W7" s="156"/>
      <c r="X7" s="152"/>
      <c r="Y7" s="155"/>
      <c r="Z7" s="156"/>
      <c r="AA7" s="152"/>
      <c r="AB7" s="155"/>
      <c r="AC7" s="156"/>
      <c r="AD7" s="86"/>
      <c r="AE7" s="89"/>
      <c r="AF7" s="92"/>
      <c r="AG7" s="86"/>
      <c r="AH7" s="89"/>
      <c r="AI7" s="92"/>
      <c r="AJ7" s="86"/>
      <c r="AK7" s="89"/>
      <c r="AL7" s="92"/>
    </row>
    <row r="8" spans="1:38" ht="13.5" customHeight="1" x14ac:dyDescent="0.25">
      <c r="A8" s="119" t="s">
        <v>17</v>
      </c>
      <c r="B8" s="68">
        <v>42748</v>
      </c>
      <c r="C8" s="122">
        <v>42741</v>
      </c>
      <c r="D8" s="72" t="s">
        <v>5</v>
      </c>
      <c r="E8" s="73">
        <v>25</v>
      </c>
      <c r="F8" s="147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2"/>
      <c r="X8" s="72">
        <v>0</v>
      </c>
      <c r="Y8" s="72">
        <v>27</v>
      </c>
      <c r="Z8" s="74">
        <f>Y8/E8</f>
        <v>1.08</v>
      </c>
      <c r="AA8" s="72">
        <v>2</v>
      </c>
      <c r="AB8" s="72">
        <v>25</v>
      </c>
      <c r="AC8" s="74">
        <f>AB8/E8</f>
        <v>1</v>
      </c>
      <c r="AD8" s="60">
        <v>2</v>
      </c>
      <c r="AE8" s="60">
        <v>25</v>
      </c>
      <c r="AF8" s="110">
        <v>1</v>
      </c>
      <c r="AG8" s="60">
        <v>2</v>
      </c>
      <c r="AH8" s="60">
        <v>25</v>
      </c>
      <c r="AI8" s="110">
        <v>1</v>
      </c>
      <c r="AJ8" s="60">
        <v>4</v>
      </c>
      <c r="AK8" s="60">
        <v>20</v>
      </c>
      <c r="AL8" s="126">
        <v>0.8</v>
      </c>
    </row>
    <row r="9" spans="1:38" ht="13.5" customHeight="1" x14ac:dyDescent="0.25">
      <c r="A9" s="120"/>
      <c r="B9" s="68"/>
      <c r="C9" s="122"/>
      <c r="D9" s="72"/>
      <c r="E9" s="73"/>
      <c r="F9" s="148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4"/>
      <c r="X9" s="72"/>
      <c r="Y9" s="72"/>
      <c r="Z9" s="74"/>
      <c r="AA9" s="72"/>
      <c r="AB9" s="72"/>
      <c r="AC9" s="74"/>
      <c r="AD9" s="61"/>
      <c r="AE9" s="61"/>
      <c r="AF9" s="111"/>
      <c r="AG9" s="61"/>
      <c r="AH9" s="61"/>
      <c r="AI9" s="111"/>
      <c r="AJ9" s="61"/>
      <c r="AK9" s="61"/>
      <c r="AL9" s="127"/>
    </row>
    <row r="10" spans="1:38" ht="13.5" customHeight="1" x14ac:dyDescent="0.25">
      <c r="A10" s="121"/>
      <c r="B10" s="68"/>
      <c r="C10" s="122"/>
      <c r="D10" s="72"/>
      <c r="E10" s="73"/>
      <c r="F10" s="149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6"/>
      <c r="X10" s="72"/>
      <c r="Y10" s="72"/>
      <c r="Z10" s="74"/>
      <c r="AA10" s="72"/>
      <c r="AB10" s="72"/>
      <c r="AC10" s="74"/>
      <c r="AD10" s="62"/>
      <c r="AE10" s="62"/>
      <c r="AF10" s="112"/>
      <c r="AG10" s="62"/>
      <c r="AH10" s="62"/>
      <c r="AI10" s="112"/>
      <c r="AJ10" s="62"/>
      <c r="AK10" s="62"/>
      <c r="AL10" s="128"/>
    </row>
    <row r="11" spans="1:38" ht="13.5" customHeight="1" x14ac:dyDescent="0.25">
      <c r="A11" s="119" t="s">
        <v>15</v>
      </c>
      <c r="B11" s="68">
        <v>42787</v>
      </c>
      <c r="C11" s="122">
        <v>42777</v>
      </c>
      <c r="D11" s="72" t="s">
        <v>5</v>
      </c>
      <c r="E11" s="73">
        <v>25</v>
      </c>
      <c r="F11" s="147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2"/>
      <c r="R11" s="72">
        <v>1</v>
      </c>
      <c r="S11" s="72">
        <v>23</v>
      </c>
      <c r="T11" s="74">
        <f>S11/E11</f>
        <v>0.92</v>
      </c>
      <c r="U11" s="72">
        <v>1</v>
      </c>
      <c r="V11" s="72">
        <v>23</v>
      </c>
      <c r="W11" s="74">
        <f>V11/E11</f>
        <v>0.92</v>
      </c>
      <c r="X11" s="72">
        <v>2</v>
      </c>
      <c r="Y11" s="72">
        <v>22</v>
      </c>
      <c r="Z11" s="74">
        <f t="shared" ref="Z11" si="0">Y11/E11</f>
        <v>0.88</v>
      </c>
      <c r="AA11" s="72">
        <v>5</v>
      </c>
      <c r="AB11" s="72">
        <v>13</v>
      </c>
      <c r="AC11" s="74">
        <f t="shared" ref="AC11" si="1">AB11/E11</f>
        <v>0.52</v>
      </c>
      <c r="AD11" s="60">
        <v>5</v>
      </c>
      <c r="AE11" s="60">
        <v>13</v>
      </c>
      <c r="AF11" s="110">
        <v>0.52</v>
      </c>
      <c r="AG11" s="60">
        <v>6</v>
      </c>
      <c r="AH11" s="60">
        <v>8</v>
      </c>
      <c r="AI11" s="110">
        <v>0.32</v>
      </c>
      <c r="AJ11" s="60">
        <v>3</v>
      </c>
      <c r="AK11" s="60">
        <v>1</v>
      </c>
      <c r="AL11" s="126">
        <v>0.04</v>
      </c>
    </row>
    <row r="12" spans="1:38" ht="13.5" customHeight="1" x14ac:dyDescent="0.25">
      <c r="A12" s="120"/>
      <c r="B12" s="68"/>
      <c r="C12" s="122"/>
      <c r="D12" s="72"/>
      <c r="E12" s="73"/>
      <c r="F12" s="148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72"/>
      <c r="S12" s="72"/>
      <c r="T12" s="74"/>
      <c r="U12" s="72"/>
      <c r="V12" s="72"/>
      <c r="W12" s="74"/>
      <c r="X12" s="72"/>
      <c r="Y12" s="72"/>
      <c r="Z12" s="74"/>
      <c r="AA12" s="72"/>
      <c r="AB12" s="72"/>
      <c r="AC12" s="74"/>
      <c r="AD12" s="61"/>
      <c r="AE12" s="61"/>
      <c r="AF12" s="111"/>
      <c r="AG12" s="61"/>
      <c r="AH12" s="61"/>
      <c r="AI12" s="111"/>
      <c r="AJ12" s="61"/>
      <c r="AK12" s="61"/>
      <c r="AL12" s="127"/>
    </row>
    <row r="13" spans="1:38" x14ac:dyDescent="0.25">
      <c r="A13" s="121"/>
      <c r="B13" s="68"/>
      <c r="C13" s="122"/>
      <c r="D13" s="72"/>
      <c r="E13" s="73"/>
      <c r="F13" s="149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6"/>
      <c r="R13" s="72"/>
      <c r="S13" s="72"/>
      <c r="T13" s="74"/>
      <c r="U13" s="72"/>
      <c r="V13" s="72"/>
      <c r="W13" s="74"/>
      <c r="X13" s="72"/>
      <c r="Y13" s="72"/>
      <c r="Z13" s="74"/>
      <c r="AA13" s="72"/>
      <c r="AB13" s="72"/>
      <c r="AC13" s="74"/>
      <c r="AD13" s="62"/>
      <c r="AE13" s="62"/>
      <c r="AF13" s="112"/>
      <c r="AG13" s="62"/>
      <c r="AH13" s="62"/>
      <c r="AI13" s="112"/>
      <c r="AJ13" s="62"/>
      <c r="AK13" s="62"/>
      <c r="AL13" s="128"/>
    </row>
    <row r="14" spans="1:38" ht="13.5" customHeight="1" x14ac:dyDescent="0.25">
      <c r="A14" s="119" t="s">
        <v>16</v>
      </c>
      <c r="B14" s="68">
        <v>42818</v>
      </c>
      <c r="C14" s="122">
        <v>42630</v>
      </c>
      <c r="D14" s="72" t="s">
        <v>5</v>
      </c>
      <c r="E14" s="73">
        <v>25</v>
      </c>
      <c r="F14" s="72">
        <v>7</v>
      </c>
      <c r="G14" s="72">
        <v>12</v>
      </c>
      <c r="H14" s="74">
        <f>G14/25</f>
        <v>0.48</v>
      </c>
      <c r="I14" s="72">
        <v>6</v>
      </c>
      <c r="J14" s="72">
        <v>11</v>
      </c>
      <c r="K14" s="74">
        <f>J14/25</f>
        <v>0.44</v>
      </c>
      <c r="L14" s="72">
        <v>4</v>
      </c>
      <c r="M14" s="72">
        <v>10</v>
      </c>
      <c r="N14" s="74">
        <f>M14/25</f>
        <v>0.4</v>
      </c>
      <c r="O14" s="72">
        <v>4</v>
      </c>
      <c r="P14" s="72">
        <v>9</v>
      </c>
      <c r="Q14" s="74">
        <f>P14/25</f>
        <v>0.36</v>
      </c>
      <c r="R14" s="72">
        <v>2</v>
      </c>
      <c r="S14" s="72">
        <v>7</v>
      </c>
      <c r="T14" s="74">
        <f t="shared" ref="T14" si="2">S14/E14</f>
        <v>0.28000000000000003</v>
      </c>
      <c r="U14" s="72">
        <v>2</v>
      </c>
      <c r="V14" s="72">
        <v>7</v>
      </c>
      <c r="W14" s="74">
        <f t="shared" ref="W14" si="3">V14/E14</f>
        <v>0.28000000000000003</v>
      </c>
      <c r="X14" s="72">
        <v>4</v>
      </c>
      <c r="Y14" s="72">
        <v>4</v>
      </c>
      <c r="Z14" s="74">
        <f t="shared" ref="Z14" si="4">Y14/E14</f>
        <v>0.16</v>
      </c>
      <c r="AA14" s="72">
        <v>1</v>
      </c>
      <c r="AB14" s="72">
        <v>1</v>
      </c>
      <c r="AC14" s="74">
        <f t="shared" ref="AC14" si="5">AB14/E14</f>
        <v>0.04</v>
      </c>
      <c r="AD14" s="60">
        <v>1</v>
      </c>
      <c r="AE14" s="60">
        <v>1</v>
      </c>
      <c r="AF14" s="110">
        <v>0.04</v>
      </c>
      <c r="AG14" s="60">
        <v>1</v>
      </c>
      <c r="AH14" s="60">
        <v>1</v>
      </c>
      <c r="AI14" s="110">
        <v>0.04</v>
      </c>
      <c r="AJ14" s="60">
        <v>1</v>
      </c>
      <c r="AK14" s="60">
        <v>0</v>
      </c>
      <c r="AL14" s="126">
        <v>0</v>
      </c>
    </row>
    <row r="15" spans="1:38" x14ac:dyDescent="0.25">
      <c r="A15" s="120"/>
      <c r="B15" s="68"/>
      <c r="C15" s="122"/>
      <c r="D15" s="72"/>
      <c r="E15" s="73"/>
      <c r="F15" s="72"/>
      <c r="G15" s="72"/>
      <c r="H15" s="74"/>
      <c r="I15" s="72"/>
      <c r="J15" s="72"/>
      <c r="K15" s="74"/>
      <c r="L15" s="72"/>
      <c r="M15" s="72"/>
      <c r="N15" s="74"/>
      <c r="O15" s="72"/>
      <c r="P15" s="72"/>
      <c r="Q15" s="74"/>
      <c r="R15" s="72"/>
      <c r="S15" s="72"/>
      <c r="T15" s="74"/>
      <c r="U15" s="72"/>
      <c r="V15" s="72"/>
      <c r="W15" s="74"/>
      <c r="X15" s="72"/>
      <c r="Y15" s="72"/>
      <c r="Z15" s="74"/>
      <c r="AA15" s="72"/>
      <c r="AB15" s="72"/>
      <c r="AC15" s="74"/>
      <c r="AD15" s="61"/>
      <c r="AE15" s="61"/>
      <c r="AF15" s="111"/>
      <c r="AG15" s="61"/>
      <c r="AH15" s="61"/>
      <c r="AI15" s="111"/>
      <c r="AJ15" s="61"/>
      <c r="AK15" s="61"/>
      <c r="AL15" s="127"/>
    </row>
    <row r="16" spans="1:38" x14ac:dyDescent="0.25">
      <c r="A16" s="121"/>
      <c r="B16" s="68"/>
      <c r="C16" s="122"/>
      <c r="D16" s="72"/>
      <c r="E16" s="73"/>
      <c r="F16" s="72"/>
      <c r="G16" s="72"/>
      <c r="H16" s="74"/>
      <c r="I16" s="72"/>
      <c r="J16" s="72"/>
      <c r="K16" s="74"/>
      <c r="L16" s="72"/>
      <c r="M16" s="72"/>
      <c r="N16" s="74"/>
      <c r="O16" s="72"/>
      <c r="P16" s="72"/>
      <c r="Q16" s="74"/>
      <c r="R16" s="72"/>
      <c r="S16" s="72"/>
      <c r="T16" s="74"/>
      <c r="U16" s="72"/>
      <c r="V16" s="72"/>
      <c r="W16" s="74"/>
      <c r="X16" s="72"/>
      <c r="Y16" s="72"/>
      <c r="Z16" s="74"/>
      <c r="AA16" s="72"/>
      <c r="AB16" s="72"/>
      <c r="AC16" s="74"/>
      <c r="AD16" s="62"/>
      <c r="AE16" s="62"/>
      <c r="AF16" s="112"/>
      <c r="AG16" s="62"/>
      <c r="AH16" s="62"/>
      <c r="AI16" s="112"/>
      <c r="AJ16" s="62"/>
      <c r="AK16" s="62"/>
      <c r="AL16" s="128"/>
    </row>
    <row r="17" spans="1:38" ht="13.5" customHeight="1" x14ac:dyDescent="0.25">
      <c r="A17" s="119" t="s">
        <v>24</v>
      </c>
      <c r="B17" s="68">
        <v>42874</v>
      </c>
      <c r="C17" s="122">
        <v>42860</v>
      </c>
      <c r="D17" s="72" t="s">
        <v>5</v>
      </c>
      <c r="E17" s="73">
        <v>25</v>
      </c>
      <c r="F17" s="72">
        <v>1</v>
      </c>
      <c r="G17" s="72">
        <v>0</v>
      </c>
      <c r="H17" s="74">
        <f>G17/25</f>
        <v>0</v>
      </c>
      <c r="I17" s="72">
        <v>1</v>
      </c>
      <c r="J17" s="72">
        <v>0</v>
      </c>
      <c r="K17" s="74">
        <f>J17/25</f>
        <v>0</v>
      </c>
      <c r="L17" s="72">
        <v>1</v>
      </c>
      <c r="M17" s="72">
        <v>0</v>
      </c>
      <c r="N17" s="74">
        <f>M17/25</f>
        <v>0</v>
      </c>
      <c r="O17" s="72">
        <v>0</v>
      </c>
      <c r="P17" s="72">
        <v>0</v>
      </c>
      <c r="Q17" s="74">
        <f>P17/25</f>
        <v>0</v>
      </c>
      <c r="R17" s="72">
        <v>2</v>
      </c>
      <c r="S17" s="72">
        <v>7</v>
      </c>
      <c r="T17" s="74">
        <f t="shared" ref="T17" si="6">S17/E17</f>
        <v>0.28000000000000003</v>
      </c>
      <c r="U17" s="72">
        <v>2</v>
      </c>
      <c r="V17" s="72">
        <v>7</v>
      </c>
      <c r="W17" s="74">
        <f t="shared" ref="W17" si="7">V17/E17</f>
        <v>0.28000000000000003</v>
      </c>
      <c r="X17" s="72">
        <v>4</v>
      </c>
      <c r="Y17" s="72">
        <v>4</v>
      </c>
      <c r="Z17" s="74">
        <f t="shared" ref="Z17" si="8">Y17/E17</f>
        <v>0.16</v>
      </c>
      <c r="AA17" s="72">
        <v>25</v>
      </c>
      <c r="AB17" s="72">
        <v>2</v>
      </c>
      <c r="AC17" s="74">
        <f t="shared" ref="AC17" si="9">AB17/E17</f>
        <v>0.08</v>
      </c>
      <c r="AD17" s="132"/>
      <c r="AE17" s="133"/>
      <c r="AF17" s="133"/>
      <c r="AG17" s="133"/>
      <c r="AH17" s="133"/>
      <c r="AI17" s="133"/>
      <c r="AJ17" s="133"/>
      <c r="AK17" s="133"/>
      <c r="AL17" s="134"/>
    </row>
    <row r="18" spans="1:38" x14ac:dyDescent="0.25">
      <c r="A18" s="120"/>
      <c r="B18" s="68"/>
      <c r="C18" s="122"/>
      <c r="D18" s="72"/>
      <c r="E18" s="73"/>
      <c r="F18" s="72"/>
      <c r="G18" s="72"/>
      <c r="H18" s="74"/>
      <c r="I18" s="72"/>
      <c r="J18" s="72"/>
      <c r="K18" s="74"/>
      <c r="L18" s="72"/>
      <c r="M18" s="72"/>
      <c r="N18" s="74"/>
      <c r="O18" s="72"/>
      <c r="P18" s="72"/>
      <c r="Q18" s="74"/>
      <c r="R18" s="72"/>
      <c r="S18" s="72"/>
      <c r="T18" s="74"/>
      <c r="U18" s="72"/>
      <c r="V18" s="72"/>
      <c r="W18" s="74"/>
      <c r="X18" s="72"/>
      <c r="Y18" s="72"/>
      <c r="Z18" s="74"/>
      <c r="AA18" s="72"/>
      <c r="AB18" s="72"/>
      <c r="AC18" s="74"/>
      <c r="AD18" s="135"/>
      <c r="AE18" s="136"/>
      <c r="AF18" s="136"/>
      <c r="AG18" s="136"/>
      <c r="AH18" s="136"/>
      <c r="AI18" s="136"/>
      <c r="AJ18" s="136"/>
      <c r="AK18" s="136"/>
      <c r="AL18" s="137"/>
    </row>
    <row r="19" spans="1:38" x14ac:dyDescent="0.25">
      <c r="A19" s="121"/>
      <c r="B19" s="68"/>
      <c r="C19" s="122"/>
      <c r="D19" s="72"/>
      <c r="E19" s="73"/>
      <c r="F19" s="72"/>
      <c r="G19" s="72"/>
      <c r="H19" s="74"/>
      <c r="I19" s="72"/>
      <c r="J19" s="72"/>
      <c r="K19" s="74"/>
      <c r="L19" s="72"/>
      <c r="M19" s="72"/>
      <c r="N19" s="74"/>
      <c r="O19" s="72"/>
      <c r="P19" s="72"/>
      <c r="Q19" s="74"/>
      <c r="R19" s="72"/>
      <c r="S19" s="72"/>
      <c r="T19" s="74"/>
      <c r="U19" s="72"/>
      <c r="V19" s="72"/>
      <c r="W19" s="74"/>
      <c r="X19" s="72"/>
      <c r="Y19" s="72"/>
      <c r="Z19" s="74"/>
      <c r="AA19" s="72"/>
      <c r="AB19" s="72"/>
      <c r="AC19" s="74"/>
      <c r="AD19" s="138"/>
      <c r="AE19" s="139"/>
      <c r="AF19" s="139"/>
      <c r="AG19" s="139"/>
      <c r="AH19" s="139"/>
      <c r="AI19" s="139"/>
      <c r="AJ19" s="139"/>
      <c r="AK19" s="139"/>
      <c r="AL19" s="140"/>
    </row>
    <row r="20" spans="1:38" x14ac:dyDescent="0.25">
      <c r="A20" s="66" t="s">
        <v>8</v>
      </c>
      <c r="B20" s="68">
        <v>42776</v>
      </c>
      <c r="C20" s="122">
        <v>42396</v>
      </c>
      <c r="D20" s="129" t="s">
        <v>9</v>
      </c>
      <c r="E20" s="73">
        <v>25</v>
      </c>
      <c r="F20" s="12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4"/>
      <c r="X20" s="60">
        <v>2</v>
      </c>
      <c r="Y20" s="60">
        <v>36</v>
      </c>
      <c r="Z20" s="63">
        <f>Y20/E20</f>
        <v>1.44</v>
      </c>
      <c r="AA20" s="60">
        <v>9</v>
      </c>
      <c r="AB20" s="60">
        <v>29</v>
      </c>
      <c r="AC20" s="63">
        <f>AB20/E20</f>
        <v>1.1599999999999999</v>
      </c>
      <c r="AD20" s="60">
        <v>9</v>
      </c>
      <c r="AE20" s="60">
        <v>20</v>
      </c>
      <c r="AF20" s="63">
        <f>AE20/E20</f>
        <v>0.8</v>
      </c>
      <c r="AG20" s="60">
        <v>2</v>
      </c>
      <c r="AH20" s="60">
        <v>20</v>
      </c>
      <c r="AI20" s="63">
        <f>AH20/E20</f>
        <v>0.8</v>
      </c>
      <c r="AJ20" s="60">
        <v>2</v>
      </c>
      <c r="AK20" s="60">
        <v>0</v>
      </c>
      <c r="AL20" s="63">
        <f>AK20/B20</f>
        <v>0</v>
      </c>
    </row>
    <row r="21" spans="1:38" x14ac:dyDescent="0.25">
      <c r="A21" s="67"/>
      <c r="B21" s="68"/>
      <c r="C21" s="122"/>
      <c r="D21" s="130"/>
      <c r="E21" s="73"/>
      <c r="F21" s="124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6"/>
      <c r="X21" s="61"/>
      <c r="Y21" s="61"/>
      <c r="Z21" s="64"/>
      <c r="AA21" s="61"/>
      <c r="AB21" s="61"/>
      <c r="AC21" s="64"/>
      <c r="AD21" s="61"/>
      <c r="AE21" s="61"/>
      <c r="AF21" s="64"/>
      <c r="AG21" s="61"/>
      <c r="AH21" s="61"/>
      <c r="AI21" s="64"/>
      <c r="AJ21" s="61"/>
      <c r="AK21" s="61"/>
      <c r="AL21" s="64"/>
    </row>
    <row r="22" spans="1:38" x14ac:dyDescent="0.25">
      <c r="A22" s="67"/>
      <c r="B22" s="68"/>
      <c r="C22" s="122"/>
      <c r="D22" s="131"/>
      <c r="E22" s="73"/>
      <c r="F22" s="125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8"/>
      <c r="X22" s="62"/>
      <c r="Y22" s="62"/>
      <c r="Z22" s="65"/>
      <c r="AA22" s="62"/>
      <c r="AB22" s="62"/>
      <c r="AC22" s="65"/>
      <c r="AD22" s="62"/>
      <c r="AE22" s="62"/>
      <c r="AF22" s="65"/>
      <c r="AG22" s="62"/>
      <c r="AH22" s="62"/>
      <c r="AI22" s="65"/>
      <c r="AJ22" s="62"/>
      <c r="AK22" s="62"/>
      <c r="AL22" s="65"/>
    </row>
    <row r="23" spans="1:38" x14ac:dyDescent="0.25">
      <c r="A23" s="66" t="s">
        <v>10</v>
      </c>
      <c r="B23" s="68">
        <v>42832</v>
      </c>
      <c r="C23" s="122">
        <v>42453</v>
      </c>
      <c r="D23" s="129" t="s">
        <v>9</v>
      </c>
      <c r="E23" s="73">
        <v>25</v>
      </c>
      <c r="F23" s="60">
        <v>5</v>
      </c>
      <c r="G23" s="60">
        <v>15</v>
      </c>
      <c r="H23" s="63">
        <f>G23/E23</f>
        <v>0.6</v>
      </c>
      <c r="I23" s="60">
        <v>7</v>
      </c>
      <c r="J23" s="60">
        <v>12</v>
      </c>
      <c r="K23" s="63">
        <f>J23/E23</f>
        <v>0.48</v>
      </c>
      <c r="L23" s="60">
        <v>5</v>
      </c>
      <c r="M23" s="60">
        <v>12</v>
      </c>
      <c r="N23" s="63">
        <f>M23/E23</f>
        <v>0.48</v>
      </c>
      <c r="O23" s="60">
        <v>3</v>
      </c>
      <c r="P23" s="60">
        <v>12</v>
      </c>
      <c r="Q23" s="63">
        <f>P23/E23</f>
        <v>0.48</v>
      </c>
      <c r="R23" s="60">
        <v>5</v>
      </c>
      <c r="S23" s="60">
        <v>12</v>
      </c>
      <c r="T23" s="63">
        <f t="shared" ref="T23" si="10">S23/E23</f>
        <v>0.48</v>
      </c>
      <c r="U23" s="60">
        <v>17</v>
      </c>
      <c r="V23" s="60">
        <v>10</v>
      </c>
      <c r="W23" s="63">
        <f t="shared" ref="W23" si="11">V23/E23</f>
        <v>0.4</v>
      </c>
      <c r="X23" s="60">
        <v>17</v>
      </c>
      <c r="Y23" s="60">
        <v>0</v>
      </c>
      <c r="Z23" s="63">
        <f>Y23/B23</f>
        <v>0</v>
      </c>
      <c r="AA23" s="60">
        <v>15</v>
      </c>
      <c r="AB23" s="60">
        <v>0</v>
      </c>
      <c r="AC23" s="63">
        <f>AB23/E23</f>
        <v>0</v>
      </c>
      <c r="AD23" s="60">
        <v>8</v>
      </c>
      <c r="AE23" s="60">
        <v>0</v>
      </c>
      <c r="AF23" s="63">
        <f>AE23/B23</f>
        <v>0</v>
      </c>
      <c r="AG23" s="60">
        <v>8</v>
      </c>
      <c r="AH23" s="60">
        <v>0</v>
      </c>
      <c r="AI23" s="63">
        <f>AH23/E23</f>
        <v>0</v>
      </c>
      <c r="AJ23" s="60">
        <v>0</v>
      </c>
      <c r="AK23" s="60">
        <v>0</v>
      </c>
      <c r="AL23" s="63">
        <f>AK23/B23</f>
        <v>0</v>
      </c>
    </row>
    <row r="24" spans="1:38" x14ac:dyDescent="0.25">
      <c r="A24" s="67"/>
      <c r="B24" s="68"/>
      <c r="C24" s="122"/>
      <c r="D24" s="130"/>
      <c r="E24" s="73"/>
      <c r="F24" s="61"/>
      <c r="G24" s="61"/>
      <c r="H24" s="64"/>
      <c r="I24" s="61"/>
      <c r="J24" s="61"/>
      <c r="K24" s="64"/>
      <c r="L24" s="61"/>
      <c r="M24" s="61"/>
      <c r="N24" s="64"/>
      <c r="O24" s="61"/>
      <c r="P24" s="61"/>
      <c r="Q24" s="64"/>
      <c r="R24" s="61"/>
      <c r="S24" s="61"/>
      <c r="T24" s="64"/>
      <c r="U24" s="61"/>
      <c r="V24" s="61"/>
      <c r="W24" s="64"/>
      <c r="X24" s="61"/>
      <c r="Y24" s="61"/>
      <c r="Z24" s="64"/>
      <c r="AA24" s="61"/>
      <c r="AB24" s="61"/>
      <c r="AC24" s="64"/>
      <c r="AD24" s="61"/>
      <c r="AE24" s="61"/>
      <c r="AF24" s="64"/>
      <c r="AG24" s="61"/>
      <c r="AH24" s="61"/>
      <c r="AI24" s="64"/>
      <c r="AJ24" s="61"/>
      <c r="AK24" s="61"/>
      <c r="AL24" s="64"/>
    </row>
    <row r="25" spans="1:38" x14ac:dyDescent="0.25">
      <c r="A25" s="67"/>
      <c r="B25" s="68"/>
      <c r="C25" s="122"/>
      <c r="D25" s="131"/>
      <c r="E25" s="73"/>
      <c r="F25" s="62"/>
      <c r="G25" s="62"/>
      <c r="H25" s="65"/>
      <c r="I25" s="62"/>
      <c r="J25" s="62"/>
      <c r="K25" s="65"/>
      <c r="L25" s="62"/>
      <c r="M25" s="62"/>
      <c r="N25" s="65"/>
      <c r="O25" s="62"/>
      <c r="P25" s="62"/>
      <c r="Q25" s="65"/>
      <c r="R25" s="62"/>
      <c r="S25" s="62"/>
      <c r="T25" s="65"/>
      <c r="U25" s="62"/>
      <c r="V25" s="62"/>
      <c r="W25" s="65"/>
      <c r="X25" s="62"/>
      <c r="Y25" s="62"/>
      <c r="Z25" s="65"/>
      <c r="AA25" s="62"/>
      <c r="AB25" s="62"/>
      <c r="AC25" s="65"/>
      <c r="AD25" s="62"/>
      <c r="AE25" s="62"/>
      <c r="AF25" s="65"/>
      <c r="AG25" s="62"/>
      <c r="AH25" s="62"/>
      <c r="AI25" s="65"/>
      <c r="AJ25" s="62"/>
      <c r="AK25" s="62"/>
      <c r="AL25" s="65"/>
    </row>
    <row r="26" spans="1:38" x14ac:dyDescent="0.25">
      <c r="A26" s="66" t="s">
        <v>23</v>
      </c>
      <c r="B26" s="68">
        <v>42776</v>
      </c>
      <c r="C26" s="122">
        <v>42396</v>
      </c>
      <c r="D26" s="129" t="s">
        <v>9</v>
      </c>
      <c r="E26" s="73">
        <v>25</v>
      </c>
      <c r="F26" s="60">
        <v>3</v>
      </c>
      <c r="G26" s="60">
        <v>40</v>
      </c>
      <c r="H26" s="63">
        <f>G26/E26</f>
        <v>1.6</v>
      </c>
      <c r="I26" s="60">
        <v>6</v>
      </c>
      <c r="J26" s="60">
        <v>34</v>
      </c>
      <c r="K26" s="63">
        <f>J26/E26</f>
        <v>1.36</v>
      </c>
      <c r="L26" s="60">
        <v>8</v>
      </c>
      <c r="M26" s="60">
        <v>27</v>
      </c>
      <c r="N26" s="63">
        <f>M26/E26</f>
        <v>1.08</v>
      </c>
      <c r="O26" s="60">
        <v>11</v>
      </c>
      <c r="P26" s="60">
        <v>17</v>
      </c>
      <c r="Q26" s="63">
        <f>P26/E26</f>
        <v>0.68</v>
      </c>
      <c r="R26" s="60">
        <v>16</v>
      </c>
      <c r="S26" s="60">
        <v>4</v>
      </c>
      <c r="T26" s="63">
        <f t="shared" ref="T26" si="12">S26/E26</f>
        <v>0.16</v>
      </c>
      <c r="U26" s="60">
        <v>11</v>
      </c>
      <c r="V26" s="60">
        <v>0</v>
      </c>
      <c r="W26" s="63">
        <f t="shared" ref="W26" si="13">V26/E26</f>
        <v>0</v>
      </c>
      <c r="X26" s="60">
        <v>0</v>
      </c>
      <c r="Y26" s="60">
        <v>0</v>
      </c>
      <c r="Z26" s="63">
        <f>Y26/B26</f>
        <v>0</v>
      </c>
      <c r="AA26" s="60">
        <v>0</v>
      </c>
      <c r="AB26" s="60">
        <v>0</v>
      </c>
      <c r="AC26" s="63">
        <f>AB26/E26</f>
        <v>0</v>
      </c>
      <c r="AD26" s="60"/>
      <c r="AE26" s="60"/>
      <c r="AF26" s="60"/>
      <c r="AG26" s="60"/>
      <c r="AH26" s="60"/>
      <c r="AI26" s="60"/>
      <c r="AJ26" s="60"/>
      <c r="AK26" s="60"/>
      <c r="AL26" s="60"/>
    </row>
    <row r="27" spans="1:38" x14ac:dyDescent="0.25">
      <c r="A27" s="67"/>
      <c r="B27" s="68"/>
      <c r="C27" s="122"/>
      <c r="D27" s="130"/>
      <c r="E27" s="73"/>
      <c r="F27" s="61"/>
      <c r="G27" s="61"/>
      <c r="H27" s="64"/>
      <c r="I27" s="61"/>
      <c r="J27" s="61"/>
      <c r="K27" s="64"/>
      <c r="L27" s="61"/>
      <c r="M27" s="61"/>
      <c r="N27" s="64"/>
      <c r="O27" s="61"/>
      <c r="P27" s="61"/>
      <c r="Q27" s="64"/>
      <c r="R27" s="61"/>
      <c r="S27" s="61"/>
      <c r="T27" s="64"/>
      <c r="U27" s="61"/>
      <c r="V27" s="61"/>
      <c r="W27" s="64"/>
      <c r="X27" s="61"/>
      <c r="Y27" s="61"/>
      <c r="Z27" s="64"/>
      <c r="AA27" s="61"/>
      <c r="AB27" s="61"/>
      <c r="AC27" s="64"/>
      <c r="AD27" s="61"/>
      <c r="AE27" s="61"/>
      <c r="AF27" s="61"/>
      <c r="AG27" s="61"/>
      <c r="AH27" s="61"/>
      <c r="AI27" s="61"/>
      <c r="AJ27" s="61"/>
      <c r="AK27" s="61"/>
      <c r="AL27" s="61"/>
    </row>
    <row r="28" spans="1:38" x14ac:dyDescent="0.25">
      <c r="A28" s="67"/>
      <c r="B28" s="68"/>
      <c r="C28" s="122"/>
      <c r="D28" s="131"/>
      <c r="E28" s="73"/>
      <c r="F28" s="62"/>
      <c r="G28" s="62"/>
      <c r="H28" s="65"/>
      <c r="I28" s="62"/>
      <c r="J28" s="62"/>
      <c r="K28" s="65"/>
      <c r="L28" s="62"/>
      <c r="M28" s="62"/>
      <c r="N28" s="65"/>
      <c r="O28" s="62"/>
      <c r="P28" s="62"/>
      <c r="Q28" s="65"/>
      <c r="R28" s="62"/>
      <c r="S28" s="62"/>
      <c r="T28" s="65"/>
      <c r="U28" s="62"/>
      <c r="V28" s="62"/>
      <c r="W28" s="65"/>
      <c r="X28" s="62"/>
      <c r="Y28" s="62"/>
      <c r="Z28" s="65"/>
      <c r="AA28" s="62"/>
      <c r="AB28" s="62"/>
      <c r="AC28" s="65"/>
      <c r="AD28" s="62"/>
      <c r="AE28" s="62"/>
      <c r="AF28" s="62"/>
      <c r="AG28" s="62"/>
      <c r="AH28" s="62"/>
      <c r="AI28" s="62"/>
      <c r="AJ28" s="62"/>
      <c r="AK28" s="62"/>
      <c r="AL28" s="62"/>
    </row>
    <row r="29" spans="1:38" x14ac:dyDescent="0.25">
      <c r="A29" s="66" t="s">
        <v>11</v>
      </c>
      <c r="B29" s="68">
        <v>42783</v>
      </c>
      <c r="C29" s="69">
        <v>42769</v>
      </c>
      <c r="D29" s="72" t="s">
        <v>12</v>
      </c>
      <c r="E29" s="73">
        <v>25</v>
      </c>
      <c r="F29" s="75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7"/>
      <c r="R29" s="72">
        <v>0</v>
      </c>
      <c r="S29" s="72">
        <v>40</v>
      </c>
      <c r="T29" s="74">
        <f>S29/E29</f>
        <v>1.6</v>
      </c>
      <c r="U29" s="72">
        <v>0</v>
      </c>
      <c r="V29" s="72">
        <v>40</v>
      </c>
      <c r="W29" s="74">
        <f>V29/E29</f>
        <v>1.6</v>
      </c>
      <c r="X29" s="60">
        <v>0</v>
      </c>
      <c r="Y29" s="60">
        <v>40</v>
      </c>
      <c r="Z29" s="63">
        <f>Y29/E29</f>
        <v>1.6</v>
      </c>
      <c r="AA29" s="72">
        <v>3</v>
      </c>
      <c r="AB29" s="72">
        <v>40</v>
      </c>
      <c r="AC29" s="93">
        <f>AB29/E29</f>
        <v>1.6</v>
      </c>
      <c r="AD29" s="72">
        <v>6</v>
      </c>
      <c r="AE29" s="72">
        <v>36</v>
      </c>
      <c r="AF29" s="74">
        <f>AE29/E29</f>
        <v>1.44</v>
      </c>
      <c r="AG29" s="72">
        <v>6</v>
      </c>
      <c r="AH29" s="72">
        <v>25</v>
      </c>
      <c r="AI29" s="93">
        <f>AH29/E29</f>
        <v>1</v>
      </c>
      <c r="AJ29" s="72">
        <v>6</v>
      </c>
      <c r="AK29" s="72">
        <v>20</v>
      </c>
      <c r="AL29" s="93">
        <f>AK29/E29</f>
        <v>0.8</v>
      </c>
    </row>
    <row r="30" spans="1:38" x14ac:dyDescent="0.25">
      <c r="A30" s="67"/>
      <c r="B30" s="68"/>
      <c r="C30" s="70"/>
      <c r="D30" s="72"/>
      <c r="E30" s="73"/>
      <c r="F30" s="78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  <c r="R30" s="72"/>
      <c r="S30" s="72"/>
      <c r="T30" s="74"/>
      <c r="U30" s="72"/>
      <c r="V30" s="72"/>
      <c r="W30" s="74"/>
      <c r="X30" s="61"/>
      <c r="Y30" s="61"/>
      <c r="Z30" s="64"/>
      <c r="AA30" s="72"/>
      <c r="AB30" s="72"/>
      <c r="AC30" s="93"/>
      <c r="AD30" s="72"/>
      <c r="AE30" s="72"/>
      <c r="AF30" s="74"/>
      <c r="AG30" s="72"/>
      <c r="AH30" s="72"/>
      <c r="AI30" s="93"/>
      <c r="AJ30" s="72"/>
      <c r="AK30" s="72"/>
      <c r="AL30" s="93"/>
    </row>
    <row r="31" spans="1:38" x14ac:dyDescent="0.25">
      <c r="A31" s="67"/>
      <c r="B31" s="68"/>
      <c r="C31" s="71"/>
      <c r="D31" s="72"/>
      <c r="E31" s="73"/>
      <c r="F31" s="81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3"/>
      <c r="R31" s="72"/>
      <c r="S31" s="72"/>
      <c r="T31" s="74"/>
      <c r="U31" s="72"/>
      <c r="V31" s="72"/>
      <c r="W31" s="74"/>
      <c r="X31" s="62"/>
      <c r="Y31" s="62"/>
      <c r="Z31" s="65"/>
      <c r="AA31" s="72"/>
      <c r="AB31" s="72"/>
      <c r="AC31" s="93"/>
      <c r="AD31" s="72"/>
      <c r="AE31" s="72"/>
      <c r="AF31" s="74"/>
      <c r="AG31" s="72"/>
      <c r="AH31" s="72"/>
      <c r="AI31" s="93"/>
      <c r="AJ31" s="72"/>
      <c r="AK31" s="72"/>
      <c r="AL31" s="93"/>
    </row>
    <row r="32" spans="1:38" x14ac:dyDescent="0.25">
      <c r="A32" s="66" t="s">
        <v>13</v>
      </c>
      <c r="B32" s="68">
        <v>42853</v>
      </c>
      <c r="C32" s="69">
        <v>42832</v>
      </c>
      <c r="D32" s="72" t="s">
        <v>12</v>
      </c>
      <c r="E32" s="73">
        <v>25</v>
      </c>
      <c r="F32" s="72">
        <v>3</v>
      </c>
      <c r="G32" s="72">
        <v>17</v>
      </c>
      <c r="H32" s="74">
        <f>G32/E32</f>
        <v>0.68</v>
      </c>
      <c r="I32" s="72">
        <v>3</v>
      </c>
      <c r="J32" s="72">
        <v>16</v>
      </c>
      <c r="K32" s="93">
        <f>J32/E32</f>
        <v>0.64</v>
      </c>
      <c r="L32" s="72">
        <v>3</v>
      </c>
      <c r="M32" s="72">
        <v>17</v>
      </c>
      <c r="N32" s="93">
        <f>M32/E32</f>
        <v>0.68</v>
      </c>
      <c r="O32" s="72">
        <v>4</v>
      </c>
      <c r="P32" s="72">
        <v>14</v>
      </c>
      <c r="Q32" s="74">
        <v>0.56000000000000005</v>
      </c>
      <c r="R32" s="72">
        <v>4</v>
      </c>
      <c r="S32" s="72">
        <v>14</v>
      </c>
      <c r="T32" s="74">
        <f t="shared" ref="T32" si="14">S32/E32</f>
        <v>0.56000000000000005</v>
      </c>
      <c r="U32" s="72">
        <v>3</v>
      </c>
      <c r="V32" s="72">
        <v>14</v>
      </c>
      <c r="W32" s="74">
        <f t="shared" ref="W32" si="15">V32/E32</f>
        <v>0.56000000000000005</v>
      </c>
      <c r="X32" s="60">
        <v>12</v>
      </c>
      <c r="Y32" s="60">
        <v>5</v>
      </c>
      <c r="Z32" s="63">
        <f t="shared" ref="Z32" si="16">Y32/E32</f>
        <v>0.2</v>
      </c>
      <c r="AA32" s="72">
        <v>8</v>
      </c>
      <c r="AB32" s="72">
        <v>4</v>
      </c>
      <c r="AC32" s="93">
        <f t="shared" ref="AC32" si="17">AB32/E32</f>
        <v>0.16</v>
      </c>
      <c r="AD32" s="72">
        <v>7</v>
      </c>
      <c r="AE32" s="72">
        <v>4</v>
      </c>
      <c r="AF32" s="74">
        <f>AE32/E32</f>
        <v>0.16</v>
      </c>
      <c r="AG32" s="72">
        <v>5</v>
      </c>
      <c r="AH32" s="72">
        <v>4</v>
      </c>
      <c r="AI32" s="93">
        <f>AH32/E32</f>
        <v>0.16</v>
      </c>
      <c r="AJ32" s="72">
        <v>5</v>
      </c>
      <c r="AK32" s="72">
        <v>3</v>
      </c>
      <c r="AL32" s="93">
        <f>AK32/E32</f>
        <v>0.12</v>
      </c>
    </row>
    <row r="33" spans="1:38" x14ac:dyDescent="0.25">
      <c r="A33" s="67"/>
      <c r="B33" s="68"/>
      <c r="C33" s="70"/>
      <c r="D33" s="72"/>
      <c r="E33" s="73"/>
      <c r="F33" s="72"/>
      <c r="G33" s="72"/>
      <c r="H33" s="74"/>
      <c r="I33" s="72"/>
      <c r="J33" s="72"/>
      <c r="K33" s="93"/>
      <c r="L33" s="72"/>
      <c r="M33" s="72"/>
      <c r="N33" s="93"/>
      <c r="O33" s="72"/>
      <c r="P33" s="72"/>
      <c r="Q33" s="74"/>
      <c r="R33" s="72"/>
      <c r="S33" s="72"/>
      <c r="T33" s="74"/>
      <c r="U33" s="72"/>
      <c r="V33" s="72"/>
      <c r="W33" s="74"/>
      <c r="X33" s="61"/>
      <c r="Y33" s="61"/>
      <c r="Z33" s="64"/>
      <c r="AA33" s="72"/>
      <c r="AB33" s="72"/>
      <c r="AC33" s="93"/>
      <c r="AD33" s="72"/>
      <c r="AE33" s="72"/>
      <c r="AF33" s="74"/>
      <c r="AG33" s="72"/>
      <c r="AH33" s="72"/>
      <c r="AI33" s="93"/>
      <c r="AJ33" s="72"/>
      <c r="AK33" s="72"/>
      <c r="AL33" s="93"/>
    </row>
    <row r="34" spans="1:38" x14ac:dyDescent="0.25">
      <c r="A34" s="67"/>
      <c r="B34" s="68"/>
      <c r="C34" s="71"/>
      <c r="D34" s="72"/>
      <c r="E34" s="73"/>
      <c r="F34" s="72"/>
      <c r="G34" s="72"/>
      <c r="H34" s="74"/>
      <c r="I34" s="72"/>
      <c r="J34" s="72"/>
      <c r="K34" s="93"/>
      <c r="L34" s="72"/>
      <c r="M34" s="72"/>
      <c r="N34" s="93"/>
      <c r="O34" s="72"/>
      <c r="P34" s="72"/>
      <c r="Q34" s="74"/>
      <c r="R34" s="72"/>
      <c r="S34" s="72"/>
      <c r="T34" s="74"/>
      <c r="U34" s="72"/>
      <c r="V34" s="72"/>
      <c r="W34" s="74"/>
      <c r="X34" s="62"/>
      <c r="Y34" s="62"/>
      <c r="Z34" s="65"/>
      <c r="AA34" s="72"/>
      <c r="AB34" s="72"/>
      <c r="AC34" s="93"/>
      <c r="AD34" s="72"/>
      <c r="AE34" s="72"/>
      <c r="AF34" s="74"/>
      <c r="AG34" s="72"/>
      <c r="AH34" s="72"/>
      <c r="AI34" s="93"/>
      <c r="AJ34" s="72"/>
      <c r="AK34" s="72"/>
      <c r="AL34" s="93"/>
    </row>
    <row r="35" spans="1:38" x14ac:dyDescent="0.25">
      <c r="A35" s="66" t="s">
        <v>14</v>
      </c>
      <c r="B35" s="68">
        <v>42832</v>
      </c>
      <c r="C35" s="69">
        <v>42818</v>
      </c>
      <c r="D35" s="72" t="s">
        <v>12</v>
      </c>
      <c r="E35" s="73">
        <v>25</v>
      </c>
      <c r="F35" s="72">
        <v>3</v>
      </c>
      <c r="G35" s="72">
        <v>29</v>
      </c>
      <c r="H35" s="74">
        <f>G35/E35</f>
        <v>1.1599999999999999</v>
      </c>
      <c r="I35" s="72">
        <v>8</v>
      </c>
      <c r="J35" s="72">
        <v>15</v>
      </c>
      <c r="K35" s="93">
        <f>J35/E35</f>
        <v>0.6</v>
      </c>
      <c r="L35" s="72">
        <v>6</v>
      </c>
      <c r="M35" s="72">
        <v>25</v>
      </c>
      <c r="N35" s="93">
        <f>M35/E35</f>
        <v>1</v>
      </c>
      <c r="O35" s="72">
        <v>4</v>
      </c>
      <c r="P35" s="72">
        <v>3</v>
      </c>
      <c r="Q35" s="74">
        <v>0.12</v>
      </c>
      <c r="R35" s="72">
        <v>4</v>
      </c>
      <c r="S35" s="72">
        <v>3</v>
      </c>
      <c r="T35" s="74">
        <f t="shared" ref="T35" si="18">S35/E35</f>
        <v>0.12</v>
      </c>
      <c r="U35" s="72">
        <v>5</v>
      </c>
      <c r="V35" s="72">
        <v>0</v>
      </c>
      <c r="W35" s="74">
        <f t="shared" ref="W35" si="19">V35/E35</f>
        <v>0</v>
      </c>
      <c r="X35" s="60">
        <v>2</v>
      </c>
      <c r="Y35" s="60">
        <v>0</v>
      </c>
      <c r="Z35" s="63">
        <f t="shared" ref="Z35" si="20">Y35/E35</f>
        <v>0</v>
      </c>
      <c r="AA35" s="72">
        <v>1</v>
      </c>
      <c r="AB35" s="72">
        <v>0</v>
      </c>
      <c r="AC35" s="93">
        <f t="shared" ref="AC35" si="21">AB35/E35</f>
        <v>0</v>
      </c>
      <c r="AD35" s="72">
        <v>0</v>
      </c>
      <c r="AE35" s="72">
        <v>0</v>
      </c>
      <c r="AF35" s="74">
        <f>AE35/E35</f>
        <v>0</v>
      </c>
      <c r="AG35" s="72">
        <v>0</v>
      </c>
      <c r="AH35" s="72">
        <v>0</v>
      </c>
      <c r="AI35" s="93">
        <f>AH35/E35</f>
        <v>0</v>
      </c>
      <c r="AJ35" s="72">
        <v>0</v>
      </c>
      <c r="AK35" s="72">
        <v>0</v>
      </c>
      <c r="AL35" s="93">
        <f>AK35/E35</f>
        <v>0</v>
      </c>
    </row>
    <row r="36" spans="1:38" x14ac:dyDescent="0.25">
      <c r="A36" s="67"/>
      <c r="B36" s="68"/>
      <c r="C36" s="70"/>
      <c r="D36" s="72"/>
      <c r="E36" s="73"/>
      <c r="F36" s="72"/>
      <c r="G36" s="72"/>
      <c r="H36" s="74"/>
      <c r="I36" s="72"/>
      <c r="J36" s="72"/>
      <c r="K36" s="93"/>
      <c r="L36" s="72"/>
      <c r="M36" s="72"/>
      <c r="N36" s="93"/>
      <c r="O36" s="72"/>
      <c r="P36" s="72"/>
      <c r="Q36" s="74"/>
      <c r="R36" s="72"/>
      <c r="S36" s="72"/>
      <c r="T36" s="74"/>
      <c r="U36" s="72"/>
      <c r="V36" s="72"/>
      <c r="W36" s="74"/>
      <c r="X36" s="61"/>
      <c r="Y36" s="61"/>
      <c r="Z36" s="64"/>
      <c r="AA36" s="72"/>
      <c r="AB36" s="72"/>
      <c r="AC36" s="93"/>
      <c r="AD36" s="72"/>
      <c r="AE36" s="72"/>
      <c r="AF36" s="74"/>
      <c r="AG36" s="72"/>
      <c r="AH36" s="72"/>
      <c r="AI36" s="93"/>
      <c r="AJ36" s="72"/>
      <c r="AK36" s="72"/>
      <c r="AL36" s="93"/>
    </row>
    <row r="37" spans="1:38" x14ac:dyDescent="0.25">
      <c r="A37" s="67"/>
      <c r="B37" s="68"/>
      <c r="C37" s="71"/>
      <c r="D37" s="72"/>
      <c r="E37" s="73"/>
      <c r="F37" s="72"/>
      <c r="G37" s="72"/>
      <c r="H37" s="74"/>
      <c r="I37" s="72"/>
      <c r="J37" s="72"/>
      <c r="K37" s="93"/>
      <c r="L37" s="72"/>
      <c r="M37" s="72"/>
      <c r="N37" s="93"/>
      <c r="O37" s="72"/>
      <c r="P37" s="72"/>
      <c r="Q37" s="74"/>
      <c r="R37" s="72"/>
      <c r="S37" s="72"/>
      <c r="T37" s="74"/>
      <c r="U37" s="72"/>
      <c r="V37" s="72"/>
      <c r="W37" s="74"/>
      <c r="X37" s="62"/>
      <c r="Y37" s="62"/>
      <c r="Z37" s="65"/>
      <c r="AA37" s="72"/>
      <c r="AB37" s="72"/>
      <c r="AC37" s="93"/>
      <c r="AD37" s="72"/>
      <c r="AE37" s="72"/>
      <c r="AF37" s="74"/>
      <c r="AG37" s="72"/>
      <c r="AH37" s="72"/>
      <c r="AI37" s="93"/>
      <c r="AJ37" s="72"/>
      <c r="AK37" s="72"/>
      <c r="AL37" s="93"/>
    </row>
    <row r="38" spans="1:38" x14ac:dyDescent="0.25">
      <c r="A38" s="66" t="s">
        <v>25</v>
      </c>
      <c r="B38" s="68">
        <v>42891</v>
      </c>
      <c r="C38" s="69" t="s">
        <v>26</v>
      </c>
      <c r="D38" s="72" t="s">
        <v>12</v>
      </c>
      <c r="E38" s="73">
        <v>25</v>
      </c>
      <c r="F38" s="72">
        <v>2</v>
      </c>
      <c r="G38" s="72">
        <v>0</v>
      </c>
      <c r="H38" s="74">
        <f>G38/E38</f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5">
      <c r="A39" s="67"/>
      <c r="B39" s="68"/>
      <c r="C39" s="70"/>
      <c r="D39" s="72"/>
      <c r="E39" s="73"/>
      <c r="F39" s="72"/>
      <c r="G39" s="72"/>
      <c r="H39" s="74"/>
    </row>
    <row r="40" spans="1:38" x14ac:dyDescent="0.25">
      <c r="A40" s="67"/>
      <c r="B40" s="68"/>
      <c r="C40" s="71"/>
      <c r="D40" s="72"/>
      <c r="E40" s="73"/>
      <c r="F40" s="72"/>
      <c r="G40" s="72"/>
      <c r="H40" s="74"/>
    </row>
    <row r="48" spans="1:38" x14ac:dyDescent="0.25">
      <c r="A48" s="3" t="s">
        <v>20</v>
      </c>
    </row>
    <row r="49" spans="1:1" x14ac:dyDescent="0.25">
      <c r="A49" s="3" t="s">
        <v>21</v>
      </c>
    </row>
    <row r="50" spans="1:1" x14ac:dyDescent="0.25">
      <c r="A50" s="3" t="s">
        <v>22</v>
      </c>
    </row>
  </sheetData>
  <mergeCells count="375">
    <mergeCell ref="E11:E13"/>
    <mergeCell ref="D11:D13"/>
    <mergeCell ref="C11:C13"/>
    <mergeCell ref="B11:B13"/>
    <mergeCell ref="A11:A13"/>
    <mergeCell ref="AI20:AI22"/>
    <mergeCell ref="AG14:AG16"/>
    <mergeCell ref="X17:X19"/>
    <mergeCell ref="Y17:Y19"/>
    <mergeCell ref="Z17:Z19"/>
    <mergeCell ref="AA17:AA19"/>
    <mergeCell ref="AB17:AB19"/>
    <mergeCell ref="AC17:AC19"/>
    <mergeCell ref="R11:R13"/>
    <mergeCell ref="S11:S13"/>
    <mergeCell ref="T11:T13"/>
    <mergeCell ref="R14:R16"/>
    <mergeCell ref="S14:S16"/>
    <mergeCell ref="T14:T16"/>
    <mergeCell ref="R17:R19"/>
    <mergeCell ref="S17:S19"/>
    <mergeCell ref="T17:T19"/>
    <mergeCell ref="U14:U16"/>
    <mergeCell ref="V14:V16"/>
    <mergeCell ref="A17:A19"/>
    <mergeCell ref="B17:B19"/>
    <mergeCell ref="C17:C19"/>
    <mergeCell ref="D17:D19"/>
    <mergeCell ref="E17:E19"/>
    <mergeCell ref="U17:U19"/>
    <mergeCell ref="V17:V19"/>
    <mergeCell ref="W17:W19"/>
    <mergeCell ref="P14:P16"/>
    <mergeCell ref="Q14:Q16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P17:P19"/>
    <mergeCell ref="Q17:Q19"/>
    <mergeCell ref="A20:A22"/>
    <mergeCell ref="B20:B22"/>
    <mergeCell ref="C20:C22"/>
    <mergeCell ref="D20:D22"/>
    <mergeCell ref="E20:E22"/>
    <mergeCell ref="X2:Z3"/>
    <mergeCell ref="X4:X7"/>
    <mergeCell ref="Y4:Y7"/>
    <mergeCell ref="Z4:Z7"/>
    <mergeCell ref="R2:T3"/>
    <mergeCell ref="U2:W3"/>
    <mergeCell ref="R4:R7"/>
    <mergeCell ref="S4:S7"/>
    <mergeCell ref="T4:T7"/>
    <mergeCell ref="U4:U7"/>
    <mergeCell ref="V4:V7"/>
    <mergeCell ref="W4:W7"/>
    <mergeCell ref="F2:H3"/>
    <mergeCell ref="I2:K3"/>
    <mergeCell ref="L2:N3"/>
    <mergeCell ref="O2:Q3"/>
    <mergeCell ref="F4:F7"/>
    <mergeCell ref="G4:G7"/>
    <mergeCell ref="H4:H7"/>
    <mergeCell ref="X29:X31"/>
    <mergeCell ref="Y29:Y31"/>
    <mergeCell ref="X32:X34"/>
    <mergeCell ref="Y32:Y34"/>
    <mergeCell ref="X35:X37"/>
    <mergeCell ref="Y35:Y37"/>
    <mergeCell ref="Z29:Z31"/>
    <mergeCell ref="Z32:Z34"/>
    <mergeCell ref="Z35:Z37"/>
    <mergeCell ref="X23:X25"/>
    <mergeCell ref="Y23:Y25"/>
    <mergeCell ref="Z23:Z25"/>
    <mergeCell ref="X20:X22"/>
    <mergeCell ref="Y20:Y22"/>
    <mergeCell ref="Z20:Z22"/>
    <mergeCell ref="X8:X10"/>
    <mergeCell ref="Y8:Y10"/>
    <mergeCell ref="Z8:Z10"/>
    <mergeCell ref="X11:X13"/>
    <mergeCell ref="Y11:Y13"/>
    <mergeCell ref="Z14:Z16"/>
    <mergeCell ref="AA2:AC3"/>
    <mergeCell ref="AA4:AA7"/>
    <mergeCell ref="AB4:AB7"/>
    <mergeCell ref="AC4:AC7"/>
    <mergeCell ref="AA29:AA31"/>
    <mergeCell ref="AB29:AB31"/>
    <mergeCell ref="AC29:AC31"/>
    <mergeCell ref="AA8:AA10"/>
    <mergeCell ref="AB8:AB10"/>
    <mergeCell ref="AC8:AC10"/>
    <mergeCell ref="AA20:AA22"/>
    <mergeCell ref="AB20:AB22"/>
    <mergeCell ref="AC20:AC22"/>
    <mergeCell ref="AB14:AB16"/>
    <mergeCell ref="AC14:AC16"/>
    <mergeCell ref="AA23:AA25"/>
    <mergeCell ref="AB23:AB25"/>
    <mergeCell ref="AC23:AC25"/>
    <mergeCell ref="AA26:AA28"/>
    <mergeCell ref="AB26:AB28"/>
    <mergeCell ref="AC26:AC28"/>
    <mergeCell ref="AA14:AA16"/>
    <mergeCell ref="S29:S31"/>
    <mergeCell ref="T29:T31"/>
    <mergeCell ref="U29:U31"/>
    <mergeCell ref="V29:V31"/>
    <mergeCell ref="W29:W31"/>
    <mergeCell ref="R23:R25"/>
    <mergeCell ref="S23:S25"/>
    <mergeCell ref="T23:T25"/>
    <mergeCell ref="U23:U25"/>
    <mergeCell ref="V23:V25"/>
    <mergeCell ref="W23:W25"/>
    <mergeCell ref="R26:R28"/>
    <mergeCell ref="S26:S28"/>
    <mergeCell ref="T26:T28"/>
    <mergeCell ref="U26:U28"/>
    <mergeCell ref="AL8:AL10"/>
    <mergeCell ref="AK8:AK10"/>
    <mergeCell ref="AJ8:AJ10"/>
    <mergeCell ref="E8:E10"/>
    <mergeCell ref="D8:D10"/>
    <mergeCell ref="AD11:AD13"/>
    <mergeCell ref="AE11:AE13"/>
    <mergeCell ref="AF11:AF13"/>
    <mergeCell ref="A8:A10"/>
    <mergeCell ref="B8:B10"/>
    <mergeCell ref="C8:C10"/>
    <mergeCell ref="AA11:AA13"/>
    <mergeCell ref="AB11:AB13"/>
    <mergeCell ref="AC11:AC13"/>
    <mergeCell ref="R8:W10"/>
    <mergeCell ref="U11:U13"/>
    <mergeCell ref="V11:V13"/>
    <mergeCell ref="W11:W13"/>
    <mergeCell ref="Z11:Z13"/>
    <mergeCell ref="F11:Q13"/>
    <mergeCell ref="F8:Q10"/>
    <mergeCell ref="AL11:AL13"/>
    <mergeCell ref="AK11:AK13"/>
    <mergeCell ref="AJ11:AJ13"/>
    <mergeCell ref="AF35:AF37"/>
    <mergeCell ref="AG35:AG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P35:P37"/>
    <mergeCell ref="Q35:Q37"/>
    <mergeCell ref="R35:R37"/>
    <mergeCell ref="S35:S37"/>
    <mergeCell ref="T35:T37"/>
    <mergeCell ref="U35:U37"/>
    <mergeCell ref="V35:V37"/>
    <mergeCell ref="W35:W37"/>
    <mergeCell ref="AA35:AA37"/>
    <mergeCell ref="AB35:AB37"/>
    <mergeCell ref="AC35:AC37"/>
    <mergeCell ref="AD35:AD37"/>
    <mergeCell ref="AF32:AF34"/>
    <mergeCell ref="AG32:AG34"/>
    <mergeCell ref="AA32:AA34"/>
    <mergeCell ref="AB32:AB34"/>
    <mergeCell ref="AC32:AC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P32:P34"/>
    <mergeCell ref="Q32:Q34"/>
    <mergeCell ref="AH32:AH34"/>
    <mergeCell ref="AI32:AI34"/>
    <mergeCell ref="AH35:AH37"/>
    <mergeCell ref="AI35:AI37"/>
    <mergeCell ref="AG2:AI3"/>
    <mergeCell ref="AG4:AG7"/>
    <mergeCell ref="AH4:AH7"/>
    <mergeCell ref="AI4:AI7"/>
    <mergeCell ref="AG8:AG10"/>
    <mergeCell ref="AH8:AH10"/>
    <mergeCell ref="AI8:AI10"/>
    <mergeCell ref="AG11:AG13"/>
    <mergeCell ref="AH11:AH13"/>
    <mergeCell ref="AI11:AI13"/>
    <mergeCell ref="AG26:AG28"/>
    <mergeCell ref="AH26:AH28"/>
    <mergeCell ref="AI26:AI28"/>
    <mergeCell ref="AD17:AL19"/>
    <mergeCell ref="AJ2:AL3"/>
    <mergeCell ref="AJ4:AJ7"/>
    <mergeCell ref="AK4:AK7"/>
    <mergeCell ref="AL4:AL7"/>
    <mergeCell ref="AG20:AG22"/>
    <mergeCell ref="AH20:AH22"/>
    <mergeCell ref="AH14:AH16"/>
    <mergeCell ref="AI14:AI16"/>
    <mergeCell ref="AK14:AK16"/>
    <mergeCell ref="AL14:AL16"/>
    <mergeCell ref="AJ14:AJ16"/>
    <mergeCell ref="AD20:AD22"/>
    <mergeCell ref="AE20:AE22"/>
    <mergeCell ref="AF20:AF22"/>
    <mergeCell ref="A29:A31"/>
    <mergeCell ref="B29:B31"/>
    <mergeCell ref="C29:C31"/>
    <mergeCell ref="D29:D31"/>
    <mergeCell ref="E29:E31"/>
    <mergeCell ref="A23:A25"/>
    <mergeCell ref="B23:B25"/>
    <mergeCell ref="C23:C25"/>
    <mergeCell ref="D23:D25"/>
    <mergeCell ref="E23:E25"/>
    <mergeCell ref="A26:A28"/>
    <mergeCell ref="B26:B28"/>
    <mergeCell ref="C26:C28"/>
    <mergeCell ref="D26:D28"/>
    <mergeCell ref="E26:E28"/>
    <mergeCell ref="V26:V28"/>
    <mergeCell ref="AD29:AD31"/>
    <mergeCell ref="AE29:AE31"/>
    <mergeCell ref="A14:A16"/>
    <mergeCell ref="B14:B16"/>
    <mergeCell ref="C14:C16"/>
    <mergeCell ref="D14:D16"/>
    <mergeCell ref="E14:E16"/>
    <mergeCell ref="AF14:AF16"/>
    <mergeCell ref="AF29:AF31"/>
    <mergeCell ref="AF26:AF28"/>
    <mergeCell ref="F20:Q22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W26:W28"/>
    <mergeCell ref="X26:X28"/>
    <mergeCell ref="R29:R31"/>
    <mergeCell ref="AE35:AE37"/>
    <mergeCell ref="Y26:Y28"/>
    <mergeCell ref="Z26:Z28"/>
    <mergeCell ref="R20:W22"/>
    <mergeCell ref="W14:W16"/>
    <mergeCell ref="X14:X16"/>
    <mergeCell ref="Y14:Y16"/>
    <mergeCell ref="AJ32:AJ34"/>
    <mergeCell ref="AK32:AK34"/>
    <mergeCell ref="AD14:AD16"/>
    <mergeCell ref="AE14:AE16"/>
    <mergeCell ref="R32:R34"/>
    <mergeCell ref="S32:S34"/>
    <mergeCell ref="T32:T34"/>
    <mergeCell ref="U32:U34"/>
    <mergeCell ref="V32:V34"/>
    <mergeCell ref="W32:W34"/>
    <mergeCell ref="AD26:AD28"/>
    <mergeCell ref="AE26:AE28"/>
    <mergeCell ref="AD23:AD25"/>
    <mergeCell ref="AE23:AE25"/>
    <mergeCell ref="AD32:AD34"/>
    <mergeCell ref="AE32:AE34"/>
    <mergeCell ref="AF23:AF25"/>
    <mergeCell ref="AL32:AL34"/>
    <mergeCell ref="AJ35:AJ37"/>
    <mergeCell ref="AK35:AK37"/>
    <mergeCell ref="AL35:AL37"/>
    <mergeCell ref="D2:D7"/>
    <mergeCell ref="E2:E7"/>
    <mergeCell ref="A6:A7"/>
    <mergeCell ref="B6:B7"/>
    <mergeCell ref="C6:C7"/>
    <mergeCell ref="AJ23:AJ25"/>
    <mergeCell ref="AK23:AK25"/>
    <mergeCell ref="AL23:AL25"/>
    <mergeCell ref="AJ20:AJ22"/>
    <mergeCell ref="AK20:AK22"/>
    <mergeCell ref="AL20:AL22"/>
    <mergeCell ref="AD2:AF3"/>
    <mergeCell ref="AD4:AD7"/>
    <mergeCell ref="AE4:AE7"/>
    <mergeCell ref="AF4:AF7"/>
    <mergeCell ref="AD8:AD10"/>
    <mergeCell ref="AE8:AE10"/>
    <mergeCell ref="AF8:AF10"/>
    <mergeCell ref="AJ29:AJ31"/>
    <mergeCell ref="AK29:AK31"/>
    <mergeCell ref="AL29:AL31"/>
    <mergeCell ref="AG23:AG25"/>
    <mergeCell ref="AH23:AH25"/>
    <mergeCell ref="AI23:AI25"/>
    <mergeCell ref="AG29:AG31"/>
    <mergeCell ref="AH29:AH31"/>
    <mergeCell ref="AI29:AI31"/>
    <mergeCell ref="AJ26:AJ28"/>
    <mergeCell ref="AK26:AK28"/>
    <mergeCell ref="AL26:AL28"/>
    <mergeCell ref="I4:I7"/>
    <mergeCell ref="J4:J7"/>
    <mergeCell ref="K4:K7"/>
    <mergeCell ref="L4:L7"/>
    <mergeCell ref="M4:M7"/>
    <mergeCell ref="N4:N7"/>
    <mergeCell ref="O4:O7"/>
    <mergeCell ref="P4:P7"/>
    <mergeCell ref="Q4:Q7"/>
    <mergeCell ref="A38:A40"/>
    <mergeCell ref="B38:B40"/>
    <mergeCell ref="C38:C40"/>
    <mergeCell ref="D38:D40"/>
    <mergeCell ref="E38:E40"/>
    <mergeCell ref="F38:F40"/>
    <mergeCell ref="G38:G40"/>
    <mergeCell ref="H38:H40"/>
    <mergeCell ref="F29:Q31"/>
    <mergeCell ref="A32:A34"/>
    <mergeCell ref="B32:B34"/>
    <mergeCell ref="C32:C34"/>
    <mergeCell ref="D32:D34"/>
    <mergeCell ref="E32:E34"/>
    <mergeCell ref="A35:A37"/>
    <mergeCell ref="B35:B37"/>
    <mergeCell ref="C35:C37"/>
    <mergeCell ref="D35:D37"/>
    <mergeCell ref="E35:E37"/>
    <mergeCell ref="O26:O28"/>
    <mergeCell ref="P26:P28"/>
    <mergeCell ref="Q26:Q28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P23:P25"/>
    <mergeCell ref="Q23:Q25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8"/>
  <sheetViews>
    <sheetView view="pageLayout" zoomScale="70" zoomScaleNormal="60" zoomScalePageLayoutView="70" workbookViewId="0">
      <selection activeCell="A2" sqref="A2:W7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22" width="6.7109375" style="1" customWidth="1"/>
    <col min="23" max="23" width="8.5703125" style="1" bestFit="1" customWidth="1"/>
    <col min="24" max="29" width="6.7109375" style="1" customWidth="1"/>
    <col min="30" max="38" width="7.42578125" style="1" customWidth="1"/>
    <col min="39" max="16384" width="1.7109375" style="1"/>
  </cols>
  <sheetData>
    <row r="2" spans="1:38" ht="15" customHeight="1" x14ac:dyDescent="0.25">
      <c r="A2" s="5" t="s">
        <v>18</v>
      </c>
      <c r="B2" s="6"/>
      <c r="C2" s="7"/>
      <c r="D2" s="94" t="s">
        <v>19</v>
      </c>
      <c r="E2" s="97" t="s">
        <v>0</v>
      </c>
      <c r="F2" s="104">
        <v>42828</v>
      </c>
      <c r="G2" s="105"/>
      <c r="H2" s="106"/>
      <c r="I2" s="104">
        <v>42822</v>
      </c>
      <c r="J2" s="105"/>
      <c r="K2" s="106"/>
      <c r="L2" s="104">
        <v>42815</v>
      </c>
      <c r="M2" s="105"/>
      <c r="N2" s="106"/>
      <c r="O2" s="104">
        <v>42801</v>
      </c>
      <c r="P2" s="105"/>
      <c r="Q2" s="106"/>
      <c r="R2" s="104">
        <v>42794</v>
      </c>
      <c r="S2" s="105"/>
      <c r="T2" s="106"/>
      <c r="U2" s="104">
        <v>42786</v>
      </c>
      <c r="V2" s="105"/>
      <c r="W2" s="106"/>
      <c r="X2" s="104">
        <v>42779</v>
      </c>
      <c r="Y2" s="105"/>
      <c r="Z2" s="106"/>
      <c r="AA2" s="104">
        <v>42773</v>
      </c>
      <c r="AB2" s="105"/>
      <c r="AC2" s="106"/>
      <c r="AD2" s="104">
        <v>42766</v>
      </c>
      <c r="AE2" s="105"/>
      <c r="AF2" s="106"/>
      <c r="AG2" s="104">
        <v>42758</v>
      </c>
      <c r="AH2" s="105"/>
      <c r="AI2" s="106"/>
      <c r="AJ2" s="104">
        <v>42738</v>
      </c>
      <c r="AK2" s="105"/>
      <c r="AL2" s="106"/>
    </row>
    <row r="3" spans="1:38" ht="15" customHeight="1" x14ac:dyDescent="0.25">
      <c r="A3" s="5"/>
      <c r="B3" s="6"/>
      <c r="C3" s="7"/>
      <c r="D3" s="95"/>
      <c r="E3" s="98"/>
      <c r="F3" s="107"/>
      <c r="G3" s="108"/>
      <c r="H3" s="109"/>
      <c r="I3" s="107"/>
      <c r="J3" s="108"/>
      <c r="K3" s="109"/>
      <c r="L3" s="107"/>
      <c r="M3" s="108"/>
      <c r="N3" s="109"/>
      <c r="O3" s="107"/>
      <c r="P3" s="108"/>
      <c r="Q3" s="109"/>
      <c r="R3" s="107"/>
      <c r="S3" s="108"/>
      <c r="T3" s="109"/>
      <c r="U3" s="107"/>
      <c r="V3" s="108"/>
      <c r="W3" s="109"/>
      <c r="X3" s="107"/>
      <c r="Y3" s="108"/>
      <c r="Z3" s="109"/>
      <c r="AA3" s="107"/>
      <c r="AB3" s="108"/>
      <c r="AC3" s="109"/>
      <c r="AD3" s="107"/>
      <c r="AE3" s="108"/>
      <c r="AF3" s="109"/>
      <c r="AG3" s="107"/>
      <c r="AH3" s="108"/>
      <c r="AI3" s="109"/>
      <c r="AJ3" s="107"/>
      <c r="AK3" s="108"/>
      <c r="AL3" s="109"/>
    </row>
    <row r="4" spans="1:38" ht="13.5" customHeight="1" x14ac:dyDescent="0.25">
      <c r="A4" s="5"/>
      <c r="B4" s="6"/>
      <c r="C4" s="7"/>
      <c r="D4" s="95"/>
      <c r="E4" s="98"/>
      <c r="F4" s="84" t="s">
        <v>1</v>
      </c>
      <c r="G4" s="87" t="s">
        <v>2</v>
      </c>
      <c r="H4" s="90" t="s">
        <v>3</v>
      </c>
      <c r="I4" s="84" t="s">
        <v>1</v>
      </c>
      <c r="J4" s="87" t="s">
        <v>2</v>
      </c>
      <c r="K4" s="90" t="s">
        <v>3</v>
      </c>
      <c r="L4" s="84" t="s">
        <v>1</v>
      </c>
      <c r="M4" s="87" t="s">
        <v>2</v>
      </c>
      <c r="N4" s="90" t="s">
        <v>3</v>
      </c>
      <c r="O4" s="84" t="s">
        <v>1</v>
      </c>
      <c r="P4" s="87" t="s">
        <v>2</v>
      </c>
      <c r="Q4" s="90" t="s">
        <v>3</v>
      </c>
      <c r="R4" s="150" t="s">
        <v>1</v>
      </c>
      <c r="S4" s="87" t="s">
        <v>2</v>
      </c>
      <c r="T4" s="157" t="s">
        <v>3</v>
      </c>
      <c r="U4" s="150" t="s">
        <v>1</v>
      </c>
      <c r="V4" s="87" t="s">
        <v>2</v>
      </c>
      <c r="W4" s="156" t="s">
        <v>3</v>
      </c>
      <c r="X4" s="150" t="s">
        <v>1</v>
      </c>
      <c r="Y4" s="153" t="s">
        <v>2</v>
      </c>
      <c r="Z4" s="156" t="s">
        <v>3</v>
      </c>
      <c r="AA4" s="150" t="s">
        <v>1</v>
      </c>
      <c r="AB4" s="153" t="s">
        <v>2</v>
      </c>
      <c r="AC4" s="156" t="s">
        <v>3</v>
      </c>
      <c r="AD4" s="84" t="s">
        <v>1</v>
      </c>
      <c r="AE4" s="87" t="s">
        <v>2</v>
      </c>
      <c r="AF4" s="90" t="s">
        <v>3</v>
      </c>
      <c r="AG4" s="84" t="s">
        <v>1</v>
      </c>
      <c r="AH4" s="87" t="s">
        <v>2</v>
      </c>
      <c r="AI4" s="90" t="s">
        <v>3</v>
      </c>
      <c r="AJ4" s="84" t="s">
        <v>1</v>
      </c>
      <c r="AK4" s="87" t="s">
        <v>2</v>
      </c>
      <c r="AL4" s="90" t="s">
        <v>3</v>
      </c>
    </row>
    <row r="5" spans="1:38" ht="13.5" customHeight="1" x14ac:dyDescent="0.25">
      <c r="A5" s="8"/>
      <c r="B5" s="9"/>
      <c r="C5" s="10"/>
      <c r="D5" s="95"/>
      <c r="E5" s="98"/>
      <c r="F5" s="85"/>
      <c r="G5" s="88"/>
      <c r="H5" s="91"/>
      <c r="I5" s="85"/>
      <c r="J5" s="88"/>
      <c r="K5" s="91"/>
      <c r="L5" s="85"/>
      <c r="M5" s="88"/>
      <c r="N5" s="91"/>
      <c r="O5" s="85"/>
      <c r="P5" s="88"/>
      <c r="Q5" s="91"/>
      <c r="R5" s="151"/>
      <c r="S5" s="88"/>
      <c r="T5" s="157"/>
      <c r="U5" s="151"/>
      <c r="V5" s="88"/>
      <c r="W5" s="156"/>
      <c r="X5" s="151"/>
      <c r="Y5" s="154"/>
      <c r="Z5" s="156"/>
      <c r="AA5" s="151"/>
      <c r="AB5" s="154"/>
      <c r="AC5" s="156"/>
      <c r="AD5" s="85"/>
      <c r="AE5" s="88"/>
      <c r="AF5" s="91"/>
      <c r="AG5" s="85"/>
      <c r="AH5" s="88"/>
      <c r="AI5" s="91"/>
      <c r="AJ5" s="85"/>
      <c r="AK5" s="88"/>
      <c r="AL5" s="91"/>
    </row>
    <row r="6" spans="1:38" s="2" customFormat="1" ht="12.75" customHeight="1" x14ac:dyDescent="0.2">
      <c r="A6" s="100" t="s">
        <v>6</v>
      </c>
      <c r="B6" s="102" t="s">
        <v>4</v>
      </c>
      <c r="C6" s="102" t="s">
        <v>7</v>
      </c>
      <c r="D6" s="95"/>
      <c r="E6" s="98"/>
      <c r="F6" s="85"/>
      <c r="G6" s="88"/>
      <c r="H6" s="91"/>
      <c r="I6" s="85"/>
      <c r="J6" s="88"/>
      <c r="K6" s="91"/>
      <c r="L6" s="85"/>
      <c r="M6" s="88"/>
      <c r="N6" s="91"/>
      <c r="O6" s="85"/>
      <c r="P6" s="88"/>
      <c r="Q6" s="91"/>
      <c r="R6" s="151"/>
      <c r="S6" s="88"/>
      <c r="T6" s="157"/>
      <c r="U6" s="151"/>
      <c r="V6" s="88"/>
      <c r="W6" s="156"/>
      <c r="X6" s="151"/>
      <c r="Y6" s="154"/>
      <c r="Z6" s="156"/>
      <c r="AA6" s="151"/>
      <c r="AB6" s="154"/>
      <c r="AC6" s="156"/>
      <c r="AD6" s="85"/>
      <c r="AE6" s="88"/>
      <c r="AF6" s="91"/>
      <c r="AG6" s="85"/>
      <c r="AH6" s="88"/>
      <c r="AI6" s="91"/>
      <c r="AJ6" s="85"/>
      <c r="AK6" s="88"/>
      <c r="AL6" s="91"/>
    </row>
    <row r="7" spans="1:38" s="2" customFormat="1" ht="26.25" customHeight="1" x14ac:dyDescent="0.2">
      <c r="A7" s="101"/>
      <c r="B7" s="103"/>
      <c r="C7" s="103"/>
      <c r="D7" s="96"/>
      <c r="E7" s="99"/>
      <c r="F7" s="86"/>
      <c r="G7" s="89"/>
      <c r="H7" s="92"/>
      <c r="I7" s="86"/>
      <c r="J7" s="89"/>
      <c r="K7" s="92"/>
      <c r="L7" s="86"/>
      <c r="M7" s="89"/>
      <c r="N7" s="92"/>
      <c r="O7" s="86"/>
      <c r="P7" s="89"/>
      <c r="Q7" s="92"/>
      <c r="R7" s="152"/>
      <c r="S7" s="89"/>
      <c r="T7" s="157"/>
      <c r="U7" s="152"/>
      <c r="V7" s="89"/>
      <c r="W7" s="156"/>
      <c r="X7" s="152"/>
      <c r="Y7" s="155"/>
      <c r="Z7" s="156"/>
      <c r="AA7" s="152"/>
      <c r="AB7" s="155"/>
      <c r="AC7" s="156"/>
      <c r="AD7" s="86"/>
      <c r="AE7" s="89"/>
      <c r="AF7" s="92"/>
      <c r="AG7" s="86"/>
      <c r="AH7" s="89"/>
      <c r="AI7" s="92"/>
      <c r="AJ7" s="86"/>
      <c r="AK7" s="89"/>
      <c r="AL7" s="92"/>
    </row>
    <row r="8" spans="1:38" ht="13.5" customHeight="1" x14ac:dyDescent="0.25">
      <c r="A8" s="119" t="s">
        <v>16</v>
      </c>
      <c r="B8" s="68">
        <v>42818</v>
      </c>
      <c r="C8" s="122">
        <v>42630</v>
      </c>
      <c r="D8" s="72" t="s">
        <v>5</v>
      </c>
      <c r="E8" s="73">
        <v>25</v>
      </c>
      <c r="F8" s="72">
        <v>7</v>
      </c>
      <c r="G8" s="72">
        <v>12</v>
      </c>
      <c r="H8" s="74">
        <f>G8/25</f>
        <v>0.48</v>
      </c>
      <c r="I8" s="72">
        <v>6</v>
      </c>
      <c r="J8" s="72">
        <v>11</v>
      </c>
      <c r="K8" s="74">
        <f>J8/25</f>
        <v>0.44</v>
      </c>
      <c r="L8" s="72">
        <v>4</v>
      </c>
      <c r="M8" s="72">
        <v>10</v>
      </c>
      <c r="N8" s="74">
        <f>M8/25</f>
        <v>0.4</v>
      </c>
      <c r="O8" s="72">
        <v>4</v>
      </c>
      <c r="P8" s="72">
        <v>9</v>
      </c>
      <c r="Q8" s="74">
        <f>P8/25</f>
        <v>0.36</v>
      </c>
      <c r="R8" s="72">
        <v>2</v>
      </c>
      <c r="S8" s="72">
        <v>7</v>
      </c>
      <c r="T8" s="74">
        <f t="shared" ref="T8" si="0">S8/E8</f>
        <v>0.28000000000000003</v>
      </c>
      <c r="U8" s="72">
        <v>2</v>
      </c>
      <c r="V8" s="72">
        <v>7</v>
      </c>
      <c r="W8" s="74">
        <f t="shared" ref="W8" si="1">V8/E8</f>
        <v>0.28000000000000003</v>
      </c>
      <c r="X8" s="72">
        <v>4</v>
      </c>
      <c r="Y8" s="72">
        <v>4</v>
      </c>
      <c r="Z8" s="74">
        <f t="shared" ref="Z8" si="2">Y8/E8</f>
        <v>0.16</v>
      </c>
      <c r="AA8" s="72">
        <v>1</v>
      </c>
      <c r="AB8" s="72">
        <v>1</v>
      </c>
      <c r="AC8" s="74">
        <f t="shared" ref="AC8" si="3">AB8/E8</f>
        <v>0.04</v>
      </c>
      <c r="AD8" s="60">
        <v>1</v>
      </c>
      <c r="AE8" s="60">
        <v>1</v>
      </c>
      <c r="AF8" s="110">
        <v>0.04</v>
      </c>
      <c r="AG8" s="60">
        <v>1</v>
      </c>
      <c r="AH8" s="60">
        <v>1</v>
      </c>
      <c r="AI8" s="110">
        <v>0.04</v>
      </c>
      <c r="AJ8" s="60">
        <v>1</v>
      </c>
      <c r="AK8" s="60">
        <v>0</v>
      </c>
      <c r="AL8" s="126">
        <v>0</v>
      </c>
    </row>
    <row r="9" spans="1:38" x14ac:dyDescent="0.25">
      <c r="A9" s="120"/>
      <c r="B9" s="68"/>
      <c r="C9" s="122"/>
      <c r="D9" s="72"/>
      <c r="E9" s="73"/>
      <c r="F9" s="72"/>
      <c r="G9" s="72"/>
      <c r="H9" s="74"/>
      <c r="I9" s="72"/>
      <c r="J9" s="72"/>
      <c r="K9" s="74"/>
      <c r="L9" s="72"/>
      <c r="M9" s="72"/>
      <c r="N9" s="74"/>
      <c r="O9" s="72"/>
      <c r="P9" s="72"/>
      <c r="Q9" s="74"/>
      <c r="R9" s="72"/>
      <c r="S9" s="72"/>
      <c r="T9" s="74"/>
      <c r="U9" s="72"/>
      <c r="V9" s="72"/>
      <c r="W9" s="74"/>
      <c r="X9" s="72"/>
      <c r="Y9" s="72"/>
      <c r="Z9" s="74"/>
      <c r="AA9" s="72"/>
      <c r="AB9" s="72"/>
      <c r="AC9" s="74"/>
      <c r="AD9" s="61"/>
      <c r="AE9" s="61"/>
      <c r="AF9" s="111"/>
      <c r="AG9" s="61"/>
      <c r="AH9" s="61"/>
      <c r="AI9" s="111"/>
      <c r="AJ9" s="61"/>
      <c r="AK9" s="61"/>
      <c r="AL9" s="127"/>
    </row>
    <row r="10" spans="1:38" x14ac:dyDescent="0.25">
      <c r="A10" s="121"/>
      <c r="B10" s="68"/>
      <c r="C10" s="122"/>
      <c r="D10" s="72"/>
      <c r="E10" s="73"/>
      <c r="F10" s="72"/>
      <c r="G10" s="72"/>
      <c r="H10" s="74"/>
      <c r="I10" s="72"/>
      <c r="J10" s="72"/>
      <c r="K10" s="74"/>
      <c r="L10" s="72"/>
      <c r="M10" s="72"/>
      <c r="N10" s="74"/>
      <c r="O10" s="72"/>
      <c r="P10" s="72"/>
      <c r="Q10" s="74"/>
      <c r="R10" s="72"/>
      <c r="S10" s="72"/>
      <c r="T10" s="74"/>
      <c r="U10" s="72"/>
      <c r="V10" s="72"/>
      <c r="W10" s="74"/>
      <c r="X10" s="72"/>
      <c r="Y10" s="72"/>
      <c r="Z10" s="74"/>
      <c r="AA10" s="72"/>
      <c r="AB10" s="72"/>
      <c r="AC10" s="74"/>
      <c r="AD10" s="62"/>
      <c r="AE10" s="62"/>
      <c r="AF10" s="112"/>
      <c r="AG10" s="62"/>
      <c r="AH10" s="62"/>
      <c r="AI10" s="112"/>
      <c r="AJ10" s="62"/>
      <c r="AK10" s="62"/>
      <c r="AL10" s="128"/>
    </row>
    <row r="11" spans="1:38" ht="13.5" customHeight="1" x14ac:dyDescent="0.25">
      <c r="A11" s="119" t="s">
        <v>24</v>
      </c>
      <c r="B11" s="68">
        <v>42874</v>
      </c>
      <c r="C11" s="122">
        <v>42860</v>
      </c>
      <c r="D11" s="72" t="s">
        <v>5</v>
      </c>
      <c r="E11" s="73">
        <v>25</v>
      </c>
      <c r="F11" s="72">
        <v>1</v>
      </c>
      <c r="G11" s="72">
        <v>0</v>
      </c>
      <c r="H11" s="74">
        <f>G11/25</f>
        <v>0</v>
      </c>
      <c r="I11" s="72">
        <v>1</v>
      </c>
      <c r="J11" s="72">
        <v>0</v>
      </c>
      <c r="K11" s="74">
        <f>J11/25</f>
        <v>0</v>
      </c>
      <c r="L11" s="72">
        <v>1</v>
      </c>
      <c r="M11" s="72">
        <v>0</v>
      </c>
      <c r="N11" s="74">
        <f>M11/25</f>
        <v>0</v>
      </c>
      <c r="O11" s="72">
        <v>0</v>
      </c>
      <c r="P11" s="72">
        <v>0</v>
      </c>
      <c r="Q11" s="74">
        <f>P11/25</f>
        <v>0</v>
      </c>
      <c r="R11" s="72">
        <v>2</v>
      </c>
      <c r="S11" s="72">
        <v>7</v>
      </c>
      <c r="T11" s="74">
        <f t="shared" ref="T11" si="4">S11/E11</f>
        <v>0.28000000000000003</v>
      </c>
      <c r="U11" s="72">
        <v>2</v>
      </c>
      <c r="V11" s="72">
        <v>7</v>
      </c>
      <c r="W11" s="74">
        <f t="shared" ref="W11" si="5">V11/E11</f>
        <v>0.28000000000000003</v>
      </c>
      <c r="X11" s="72">
        <v>4</v>
      </c>
      <c r="Y11" s="72">
        <v>4</v>
      </c>
      <c r="Z11" s="74">
        <f t="shared" ref="Z11" si="6">Y11/E11</f>
        <v>0.16</v>
      </c>
      <c r="AA11" s="72">
        <v>25</v>
      </c>
      <c r="AB11" s="72">
        <v>2</v>
      </c>
      <c r="AC11" s="74">
        <f t="shared" ref="AC11" si="7">AB11/E11</f>
        <v>0.08</v>
      </c>
      <c r="AD11" s="132"/>
      <c r="AE11" s="133"/>
      <c r="AF11" s="133"/>
      <c r="AG11" s="133"/>
      <c r="AH11" s="133"/>
      <c r="AI11" s="133"/>
      <c r="AJ11" s="133"/>
      <c r="AK11" s="133"/>
      <c r="AL11" s="134"/>
    </row>
    <row r="12" spans="1:38" x14ac:dyDescent="0.25">
      <c r="A12" s="120"/>
      <c r="B12" s="68"/>
      <c r="C12" s="122"/>
      <c r="D12" s="72"/>
      <c r="E12" s="73"/>
      <c r="F12" s="72"/>
      <c r="G12" s="72"/>
      <c r="H12" s="74"/>
      <c r="I12" s="72"/>
      <c r="J12" s="72"/>
      <c r="K12" s="74"/>
      <c r="L12" s="72"/>
      <c r="M12" s="72"/>
      <c r="N12" s="74"/>
      <c r="O12" s="72"/>
      <c r="P12" s="72"/>
      <c r="Q12" s="74"/>
      <c r="R12" s="72"/>
      <c r="S12" s="72"/>
      <c r="T12" s="74"/>
      <c r="U12" s="72"/>
      <c r="V12" s="72"/>
      <c r="W12" s="74"/>
      <c r="X12" s="72"/>
      <c r="Y12" s="72"/>
      <c r="Z12" s="74"/>
      <c r="AA12" s="72"/>
      <c r="AB12" s="72"/>
      <c r="AC12" s="74"/>
      <c r="AD12" s="135"/>
      <c r="AE12" s="136"/>
      <c r="AF12" s="136"/>
      <c r="AG12" s="136"/>
      <c r="AH12" s="136"/>
      <c r="AI12" s="136"/>
      <c r="AJ12" s="136"/>
      <c r="AK12" s="136"/>
      <c r="AL12" s="137"/>
    </row>
    <row r="13" spans="1:38" x14ac:dyDescent="0.25">
      <c r="A13" s="121"/>
      <c r="B13" s="68"/>
      <c r="C13" s="122"/>
      <c r="D13" s="72"/>
      <c r="E13" s="73"/>
      <c r="F13" s="72"/>
      <c r="G13" s="72"/>
      <c r="H13" s="74"/>
      <c r="I13" s="72"/>
      <c r="J13" s="72"/>
      <c r="K13" s="74"/>
      <c r="L13" s="72"/>
      <c r="M13" s="72"/>
      <c r="N13" s="74"/>
      <c r="O13" s="72"/>
      <c r="P13" s="72"/>
      <c r="Q13" s="74"/>
      <c r="R13" s="72"/>
      <c r="S13" s="72"/>
      <c r="T13" s="74"/>
      <c r="U13" s="72"/>
      <c r="V13" s="72"/>
      <c r="W13" s="74"/>
      <c r="X13" s="72"/>
      <c r="Y13" s="72"/>
      <c r="Z13" s="74"/>
      <c r="AA13" s="72"/>
      <c r="AB13" s="72"/>
      <c r="AC13" s="74"/>
      <c r="AD13" s="138"/>
      <c r="AE13" s="139"/>
      <c r="AF13" s="139"/>
      <c r="AG13" s="139"/>
      <c r="AH13" s="139"/>
      <c r="AI13" s="139"/>
      <c r="AJ13" s="139"/>
      <c r="AK13" s="139"/>
      <c r="AL13" s="140"/>
    </row>
    <row r="14" spans="1:38" x14ac:dyDescent="0.25">
      <c r="A14" s="66" t="s">
        <v>10</v>
      </c>
      <c r="B14" s="68">
        <v>42832</v>
      </c>
      <c r="C14" s="122">
        <v>42453</v>
      </c>
      <c r="D14" s="129" t="s">
        <v>9</v>
      </c>
      <c r="E14" s="73">
        <v>25</v>
      </c>
      <c r="F14" s="60">
        <v>5</v>
      </c>
      <c r="G14" s="60">
        <v>15</v>
      </c>
      <c r="H14" s="63">
        <f>G14/E14</f>
        <v>0.6</v>
      </c>
      <c r="I14" s="60">
        <v>7</v>
      </c>
      <c r="J14" s="60">
        <v>12</v>
      </c>
      <c r="K14" s="63">
        <f>J14/E14</f>
        <v>0.48</v>
      </c>
      <c r="L14" s="60">
        <v>5</v>
      </c>
      <c r="M14" s="60">
        <v>12</v>
      </c>
      <c r="N14" s="63">
        <f>M14/E14</f>
        <v>0.48</v>
      </c>
      <c r="O14" s="60">
        <v>3</v>
      </c>
      <c r="P14" s="60">
        <v>12</v>
      </c>
      <c r="Q14" s="63">
        <f>P14/E14</f>
        <v>0.48</v>
      </c>
      <c r="R14" s="60">
        <v>5</v>
      </c>
      <c r="S14" s="60">
        <v>12</v>
      </c>
      <c r="T14" s="63">
        <f t="shared" ref="T14" si="8">S14/E14</f>
        <v>0.48</v>
      </c>
      <c r="U14" s="60">
        <v>17</v>
      </c>
      <c r="V14" s="60">
        <v>10</v>
      </c>
      <c r="W14" s="63">
        <f t="shared" ref="W14" si="9">V14/E14</f>
        <v>0.4</v>
      </c>
      <c r="X14" s="60">
        <v>17</v>
      </c>
      <c r="Y14" s="60">
        <v>0</v>
      </c>
      <c r="Z14" s="63">
        <f>Y14/B14</f>
        <v>0</v>
      </c>
      <c r="AA14" s="60">
        <v>15</v>
      </c>
      <c r="AB14" s="60">
        <v>0</v>
      </c>
      <c r="AC14" s="63">
        <f>AB14/E14</f>
        <v>0</v>
      </c>
      <c r="AD14" s="60">
        <v>8</v>
      </c>
      <c r="AE14" s="60">
        <v>0</v>
      </c>
      <c r="AF14" s="63">
        <f>AE14/B14</f>
        <v>0</v>
      </c>
      <c r="AG14" s="60">
        <v>8</v>
      </c>
      <c r="AH14" s="60">
        <v>0</v>
      </c>
      <c r="AI14" s="63">
        <f>AH14/E14</f>
        <v>0</v>
      </c>
      <c r="AJ14" s="60">
        <v>0</v>
      </c>
      <c r="AK14" s="60">
        <v>0</v>
      </c>
      <c r="AL14" s="63">
        <f>AK14/B14</f>
        <v>0</v>
      </c>
    </row>
    <row r="15" spans="1:38" x14ac:dyDescent="0.25">
      <c r="A15" s="67"/>
      <c r="B15" s="68"/>
      <c r="C15" s="122"/>
      <c r="D15" s="130"/>
      <c r="E15" s="73"/>
      <c r="F15" s="61"/>
      <c r="G15" s="61"/>
      <c r="H15" s="64"/>
      <c r="I15" s="61"/>
      <c r="J15" s="61"/>
      <c r="K15" s="64"/>
      <c r="L15" s="61"/>
      <c r="M15" s="61"/>
      <c r="N15" s="64"/>
      <c r="O15" s="61"/>
      <c r="P15" s="61"/>
      <c r="Q15" s="64"/>
      <c r="R15" s="61"/>
      <c r="S15" s="61"/>
      <c r="T15" s="64"/>
      <c r="U15" s="61"/>
      <c r="V15" s="61"/>
      <c r="W15" s="64"/>
      <c r="X15" s="61"/>
      <c r="Y15" s="61"/>
      <c r="Z15" s="64"/>
      <c r="AA15" s="61"/>
      <c r="AB15" s="61"/>
      <c r="AC15" s="64"/>
      <c r="AD15" s="61"/>
      <c r="AE15" s="61"/>
      <c r="AF15" s="64"/>
      <c r="AG15" s="61"/>
      <c r="AH15" s="61"/>
      <c r="AI15" s="64"/>
      <c r="AJ15" s="61"/>
      <c r="AK15" s="61"/>
      <c r="AL15" s="64"/>
    </row>
    <row r="16" spans="1:38" x14ac:dyDescent="0.25">
      <c r="A16" s="67"/>
      <c r="B16" s="68"/>
      <c r="C16" s="122"/>
      <c r="D16" s="131"/>
      <c r="E16" s="73"/>
      <c r="F16" s="62"/>
      <c r="G16" s="62"/>
      <c r="H16" s="65"/>
      <c r="I16" s="62"/>
      <c r="J16" s="62"/>
      <c r="K16" s="65"/>
      <c r="L16" s="62"/>
      <c r="M16" s="62"/>
      <c r="N16" s="65"/>
      <c r="O16" s="62"/>
      <c r="P16" s="62"/>
      <c r="Q16" s="65"/>
      <c r="R16" s="62"/>
      <c r="S16" s="62"/>
      <c r="T16" s="65"/>
      <c r="U16" s="62"/>
      <c r="V16" s="62"/>
      <c r="W16" s="65"/>
      <c r="X16" s="62"/>
      <c r="Y16" s="62"/>
      <c r="Z16" s="65"/>
      <c r="AA16" s="62"/>
      <c r="AB16" s="62"/>
      <c r="AC16" s="65"/>
      <c r="AD16" s="62"/>
      <c r="AE16" s="62"/>
      <c r="AF16" s="65"/>
      <c r="AG16" s="62"/>
      <c r="AH16" s="62"/>
      <c r="AI16" s="65"/>
      <c r="AJ16" s="62"/>
      <c r="AK16" s="62"/>
      <c r="AL16" s="65"/>
    </row>
    <row r="17" spans="1:38" x14ac:dyDescent="0.25">
      <c r="A17" s="66" t="s">
        <v>23</v>
      </c>
      <c r="B17" s="68">
        <v>42776</v>
      </c>
      <c r="C17" s="122">
        <v>42396</v>
      </c>
      <c r="D17" s="129" t="s">
        <v>9</v>
      </c>
      <c r="E17" s="73">
        <v>25</v>
      </c>
      <c r="F17" s="60">
        <v>3</v>
      </c>
      <c r="G17" s="60">
        <v>40</v>
      </c>
      <c r="H17" s="63">
        <f>G17/E17</f>
        <v>1.6</v>
      </c>
      <c r="I17" s="60">
        <v>6</v>
      </c>
      <c r="J17" s="60">
        <v>34</v>
      </c>
      <c r="K17" s="63">
        <f>J17/E17</f>
        <v>1.36</v>
      </c>
      <c r="L17" s="60">
        <v>8</v>
      </c>
      <c r="M17" s="60">
        <v>27</v>
      </c>
      <c r="N17" s="63">
        <f>M17/E17</f>
        <v>1.08</v>
      </c>
      <c r="O17" s="60">
        <v>11</v>
      </c>
      <c r="P17" s="60">
        <v>17</v>
      </c>
      <c r="Q17" s="63">
        <f>P17/E17</f>
        <v>0.68</v>
      </c>
      <c r="R17" s="60">
        <v>16</v>
      </c>
      <c r="S17" s="60">
        <v>4</v>
      </c>
      <c r="T17" s="63">
        <f t="shared" ref="T17" si="10">S17/E17</f>
        <v>0.16</v>
      </c>
      <c r="U17" s="60">
        <v>11</v>
      </c>
      <c r="V17" s="60">
        <v>0</v>
      </c>
      <c r="W17" s="63">
        <f t="shared" ref="W17" si="11">V17/E17</f>
        <v>0</v>
      </c>
      <c r="X17" s="60">
        <v>0</v>
      </c>
      <c r="Y17" s="60">
        <v>0</v>
      </c>
      <c r="Z17" s="63">
        <f>Y17/B17</f>
        <v>0</v>
      </c>
      <c r="AA17" s="60">
        <v>0</v>
      </c>
      <c r="AB17" s="60">
        <v>0</v>
      </c>
      <c r="AC17" s="63">
        <f>AB17/E17</f>
        <v>0</v>
      </c>
      <c r="AD17" s="60"/>
      <c r="AE17" s="60"/>
      <c r="AF17" s="60"/>
      <c r="AG17" s="60"/>
      <c r="AH17" s="60"/>
      <c r="AI17" s="60"/>
      <c r="AJ17" s="60"/>
      <c r="AK17" s="60"/>
      <c r="AL17" s="60"/>
    </row>
    <row r="18" spans="1:38" x14ac:dyDescent="0.25">
      <c r="A18" s="67"/>
      <c r="B18" s="68"/>
      <c r="C18" s="122"/>
      <c r="D18" s="130"/>
      <c r="E18" s="73"/>
      <c r="F18" s="61"/>
      <c r="G18" s="61"/>
      <c r="H18" s="64"/>
      <c r="I18" s="61"/>
      <c r="J18" s="61"/>
      <c r="K18" s="64"/>
      <c r="L18" s="61"/>
      <c r="M18" s="61"/>
      <c r="N18" s="64"/>
      <c r="O18" s="61"/>
      <c r="P18" s="61"/>
      <c r="Q18" s="64"/>
      <c r="R18" s="61"/>
      <c r="S18" s="61"/>
      <c r="T18" s="64"/>
      <c r="U18" s="61"/>
      <c r="V18" s="61"/>
      <c r="W18" s="64"/>
      <c r="X18" s="61"/>
      <c r="Y18" s="61"/>
      <c r="Z18" s="64"/>
      <c r="AA18" s="61"/>
      <c r="AB18" s="61"/>
      <c r="AC18" s="64"/>
      <c r="AD18" s="61"/>
      <c r="AE18" s="61"/>
      <c r="AF18" s="61"/>
      <c r="AG18" s="61"/>
      <c r="AH18" s="61"/>
      <c r="AI18" s="61"/>
      <c r="AJ18" s="61"/>
      <c r="AK18" s="61"/>
      <c r="AL18" s="61"/>
    </row>
    <row r="19" spans="1:38" x14ac:dyDescent="0.25">
      <c r="A19" s="67"/>
      <c r="B19" s="68"/>
      <c r="C19" s="122"/>
      <c r="D19" s="131"/>
      <c r="E19" s="73"/>
      <c r="F19" s="62"/>
      <c r="G19" s="62"/>
      <c r="H19" s="65"/>
      <c r="I19" s="62"/>
      <c r="J19" s="62"/>
      <c r="K19" s="65"/>
      <c r="L19" s="62"/>
      <c r="M19" s="62"/>
      <c r="N19" s="65"/>
      <c r="O19" s="62"/>
      <c r="P19" s="62"/>
      <c r="Q19" s="65"/>
      <c r="R19" s="62"/>
      <c r="S19" s="62"/>
      <c r="T19" s="65"/>
      <c r="U19" s="62"/>
      <c r="V19" s="62"/>
      <c r="W19" s="65"/>
      <c r="X19" s="62"/>
      <c r="Y19" s="62"/>
      <c r="Z19" s="65"/>
      <c r="AA19" s="62"/>
      <c r="AB19" s="62"/>
      <c r="AC19" s="65"/>
      <c r="AD19" s="62"/>
      <c r="AE19" s="62"/>
      <c r="AF19" s="62"/>
      <c r="AG19" s="62"/>
      <c r="AH19" s="62"/>
      <c r="AI19" s="62"/>
      <c r="AJ19" s="62"/>
      <c r="AK19" s="62"/>
      <c r="AL19" s="62"/>
    </row>
    <row r="20" spans="1:38" x14ac:dyDescent="0.25">
      <c r="A20" s="66" t="s">
        <v>13</v>
      </c>
      <c r="B20" s="68">
        <v>42853</v>
      </c>
      <c r="C20" s="69">
        <v>42832</v>
      </c>
      <c r="D20" s="72" t="s">
        <v>12</v>
      </c>
      <c r="E20" s="73">
        <v>25</v>
      </c>
      <c r="F20" s="72">
        <v>3</v>
      </c>
      <c r="G20" s="72">
        <v>17</v>
      </c>
      <c r="H20" s="74">
        <f>G20/E20</f>
        <v>0.68</v>
      </c>
      <c r="I20" s="72">
        <v>3</v>
      </c>
      <c r="J20" s="72">
        <v>16</v>
      </c>
      <c r="K20" s="93">
        <f>J20/E20</f>
        <v>0.64</v>
      </c>
      <c r="L20" s="72">
        <v>3</v>
      </c>
      <c r="M20" s="72">
        <v>17</v>
      </c>
      <c r="N20" s="93">
        <f>M20/E20</f>
        <v>0.68</v>
      </c>
      <c r="O20" s="72">
        <v>4</v>
      </c>
      <c r="P20" s="72">
        <v>14</v>
      </c>
      <c r="Q20" s="74">
        <v>0.56000000000000005</v>
      </c>
      <c r="R20" s="72">
        <v>4</v>
      </c>
      <c r="S20" s="72">
        <v>14</v>
      </c>
      <c r="T20" s="74">
        <f t="shared" ref="T20" si="12">S20/E20</f>
        <v>0.56000000000000005</v>
      </c>
      <c r="U20" s="72">
        <v>3</v>
      </c>
      <c r="V20" s="72">
        <v>14</v>
      </c>
      <c r="W20" s="74">
        <f t="shared" ref="W20" si="13">V20/E20</f>
        <v>0.56000000000000005</v>
      </c>
      <c r="X20" s="60">
        <v>12</v>
      </c>
      <c r="Y20" s="60">
        <v>5</v>
      </c>
      <c r="Z20" s="63">
        <f t="shared" ref="Z20" si="14">Y20/E20</f>
        <v>0.2</v>
      </c>
      <c r="AA20" s="72">
        <v>8</v>
      </c>
      <c r="AB20" s="72">
        <v>4</v>
      </c>
      <c r="AC20" s="93">
        <f t="shared" ref="AC20" si="15">AB20/E20</f>
        <v>0.16</v>
      </c>
      <c r="AD20" s="72">
        <v>7</v>
      </c>
      <c r="AE20" s="72">
        <v>4</v>
      </c>
      <c r="AF20" s="74">
        <f>AE20/E20</f>
        <v>0.16</v>
      </c>
      <c r="AG20" s="72">
        <v>5</v>
      </c>
      <c r="AH20" s="72">
        <v>4</v>
      </c>
      <c r="AI20" s="93">
        <f>AH20/E20</f>
        <v>0.16</v>
      </c>
      <c r="AJ20" s="72">
        <v>5</v>
      </c>
      <c r="AK20" s="72">
        <v>3</v>
      </c>
      <c r="AL20" s="93">
        <f>AK20/E20</f>
        <v>0.12</v>
      </c>
    </row>
    <row r="21" spans="1:38" x14ac:dyDescent="0.25">
      <c r="A21" s="67"/>
      <c r="B21" s="68"/>
      <c r="C21" s="70"/>
      <c r="D21" s="72"/>
      <c r="E21" s="73"/>
      <c r="F21" s="72"/>
      <c r="G21" s="72"/>
      <c r="H21" s="74"/>
      <c r="I21" s="72"/>
      <c r="J21" s="72"/>
      <c r="K21" s="93"/>
      <c r="L21" s="72"/>
      <c r="M21" s="72"/>
      <c r="N21" s="93"/>
      <c r="O21" s="72"/>
      <c r="P21" s="72"/>
      <c r="Q21" s="74"/>
      <c r="R21" s="72"/>
      <c r="S21" s="72"/>
      <c r="T21" s="74"/>
      <c r="U21" s="72"/>
      <c r="V21" s="72"/>
      <c r="W21" s="74"/>
      <c r="X21" s="61"/>
      <c r="Y21" s="61"/>
      <c r="Z21" s="64"/>
      <c r="AA21" s="72"/>
      <c r="AB21" s="72"/>
      <c r="AC21" s="93"/>
      <c r="AD21" s="72"/>
      <c r="AE21" s="72"/>
      <c r="AF21" s="74"/>
      <c r="AG21" s="72"/>
      <c r="AH21" s="72"/>
      <c r="AI21" s="93"/>
      <c r="AJ21" s="72"/>
      <c r="AK21" s="72"/>
      <c r="AL21" s="93"/>
    </row>
    <row r="22" spans="1:38" x14ac:dyDescent="0.25">
      <c r="A22" s="67"/>
      <c r="B22" s="68"/>
      <c r="C22" s="71"/>
      <c r="D22" s="72"/>
      <c r="E22" s="73"/>
      <c r="F22" s="72"/>
      <c r="G22" s="72"/>
      <c r="H22" s="74"/>
      <c r="I22" s="72"/>
      <c r="J22" s="72"/>
      <c r="K22" s="93"/>
      <c r="L22" s="72"/>
      <c r="M22" s="72"/>
      <c r="N22" s="93"/>
      <c r="O22" s="72"/>
      <c r="P22" s="72"/>
      <c r="Q22" s="74"/>
      <c r="R22" s="72"/>
      <c r="S22" s="72"/>
      <c r="T22" s="74"/>
      <c r="U22" s="72"/>
      <c r="V22" s="72"/>
      <c r="W22" s="74"/>
      <c r="X22" s="62"/>
      <c r="Y22" s="62"/>
      <c r="Z22" s="65"/>
      <c r="AA22" s="72"/>
      <c r="AB22" s="72"/>
      <c r="AC22" s="93"/>
      <c r="AD22" s="72"/>
      <c r="AE22" s="72"/>
      <c r="AF22" s="74"/>
      <c r="AG22" s="72"/>
      <c r="AH22" s="72"/>
      <c r="AI22" s="93"/>
      <c r="AJ22" s="72"/>
      <c r="AK22" s="72"/>
      <c r="AL22" s="93"/>
    </row>
    <row r="23" spans="1:38" x14ac:dyDescent="0.25">
      <c r="A23" s="66" t="s">
        <v>14</v>
      </c>
      <c r="B23" s="68">
        <v>42832</v>
      </c>
      <c r="C23" s="69">
        <v>42818</v>
      </c>
      <c r="D23" s="72" t="s">
        <v>12</v>
      </c>
      <c r="E23" s="73">
        <v>25</v>
      </c>
      <c r="F23" s="72">
        <v>3</v>
      </c>
      <c r="G23" s="72">
        <v>29</v>
      </c>
      <c r="H23" s="74">
        <f>G23/E23</f>
        <v>1.1599999999999999</v>
      </c>
      <c r="I23" s="72">
        <v>8</v>
      </c>
      <c r="J23" s="72">
        <v>15</v>
      </c>
      <c r="K23" s="93">
        <f>J23/E23</f>
        <v>0.6</v>
      </c>
      <c r="L23" s="72">
        <v>6</v>
      </c>
      <c r="M23" s="72">
        <v>25</v>
      </c>
      <c r="N23" s="93">
        <f>M23/E23</f>
        <v>1</v>
      </c>
      <c r="O23" s="72">
        <v>4</v>
      </c>
      <c r="P23" s="72">
        <v>3</v>
      </c>
      <c r="Q23" s="74">
        <v>0.12</v>
      </c>
      <c r="R23" s="72">
        <v>4</v>
      </c>
      <c r="S23" s="72">
        <v>3</v>
      </c>
      <c r="T23" s="74">
        <f t="shared" ref="T23" si="16">S23/E23</f>
        <v>0.12</v>
      </c>
      <c r="U23" s="72">
        <v>5</v>
      </c>
      <c r="V23" s="72">
        <v>0</v>
      </c>
      <c r="W23" s="74">
        <f t="shared" ref="W23" si="17">V23/E23</f>
        <v>0</v>
      </c>
      <c r="X23" s="60">
        <v>2</v>
      </c>
      <c r="Y23" s="60">
        <v>0</v>
      </c>
      <c r="Z23" s="63">
        <f t="shared" ref="Z23" si="18">Y23/E23</f>
        <v>0</v>
      </c>
      <c r="AA23" s="72">
        <v>1</v>
      </c>
      <c r="AB23" s="72">
        <v>0</v>
      </c>
      <c r="AC23" s="93">
        <f t="shared" ref="AC23" si="19">AB23/E23</f>
        <v>0</v>
      </c>
      <c r="AD23" s="72">
        <v>0</v>
      </c>
      <c r="AE23" s="72">
        <v>0</v>
      </c>
      <c r="AF23" s="74">
        <f>AE23/E23</f>
        <v>0</v>
      </c>
      <c r="AG23" s="72">
        <v>0</v>
      </c>
      <c r="AH23" s="72">
        <v>0</v>
      </c>
      <c r="AI23" s="93">
        <f>AH23/E23</f>
        <v>0</v>
      </c>
      <c r="AJ23" s="72">
        <v>0</v>
      </c>
      <c r="AK23" s="72">
        <v>0</v>
      </c>
      <c r="AL23" s="93">
        <f>AK23/E23</f>
        <v>0</v>
      </c>
    </row>
    <row r="24" spans="1:38" x14ac:dyDescent="0.25">
      <c r="A24" s="67"/>
      <c r="B24" s="68"/>
      <c r="C24" s="70"/>
      <c r="D24" s="72"/>
      <c r="E24" s="73"/>
      <c r="F24" s="72"/>
      <c r="G24" s="72"/>
      <c r="H24" s="74"/>
      <c r="I24" s="72"/>
      <c r="J24" s="72"/>
      <c r="K24" s="93"/>
      <c r="L24" s="72"/>
      <c r="M24" s="72"/>
      <c r="N24" s="93"/>
      <c r="O24" s="72"/>
      <c r="P24" s="72"/>
      <c r="Q24" s="74"/>
      <c r="R24" s="72"/>
      <c r="S24" s="72"/>
      <c r="T24" s="74"/>
      <c r="U24" s="72"/>
      <c r="V24" s="72"/>
      <c r="W24" s="74"/>
      <c r="X24" s="61"/>
      <c r="Y24" s="61"/>
      <c r="Z24" s="64"/>
      <c r="AA24" s="72"/>
      <c r="AB24" s="72"/>
      <c r="AC24" s="93"/>
      <c r="AD24" s="72"/>
      <c r="AE24" s="72"/>
      <c r="AF24" s="74"/>
      <c r="AG24" s="72"/>
      <c r="AH24" s="72"/>
      <c r="AI24" s="93"/>
      <c r="AJ24" s="72"/>
      <c r="AK24" s="72"/>
      <c r="AL24" s="93"/>
    </row>
    <row r="25" spans="1:38" x14ac:dyDescent="0.25">
      <c r="A25" s="67"/>
      <c r="B25" s="68"/>
      <c r="C25" s="71"/>
      <c r="D25" s="72"/>
      <c r="E25" s="73"/>
      <c r="F25" s="72"/>
      <c r="G25" s="72"/>
      <c r="H25" s="74"/>
      <c r="I25" s="72"/>
      <c r="J25" s="72"/>
      <c r="K25" s="93"/>
      <c r="L25" s="72"/>
      <c r="M25" s="72"/>
      <c r="N25" s="93"/>
      <c r="O25" s="72"/>
      <c r="P25" s="72"/>
      <c r="Q25" s="74"/>
      <c r="R25" s="72"/>
      <c r="S25" s="72"/>
      <c r="T25" s="74"/>
      <c r="U25" s="72"/>
      <c r="V25" s="72"/>
      <c r="W25" s="74"/>
      <c r="X25" s="62"/>
      <c r="Y25" s="62"/>
      <c r="Z25" s="65"/>
      <c r="AA25" s="72"/>
      <c r="AB25" s="72"/>
      <c r="AC25" s="93"/>
      <c r="AD25" s="72"/>
      <c r="AE25" s="72"/>
      <c r="AF25" s="74"/>
      <c r="AG25" s="72"/>
      <c r="AH25" s="72"/>
      <c r="AI25" s="93"/>
      <c r="AJ25" s="72"/>
      <c r="AK25" s="72"/>
      <c r="AL25" s="93"/>
    </row>
    <row r="26" spans="1:38" x14ac:dyDescent="0.25">
      <c r="A26" s="66" t="s">
        <v>25</v>
      </c>
      <c r="B26" s="68">
        <v>42891</v>
      </c>
      <c r="C26" s="69" t="s">
        <v>26</v>
      </c>
      <c r="D26" s="72" t="s">
        <v>12</v>
      </c>
      <c r="E26" s="73">
        <v>25</v>
      </c>
      <c r="F26" s="72">
        <v>2</v>
      </c>
      <c r="G26" s="72">
        <v>0</v>
      </c>
      <c r="H26" s="74">
        <f>G26/E26</f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5">
      <c r="A27" s="67"/>
      <c r="B27" s="68"/>
      <c r="C27" s="70"/>
      <c r="D27" s="72"/>
      <c r="E27" s="73"/>
      <c r="F27" s="72"/>
      <c r="G27" s="72"/>
      <c r="H27" s="74"/>
    </row>
    <row r="28" spans="1:38" x14ac:dyDescent="0.25">
      <c r="A28" s="67"/>
      <c r="B28" s="68"/>
      <c r="C28" s="71"/>
      <c r="D28" s="72"/>
      <c r="E28" s="73"/>
      <c r="F28" s="72"/>
      <c r="G28" s="72"/>
      <c r="H28" s="74"/>
    </row>
    <row r="36" spans="1:1" x14ac:dyDescent="0.25">
      <c r="A36" s="3" t="s">
        <v>20</v>
      </c>
    </row>
    <row r="37" spans="1:1" x14ac:dyDescent="0.25">
      <c r="A37" s="3" t="s">
        <v>21</v>
      </c>
    </row>
    <row r="38" spans="1:1" x14ac:dyDescent="0.25">
      <c r="A38" s="3" t="s">
        <v>22</v>
      </c>
    </row>
  </sheetData>
  <mergeCells count="277">
    <mergeCell ref="AJ2:AL3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R2:T3"/>
    <mergeCell ref="U2:W3"/>
    <mergeCell ref="X2:Z3"/>
    <mergeCell ref="AA2:AC3"/>
    <mergeCell ref="AD2:AF3"/>
    <mergeCell ref="AG2:AI3"/>
    <mergeCell ref="AJ4:AJ7"/>
    <mergeCell ref="AK4:AK7"/>
    <mergeCell ref="AL4:AL7"/>
    <mergeCell ref="F2:H3"/>
    <mergeCell ref="I2:K3"/>
    <mergeCell ref="L2:N3"/>
    <mergeCell ref="O2:Q3"/>
    <mergeCell ref="O4:O7"/>
    <mergeCell ref="A6:A7"/>
    <mergeCell ref="B6:B7"/>
    <mergeCell ref="C6:C7"/>
    <mergeCell ref="AD4:AD7"/>
    <mergeCell ref="AE4:AE7"/>
    <mergeCell ref="AF4:AF7"/>
    <mergeCell ref="AG4:AG7"/>
    <mergeCell ref="AH4:AH7"/>
    <mergeCell ref="D2:D7"/>
    <mergeCell ref="E2:E7"/>
    <mergeCell ref="P4:P7"/>
    <mergeCell ref="Q4:Q7"/>
    <mergeCell ref="AI4:AI7"/>
    <mergeCell ref="X4:X7"/>
    <mergeCell ref="Y4:Y7"/>
    <mergeCell ref="Z4:Z7"/>
    <mergeCell ref="AA4:AA7"/>
    <mergeCell ref="AB4:AB7"/>
    <mergeCell ref="AC4:AC7"/>
    <mergeCell ref="R4:R7"/>
    <mergeCell ref="S4:S7"/>
    <mergeCell ref="T4:T7"/>
    <mergeCell ref="U4:U7"/>
    <mergeCell ref="V4:V7"/>
    <mergeCell ref="W4:W7"/>
    <mergeCell ref="H8:H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G8:G10"/>
    <mergeCell ref="V8:V10"/>
    <mergeCell ref="W8:W10"/>
    <mergeCell ref="X8:X10"/>
    <mergeCell ref="Y8:Y10"/>
    <mergeCell ref="N8:N10"/>
    <mergeCell ref="O8:O10"/>
    <mergeCell ref="P8:P10"/>
    <mergeCell ref="Q8:Q10"/>
    <mergeCell ref="R8:R10"/>
    <mergeCell ref="S8:S10"/>
    <mergeCell ref="AL8:AL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AF8:AF10"/>
    <mergeCell ref="AG8:AG10"/>
    <mergeCell ref="AH8:AH10"/>
    <mergeCell ref="AI8:AI10"/>
    <mergeCell ref="AJ8:AJ10"/>
    <mergeCell ref="AK8:AK10"/>
    <mergeCell ref="Z8:Z10"/>
    <mergeCell ref="AA8:AA10"/>
    <mergeCell ref="AB8:AB10"/>
    <mergeCell ref="AC8:AC10"/>
    <mergeCell ref="AD8:AD10"/>
    <mergeCell ref="AE8:AE10"/>
    <mergeCell ref="T8:T10"/>
    <mergeCell ref="U8:U10"/>
    <mergeCell ref="AD11:AL13"/>
    <mergeCell ref="V11:V13"/>
    <mergeCell ref="W11:W13"/>
    <mergeCell ref="X11:X13"/>
    <mergeCell ref="Y11:Y13"/>
    <mergeCell ref="Z11:Z13"/>
    <mergeCell ref="AA11:AA13"/>
    <mergeCell ref="P11:P13"/>
    <mergeCell ref="Q11:Q13"/>
    <mergeCell ref="R11:R13"/>
    <mergeCell ref="S11:S13"/>
    <mergeCell ref="T11:T13"/>
    <mergeCell ref="U11:U13"/>
    <mergeCell ref="A14:A16"/>
    <mergeCell ref="B14:B16"/>
    <mergeCell ref="C14:C16"/>
    <mergeCell ref="D14:D16"/>
    <mergeCell ref="E14:E16"/>
    <mergeCell ref="F14:F16"/>
    <mergeCell ref="G14:G16"/>
    <mergeCell ref="AB11:AB13"/>
    <mergeCell ref="AC11:AC13"/>
    <mergeCell ref="J11:J13"/>
    <mergeCell ref="K11:K13"/>
    <mergeCell ref="L11:L13"/>
    <mergeCell ref="M11:M13"/>
    <mergeCell ref="N11:N13"/>
    <mergeCell ref="O11:O13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AB14:AB16"/>
    <mergeCell ref="AC14:AC16"/>
    <mergeCell ref="AD14:AD16"/>
    <mergeCell ref="AE14:AE16"/>
    <mergeCell ref="T14:T16"/>
    <mergeCell ref="U14:U16"/>
    <mergeCell ref="V14:V16"/>
    <mergeCell ref="W14:W16"/>
    <mergeCell ref="X14:X16"/>
    <mergeCell ref="Y14:Y16"/>
    <mergeCell ref="J17:J19"/>
    <mergeCell ref="K17:K19"/>
    <mergeCell ref="L17:L19"/>
    <mergeCell ref="M17:M19"/>
    <mergeCell ref="N17:N19"/>
    <mergeCell ref="O17:O19"/>
    <mergeCell ref="AL14:AL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AF14:AF16"/>
    <mergeCell ref="AG14:AG16"/>
    <mergeCell ref="AH14:AH16"/>
    <mergeCell ref="AI14:AI16"/>
    <mergeCell ref="AJ14:AJ16"/>
    <mergeCell ref="AK14:AK16"/>
    <mergeCell ref="Z14:Z16"/>
    <mergeCell ref="AA14:AA16"/>
    <mergeCell ref="V17:V19"/>
    <mergeCell ref="W17:W19"/>
    <mergeCell ref="X17:X19"/>
    <mergeCell ref="Y17:Y19"/>
    <mergeCell ref="Z17:Z19"/>
    <mergeCell ref="AA17:AA19"/>
    <mergeCell ref="P17:P19"/>
    <mergeCell ref="Q17:Q19"/>
    <mergeCell ref="R17:R19"/>
    <mergeCell ref="S17:S19"/>
    <mergeCell ref="T17:T19"/>
    <mergeCell ref="U17:U19"/>
    <mergeCell ref="AH17:AH19"/>
    <mergeCell ref="AI17:AI19"/>
    <mergeCell ref="AJ17:AJ19"/>
    <mergeCell ref="AK17:AK19"/>
    <mergeCell ref="AL17:AL19"/>
    <mergeCell ref="AB17:AB19"/>
    <mergeCell ref="AC17:AC19"/>
    <mergeCell ref="AD17:AD19"/>
    <mergeCell ref="AE17:AE19"/>
    <mergeCell ref="AF17:AF19"/>
    <mergeCell ref="AG17:AG19"/>
    <mergeCell ref="G20:G22"/>
    <mergeCell ref="H20:H22"/>
    <mergeCell ref="I20:I22"/>
    <mergeCell ref="J20:J22"/>
    <mergeCell ref="K20:K22"/>
    <mergeCell ref="L20:L22"/>
    <mergeCell ref="A20:A22"/>
    <mergeCell ref="B20:B22"/>
    <mergeCell ref="C20:C22"/>
    <mergeCell ref="D20:D22"/>
    <mergeCell ref="E20:E22"/>
    <mergeCell ref="F20:F22"/>
    <mergeCell ref="AD20:AD22"/>
    <mergeCell ref="S20:S22"/>
    <mergeCell ref="T20:T22"/>
    <mergeCell ref="U20:U22"/>
    <mergeCell ref="V20:V22"/>
    <mergeCell ref="W20:W22"/>
    <mergeCell ref="X20:X22"/>
    <mergeCell ref="M20:M22"/>
    <mergeCell ref="N20:N22"/>
    <mergeCell ref="O20:O22"/>
    <mergeCell ref="P20:P22"/>
    <mergeCell ref="Q20:Q22"/>
    <mergeCell ref="R20:R22"/>
    <mergeCell ref="L23:L25"/>
    <mergeCell ref="M23:M25"/>
    <mergeCell ref="N23:N25"/>
    <mergeCell ref="AK20:AK22"/>
    <mergeCell ref="AL20:AL22"/>
    <mergeCell ref="A23:A25"/>
    <mergeCell ref="B23:B25"/>
    <mergeCell ref="C23:C25"/>
    <mergeCell ref="D23:D25"/>
    <mergeCell ref="E23:E25"/>
    <mergeCell ref="F23:F25"/>
    <mergeCell ref="G23:G25"/>
    <mergeCell ref="H23:H25"/>
    <mergeCell ref="AE20:AE22"/>
    <mergeCell ref="AF20:AF22"/>
    <mergeCell ref="AG20:AG22"/>
    <mergeCell ref="AH20:AH22"/>
    <mergeCell ref="AI20:AI22"/>
    <mergeCell ref="AJ20:AJ22"/>
    <mergeCell ref="Y20:Y22"/>
    <mergeCell ref="Z20:Z22"/>
    <mergeCell ref="AA20:AA22"/>
    <mergeCell ref="AB20:AB22"/>
    <mergeCell ref="AC20:AC22"/>
    <mergeCell ref="AH23:AH25"/>
    <mergeCell ref="AI23:AI25"/>
    <mergeCell ref="AJ23:AJ25"/>
    <mergeCell ref="AK23:AK25"/>
    <mergeCell ref="AL23:AL25"/>
    <mergeCell ref="AA23:AA25"/>
    <mergeCell ref="AB23:AB25"/>
    <mergeCell ref="AC23:AC25"/>
    <mergeCell ref="AD23:AD25"/>
    <mergeCell ref="AE23:AE25"/>
    <mergeCell ref="AF23:AF25"/>
    <mergeCell ref="G26:G28"/>
    <mergeCell ref="H26:H28"/>
    <mergeCell ref="A26:A28"/>
    <mergeCell ref="B26:B28"/>
    <mergeCell ref="C26:C28"/>
    <mergeCell ref="D26:D28"/>
    <mergeCell ref="E26:E28"/>
    <mergeCell ref="F26:F28"/>
    <mergeCell ref="AG23:AG25"/>
    <mergeCell ref="U23:U25"/>
    <mergeCell ref="V23:V25"/>
    <mergeCell ref="W23:W25"/>
    <mergeCell ref="X23:X25"/>
    <mergeCell ref="Y23:Y25"/>
    <mergeCell ref="Z23:Z25"/>
    <mergeCell ref="O23:O25"/>
    <mergeCell ref="P23:P25"/>
    <mergeCell ref="Q23:Q25"/>
    <mergeCell ref="R23:R25"/>
    <mergeCell ref="S23:S25"/>
    <mergeCell ref="T23:T25"/>
    <mergeCell ref="I23:I25"/>
    <mergeCell ref="J23:J25"/>
    <mergeCell ref="K23:K25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view="pageLayout" zoomScale="70" zoomScaleNormal="60" zoomScalePageLayoutView="70" workbookViewId="0">
      <selection activeCell="I17" sqref="I17:I19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19" width="6.7109375" style="1" customWidth="1"/>
    <col min="20" max="20" width="6.5703125" style="1" bestFit="1" customWidth="1"/>
    <col min="21" max="16384" width="1.7109375" style="1"/>
  </cols>
  <sheetData>
    <row r="2" spans="1:20" ht="15" customHeight="1" x14ac:dyDescent="0.25">
      <c r="A2" s="5" t="s">
        <v>18</v>
      </c>
      <c r="B2" s="6"/>
      <c r="C2" s="7"/>
      <c r="D2" s="94" t="s">
        <v>19</v>
      </c>
      <c r="E2" s="97" t="s">
        <v>0</v>
      </c>
      <c r="F2" s="104">
        <v>42886</v>
      </c>
      <c r="G2" s="105"/>
      <c r="H2" s="106"/>
      <c r="I2" s="104">
        <v>42877</v>
      </c>
      <c r="J2" s="105"/>
      <c r="K2" s="106"/>
      <c r="L2" s="104">
        <v>42870</v>
      </c>
      <c r="M2" s="105"/>
      <c r="N2" s="106"/>
      <c r="O2" s="104">
        <v>42863</v>
      </c>
      <c r="P2" s="105"/>
      <c r="Q2" s="106"/>
      <c r="R2" s="104">
        <v>42857</v>
      </c>
      <c r="S2" s="105"/>
      <c r="T2" s="106"/>
    </row>
    <row r="3" spans="1:20" ht="15" customHeight="1" x14ac:dyDescent="0.25">
      <c r="A3" s="5"/>
      <c r="B3" s="6"/>
      <c r="C3" s="7"/>
      <c r="D3" s="95"/>
      <c r="E3" s="98"/>
      <c r="F3" s="107"/>
      <c r="G3" s="108"/>
      <c r="H3" s="109"/>
      <c r="I3" s="107"/>
      <c r="J3" s="108"/>
      <c r="K3" s="109"/>
      <c r="L3" s="107"/>
      <c r="M3" s="108"/>
      <c r="N3" s="109"/>
      <c r="O3" s="107"/>
      <c r="P3" s="108"/>
      <c r="Q3" s="109"/>
      <c r="R3" s="107"/>
      <c r="S3" s="108"/>
      <c r="T3" s="109"/>
    </row>
    <row r="4" spans="1:20" ht="13.5" customHeight="1" x14ac:dyDescent="0.25">
      <c r="A4" s="5"/>
      <c r="B4" s="6"/>
      <c r="C4" s="7"/>
      <c r="D4" s="95"/>
      <c r="E4" s="98"/>
      <c r="F4" s="84" t="s">
        <v>1</v>
      </c>
      <c r="G4" s="87" t="s">
        <v>2</v>
      </c>
      <c r="H4" s="90" t="s">
        <v>3</v>
      </c>
      <c r="I4" s="84" t="s">
        <v>1</v>
      </c>
      <c r="J4" s="87" t="s">
        <v>2</v>
      </c>
      <c r="K4" s="90" t="s">
        <v>3</v>
      </c>
      <c r="L4" s="84" t="s">
        <v>1</v>
      </c>
      <c r="M4" s="87" t="s">
        <v>2</v>
      </c>
      <c r="N4" s="90" t="s">
        <v>3</v>
      </c>
      <c r="O4" s="84" t="s">
        <v>1</v>
      </c>
      <c r="P4" s="87" t="s">
        <v>2</v>
      </c>
      <c r="Q4" s="90" t="s">
        <v>3</v>
      </c>
      <c r="R4" s="150" t="s">
        <v>1</v>
      </c>
      <c r="S4" s="87" t="s">
        <v>2</v>
      </c>
      <c r="T4" s="157" t="s">
        <v>3</v>
      </c>
    </row>
    <row r="5" spans="1:20" ht="13.5" customHeight="1" x14ac:dyDescent="0.25">
      <c r="A5" s="8"/>
      <c r="B5" s="9"/>
      <c r="C5" s="10"/>
      <c r="D5" s="95"/>
      <c r="E5" s="98"/>
      <c r="F5" s="85"/>
      <c r="G5" s="88"/>
      <c r="H5" s="91"/>
      <c r="I5" s="85"/>
      <c r="J5" s="88"/>
      <c r="K5" s="91"/>
      <c r="L5" s="85"/>
      <c r="M5" s="88"/>
      <c r="N5" s="91"/>
      <c r="O5" s="85"/>
      <c r="P5" s="88"/>
      <c r="Q5" s="91"/>
      <c r="R5" s="151"/>
      <c r="S5" s="88"/>
      <c r="T5" s="157"/>
    </row>
    <row r="6" spans="1:20" s="2" customFormat="1" ht="12.75" customHeight="1" x14ac:dyDescent="0.2">
      <c r="A6" s="100" t="s">
        <v>6</v>
      </c>
      <c r="B6" s="102" t="s">
        <v>4</v>
      </c>
      <c r="C6" s="102" t="s">
        <v>7</v>
      </c>
      <c r="D6" s="95"/>
      <c r="E6" s="98"/>
      <c r="F6" s="85"/>
      <c r="G6" s="88"/>
      <c r="H6" s="91"/>
      <c r="I6" s="85"/>
      <c r="J6" s="88"/>
      <c r="K6" s="91"/>
      <c r="L6" s="85"/>
      <c r="M6" s="88"/>
      <c r="N6" s="91"/>
      <c r="O6" s="85"/>
      <c r="P6" s="88"/>
      <c r="Q6" s="91"/>
      <c r="R6" s="151"/>
      <c r="S6" s="88"/>
      <c r="T6" s="157"/>
    </row>
    <row r="7" spans="1:20" s="2" customFormat="1" ht="26.25" customHeight="1" x14ac:dyDescent="0.2">
      <c r="A7" s="101"/>
      <c r="B7" s="103"/>
      <c r="C7" s="103"/>
      <c r="D7" s="96"/>
      <c r="E7" s="99"/>
      <c r="F7" s="86"/>
      <c r="G7" s="89"/>
      <c r="H7" s="92"/>
      <c r="I7" s="86"/>
      <c r="J7" s="89"/>
      <c r="K7" s="92"/>
      <c r="L7" s="86"/>
      <c r="M7" s="89"/>
      <c r="N7" s="92"/>
      <c r="O7" s="86"/>
      <c r="P7" s="89"/>
      <c r="Q7" s="92"/>
      <c r="R7" s="152"/>
      <c r="S7" s="89"/>
      <c r="T7" s="157"/>
    </row>
    <row r="8" spans="1:20" ht="13.5" customHeight="1" x14ac:dyDescent="0.25">
      <c r="A8" s="119" t="s">
        <v>16</v>
      </c>
      <c r="B8" s="68">
        <v>42818</v>
      </c>
      <c r="C8" s="122">
        <v>42630</v>
      </c>
      <c r="D8" s="72" t="s">
        <v>5</v>
      </c>
      <c r="E8" s="73">
        <v>25</v>
      </c>
      <c r="F8" s="60">
        <v>1</v>
      </c>
      <c r="G8" s="60">
        <v>23</v>
      </c>
      <c r="H8" s="110">
        <f>G8/25</f>
        <v>0.92</v>
      </c>
      <c r="I8" s="60">
        <v>0</v>
      </c>
      <c r="J8" s="60">
        <v>22</v>
      </c>
      <c r="K8" s="110">
        <f>J8/25</f>
        <v>0.88</v>
      </c>
      <c r="L8" s="72">
        <v>0</v>
      </c>
      <c r="M8" s="72">
        <v>22</v>
      </c>
      <c r="N8" s="74">
        <f>M8/25</f>
        <v>0.88</v>
      </c>
      <c r="O8" s="72">
        <v>0</v>
      </c>
      <c r="P8" s="72">
        <v>22</v>
      </c>
      <c r="Q8" s="74">
        <f>P8/25</f>
        <v>0.88</v>
      </c>
      <c r="R8" s="72">
        <v>0</v>
      </c>
      <c r="S8" s="72">
        <v>22</v>
      </c>
      <c r="T8" s="74">
        <f>S8/25</f>
        <v>0.88</v>
      </c>
    </row>
    <row r="9" spans="1:20" x14ac:dyDescent="0.25">
      <c r="A9" s="120"/>
      <c r="B9" s="68"/>
      <c r="C9" s="122"/>
      <c r="D9" s="72"/>
      <c r="E9" s="73"/>
      <c r="F9" s="61"/>
      <c r="G9" s="61"/>
      <c r="H9" s="111"/>
      <c r="I9" s="61"/>
      <c r="J9" s="61"/>
      <c r="K9" s="111"/>
      <c r="L9" s="72"/>
      <c r="M9" s="72"/>
      <c r="N9" s="74"/>
      <c r="O9" s="72"/>
      <c r="P9" s="72"/>
      <c r="Q9" s="74"/>
      <c r="R9" s="72"/>
      <c r="S9" s="72"/>
      <c r="T9" s="74"/>
    </row>
    <row r="10" spans="1:20" x14ac:dyDescent="0.25">
      <c r="A10" s="121"/>
      <c r="B10" s="68"/>
      <c r="C10" s="122"/>
      <c r="D10" s="72"/>
      <c r="E10" s="73"/>
      <c r="F10" s="62"/>
      <c r="G10" s="62"/>
      <c r="H10" s="112"/>
      <c r="I10" s="62"/>
      <c r="J10" s="62"/>
      <c r="K10" s="112"/>
      <c r="L10" s="72"/>
      <c r="M10" s="72"/>
      <c r="N10" s="74"/>
      <c r="O10" s="72"/>
      <c r="P10" s="72"/>
      <c r="Q10" s="74"/>
      <c r="R10" s="72"/>
      <c r="S10" s="72"/>
      <c r="T10" s="74"/>
    </row>
    <row r="11" spans="1:20" ht="13.5" customHeight="1" x14ac:dyDescent="0.25">
      <c r="A11" s="119" t="s">
        <v>24</v>
      </c>
      <c r="B11" s="68">
        <v>42874</v>
      </c>
      <c r="C11" s="122">
        <v>42860</v>
      </c>
      <c r="D11" s="72" t="s">
        <v>5</v>
      </c>
      <c r="E11" s="73">
        <v>25</v>
      </c>
      <c r="F11" s="60">
        <v>3</v>
      </c>
      <c r="G11" s="60">
        <v>3</v>
      </c>
      <c r="H11" s="110">
        <f>G11/25</f>
        <v>0.12</v>
      </c>
      <c r="I11" s="60">
        <v>4</v>
      </c>
      <c r="J11" s="60">
        <v>2</v>
      </c>
      <c r="K11" s="110">
        <f>J11/25</f>
        <v>0.08</v>
      </c>
      <c r="L11" s="72">
        <v>4</v>
      </c>
      <c r="M11" s="72">
        <v>1</v>
      </c>
      <c r="N11" s="74">
        <f>M11/25</f>
        <v>0.04</v>
      </c>
      <c r="O11" s="72">
        <v>3</v>
      </c>
      <c r="P11" s="72">
        <v>1</v>
      </c>
      <c r="Q11" s="74">
        <f>P11/25</f>
        <v>0.04</v>
      </c>
      <c r="R11" s="72">
        <v>3</v>
      </c>
      <c r="S11" s="72">
        <v>1</v>
      </c>
      <c r="T11" s="74">
        <f>S11/25</f>
        <v>0.04</v>
      </c>
    </row>
    <row r="12" spans="1:20" x14ac:dyDescent="0.25">
      <c r="A12" s="120"/>
      <c r="B12" s="68"/>
      <c r="C12" s="122"/>
      <c r="D12" s="72"/>
      <c r="E12" s="73"/>
      <c r="F12" s="61"/>
      <c r="G12" s="61"/>
      <c r="H12" s="111"/>
      <c r="I12" s="61"/>
      <c r="J12" s="61"/>
      <c r="K12" s="111"/>
      <c r="L12" s="72"/>
      <c r="M12" s="72"/>
      <c r="N12" s="74"/>
      <c r="O12" s="72"/>
      <c r="P12" s="72"/>
      <c r="Q12" s="74"/>
      <c r="R12" s="72"/>
      <c r="S12" s="72"/>
      <c r="T12" s="74"/>
    </row>
    <row r="13" spans="1:20" x14ac:dyDescent="0.25">
      <c r="A13" s="121"/>
      <c r="B13" s="68"/>
      <c r="C13" s="122"/>
      <c r="D13" s="72"/>
      <c r="E13" s="73"/>
      <c r="F13" s="62"/>
      <c r="G13" s="62"/>
      <c r="H13" s="112"/>
      <c r="I13" s="62"/>
      <c r="J13" s="62"/>
      <c r="K13" s="112"/>
      <c r="L13" s="72"/>
      <c r="M13" s="72"/>
      <c r="N13" s="74"/>
      <c r="O13" s="72"/>
      <c r="P13" s="72"/>
      <c r="Q13" s="74"/>
      <c r="R13" s="72"/>
      <c r="S13" s="72"/>
      <c r="T13" s="74"/>
    </row>
    <row r="14" spans="1:20" x14ac:dyDescent="0.25">
      <c r="A14" s="66" t="s">
        <v>27</v>
      </c>
      <c r="B14" s="68">
        <v>42916</v>
      </c>
      <c r="C14" s="122">
        <v>42901</v>
      </c>
      <c r="D14" s="72" t="s">
        <v>5</v>
      </c>
      <c r="E14" s="73">
        <v>25</v>
      </c>
      <c r="F14" s="60">
        <v>6</v>
      </c>
      <c r="G14" s="60">
        <v>4</v>
      </c>
      <c r="H14" s="110">
        <f t="shared" ref="H14" si="0">G14/25</f>
        <v>0.16</v>
      </c>
      <c r="I14" s="60">
        <v>2</v>
      </c>
      <c r="J14" s="60">
        <v>1</v>
      </c>
      <c r="K14" s="110">
        <f t="shared" ref="K14" si="1">J14/25</f>
        <v>0.04</v>
      </c>
      <c r="L14" s="60">
        <v>0</v>
      </c>
      <c r="M14" s="60">
        <v>0</v>
      </c>
      <c r="N14" s="74">
        <f t="shared" ref="N14" si="2">M14/25</f>
        <v>0</v>
      </c>
      <c r="O14" s="11"/>
      <c r="P14" s="11"/>
      <c r="Q14" s="11"/>
      <c r="R14" s="11"/>
      <c r="S14" s="11"/>
      <c r="T14" s="12"/>
    </row>
    <row r="15" spans="1:20" x14ac:dyDescent="0.25">
      <c r="A15" s="66"/>
      <c r="B15" s="68"/>
      <c r="C15" s="122"/>
      <c r="D15" s="72"/>
      <c r="E15" s="73"/>
      <c r="F15" s="61"/>
      <c r="G15" s="61"/>
      <c r="H15" s="111"/>
      <c r="I15" s="61"/>
      <c r="J15" s="61"/>
      <c r="K15" s="111"/>
      <c r="L15" s="61"/>
      <c r="M15" s="61"/>
      <c r="N15" s="74"/>
      <c r="O15" s="13"/>
      <c r="P15" s="13"/>
      <c r="Q15" s="13"/>
      <c r="R15" s="13"/>
      <c r="S15" s="13"/>
      <c r="T15" s="14"/>
    </row>
    <row r="16" spans="1:20" x14ac:dyDescent="0.25">
      <c r="A16" s="66"/>
      <c r="B16" s="68"/>
      <c r="C16" s="122"/>
      <c r="D16" s="72"/>
      <c r="E16" s="73"/>
      <c r="F16" s="62"/>
      <c r="G16" s="62"/>
      <c r="H16" s="112"/>
      <c r="I16" s="62"/>
      <c r="J16" s="62"/>
      <c r="K16" s="112"/>
      <c r="L16" s="62"/>
      <c r="M16" s="62"/>
      <c r="N16" s="74"/>
      <c r="O16" s="13"/>
      <c r="P16" s="13"/>
      <c r="Q16" s="13"/>
      <c r="R16" s="13"/>
      <c r="S16" s="13"/>
      <c r="T16" s="14"/>
    </row>
    <row r="17" spans="1:20" x14ac:dyDescent="0.25">
      <c r="A17" s="66" t="s">
        <v>28</v>
      </c>
      <c r="B17" s="68">
        <v>42964</v>
      </c>
      <c r="C17" s="122">
        <v>42952</v>
      </c>
      <c r="D17" s="72" t="s">
        <v>5</v>
      </c>
      <c r="E17" s="73">
        <v>25</v>
      </c>
      <c r="F17" s="60">
        <v>2</v>
      </c>
      <c r="G17" s="60">
        <v>0</v>
      </c>
      <c r="H17" s="110">
        <f t="shared" ref="H17" si="3">G17/25</f>
        <v>0</v>
      </c>
      <c r="I17" s="60">
        <v>2</v>
      </c>
      <c r="J17" s="60">
        <v>0</v>
      </c>
      <c r="K17" s="110">
        <f t="shared" ref="K17" si="4">J17/25</f>
        <v>0</v>
      </c>
      <c r="L17" s="60">
        <v>1</v>
      </c>
      <c r="M17" s="60">
        <v>0</v>
      </c>
      <c r="N17" s="74">
        <f t="shared" ref="N17" si="5">M17/25</f>
        <v>0</v>
      </c>
      <c r="O17" s="13"/>
      <c r="P17" s="13"/>
      <c r="Q17" s="13"/>
      <c r="R17" s="13"/>
      <c r="S17" s="13"/>
      <c r="T17" s="14"/>
    </row>
    <row r="18" spans="1:20" x14ac:dyDescent="0.25">
      <c r="A18" s="66"/>
      <c r="B18" s="68"/>
      <c r="C18" s="122"/>
      <c r="D18" s="72"/>
      <c r="E18" s="73"/>
      <c r="F18" s="61"/>
      <c r="G18" s="61"/>
      <c r="H18" s="111"/>
      <c r="I18" s="61"/>
      <c r="J18" s="61"/>
      <c r="K18" s="111"/>
      <c r="L18" s="61"/>
      <c r="M18" s="61"/>
      <c r="N18" s="74"/>
      <c r="O18" s="13"/>
      <c r="P18" s="13"/>
      <c r="Q18" s="13"/>
      <c r="R18" s="13"/>
      <c r="S18" s="13"/>
      <c r="T18" s="14"/>
    </row>
    <row r="19" spans="1:20" x14ac:dyDescent="0.25">
      <c r="A19" s="66"/>
      <c r="B19" s="68"/>
      <c r="C19" s="122"/>
      <c r="D19" s="72"/>
      <c r="E19" s="73"/>
      <c r="F19" s="62"/>
      <c r="G19" s="62"/>
      <c r="H19" s="112"/>
      <c r="I19" s="62"/>
      <c r="J19" s="62"/>
      <c r="K19" s="112"/>
      <c r="L19" s="62"/>
      <c r="M19" s="62"/>
      <c r="N19" s="74"/>
      <c r="O19" s="15"/>
      <c r="P19" s="15"/>
      <c r="Q19" s="15"/>
      <c r="R19" s="15"/>
      <c r="S19" s="15"/>
      <c r="T19" s="16"/>
    </row>
    <row r="20" spans="1:20" x14ac:dyDescent="0.25">
      <c r="A20" s="66" t="s">
        <v>29</v>
      </c>
      <c r="B20" s="68">
        <v>42891</v>
      </c>
      <c r="C20" s="69">
        <v>42881</v>
      </c>
      <c r="D20" s="72" t="s">
        <v>12</v>
      </c>
      <c r="E20" s="73">
        <v>25</v>
      </c>
      <c r="F20" s="72">
        <v>3</v>
      </c>
      <c r="G20" s="72">
        <v>26</v>
      </c>
      <c r="H20" s="74">
        <f>G20/E20</f>
        <v>1.04</v>
      </c>
      <c r="I20" s="72">
        <v>15</v>
      </c>
      <c r="J20" s="72">
        <v>13</v>
      </c>
      <c r="K20" s="93">
        <f>J20/E20</f>
        <v>0.52</v>
      </c>
      <c r="L20" s="72">
        <v>17</v>
      </c>
      <c r="M20" s="72">
        <v>14</v>
      </c>
      <c r="N20" s="93">
        <f>M20/E20</f>
        <v>0.56000000000000005</v>
      </c>
      <c r="O20" s="72">
        <v>13</v>
      </c>
      <c r="P20" s="72">
        <v>21</v>
      </c>
      <c r="Q20" s="93">
        <f>P20/E20</f>
        <v>0.84</v>
      </c>
      <c r="R20" s="147"/>
      <c r="S20" s="141"/>
      <c r="T20" s="141"/>
    </row>
    <row r="21" spans="1:20" x14ac:dyDescent="0.25">
      <c r="A21" s="67"/>
      <c r="B21" s="68"/>
      <c r="C21" s="70"/>
      <c r="D21" s="72"/>
      <c r="E21" s="73"/>
      <c r="F21" s="72"/>
      <c r="G21" s="72"/>
      <c r="H21" s="74"/>
      <c r="I21" s="72"/>
      <c r="J21" s="72"/>
      <c r="K21" s="93"/>
      <c r="L21" s="72"/>
      <c r="M21" s="72"/>
      <c r="N21" s="93"/>
      <c r="O21" s="72"/>
      <c r="P21" s="72"/>
      <c r="Q21" s="93"/>
      <c r="R21" s="148"/>
      <c r="S21" s="143"/>
      <c r="T21" s="143"/>
    </row>
    <row r="22" spans="1:20" x14ac:dyDescent="0.25">
      <c r="A22" s="67"/>
      <c r="B22" s="68"/>
      <c r="C22" s="71"/>
      <c r="D22" s="72"/>
      <c r="E22" s="73"/>
      <c r="F22" s="72"/>
      <c r="G22" s="72"/>
      <c r="H22" s="74"/>
      <c r="I22" s="72"/>
      <c r="J22" s="72"/>
      <c r="K22" s="93"/>
      <c r="L22" s="72"/>
      <c r="M22" s="72"/>
      <c r="N22" s="93"/>
      <c r="O22" s="72"/>
      <c r="P22" s="72"/>
      <c r="Q22" s="93"/>
      <c r="R22" s="148"/>
      <c r="S22" s="143"/>
      <c r="T22" s="143"/>
    </row>
    <row r="23" spans="1:20" x14ac:dyDescent="0.25">
      <c r="A23" s="66" t="s">
        <v>30</v>
      </c>
      <c r="B23" s="68">
        <v>42958</v>
      </c>
      <c r="C23" s="69">
        <v>42944</v>
      </c>
      <c r="D23" s="72" t="s">
        <v>12</v>
      </c>
      <c r="E23" s="73">
        <v>25</v>
      </c>
      <c r="F23" s="72">
        <v>3</v>
      </c>
      <c r="G23" s="72">
        <v>1</v>
      </c>
      <c r="H23" s="74">
        <f>G23/E23</f>
        <v>0.04</v>
      </c>
      <c r="I23" s="72">
        <v>0</v>
      </c>
      <c r="J23" s="72">
        <v>0</v>
      </c>
      <c r="K23" s="93">
        <f t="shared" ref="K23" si="6">J23/E23</f>
        <v>0</v>
      </c>
      <c r="L23" s="72">
        <v>3</v>
      </c>
      <c r="M23" s="72">
        <v>0</v>
      </c>
      <c r="N23" s="93">
        <f>M23/E23</f>
        <v>0</v>
      </c>
      <c r="O23" s="72">
        <v>3</v>
      </c>
      <c r="P23" s="72">
        <v>0</v>
      </c>
      <c r="Q23" s="93">
        <f>P23/E23</f>
        <v>0</v>
      </c>
      <c r="R23" s="148"/>
      <c r="S23" s="143"/>
      <c r="T23" s="143"/>
    </row>
    <row r="24" spans="1:20" x14ac:dyDescent="0.25">
      <c r="A24" s="67"/>
      <c r="B24" s="68"/>
      <c r="C24" s="70"/>
      <c r="D24" s="72"/>
      <c r="E24" s="73"/>
      <c r="F24" s="72"/>
      <c r="G24" s="72"/>
      <c r="H24" s="74"/>
      <c r="I24" s="72"/>
      <c r="J24" s="72"/>
      <c r="K24" s="93"/>
      <c r="L24" s="72"/>
      <c r="M24" s="72"/>
      <c r="N24" s="93"/>
      <c r="O24" s="72"/>
      <c r="P24" s="72"/>
      <c r="Q24" s="93"/>
      <c r="R24" s="148"/>
      <c r="S24" s="143"/>
      <c r="T24" s="143"/>
    </row>
    <row r="25" spans="1:20" x14ac:dyDescent="0.25">
      <c r="A25" s="67"/>
      <c r="B25" s="68"/>
      <c r="C25" s="71"/>
      <c r="D25" s="72"/>
      <c r="E25" s="73"/>
      <c r="F25" s="72"/>
      <c r="G25" s="72"/>
      <c r="H25" s="74"/>
      <c r="I25" s="72"/>
      <c r="J25" s="72"/>
      <c r="K25" s="93"/>
      <c r="L25" s="72"/>
      <c r="M25" s="72"/>
      <c r="N25" s="93"/>
      <c r="O25" s="72"/>
      <c r="P25" s="72"/>
      <c r="Q25" s="93"/>
      <c r="R25" s="148"/>
      <c r="S25" s="143"/>
      <c r="T25" s="143"/>
    </row>
    <row r="26" spans="1:20" x14ac:dyDescent="0.25">
      <c r="A26" s="66" t="s">
        <v>31</v>
      </c>
      <c r="B26" s="68">
        <v>42986</v>
      </c>
      <c r="C26" s="69">
        <v>42972</v>
      </c>
      <c r="D26" s="72" t="s">
        <v>12</v>
      </c>
      <c r="E26" s="73">
        <v>25</v>
      </c>
      <c r="F26" s="72">
        <v>9</v>
      </c>
      <c r="G26" s="72">
        <v>0</v>
      </c>
      <c r="H26" s="74">
        <f>G26/E26</f>
        <v>0</v>
      </c>
      <c r="I26" s="72">
        <v>2</v>
      </c>
      <c r="J26" s="72">
        <v>0</v>
      </c>
      <c r="K26" s="93">
        <f t="shared" ref="K26" si="7">J26/E26</f>
        <v>0</v>
      </c>
      <c r="L26" s="72">
        <v>3</v>
      </c>
      <c r="M26" s="72">
        <v>0</v>
      </c>
      <c r="N26" s="93">
        <f>M26/E26</f>
        <v>0</v>
      </c>
      <c r="O26" s="72">
        <v>3</v>
      </c>
      <c r="P26" s="72">
        <v>0</v>
      </c>
      <c r="Q26" s="93">
        <f>P26/E26</f>
        <v>0</v>
      </c>
      <c r="R26" s="148"/>
      <c r="S26" s="143"/>
      <c r="T26" s="143"/>
    </row>
    <row r="27" spans="1:20" x14ac:dyDescent="0.25">
      <c r="A27" s="67"/>
      <c r="B27" s="68"/>
      <c r="C27" s="70"/>
      <c r="D27" s="72"/>
      <c r="E27" s="73"/>
      <c r="F27" s="72"/>
      <c r="G27" s="72"/>
      <c r="H27" s="74"/>
      <c r="I27" s="72"/>
      <c r="J27" s="72"/>
      <c r="K27" s="93"/>
      <c r="L27" s="72"/>
      <c r="M27" s="72"/>
      <c r="N27" s="93"/>
      <c r="O27" s="72"/>
      <c r="P27" s="72"/>
      <c r="Q27" s="93"/>
      <c r="R27" s="148"/>
      <c r="S27" s="143"/>
      <c r="T27" s="143"/>
    </row>
    <row r="28" spans="1:20" x14ac:dyDescent="0.25">
      <c r="A28" s="67"/>
      <c r="B28" s="68"/>
      <c r="C28" s="71"/>
      <c r="D28" s="72"/>
      <c r="E28" s="73"/>
      <c r="F28" s="72"/>
      <c r="G28" s="72"/>
      <c r="H28" s="74"/>
      <c r="I28" s="72"/>
      <c r="J28" s="72"/>
      <c r="K28" s="93"/>
      <c r="L28" s="72"/>
      <c r="M28" s="72"/>
      <c r="N28" s="93"/>
      <c r="O28" s="72"/>
      <c r="P28" s="72"/>
      <c r="Q28" s="93"/>
      <c r="R28" s="148"/>
      <c r="S28" s="143"/>
      <c r="T28" s="143"/>
    </row>
    <row r="29" spans="1:20" x14ac:dyDescent="0.25">
      <c r="A29" s="66" t="s">
        <v>32</v>
      </c>
      <c r="B29" s="68">
        <v>43014</v>
      </c>
      <c r="C29" s="69">
        <v>42972</v>
      </c>
      <c r="D29" s="72" t="s">
        <v>12</v>
      </c>
      <c r="E29" s="73">
        <v>25</v>
      </c>
      <c r="F29" s="72">
        <v>3</v>
      </c>
      <c r="G29" s="72">
        <v>0</v>
      </c>
      <c r="H29" s="74">
        <f>G29/E29</f>
        <v>0</v>
      </c>
      <c r="I29" s="72">
        <v>0</v>
      </c>
      <c r="J29" s="72">
        <v>0</v>
      </c>
      <c r="K29" s="93">
        <f t="shared" ref="K29" si="8">J29/E29</f>
        <v>0</v>
      </c>
      <c r="L29" s="72">
        <v>1</v>
      </c>
      <c r="M29" s="72">
        <v>0</v>
      </c>
      <c r="N29" s="93">
        <f>M29/E29</f>
        <v>0</v>
      </c>
      <c r="O29" s="72">
        <v>2</v>
      </c>
      <c r="P29" s="72">
        <v>0</v>
      </c>
      <c r="Q29" s="93">
        <f>P29/E29</f>
        <v>0</v>
      </c>
      <c r="R29" s="148"/>
      <c r="S29" s="143"/>
      <c r="T29" s="143"/>
    </row>
    <row r="30" spans="1:20" x14ac:dyDescent="0.25">
      <c r="A30" s="67"/>
      <c r="B30" s="68"/>
      <c r="C30" s="70"/>
      <c r="D30" s="72"/>
      <c r="E30" s="73"/>
      <c r="F30" s="72"/>
      <c r="G30" s="72"/>
      <c r="H30" s="74"/>
      <c r="I30" s="72"/>
      <c r="J30" s="72"/>
      <c r="K30" s="93"/>
      <c r="L30" s="72"/>
      <c r="M30" s="72"/>
      <c r="N30" s="93"/>
      <c r="O30" s="72"/>
      <c r="P30" s="72"/>
      <c r="Q30" s="93"/>
      <c r="R30" s="148"/>
      <c r="S30" s="143"/>
      <c r="T30" s="143"/>
    </row>
    <row r="31" spans="1:20" x14ac:dyDescent="0.25">
      <c r="A31" s="67"/>
      <c r="B31" s="68"/>
      <c r="C31" s="71"/>
      <c r="D31" s="72"/>
      <c r="E31" s="73"/>
      <c r="F31" s="72"/>
      <c r="G31" s="72"/>
      <c r="H31" s="74"/>
      <c r="I31" s="72"/>
      <c r="J31" s="72"/>
      <c r="K31" s="93"/>
      <c r="L31" s="72"/>
      <c r="M31" s="72"/>
      <c r="N31" s="93"/>
      <c r="O31" s="72"/>
      <c r="P31" s="72"/>
      <c r="Q31" s="93"/>
      <c r="R31" s="148"/>
      <c r="S31" s="143"/>
      <c r="T31" s="143"/>
    </row>
    <row r="32" spans="1:20" x14ac:dyDescent="0.25">
      <c r="A32" s="66" t="s">
        <v>33</v>
      </c>
      <c r="B32" s="68">
        <v>42909</v>
      </c>
      <c r="C32" s="122">
        <v>42902</v>
      </c>
      <c r="D32" s="129" t="s">
        <v>37</v>
      </c>
      <c r="E32" s="73">
        <v>25</v>
      </c>
      <c r="F32" s="60">
        <v>1</v>
      </c>
      <c r="G32" s="60">
        <v>2</v>
      </c>
      <c r="H32" s="63">
        <f>G32/E32</f>
        <v>0.08</v>
      </c>
      <c r="I32" s="60">
        <v>1</v>
      </c>
      <c r="J32" s="60">
        <v>0</v>
      </c>
      <c r="K32" s="93">
        <f t="shared" ref="K32" si="9">J32/E32</f>
        <v>0</v>
      </c>
      <c r="L32" s="124"/>
      <c r="M32" s="161"/>
      <c r="N32" s="161"/>
      <c r="O32" s="161"/>
      <c r="P32" s="161"/>
      <c r="Q32" s="161"/>
      <c r="R32" s="161"/>
      <c r="S32" s="161"/>
      <c r="T32" s="161"/>
    </row>
    <row r="33" spans="1:20" x14ac:dyDescent="0.25">
      <c r="A33" s="67"/>
      <c r="B33" s="68"/>
      <c r="C33" s="122"/>
      <c r="D33" s="130"/>
      <c r="E33" s="73"/>
      <c r="F33" s="61"/>
      <c r="G33" s="61"/>
      <c r="H33" s="64"/>
      <c r="I33" s="61"/>
      <c r="J33" s="61"/>
      <c r="K33" s="93"/>
      <c r="L33" s="124"/>
      <c r="M33" s="161"/>
      <c r="N33" s="161"/>
      <c r="O33" s="161"/>
      <c r="P33" s="161"/>
      <c r="Q33" s="161"/>
      <c r="R33" s="161"/>
      <c r="S33" s="161"/>
      <c r="T33" s="161"/>
    </row>
    <row r="34" spans="1:20" x14ac:dyDescent="0.25">
      <c r="A34" s="67"/>
      <c r="B34" s="68"/>
      <c r="C34" s="122"/>
      <c r="D34" s="131"/>
      <c r="E34" s="73"/>
      <c r="F34" s="62"/>
      <c r="G34" s="62"/>
      <c r="H34" s="65"/>
      <c r="I34" s="62"/>
      <c r="J34" s="62"/>
      <c r="K34" s="93"/>
      <c r="L34" s="124"/>
      <c r="M34" s="161"/>
      <c r="N34" s="161"/>
      <c r="O34" s="161"/>
      <c r="P34" s="161"/>
      <c r="Q34" s="161"/>
      <c r="R34" s="161"/>
      <c r="S34" s="161"/>
      <c r="T34" s="161"/>
    </row>
    <row r="35" spans="1:20" x14ac:dyDescent="0.25">
      <c r="A35" s="66" t="s">
        <v>34</v>
      </c>
      <c r="B35" s="68">
        <v>42965</v>
      </c>
      <c r="C35" s="122">
        <v>42958</v>
      </c>
      <c r="D35" s="129" t="s">
        <v>37</v>
      </c>
      <c r="E35" s="73">
        <v>25</v>
      </c>
      <c r="F35" s="60">
        <v>0</v>
      </c>
      <c r="G35" s="60">
        <v>0</v>
      </c>
      <c r="H35" s="63">
        <f>G35/E35</f>
        <v>0</v>
      </c>
      <c r="I35" s="60">
        <v>0</v>
      </c>
      <c r="J35" s="60">
        <v>0</v>
      </c>
      <c r="K35" s="93">
        <f t="shared" ref="K35" si="10">J35/E35</f>
        <v>0</v>
      </c>
      <c r="L35" s="124"/>
      <c r="M35" s="161"/>
      <c r="N35" s="161"/>
      <c r="O35" s="161"/>
      <c r="P35" s="161"/>
      <c r="Q35" s="161"/>
      <c r="R35" s="161"/>
      <c r="S35" s="161"/>
      <c r="T35" s="161"/>
    </row>
    <row r="36" spans="1:20" x14ac:dyDescent="0.25">
      <c r="A36" s="67"/>
      <c r="B36" s="68"/>
      <c r="C36" s="122"/>
      <c r="D36" s="130"/>
      <c r="E36" s="73"/>
      <c r="F36" s="61"/>
      <c r="G36" s="61"/>
      <c r="H36" s="64"/>
      <c r="I36" s="61"/>
      <c r="J36" s="61"/>
      <c r="K36" s="93"/>
      <c r="L36" s="124"/>
      <c r="M36" s="161"/>
      <c r="N36" s="161"/>
      <c r="O36" s="161"/>
      <c r="P36" s="161"/>
      <c r="Q36" s="161"/>
      <c r="R36" s="161"/>
      <c r="S36" s="161"/>
      <c r="T36" s="161"/>
    </row>
    <row r="37" spans="1:20" x14ac:dyDescent="0.25">
      <c r="A37" s="67"/>
      <c r="B37" s="68"/>
      <c r="C37" s="122"/>
      <c r="D37" s="131"/>
      <c r="E37" s="73"/>
      <c r="F37" s="62"/>
      <c r="G37" s="62"/>
      <c r="H37" s="65"/>
      <c r="I37" s="62"/>
      <c r="J37" s="62"/>
      <c r="K37" s="93"/>
      <c r="L37" s="124"/>
      <c r="M37" s="161"/>
      <c r="N37" s="161"/>
      <c r="O37" s="161"/>
      <c r="P37" s="161"/>
      <c r="Q37" s="161"/>
      <c r="R37" s="161"/>
      <c r="S37" s="161"/>
      <c r="T37" s="161"/>
    </row>
    <row r="38" spans="1:20" x14ac:dyDescent="0.25">
      <c r="A38" s="66" t="s">
        <v>35</v>
      </c>
      <c r="B38" s="68">
        <v>42986</v>
      </c>
      <c r="C38" s="122">
        <v>42614</v>
      </c>
      <c r="D38" s="129" t="s">
        <v>37</v>
      </c>
      <c r="E38" s="73">
        <v>25</v>
      </c>
      <c r="F38" s="60">
        <v>0</v>
      </c>
      <c r="G38" s="60">
        <v>0</v>
      </c>
      <c r="H38" s="63">
        <f>G38/E38</f>
        <v>0</v>
      </c>
      <c r="I38" s="60">
        <v>0</v>
      </c>
      <c r="J38" s="60">
        <v>0</v>
      </c>
      <c r="K38" s="93">
        <f t="shared" ref="K38" si="11">J38/E38</f>
        <v>0</v>
      </c>
      <c r="L38" s="124"/>
      <c r="M38" s="161"/>
      <c r="N38" s="161"/>
      <c r="O38" s="161"/>
      <c r="P38" s="161"/>
      <c r="Q38" s="161"/>
      <c r="R38" s="161"/>
      <c r="S38" s="161"/>
      <c r="T38" s="161"/>
    </row>
    <row r="39" spans="1:20" x14ac:dyDescent="0.25">
      <c r="A39" s="67"/>
      <c r="B39" s="68"/>
      <c r="C39" s="122"/>
      <c r="D39" s="130"/>
      <c r="E39" s="73"/>
      <c r="F39" s="61"/>
      <c r="G39" s="61"/>
      <c r="H39" s="64"/>
      <c r="I39" s="61"/>
      <c r="J39" s="61"/>
      <c r="K39" s="93"/>
      <c r="L39" s="124"/>
      <c r="M39" s="161"/>
      <c r="N39" s="161"/>
      <c r="O39" s="161"/>
      <c r="P39" s="161"/>
      <c r="Q39" s="161"/>
      <c r="R39" s="161"/>
      <c r="S39" s="161"/>
      <c r="T39" s="161"/>
    </row>
    <row r="40" spans="1:20" x14ac:dyDescent="0.25">
      <c r="A40" s="67"/>
      <c r="B40" s="68"/>
      <c r="C40" s="122"/>
      <c r="D40" s="131"/>
      <c r="E40" s="73"/>
      <c r="F40" s="62"/>
      <c r="G40" s="62"/>
      <c r="H40" s="65"/>
      <c r="I40" s="62"/>
      <c r="J40" s="62"/>
      <c r="K40" s="93"/>
      <c r="L40" s="124"/>
      <c r="M40" s="161"/>
      <c r="N40" s="161"/>
      <c r="O40" s="161"/>
      <c r="P40" s="161"/>
      <c r="Q40" s="161"/>
      <c r="R40" s="161"/>
      <c r="S40" s="161"/>
      <c r="T40" s="161"/>
    </row>
    <row r="41" spans="1:20" x14ac:dyDescent="0.25">
      <c r="A41" s="66" t="s">
        <v>36</v>
      </c>
      <c r="B41" s="68">
        <v>43014</v>
      </c>
      <c r="C41" s="122">
        <v>42642</v>
      </c>
      <c r="D41" s="129" t="s">
        <v>37</v>
      </c>
      <c r="E41" s="73">
        <v>25</v>
      </c>
      <c r="F41" s="60">
        <v>0</v>
      </c>
      <c r="G41" s="60">
        <v>0</v>
      </c>
      <c r="H41" s="63">
        <f>G41/E41</f>
        <v>0</v>
      </c>
      <c r="I41" s="60">
        <v>0</v>
      </c>
      <c r="J41" s="60">
        <v>0</v>
      </c>
      <c r="K41" s="93">
        <f t="shared" ref="K41" si="12">J41/E41</f>
        <v>0</v>
      </c>
      <c r="L41" s="124"/>
      <c r="M41" s="161"/>
      <c r="N41" s="161"/>
      <c r="O41" s="161"/>
      <c r="P41" s="161"/>
      <c r="Q41" s="161"/>
      <c r="R41" s="161"/>
      <c r="S41" s="161"/>
      <c r="T41" s="161"/>
    </row>
    <row r="42" spans="1:20" x14ac:dyDescent="0.25">
      <c r="A42" s="67"/>
      <c r="B42" s="68"/>
      <c r="C42" s="122"/>
      <c r="D42" s="130"/>
      <c r="E42" s="73"/>
      <c r="F42" s="61"/>
      <c r="G42" s="61"/>
      <c r="H42" s="64"/>
      <c r="I42" s="61"/>
      <c r="J42" s="61"/>
      <c r="K42" s="93"/>
      <c r="L42" s="124"/>
      <c r="M42" s="161"/>
      <c r="N42" s="161"/>
      <c r="O42" s="161"/>
      <c r="P42" s="161"/>
      <c r="Q42" s="161"/>
      <c r="R42" s="161"/>
      <c r="S42" s="161"/>
      <c r="T42" s="161"/>
    </row>
    <row r="43" spans="1:20" x14ac:dyDescent="0.25">
      <c r="A43" s="67"/>
      <c r="B43" s="68"/>
      <c r="C43" s="122"/>
      <c r="D43" s="131"/>
      <c r="E43" s="73"/>
      <c r="F43" s="62"/>
      <c r="G43" s="62"/>
      <c r="H43" s="65"/>
      <c r="I43" s="62"/>
      <c r="J43" s="62"/>
      <c r="K43" s="93"/>
      <c r="L43" s="124"/>
      <c r="M43" s="161"/>
      <c r="N43" s="161"/>
      <c r="O43" s="161"/>
      <c r="P43" s="161"/>
      <c r="Q43" s="161"/>
      <c r="R43" s="161"/>
      <c r="S43" s="161"/>
      <c r="T43" s="161"/>
    </row>
    <row r="44" spans="1:20" x14ac:dyDescent="0.25">
      <c r="A44" s="66" t="s">
        <v>38</v>
      </c>
      <c r="B44" s="68" t="s">
        <v>39</v>
      </c>
      <c r="C44" s="69">
        <v>42866</v>
      </c>
      <c r="D44" s="72" t="s">
        <v>40</v>
      </c>
      <c r="E44" s="73">
        <v>14</v>
      </c>
      <c r="F44" s="72"/>
      <c r="G44" s="72"/>
      <c r="H44" s="63">
        <f t="shared" ref="H44" si="13">G44/E44</f>
        <v>0</v>
      </c>
      <c r="I44" s="72">
        <v>0</v>
      </c>
      <c r="J44" s="72">
        <v>7</v>
      </c>
      <c r="K44" s="74">
        <f>J44/E44</f>
        <v>0.5</v>
      </c>
      <c r="L44" s="72">
        <v>1</v>
      </c>
      <c r="M44" s="72">
        <v>6</v>
      </c>
      <c r="N44" s="74">
        <f>M44/E44</f>
        <v>0.42857142857142855</v>
      </c>
      <c r="O44" s="72">
        <v>1</v>
      </c>
      <c r="P44" s="72">
        <v>4</v>
      </c>
      <c r="Q44" s="74">
        <f>P44/E44</f>
        <v>0.2857142857142857</v>
      </c>
    </row>
    <row r="45" spans="1:20" x14ac:dyDescent="0.25">
      <c r="A45" s="67"/>
      <c r="B45" s="68"/>
      <c r="C45" s="70"/>
      <c r="D45" s="72"/>
      <c r="E45" s="73"/>
      <c r="F45" s="72"/>
      <c r="G45" s="72"/>
      <c r="H45" s="64"/>
      <c r="I45" s="72"/>
      <c r="J45" s="72"/>
      <c r="K45" s="74"/>
      <c r="L45" s="72"/>
      <c r="M45" s="72"/>
      <c r="N45" s="74"/>
      <c r="O45" s="72"/>
      <c r="P45" s="72"/>
      <c r="Q45" s="74"/>
    </row>
    <row r="46" spans="1:20" x14ac:dyDescent="0.25">
      <c r="A46" s="67"/>
      <c r="B46" s="68"/>
      <c r="C46" s="71"/>
      <c r="D46" s="72"/>
      <c r="E46" s="73"/>
      <c r="F46" s="72"/>
      <c r="G46" s="72"/>
      <c r="H46" s="65"/>
      <c r="I46" s="72"/>
      <c r="J46" s="72"/>
      <c r="K46" s="74"/>
      <c r="L46" s="72"/>
      <c r="M46" s="72"/>
      <c r="N46" s="74"/>
      <c r="O46" s="72"/>
      <c r="P46" s="72"/>
      <c r="Q46" s="74"/>
    </row>
    <row r="47" spans="1:20" x14ac:dyDescent="0.25">
      <c r="A47" s="66" t="s">
        <v>41</v>
      </c>
      <c r="B47" s="68" t="s">
        <v>42</v>
      </c>
      <c r="C47" s="69">
        <v>42873</v>
      </c>
      <c r="D47" s="72" t="s">
        <v>40</v>
      </c>
      <c r="E47" s="73">
        <v>14</v>
      </c>
      <c r="F47" s="72"/>
      <c r="G47" s="72"/>
      <c r="H47" s="63">
        <f t="shared" ref="H47" si="14">G47/E47</f>
        <v>0</v>
      </c>
      <c r="I47" s="72">
        <v>0</v>
      </c>
      <c r="J47" s="72">
        <v>7</v>
      </c>
      <c r="K47" s="74">
        <f t="shared" ref="K47" si="15">J47/E47</f>
        <v>0.5</v>
      </c>
      <c r="L47" s="72">
        <v>2</v>
      </c>
      <c r="M47" s="72">
        <v>5</v>
      </c>
      <c r="N47" s="74">
        <f t="shared" ref="N47" si="16">M47/E47</f>
        <v>0.35714285714285715</v>
      </c>
      <c r="O47" s="72">
        <v>1</v>
      </c>
      <c r="P47" s="72">
        <v>5</v>
      </c>
      <c r="Q47" s="74">
        <f>P47/E47</f>
        <v>0.35714285714285715</v>
      </c>
    </row>
    <row r="48" spans="1:20" x14ac:dyDescent="0.25">
      <c r="A48" s="67"/>
      <c r="B48" s="68"/>
      <c r="C48" s="70"/>
      <c r="D48" s="72"/>
      <c r="E48" s="73"/>
      <c r="F48" s="72"/>
      <c r="G48" s="72"/>
      <c r="H48" s="64"/>
      <c r="I48" s="72"/>
      <c r="J48" s="72"/>
      <c r="K48" s="74"/>
      <c r="L48" s="72"/>
      <c r="M48" s="72"/>
      <c r="N48" s="74"/>
      <c r="O48" s="72"/>
      <c r="P48" s="72"/>
      <c r="Q48" s="74"/>
    </row>
    <row r="49" spans="1:17" x14ac:dyDescent="0.25">
      <c r="A49" s="67"/>
      <c r="B49" s="68"/>
      <c r="C49" s="71"/>
      <c r="D49" s="72"/>
      <c r="E49" s="73"/>
      <c r="F49" s="72"/>
      <c r="G49" s="72"/>
      <c r="H49" s="65"/>
      <c r="I49" s="72"/>
      <c r="J49" s="72"/>
      <c r="K49" s="74"/>
      <c r="L49" s="72"/>
      <c r="M49" s="72"/>
      <c r="N49" s="74"/>
      <c r="O49" s="72"/>
      <c r="P49" s="72"/>
      <c r="Q49" s="74"/>
    </row>
    <row r="50" spans="1:17" x14ac:dyDescent="0.25">
      <c r="A50" s="66" t="s">
        <v>43</v>
      </c>
      <c r="B50" s="68" t="s">
        <v>44</v>
      </c>
      <c r="C50" s="69">
        <v>42874</v>
      </c>
      <c r="D50" s="72" t="s">
        <v>40</v>
      </c>
      <c r="E50" s="73">
        <v>25</v>
      </c>
      <c r="F50" s="72"/>
      <c r="G50" s="72">
        <v>23</v>
      </c>
      <c r="H50" s="74">
        <f>G50/E50</f>
        <v>0.92</v>
      </c>
      <c r="I50" s="72"/>
      <c r="J50" s="72">
        <v>20</v>
      </c>
      <c r="K50" s="74">
        <f t="shared" ref="K50" si="17">J50/E50</f>
        <v>0.8</v>
      </c>
      <c r="L50" s="72"/>
      <c r="M50" s="72"/>
      <c r="N50" s="74"/>
      <c r="O50" s="72"/>
      <c r="P50" s="72"/>
      <c r="Q50" s="74"/>
    </row>
    <row r="51" spans="1:17" x14ac:dyDescent="0.25">
      <c r="A51" s="67"/>
      <c r="B51" s="68"/>
      <c r="C51" s="70"/>
      <c r="D51" s="72"/>
      <c r="E51" s="73"/>
      <c r="F51" s="72"/>
      <c r="G51" s="72"/>
      <c r="H51" s="74"/>
      <c r="I51" s="72"/>
      <c r="J51" s="72"/>
      <c r="K51" s="74"/>
      <c r="L51" s="72"/>
      <c r="M51" s="72"/>
      <c r="N51" s="74"/>
      <c r="O51" s="72"/>
      <c r="P51" s="72"/>
      <c r="Q51" s="74"/>
    </row>
    <row r="52" spans="1:17" x14ac:dyDescent="0.25">
      <c r="A52" s="67"/>
      <c r="B52" s="68"/>
      <c r="C52" s="71"/>
      <c r="D52" s="72"/>
      <c r="E52" s="73"/>
      <c r="F52" s="72"/>
      <c r="G52" s="72"/>
      <c r="H52" s="74"/>
      <c r="I52" s="72"/>
      <c r="J52" s="72"/>
      <c r="K52" s="74"/>
      <c r="L52" s="72"/>
      <c r="M52" s="72"/>
      <c r="N52" s="74"/>
      <c r="O52" s="72"/>
      <c r="P52" s="72"/>
      <c r="Q52" s="74"/>
    </row>
    <row r="53" spans="1:17" x14ac:dyDescent="0.25">
      <c r="A53" s="66" t="s">
        <v>45</v>
      </c>
      <c r="B53" s="68" t="s">
        <v>46</v>
      </c>
      <c r="C53" s="69">
        <v>42901</v>
      </c>
      <c r="D53" s="72" t="s">
        <v>40</v>
      </c>
      <c r="E53" s="73">
        <v>20</v>
      </c>
      <c r="F53" s="72">
        <v>5</v>
      </c>
      <c r="G53" s="72">
        <v>7</v>
      </c>
      <c r="H53" s="74">
        <f t="shared" ref="H53" si="18">G53/E53</f>
        <v>0.35</v>
      </c>
      <c r="I53" s="72">
        <v>3</v>
      </c>
      <c r="J53" s="72">
        <v>4</v>
      </c>
      <c r="K53" s="74">
        <f t="shared" ref="K53" si="19">J53/E53</f>
        <v>0.2</v>
      </c>
      <c r="L53" s="72">
        <v>4</v>
      </c>
      <c r="M53" s="72">
        <v>3</v>
      </c>
      <c r="N53" s="74">
        <f t="shared" ref="N53" si="20">M53/E53</f>
        <v>0.15</v>
      </c>
      <c r="O53" s="72">
        <v>7</v>
      </c>
      <c r="P53" s="72">
        <v>1</v>
      </c>
      <c r="Q53" s="74">
        <f>P53/E53</f>
        <v>0.05</v>
      </c>
    </row>
    <row r="54" spans="1:17" x14ac:dyDescent="0.25">
      <c r="A54" s="67"/>
      <c r="B54" s="68"/>
      <c r="C54" s="70"/>
      <c r="D54" s="72"/>
      <c r="E54" s="73"/>
      <c r="F54" s="72"/>
      <c r="G54" s="72"/>
      <c r="H54" s="74"/>
      <c r="I54" s="72"/>
      <c r="J54" s="72"/>
      <c r="K54" s="74"/>
      <c r="L54" s="72"/>
      <c r="M54" s="72"/>
      <c r="N54" s="74"/>
      <c r="O54" s="72"/>
      <c r="P54" s="72"/>
      <c r="Q54" s="74"/>
    </row>
    <row r="55" spans="1:17" x14ac:dyDescent="0.25">
      <c r="A55" s="67"/>
      <c r="B55" s="68"/>
      <c r="C55" s="71"/>
      <c r="D55" s="72"/>
      <c r="E55" s="73"/>
      <c r="F55" s="72"/>
      <c r="G55" s="72"/>
      <c r="H55" s="74"/>
      <c r="I55" s="72"/>
      <c r="J55" s="72"/>
      <c r="K55" s="74"/>
      <c r="L55" s="72"/>
      <c r="M55" s="72"/>
      <c r="N55" s="74"/>
      <c r="O55" s="72"/>
      <c r="P55" s="72"/>
      <c r="Q55" s="74"/>
    </row>
    <row r="56" spans="1:17" x14ac:dyDescent="0.25">
      <c r="A56" s="66" t="s">
        <v>47</v>
      </c>
      <c r="B56" s="66" t="s">
        <v>48</v>
      </c>
      <c r="C56" s="69">
        <v>42923</v>
      </c>
      <c r="D56" s="72" t="s">
        <v>40</v>
      </c>
      <c r="E56" s="73">
        <v>14</v>
      </c>
      <c r="F56" s="72">
        <v>0</v>
      </c>
      <c r="G56" s="72">
        <v>0</v>
      </c>
      <c r="H56" s="74">
        <f t="shared" ref="H56" si="21">G56/E56</f>
        <v>0</v>
      </c>
      <c r="I56" s="147"/>
      <c r="J56" s="141"/>
      <c r="K56" s="141"/>
      <c r="L56" s="141"/>
      <c r="M56" s="141"/>
      <c r="N56" s="141"/>
      <c r="O56" s="141"/>
      <c r="P56" s="141"/>
      <c r="Q56" s="142"/>
    </row>
    <row r="57" spans="1:17" x14ac:dyDescent="0.25">
      <c r="A57" s="67"/>
      <c r="B57" s="67"/>
      <c r="C57" s="70"/>
      <c r="D57" s="72"/>
      <c r="E57" s="73"/>
      <c r="F57" s="72"/>
      <c r="G57" s="72"/>
      <c r="H57" s="74"/>
      <c r="I57" s="148"/>
      <c r="J57" s="143"/>
      <c r="K57" s="143"/>
      <c r="L57" s="143"/>
      <c r="M57" s="143"/>
      <c r="N57" s="143"/>
      <c r="O57" s="143"/>
      <c r="P57" s="143"/>
      <c r="Q57" s="144"/>
    </row>
    <row r="58" spans="1:17" x14ac:dyDescent="0.25">
      <c r="A58" s="67"/>
      <c r="B58" s="67"/>
      <c r="C58" s="71"/>
      <c r="D58" s="72"/>
      <c r="E58" s="73"/>
      <c r="F58" s="72"/>
      <c r="G58" s="72"/>
      <c r="H58" s="74"/>
      <c r="I58" s="148"/>
      <c r="J58" s="143"/>
      <c r="K58" s="143"/>
      <c r="L58" s="143"/>
      <c r="M58" s="143"/>
      <c r="N58" s="143"/>
      <c r="O58" s="143"/>
      <c r="P58" s="143"/>
      <c r="Q58" s="144"/>
    </row>
    <row r="59" spans="1:17" x14ac:dyDescent="0.25">
      <c r="A59" s="66" t="s">
        <v>49</v>
      </c>
      <c r="B59" s="68" t="s">
        <v>50</v>
      </c>
      <c r="C59" s="69">
        <v>42935</v>
      </c>
      <c r="D59" s="72" t="s">
        <v>40</v>
      </c>
      <c r="E59" s="73">
        <v>14</v>
      </c>
      <c r="F59" s="72">
        <v>0</v>
      </c>
      <c r="G59" s="72">
        <v>0</v>
      </c>
      <c r="H59" s="74">
        <f t="shared" ref="H59" si="22">G59/E59</f>
        <v>0</v>
      </c>
      <c r="I59" s="148"/>
      <c r="J59" s="143"/>
      <c r="K59" s="143"/>
      <c r="L59" s="143"/>
      <c r="M59" s="143"/>
      <c r="N59" s="143"/>
      <c r="O59" s="143"/>
      <c r="P59" s="143"/>
      <c r="Q59" s="144"/>
    </row>
    <row r="60" spans="1:17" x14ac:dyDescent="0.25">
      <c r="A60" s="67"/>
      <c r="B60" s="68"/>
      <c r="C60" s="70"/>
      <c r="D60" s="72"/>
      <c r="E60" s="73"/>
      <c r="F60" s="72"/>
      <c r="G60" s="72"/>
      <c r="H60" s="74"/>
      <c r="I60" s="148"/>
      <c r="J60" s="143"/>
      <c r="K60" s="143"/>
      <c r="L60" s="143"/>
      <c r="M60" s="143"/>
      <c r="N60" s="143"/>
      <c r="O60" s="143"/>
      <c r="P60" s="143"/>
      <c r="Q60" s="144"/>
    </row>
    <row r="61" spans="1:17" x14ac:dyDescent="0.25">
      <c r="A61" s="67"/>
      <c r="B61" s="68"/>
      <c r="C61" s="71"/>
      <c r="D61" s="72"/>
      <c r="E61" s="73"/>
      <c r="F61" s="72"/>
      <c r="G61" s="72"/>
      <c r="H61" s="74"/>
      <c r="I61" s="148"/>
      <c r="J61" s="143"/>
      <c r="K61" s="143"/>
      <c r="L61" s="143"/>
      <c r="M61" s="143"/>
      <c r="N61" s="143"/>
      <c r="O61" s="143"/>
      <c r="P61" s="143"/>
      <c r="Q61" s="144"/>
    </row>
    <row r="62" spans="1:17" x14ac:dyDescent="0.25">
      <c r="A62" s="66" t="s">
        <v>51</v>
      </c>
      <c r="B62" s="68" t="s">
        <v>52</v>
      </c>
      <c r="C62" s="158">
        <v>42937</v>
      </c>
      <c r="D62" s="72" t="s">
        <v>40</v>
      </c>
      <c r="E62" s="73">
        <v>14</v>
      </c>
      <c r="F62" s="72">
        <v>0</v>
      </c>
      <c r="G62" s="72">
        <v>0</v>
      </c>
      <c r="H62" s="74">
        <f t="shared" ref="H62" si="23">G62/E62</f>
        <v>0</v>
      </c>
      <c r="I62" s="148"/>
      <c r="J62" s="143"/>
      <c r="K62" s="143"/>
      <c r="L62" s="143"/>
      <c r="M62" s="143"/>
      <c r="N62" s="143"/>
      <c r="O62" s="143"/>
      <c r="P62" s="143"/>
      <c r="Q62" s="144"/>
    </row>
    <row r="63" spans="1:17" x14ac:dyDescent="0.25">
      <c r="A63" s="67"/>
      <c r="B63" s="68"/>
      <c r="C63" s="159"/>
      <c r="D63" s="72"/>
      <c r="E63" s="73"/>
      <c r="F63" s="72"/>
      <c r="G63" s="72"/>
      <c r="H63" s="74"/>
      <c r="I63" s="148"/>
      <c r="J63" s="143"/>
      <c r="K63" s="143"/>
      <c r="L63" s="143"/>
      <c r="M63" s="143"/>
      <c r="N63" s="143"/>
      <c r="O63" s="143"/>
      <c r="P63" s="143"/>
      <c r="Q63" s="144"/>
    </row>
    <row r="64" spans="1:17" x14ac:dyDescent="0.25">
      <c r="A64" s="67"/>
      <c r="B64" s="68"/>
      <c r="C64" s="160"/>
      <c r="D64" s="72"/>
      <c r="E64" s="73"/>
      <c r="F64" s="72"/>
      <c r="G64" s="72"/>
      <c r="H64" s="74"/>
      <c r="I64" s="148"/>
      <c r="J64" s="143"/>
      <c r="K64" s="143"/>
      <c r="L64" s="143"/>
      <c r="M64" s="143"/>
      <c r="N64" s="143"/>
      <c r="O64" s="143"/>
      <c r="P64" s="143"/>
      <c r="Q64" s="144"/>
    </row>
    <row r="65" spans="1:17" x14ac:dyDescent="0.25">
      <c r="A65" s="66" t="s">
        <v>53</v>
      </c>
      <c r="B65" s="68" t="s">
        <v>54</v>
      </c>
      <c r="C65" s="69">
        <v>42950</v>
      </c>
      <c r="D65" s="72" t="s">
        <v>40</v>
      </c>
      <c r="E65" s="73">
        <v>14</v>
      </c>
      <c r="F65" s="72">
        <v>0</v>
      </c>
      <c r="G65" s="72">
        <v>0</v>
      </c>
      <c r="H65" s="74">
        <f t="shared" ref="H65" si="24">G65/E65</f>
        <v>0</v>
      </c>
      <c r="I65" s="148"/>
      <c r="J65" s="143"/>
      <c r="K65" s="143"/>
      <c r="L65" s="143"/>
      <c r="M65" s="143"/>
      <c r="N65" s="143"/>
      <c r="O65" s="143"/>
      <c r="P65" s="143"/>
      <c r="Q65" s="144"/>
    </row>
    <row r="66" spans="1:17" x14ac:dyDescent="0.25">
      <c r="A66" s="67"/>
      <c r="B66" s="68"/>
      <c r="C66" s="70"/>
      <c r="D66" s="72"/>
      <c r="E66" s="73"/>
      <c r="F66" s="72"/>
      <c r="G66" s="72"/>
      <c r="H66" s="74"/>
      <c r="I66" s="148"/>
      <c r="J66" s="143"/>
      <c r="K66" s="143"/>
      <c r="L66" s="143"/>
      <c r="M66" s="143"/>
      <c r="N66" s="143"/>
      <c r="O66" s="143"/>
      <c r="P66" s="143"/>
      <c r="Q66" s="144"/>
    </row>
    <row r="67" spans="1:17" x14ac:dyDescent="0.25">
      <c r="A67" s="67"/>
      <c r="B67" s="68"/>
      <c r="C67" s="71"/>
      <c r="D67" s="72"/>
      <c r="E67" s="73"/>
      <c r="F67" s="72"/>
      <c r="G67" s="72"/>
      <c r="H67" s="74"/>
      <c r="I67" s="149"/>
      <c r="J67" s="145"/>
      <c r="K67" s="145"/>
      <c r="L67" s="145"/>
      <c r="M67" s="145"/>
      <c r="N67" s="145"/>
      <c r="O67" s="145"/>
      <c r="P67" s="145"/>
      <c r="Q67" s="146"/>
    </row>
    <row r="68" spans="1:17" x14ac:dyDescent="0.25">
      <c r="A68" s="66" t="s">
        <v>55</v>
      </c>
      <c r="B68" s="68" t="s">
        <v>56</v>
      </c>
      <c r="C68" s="69">
        <v>42991</v>
      </c>
      <c r="D68" s="72" t="s">
        <v>40</v>
      </c>
      <c r="E68" s="73">
        <v>25</v>
      </c>
      <c r="F68" s="72">
        <v>0</v>
      </c>
      <c r="G68" s="72">
        <v>2</v>
      </c>
      <c r="H68" s="74">
        <f t="shared" ref="H68" si="25">G68/E68</f>
        <v>0.08</v>
      </c>
      <c r="I68" s="72">
        <v>0</v>
      </c>
      <c r="J68" s="72">
        <v>2</v>
      </c>
      <c r="K68" s="74">
        <f t="shared" ref="K68" si="26">J68/E68</f>
        <v>0.08</v>
      </c>
      <c r="L68" s="72">
        <v>0</v>
      </c>
      <c r="M68" s="72">
        <v>2</v>
      </c>
      <c r="N68" s="74">
        <f t="shared" ref="N68" si="27">M68/E68</f>
        <v>0.08</v>
      </c>
      <c r="O68" s="72">
        <v>0</v>
      </c>
      <c r="P68" s="72">
        <v>2</v>
      </c>
      <c r="Q68" s="74">
        <f>P68/E68</f>
        <v>0.08</v>
      </c>
    </row>
    <row r="69" spans="1:17" x14ac:dyDescent="0.25">
      <c r="A69" s="67"/>
      <c r="B69" s="68"/>
      <c r="C69" s="70"/>
      <c r="D69" s="72"/>
      <c r="E69" s="73"/>
      <c r="F69" s="72"/>
      <c r="G69" s="72"/>
      <c r="H69" s="74"/>
      <c r="I69" s="72"/>
      <c r="J69" s="72"/>
      <c r="K69" s="74"/>
      <c r="L69" s="72"/>
      <c r="M69" s="72"/>
      <c r="N69" s="74"/>
      <c r="O69" s="72"/>
      <c r="P69" s="72"/>
      <c r="Q69" s="74"/>
    </row>
    <row r="70" spans="1:17" x14ac:dyDescent="0.25">
      <c r="A70" s="67"/>
      <c r="B70" s="68"/>
      <c r="C70" s="71"/>
      <c r="D70" s="72"/>
      <c r="E70" s="73"/>
      <c r="F70" s="72"/>
      <c r="G70" s="72"/>
      <c r="H70" s="74"/>
      <c r="I70" s="72"/>
      <c r="J70" s="72"/>
      <c r="K70" s="74"/>
      <c r="L70" s="72"/>
      <c r="M70" s="72"/>
      <c r="N70" s="74"/>
      <c r="O70" s="72"/>
      <c r="P70" s="72"/>
      <c r="Q70" s="74"/>
    </row>
    <row r="73" spans="1:17" x14ac:dyDescent="0.25">
      <c r="A73" s="3" t="s">
        <v>20</v>
      </c>
    </row>
    <row r="74" spans="1:17" x14ac:dyDescent="0.25">
      <c r="A74" s="3" t="s">
        <v>57</v>
      </c>
    </row>
    <row r="75" spans="1:17" x14ac:dyDescent="0.25">
      <c r="A75" s="3" t="s">
        <v>22</v>
      </c>
    </row>
    <row r="76" spans="1:17" x14ac:dyDescent="0.25">
      <c r="A76" s="3" t="s">
        <v>58</v>
      </c>
    </row>
  </sheetData>
  <mergeCells count="325">
    <mergeCell ref="L32:T43"/>
    <mergeCell ref="N14:N16"/>
    <mergeCell ref="N17:N19"/>
    <mergeCell ref="G14:G16"/>
    <mergeCell ref="I14:I16"/>
    <mergeCell ref="J14:J16"/>
    <mergeCell ref="E14:E16"/>
    <mergeCell ref="E17:E19"/>
    <mergeCell ref="H14:H16"/>
    <mergeCell ref="G38:G40"/>
    <mergeCell ref="H38:H40"/>
    <mergeCell ref="I38:I40"/>
    <mergeCell ref="J38:J40"/>
    <mergeCell ref="K38:K40"/>
    <mergeCell ref="J35:J37"/>
    <mergeCell ref="K35:K37"/>
    <mergeCell ref="G32:G34"/>
    <mergeCell ref="H32:H34"/>
    <mergeCell ref="I32:I34"/>
    <mergeCell ref="J32:J34"/>
    <mergeCell ref="K32:K34"/>
    <mergeCell ref="O29:O31"/>
    <mergeCell ref="P29:P31"/>
    <mergeCell ref="Q29:Q31"/>
    <mergeCell ref="L68:L70"/>
    <mergeCell ref="M68:M70"/>
    <mergeCell ref="N68:N70"/>
    <mergeCell ref="O68:O70"/>
    <mergeCell ref="P68:P70"/>
    <mergeCell ref="Q68:Q70"/>
    <mergeCell ref="F68:F70"/>
    <mergeCell ref="G68:G70"/>
    <mergeCell ref="H68:H70"/>
    <mergeCell ref="I68:I70"/>
    <mergeCell ref="J68:J70"/>
    <mergeCell ref="K68:K70"/>
    <mergeCell ref="A68:A70"/>
    <mergeCell ref="B68:B70"/>
    <mergeCell ref="C68:C70"/>
    <mergeCell ref="D68:D70"/>
    <mergeCell ref="E68:E70"/>
    <mergeCell ref="G65:G67"/>
    <mergeCell ref="H65:H67"/>
    <mergeCell ref="I56:Q67"/>
    <mergeCell ref="A65:A67"/>
    <mergeCell ref="B65:B67"/>
    <mergeCell ref="C65:C67"/>
    <mergeCell ref="D65:D67"/>
    <mergeCell ref="E65:E67"/>
    <mergeCell ref="F65:F67"/>
    <mergeCell ref="F62:F64"/>
    <mergeCell ref="G62:G64"/>
    <mergeCell ref="H62:H64"/>
    <mergeCell ref="A62:A64"/>
    <mergeCell ref="B62:B64"/>
    <mergeCell ref="C62:C64"/>
    <mergeCell ref="D62:D64"/>
    <mergeCell ref="E62:E64"/>
    <mergeCell ref="G59:G61"/>
    <mergeCell ref="H59:H61"/>
    <mergeCell ref="A59:A61"/>
    <mergeCell ref="B59:B61"/>
    <mergeCell ref="C59:C61"/>
    <mergeCell ref="D59:D61"/>
    <mergeCell ref="E59:E61"/>
    <mergeCell ref="F59:F61"/>
    <mergeCell ref="F56:F58"/>
    <mergeCell ref="G56:G58"/>
    <mergeCell ref="H56:H58"/>
    <mergeCell ref="M53:M55"/>
    <mergeCell ref="N53:N55"/>
    <mergeCell ref="O53:O55"/>
    <mergeCell ref="P53:P55"/>
    <mergeCell ref="Q53:Q55"/>
    <mergeCell ref="A56:A58"/>
    <mergeCell ref="B56:B58"/>
    <mergeCell ref="C56:C58"/>
    <mergeCell ref="D56:D58"/>
    <mergeCell ref="E56:E58"/>
    <mergeCell ref="G53:G55"/>
    <mergeCell ref="H53:H55"/>
    <mergeCell ref="I53:I55"/>
    <mergeCell ref="J53:J55"/>
    <mergeCell ref="K53:K55"/>
    <mergeCell ref="L53:L55"/>
    <mergeCell ref="A53:A55"/>
    <mergeCell ref="B53:B55"/>
    <mergeCell ref="C53:C55"/>
    <mergeCell ref="D53:D55"/>
    <mergeCell ref="E53:E55"/>
    <mergeCell ref="F53:F55"/>
    <mergeCell ref="H50:H52"/>
    <mergeCell ref="I50:I52"/>
    <mergeCell ref="J50:J52"/>
    <mergeCell ref="O47:O49"/>
    <mergeCell ref="P47:P49"/>
    <mergeCell ref="Q47:Q49"/>
    <mergeCell ref="A50:A52"/>
    <mergeCell ref="B50:B52"/>
    <mergeCell ref="C50:C52"/>
    <mergeCell ref="D50:D52"/>
    <mergeCell ref="E50:E52"/>
    <mergeCell ref="F50:F52"/>
    <mergeCell ref="G50:G52"/>
    <mergeCell ref="I47:I49"/>
    <mergeCell ref="J47:J49"/>
    <mergeCell ref="K47:K49"/>
    <mergeCell ref="L47:L49"/>
    <mergeCell ref="M47:M49"/>
    <mergeCell ref="N47:N49"/>
    <mergeCell ref="N50:N52"/>
    <mergeCell ref="O50:O52"/>
    <mergeCell ref="P50:P52"/>
    <mergeCell ref="Q50:Q52"/>
    <mergeCell ref="K50:K52"/>
    <mergeCell ref="L50:L52"/>
    <mergeCell ref="M50:M52"/>
    <mergeCell ref="P44:P46"/>
    <mergeCell ref="Q44:Q46"/>
    <mergeCell ref="A47:A49"/>
    <mergeCell ref="B47:B49"/>
    <mergeCell ref="C47:C49"/>
    <mergeCell ref="D47:D49"/>
    <mergeCell ref="E47:E49"/>
    <mergeCell ref="F47:F49"/>
    <mergeCell ref="G47:G49"/>
    <mergeCell ref="H47:H49"/>
    <mergeCell ref="J44:J46"/>
    <mergeCell ref="K44:K46"/>
    <mergeCell ref="L44:L46"/>
    <mergeCell ref="M44:M46"/>
    <mergeCell ref="N44:N46"/>
    <mergeCell ref="O44:O46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G41:G43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A38:A40"/>
    <mergeCell ref="B38:B40"/>
    <mergeCell ref="C38:C40"/>
    <mergeCell ref="D38:D40"/>
    <mergeCell ref="E38:E40"/>
    <mergeCell ref="F38:F40"/>
    <mergeCell ref="G35:G37"/>
    <mergeCell ref="H35:H37"/>
    <mergeCell ref="I35:I37"/>
    <mergeCell ref="A35:A37"/>
    <mergeCell ref="B35:B37"/>
    <mergeCell ref="C35:C37"/>
    <mergeCell ref="D35:D37"/>
    <mergeCell ref="E35:E37"/>
    <mergeCell ref="F35:F37"/>
    <mergeCell ref="A32:A34"/>
    <mergeCell ref="B32:B34"/>
    <mergeCell ref="C32:C34"/>
    <mergeCell ref="D32:D34"/>
    <mergeCell ref="E32:E34"/>
    <mergeCell ref="F32:F34"/>
    <mergeCell ref="I29:I31"/>
    <mergeCell ref="J29:J31"/>
    <mergeCell ref="K29:K31"/>
    <mergeCell ref="D29:D31"/>
    <mergeCell ref="E29:E31"/>
    <mergeCell ref="F29:F31"/>
    <mergeCell ref="G29:G31"/>
    <mergeCell ref="H29:H31"/>
    <mergeCell ref="A29:A31"/>
    <mergeCell ref="B29:B31"/>
    <mergeCell ref="C29:C31"/>
    <mergeCell ref="I26:I28"/>
    <mergeCell ref="J26:J28"/>
    <mergeCell ref="K26:K28"/>
    <mergeCell ref="L26:L28"/>
    <mergeCell ref="G26:G28"/>
    <mergeCell ref="H26:H28"/>
    <mergeCell ref="E26:E28"/>
    <mergeCell ref="F26:F28"/>
    <mergeCell ref="L29:L31"/>
    <mergeCell ref="A26:A28"/>
    <mergeCell ref="B26:B28"/>
    <mergeCell ref="C26:C28"/>
    <mergeCell ref="D26:D28"/>
    <mergeCell ref="A20:A22"/>
    <mergeCell ref="B20:B22"/>
    <mergeCell ref="C20:C22"/>
    <mergeCell ref="D20:D22"/>
    <mergeCell ref="K14:K16"/>
    <mergeCell ref="F17:F19"/>
    <mergeCell ref="G17:G19"/>
    <mergeCell ref="H17:H19"/>
    <mergeCell ref="I17:I19"/>
    <mergeCell ref="J17:J19"/>
    <mergeCell ref="K17:K19"/>
    <mergeCell ref="F14:F16"/>
    <mergeCell ref="E20:E22"/>
    <mergeCell ref="F20:F22"/>
    <mergeCell ref="A23:A25"/>
    <mergeCell ref="B23:B25"/>
    <mergeCell ref="C23:C25"/>
    <mergeCell ref="D23:D25"/>
    <mergeCell ref="E23:E25"/>
    <mergeCell ref="F23:F25"/>
    <mergeCell ref="G23:G25"/>
    <mergeCell ref="H23:H25"/>
    <mergeCell ref="A14:A16"/>
    <mergeCell ref="B14:B16"/>
    <mergeCell ref="C14:C16"/>
    <mergeCell ref="D14:D16"/>
    <mergeCell ref="A17:A19"/>
    <mergeCell ref="B17:B19"/>
    <mergeCell ref="C17:C19"/>
    <mergeCell ref="D17:D19"/>
    <mergeCell ref="G20:G22"/>
    <mergeCell ref="H20:H22"/>
    <mergeCell ref="J20:J22"/>
    <mergeCell ref="K20:K22"/>
    <mergeCell ref="L20:L22"/>
    <mergeCell ref="P23:P25"/>
    <mergeCell ref="Q23:Q25"/>
    <mergeCell ref="I23:I25"/>
    <mergeCell ref="J23:J25"/>
    <mergeCell ref="K23:K25"/>
    <mergeCell ref="L23:L25"/>
    <mergeCell ref="M23:M25"/>
    <mergeCell ref="N23:N25"/>
    <mergeCell ref="M20:M22"/>
    <mergeCell ref="O23:O25"/>
    <mergeCell ref="T11:T13"/>
    <mergeCell ref="I11:I13"/>
    <mergeCell ref="J11:J13"/>
    <mergeCell ref="K11:K13"/>
    <mergeCell ref="L11:L13"/>
    <mergeCell ref="M11:M13"/>
    <mergeCell ref="N11:N13"/>
    <mergeCell ref="N20:N22"/>
    <mergeCell ref="O20:O22"/>
    <mergeCell ref="P20:P22"/>
    <mergeCell ref="Q20:Q22"/>
    <mergeCell ref="L14:L16"/>
    <mergeCell ref="M14:M16"/>
    <mergeCell ref="L17:L19"/>
    <mergeCell ref="M17:M19"/>
    <mergeCell ref="R20:T31"/>
    <mergeCell ref="M29:M31"/>
    <mergeCell ref="N29:N31"/>
    <mergeCell ref="M26:M28"/>
    <mergeCell ref="N26:N28"/>
    <mergeCell ref="O26:O28"/>
    <mergeCell ref="P26:P28"/>
    <mergeCell ref="Q26:Q28"/>
    <mergeCell ref="I20:I22"/>
    <mergeCell ref="A11:A13"/>
    <mergeCell ref="B11:B13"/>
    <mergeCell ref="C11:C13"/>
    <mergeCell ref="D11:D13"/>
    <mergeCell ref="E11:E13"/>
    <mergeCell ref="F11:F13"/>
    <mergeCell ref="G11:G13"/>
    <mergeCell ref="H11:H13"/>
    <mergeCell ref="S8:S10"/>
    <mergeCell ref="A8:A10"/>
    <mergeCell ref="B8:B10"/>
    <mergeCell ref="C8:C10"/>
    <mergeCell ref="D8:D10"/>
    <mergeCell ref="E8:E10"/>
    <mergeCell ref="F8:F10"/>
    <mergeCell ref="O11:O13"/>
    <mergeCell ref="P11:P13"/>
    <mergeCell ref="Q11:Q13"/>
    <mergeCell ref="R11:R13"/>
    <mergeCell ref="S11:S13"/>
    <mergeCell ref="T8:T10"/>
    <mergeCell ref="M8:M10"/>
    <mergeCell ref="N8:N10"/>
    <mergeCell ref="O8:O10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A6:A7"/>
    <mergeCell ref="B6:B7"/>
    <mergeCell ref="C6:C7"/>
    <mergeCell ref="R4:R7"/>
    <mergeCell ref="S4:S7"/>
    <mergeCell ref="T4:T7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R2:T3"/>
    <mergeCell ref="D2:D7"/>
    <mergeCell ref="E2:E7"/>
    <mergeCell ref="F2:H3"/>
    <mergeCell ref="I2:K3"/>
    <mergeCell ref="L2:N3"/>
    <mergeCell ref="O2:Q3"/>
    <mergeCell ref="O4:O7"/>
    <mergeCell ref="P4:P7"/>
    <mergeCell ref="Q4:Q7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6"/>
  <sheetViews>
    <sheetView view="pageLayout" topLeftCell="A70" zoomScale="70" zoomScaleNormal="60" zoomScalePageLayoutView="70" workbookViewId="0">
      <selection activeCell="A73" sqref="A73:A76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28" width="6.7109375" style="1" customWidth="1"/>
    <col min="29" max="29" width="6.5703125" style="1" bestFit="1" customWidth="1"/>
    <col min="30" max="16384" width="1.7109375" style="1"/>
  </cols>
  <sheetData>
    <row r="2" spans="1:29" ht="15" customHeight="1" x14ac:dyDescent="0.25">
      <c r="A2" s="5" t="s">
        <v>18</v>
      </c>
      <c r="B2" s="6"/>
      <c r="C2" s="7"/>
      <c r="D2" s="94" t="s">
        <v>19</v>
      </c>
      <c r="E2" s="97" t="s">
        <v>0</v>
      </c>
      <c r="F2" s="104">
        <v>42912</v>
      </c>
      <c r="G2" s="105"/>
      <c r="H2" s="106"/>
      <c r="I2" s="104">
        <v>42905</v>
      </c>
      <c r="J2" s="105"/>
      <c r="K2" s="106"/>
      <c r="L2" s="104">
        <v>42898</v>
      </c>
      <c r="M2" s="105"/>
      <c r="N2" s="106"/>
      <c r="O2" s="104">
        <v>42886</v>
      </c>
      <c r="P2" s="105"/>
      <c r="Q2" s="106"/>
      <c r="R2" s="104">
        <v>42877</v>
      </c>
      <c r="S2" s="105"/>
      <c r="T2" s="106"/>
      <c r="U2" s="104">
        <v>42870</v>
      </c>
      <c r="V2" s="105"/>
      <c r="W2" s="106"/>
      <c r="X2" s="104">
        <v>42863</v>
      </c>
      <c r="Y2" s="105"/>
      <c r="Z2" s="106"/>
      <c r="AA2" s="104">
        <v>42857</v>
      </c>
      <c r="AB2" s="105"/>
      <c r="AC2" s="106"/>
    </row>
    <row r="3" spans="1:29" ht="15" customHeight="1" x14ac:dyDescent="0.25">
      <c r="A3" s="5"/>
      <c r="B3" s="6"/>
      <c r="C3" s="7"/>
      <c r="D3" s="95"/>
      <c r="E3" s="98"/>
      <c r="F3" s="107"/>
      <c r="G3" s="108"/>
      <c r="H3" s="109"/>
      <c r="I3" s="107"/>
      <c r="J3" s="108"/>
      <c r="K3" s="109"/>
      <c r="L3" s="107"/>
      <c r="M3" s="108"/>
      <c r="N3" s="109"/>
      <c r="O3" s="107"/>
      <c r="P3" s="108"/>
      <c r="Q3" s="109"/>
      <c r="R3" s="107"/>
      <c r="S3" s="108"/>
      <c r="T3" s="109"/>
      <c r="U3" s="107"/>
      <c r="V3" s="108"/>
      <c r="W3" s="109"/>
      <c r="X3" s="107"/>
      <c r="Y3" s="108"/>
      <c r="Z3" s="109"/>
      <c r="AA3" s="107"/>
      <c r="AB3" s="108"/>
      <c r="AC3" s="109"/>
    </row>
    <row r="4" spans="1:29" ht="13.5" customHeight="1" x14ac:dyDescent="0.25">
      <c r="A4" s="5"/>
      <c r="B4" s="6"/>
      <c r="C4" s="7"/>
      <c r="D4" s="95"/>
      <c r="E4" s="98"/>
      <c r="F4" s="150" t="s">
        <v>1</v>
      </c>
      <c r="G4" s="87" t="s">
        <v>2</v>
      </c>
      <c r="H4" s="157" t="s">
        <v>3</v>
      </c>
      <c r="I4" s="150" t="s">
        <v>1</v>
      </c>
      <c r="J4" s="87" t="s">
        <v>2</v>
      </c>
      <c r="K4" s="156" t="s">
        <v>3</v>
      </c>
      <c r="L4" s="150" t="s">
        <v>1</v>
      </c>
      <c r="M4" s="87" t="s">
        <v>2</v>
      </c>
      <c r="N4" s="162" t="s">
        <v>3</v>
      </c>
      <c r="O4" s="84" t="s">
        <v>1</v>
      </c>
      <c r="P4" s="87" t="s">
        <v>2</v>
      </c>
      <c r="Q4" s="90" t="s">
        <v>3</v>
      </c>
      <c r="R4" s="84" t="s">
        <v>1</v>
      </c>
      <c r="S4" s="87" t="s">
        <v>2</v>
      </c>
      <c r="T4" s="90" t="s">
        <v>3</v>
      </c>
      <c r="U4" s="84" t="s">
        <v>1</v>
      </c>
      <c r="V4" s="87" t="s">
        <v>2</v>
      </c>
      <c r="W4" s="90" t="s">
        <v>3</v>
      </c>
      <c r="X4" s="84" t="s">
        <v>1</v>
      </c>
      <c r="Y4" s="87" t="s">
        <v>2</v>
      </c>
      <c r="Z4" s="90" t="s">
        <v>3</v>
      </c>
      <c r="AA4" s="150" t="s">
        <v>1</v>
      </c>
      <c r="AB4" s="87" t="s">
        <v>2</v>
      </c>
      <c r="AC4" s="157" t="s">
        <v>3</v>
      </c>
    </row>
    <row r="5" spans="1:29" ht="13.5" customHeight="1" x14ac:dyDescent="0.25">
      <c r="A5" s="8"/>
      <c r="B5" s="9"/>
      <c r="C5" s="10"/>
      <c r="D5" s="95"/>
      <c r="E5" s="98"/>
      <c r="F5" s="151"/>
      <c r="G5" s="88"/>
      <c r="H5" s="157"/>
      <c r="I5" s="151"/>
      <c r="J5" s="88"/>
      <c r="K5" s="156"/>
      <c r="L5" s="151"/>
      <c r="M5" s="88"/>
      <c r="N5" s="162"/>
      <c r="O5" s="85"/>
      <c r="P5" s="88"/>
      <c r="Q5" s="91"/>
      <c r="R5" s="85"/>
      <c r="S5" s="88"/>
      <c r="T5" s="91"/>
      <c r="U5" s="85"/>
      <c r="V5" s="88"/>
      <c r="W5" s="91"/>
      <c r="X5" s="85"/>
      <c r="Y5" s="88"/>
      <c r="Z5" s="91"/>
      <c r="AA5" s="151"/>
      <c r="AB5" s="88"/>
      <c r="AC5" s="157"/>
    </row>
    <row r="6" spans="1:29" s="2" customFormat="1" ht="12.75" customHeight="1" x14ac:dyDescent="0.2">
      <c r="A6" s="100" t="s">
        <v>6</v>
      </c>
      <c r="B6" s="102" t="s">
        <v>4</v>
      </c>
      <c r="C6" s="102" t="s">
        <v>7</v>
      </c>
      <c r="D6" s="95"/>
      <c r="E6" s="98"/>
      <c r="F6" s="151"/>
      <c r="G6" s="88"/>
      <c r="H6" s="157"/>
      <c r="I6" s="151"/>
      <c r="J6" s="88"/>
      <c r="K6" s="156"/>
      <c r="L6" s="151"/>
      <c r="M6" s="88"/>
      <c r="N6" s="162"/>
      <c r="O6" s="85"/>
      <c r="P6" s="88"/>
      <c r="Q6" s="91"/>
      <c r="R6" s="85"/>
      <c r="S6" s="88"/>
      <c r="T6" s="91"/>
      <c r="U6" s="85"/>
      <c r="V6" s="88"/>
      <c r="W6" s="91"/>
      <c r="X6" s="85"/>
      <c r="Y6" s="88"/>
      <c r="Z6" s="91"/>
      <c r="AA6" s="151"/>
      <c r="AB6" s="88"/>
      <c r="AC6" s="157"/>
    </row>
    <row r="7" spans="1:29" s="2" customFormat="1" ht="26.25" customHeight="1" x14ac:dyDescent="0.2">
      <c r="A7" s="101"/>
      <c r="B7" s="103"/>
      <c r="C7" s="103"/>
      <c r="D7" s="96"/>
      <c r="E7" s="99"/>
      <c r="F7" s="152"/>
      <c r="G7" s="89"/>
      <c r="H7" s="157"/>
      <c r="I7" s="152"/>
      <c r="J7" s="89"/>
      <c r="K7" s="156"/>
      <c r="L7" s="152"/>
      <c r="M7" s="89"/>
      <c r="N7" s="162"/>
      <c r="O7" s="86"/>
      <c r="P7" s="89"/>
      <c r="Q7" s="92"/>
      <c r="R7" s="86"/>
      <c r="S7" s="89"/>
      <c r="T7" s="92"/>
      <c r="U7" s="86"/>
      <c r="V7" s="89"/>
      <c r="W7" s="92"/>
      <c r="X7" s="86"/>
      <c r="Y7" s="89"/>
      <c r="Z7" s="92"/>
      <c r="AA7" s="152"/>
      <c r="AB7" s="89"/>
      <c r="AC7" s="157"/>
    </row>
    <row r="8" spans="1:29" ht="13.5" customHeight="1" x14ac:dyDescent="0.25">
      <c r="A8" s="119" t="s">
        <v>16</v>
      </c>
      <c r="B8" s="68">
        <v>42818</v>
      </c>
      <c r="C8" s="122">
        <v>42630</v>
      </c>
      <c r="D8" s="72" t="s">
        <v>5</v>
      </c>
      <c r="E8" s="73">
        <v>25</v>
      </c>
      <c r="F8" s="147"/>
      <c r="G8" s="141"/>
      <c r="H8" s="141"/>
      <c r="I8" s="141"/>
      <c r="J8" s="141"/>
      <c r="K8" s="141"/>
      <c r="L8" s="141"/>
      <c r="M8" s="141"/>
      <c r="N8" s="142"/>
      <c r="O8" s="60">
        <v>1</v>
      </c>
      <c r="P8" s="60">
        <v>23</v>
      </c>
      <c r="Q8" s="110">
        <f>P8/25</f>
        <v>0.92</v>
      </c>
      <c r="R8" s="60">
        <v>0</v>
      </c>
      <c r="S8" s="60">
        <v>22</v>
      </c>
      <c r="T8" s="110">
        <f>S8/25</f>
        <v>0.88</v>
      </c>
      <c r="U8" s="72">
        <v>0</v>
      </c>
      <c r="V8" s="72">
        <v>22</v>
      </c>
      <c r="W8" s="74">
        <f>V8/25</f>
        <v>0.88</v>
      </c>
      <c r="X8" s="72">
        <v>0</v>
      </c>
      <c r="Y8" s="72">
        <v>22</v>
      </c>
      <c r="Z8" s="74">
        <f>Y8/25</f>
        <v>0.88</v>
      </c>
      <c r="AA8" s="72">
        <v>0</v>
      </c>
      <c r="AB8" s="72">
        <v>22</v>
      </c>
      <c r="AC8" s="74">
        <f>AB8/25</f>
        <v>0.88</v>
      </c>
    </row>
    <row r="9" spans="1:29" x14ac:dyDescent="0.25">
      <c r="A9" s="120"/>
      <c r="B9" s="68"/>
      <c r="C9" s="122"/>
      <c r="D9" s="72"/>
      <c r="E9" s="73"/>
      <c r="F9" s="148"/>
      <c r="G9" s="143"/>
      <c r="H9" s="143"/>
      <c r="I9" s="143"/>
      <c r="J9" s="143"/>
      <c r="K9" s="143"/>
      <c r="L9" s="143"/>
      <c r="M9" s="143"/>
      <c r="N9" s="144"/>
      <c r="O9" s="61"/>
      <c r="P9" s="61"/>
      <c r="Q9" s="111"/>
      <c r="R9" s="61"/>
      <c r="S9" s="61"/>
      <c r="T9" s="111"/>
      <c r="U9" s="72"/>
      <c r="V9" s="72"/>
      <c r="W9" s="74"/>
      <c r="X9" s="72"/>
      <c r="Y9" s="72"/>
      <c r="Z9" s="74"/>
      <c r="AA9" s="72"/>
      <c r="AB9" s="72"/>
      <c r="AC9" s="74"/>
    </row>
    <row r="10" spans="1:29" x14ac:dyDescent="0.25">
      <c r="A10" s="121"/>
      <c r="B10" s="68"/>
      <c r="C10" s="122"/>
      <c r="D10" s="72"/>
      <c r="E10" s="73"/>
      <c r="F10" s="149"/>
      <c r="G10" s="145"/>
      <c r="H10" s="145"/>
      <c r="I10" s="145"/>
      <c r="J10" s="145"/>
      <c r="K10" s="145"/>
      <c r="L10" s="145"/>
      <c r="M10" s="145"/>
      <c r="N10" s="146"/>
      <c r="O10" s="62"/>
      <c r="P10" s="62"/>
      <c r="Q10" s="112"/>
      <c r="R10" s="62"/>
      <c r="S10" s="62"/>
      <c r="T10" s="112"/>
      <c r="U10" s="72"/>
      <c r="V10" s="72"/>
      <c r="W10" s="74"/>
      <c r="X10" s="72"/>
      <c r="Y10" s="72"/>
      <c r="Z10" s="74"/>
      <c r="AA10" s="72"/>
      <c r="AB10" s="72"/>
      <c r="AC10" s="74"/>
    </row>
    <row r="11" spans="1:29" ht="13.5" customHeight="1" x14ac:dyDescent="0.25">
      <c r="A11" s="119" t="s">
        <v>24</v>
      </c>
      <c r="B11" s="68">
        <v>42874</v>
      </c>
      <c r="C11" s="122">
        <v>42860</v>
      </c>
      <c r="D11" s="72" t="s">
        <v>5</v>
      </c>
      <c r="E11" s="73">
        <v>25</v>
      </c>
      <c r="F11" s="60">
        <v>7</v>
      </c>
      <c r="G11" s="60">
        <v>7</v>
      </c>
      <c r="H11" s="110">
        <f t="shared" ref="H11" si="0">G11/25</f>
        <v>0.28000000000000003</v>
      </c>
      <c r="I11" s="60">
        <v>3</v>
      </c>
      <c r="J11" s="60">
        <v>5</v>
      </c>
      <c r="K11" s="110">
        <f t="shared" ref="K11" si="1">J11/25</f>
        <v>0.2</v>
      </c>
      <c r="L11" s="60">
        <v>4</v>
      </c>
      <c r="M11" s="60">
        <v>3</v>
      </c>
      <c r="N11" s="110">
        <f t="shared" ref="N11" si="2">M11/25</f>
        <v>0.12</v>
      </c>
      <c r="O11" s="60">
        <v>3</v>
      </c>
      <c r="P11" s="60">
        <v>3</v>
      </c>
      <c r="Q11" s="110">
        <f>P11/25</f>
        <v>0.12</v>
      </c>
      <c r="R11" s="60">
        <v>4</v>
      </c>
      <c r="S11" s="60">
        <v>2</v>
      </c>
      <c r="T11" s="110">
        <f>S11/25</f>
        <v>0.08</v>
      </c>
      <c r="U11" s="72">
        <v>4</v>
      </c>
      <c r="V11" s="72">
        <v>1</v>
      </c>
      <c r="W11" s="74">
        <f>V11/25</f>
        <v>0.04</v>
      </c>
      <c r="X11" s="72">
        <v>3</v>
      </c>
      <c r="Y11" s="72">
        <v>1</v>
      </c>
      <c r="Z11" s="74">
        <f>Y11/25</f>
        <v>0.04</v>
      </c>
      <c r="AA11" s="72">
        <v>3</v>
      </c>
      <c r="AB11" s="72">
        <v>1</v>
      </c>
      <c r="AC11" s="74">
        <f>AB11/25</f>
        <v>0.04</v>
      </c>
    </row>
    <row r="12" spans="1:29" x14ac:dyDescent="0.25">
      <c r="A12" s="120"/>
      <c r="B12" s="68"/>
      <c r="C12" s="122"/>
      <c r="D12" s="72"/>
      <c r="E12" s="73"/>
      <c r="F12" s="61"/>
      <c r="G12" s="61"/>
      <c r="H12" s="111"/>
      <c r="I12" s="61"/>
      <c r="J12" s="61"/>
      <c r="K12" s="111"/>
      <c r="L12" s="61"/>
      <c r="M12" s="61"/>
      <c r="N12" s="111"/>
      <c r="O12" s="61"/>
      <c r="P12" s="61"/>
      <c r="Q12" s="111"/>
      <c r="R12" s="61"/>
      <c r="S12" s="61"/>
      <c r="T12" s="111"/>
      <c r="U12" s="72"/>
      <c r="V12" s="72"/>
      <c r="W12" s="74"/>
      <c r="X12" s="72"/>
      <c r="Y12" s="72"/>
      <c r="Z12" s="74"/>
      <c r="AA12" s="72"/>
      <c r="AB12" s="72"/>
      <c r="AC12" s="74"/>
    </row>
    <row r="13" spans="1:29" x14ac:dyDescent="0.25">
      <c r="A13" s="121"/>
      <c r="B13" s="68"/>
      <c r="C13" s="122"/>
      <c r="D13" s="72"/>
      <c r="E13" s="73"/>
      <c r="F13" s="62"/>
      <c r="G13" s="62"/>
      <c r="H13" s="112"/>
      <c r="I13" s="62"/>
      <c r="J13" s="62"/>
      <c r="K13" s="112"/>
      <c r="L13" s="62"/>
      <c r="M13" s="62"/>
      <c r="N13" s="112"/>
      <c r="O13" s="62"/>
      <c r="P13" s="62"/>
      <c r="Q13" s="112"/>
      <c r="R13" s="62"/>
      <c r="S13" s="62"/>
      <c r="T13" s="112"/>
      <c r="U13" s="72"/>
      <c r="V13" s="72"/>
      <c r="W13" s="74"/>
      <c r="X13" s="72"/>
      <c r="Y13" s="72"/>
      <c r="Z13" s="74"/>
      <c r="AA13" s="72"/>
      <c r="AB13" s="72"/>
      <c r="AC13" s="74"/>
    </row>
    <row r="14" spans="1:29" x14ac:dyDescent="0.25">
      <c r="A14" s="66" t="s">
        <v>27</v>
      </c>
      <c r="B14" s="68">
        <v>42916</v>
      </c>
      <c r="C14" s="122">
        <v>42901</v>
      </c>
      <c r="D14" s="72" t="s">
        <v>5</v>
      </c>
      <c r="E14" s="73">
        <v>25</v>
      </c>
      <c r="F14" s="60">
        <v>3</v>
      </c>
      <c r="G14" s="60">
        <v>27</v>
      </c>
      <c r="H14" s="110">
        <f t="shared" ref="H14" si="3">G14/25</f>
        <v>1.08</v>
      </c>
      <c r="I14" s="60">
        <v>6</v>
      </c>
      <c r="J14" s="60">
        <v>11</v>
      </c>
      <c r="K14" s="110">
        <f t="shared" ref="K14" si="4">J14/25</f>
        <v>0.44</v>
      </c>
      <c r="L14" s="60">
        <v>12</v>
      </c>
      <c r="M14" s="60">
        <v>4</v>
      </c>
      <c r="N14" s="110">
        <f t="shared" ref="N14" si="5">M14/25</f>
        <v>0.16</v>
      </c>
      <c r="O14" s="60">
        <v>6</v>
      </c>
      <c r="P14" s="60">
        <v>4</v>
      </c>
      <c r="Q14" s="110">
        <f t="shared" ref="Q14" si="6">P14/25</f>
        <v>0.16</v>
      </c>
      <c r="R14" s="60">
        <v>2</v>
      </c>
      <c r="S14" s="60">
        <v>1</v>
      </c>
      <c r="T14" s="110">
        <f t="shared" ref="T14" si="7">S14/25</f>
        <v>0.04</v>
      </c>
      <c r="U14" s="60">
        <v>0</v>
      </c>
      <c r="V14" s="60">
        <v>0</v>
      </c>
      <c r="W14" s="74">
        <f t="shared" ref="W14" si="8">V14/25</f>
        <v>0</v>
      </c>
      <c r="X14" s="11"/>
      <c r="Y14" s="11"/>
      <c r="Z14" s="11"/>
      <c r="AA14" s="11"/>
      <c r="AB14" s="11"/>
      <c r="AC14" s="12"/>
    </row>
    <row r="15" spans="1:29" x14ac:dyDescent="0.25">
      <c r="A15" s="66"/>
      <c r="B15" s="68"/>
      <c r="C15" s="122"/>
      <c r="D15" s="72"/>
      <c r="E15" s="73"/>
      <c r="F15" s="61"/>
      <c r="G15" s="61"/>
      <c r="H15" s="111"/>
      <c r="I15" s="61"/>
      <c r="J15" s="61"/>
      <c r="K15" s="111"/>
      <c r="L15" s="61"/>
      <c r="M15" s="61"/>
      <c r="N15" s="111"/>
      <c r="O15" s="61"/>
      <c r="P15" s="61"/>
      <c r="Q15" s="111"/>
      <c r="R15" s="61"/>
      <c r="S15" s="61"/>
      <c r="T15" s="111"/>
      <c r="U15" s="61"/>
      <c r="V15" s="61"/>
      <c r="W15" s="74"/>
      <c r="X15" s="13"/>
      <c r="Y15" s="13"/>
      <c r="Z15" s="13"/>
      <c r="AA15" s="13"/>
      <c r="AB15" s="13"/>
      <c r="AC15" s="14"/>
    </row>
    <row r="16" spans="1:29" x14ac:dyDescent="0.25">
      <c r="A16" s="66"/>
      <c r="B16" s="68"/>
      <c r="C16" s="122"/>
      <c r="D16" s="72"/>
      <c r="E16" s="73"/>
      <c r="F16" s="62"/>
      <c r="G16" s="62"/>
      <c r="H16" s="112"/>
      <c r="I16" s="62"/>
      <c r="J16" s="62"/>
      <c r="K16" s="112"/>
      <c r="L16" s="62"/>
      <c r="M16" s="62"/>
      <c r="N16" s="112"/>
      <c r="O16" s="62"/>
      <c r="P16" s="62"/>
      <c r="Q16" s="112"/>
      <c r="R16" s="62"/>
      <c r="S16" s="62"/>
      <c r="T16" s="112"/>
      <c r="U16" s="62"/>
      <c r="V16" s="62"/>
      <c r="W16" s="74"/>
      <c r="X16" s="13"/>
      <c r="Y16" s="13"/>
      <c r="Z16" s="13"/>
      <c r="AA16" s="13"/>
      <c r="AB16" s="13"/>
      <c r="AC16" s="14"/>
    </row>
    <row r="17" spans="1:29" x14ac:dyDescent="0.25">
      <c r="A17" s="66" t="s">
        <v>28</v>
      </c>
      <c r="B17" s="68">
        <v>42964</v>
      </c>
      <c r="C17" s="122">
        <v>42952</v>
      </c>
      <c r="D17" s="72" t="s">
        <v>5</v>
      </c>
      <c r="E17" s="73">
        <v>25</v>
      </c>
      <c r="F17" s="60">
        <v>2</v>
      </c>
      <c r="G17" s="60">
        <v>0</v>
      </c>
      <c r="H17" s="110">
        <f t="shared" ref="H17" si="9">G17/25</f>
        <v>0</v>
      </c>
      <c r="I17" s="60">
        <v>2</v>
      </c>
      <c r="J17" s="60">
        <v>0</v>
      </c>
      <c r="K17" s="110">
        <f t="shared" ref="K17" si="10">J17/25</f>
        <v>0</v>
      </c>
      <c r="L17" s="60">
        <v>2</v>
      </c>
      <c r="M17" s="60">
        <v>0</v>
      </c>
      <c r="N17" s="110">
        <f t="shared" ref="N17" si="11">M17/25</f>
        <v>0</v>
      </c>
      <c r="O17" s="60">
        <v>2</v>
      </c>
      <c r="P17" s="60">
        <v>0</v>
      </c>
      <c r="Q17" s="110">
        <f t="shared" ref="Q17" si="12">P17/25</f>
        <v>0</v>
      </c>
      <c r="R17" s="60">
        <v>2</v>
      </c>
      <c r="S17" s="60">
        <v>0</v>
      </c>
      <c r="T17" s="110">
        <f t="shared" ref="T17" si="13">S17/25</f>
        <v>0</v>
      </c>
      <c r="U17" s="60">
        <v>1</v>
      </c>
      <c r="V17" s="60">
        <v>0</v>
      </c>
      <c r="W17" s="74">
        <f t="shared" ref="W17" si="14">V17/25</f>
        <v>0</v>
      </c>
      <c r="X17" s="13"/>
      <c r="Y17" s="13"/>
      <c r="Z17" s="13"/>
      <c r="AA17" s="13"/>
      <c r="AB17" s="13"/>
      <c r="AC17" s="14"/>
    </row>
    <row r="18" spans="1:29" x14ac:dyDescent="0.25">
      <c r="A18" s="66"/>
      <c r="B18" s="68"/>
      <c r="C18" s="122"/>
      <c r="D18" s="72"/>
      <c r="E18" s="73"/>
      <c r="F18" s="61"/>
      <c r="G18" s="61"/>
      <c r="H18" s="111"/>
      <c r="I18" s="61"/>
      <c r="J18" s="61"/>
      <c r="K18" s="111"/>
      <c r="L18" s="61"/>
      <c r="M18" s="61"/>
      <c r="N18" s="111"/>
      <c r="O18" s="61"/>
      <c r="P18" s="61"/>
      <c r="Q18" s="111"/>
      <c r="R18" s="61"/>
      <c r="S18" s="61"/>
      <c r="T18" s="111"/>
      <c r="U18" s="61"/>
      <c r="V18" s="61"/>
      <c r="W18" s="74"/>
      <c r="X18" s="13"/>
      <c r="Y18" s="13"/>
      <c r="Z18" s="13"/>
      <c r="AA18" s="13"/>
      <c r="AB18" s="13"/>
      <c r="AC18" s="14"/>
    </row>
    <row r="19" spans="1:29" x14ac:dyDescent="0.25">
      <c r="A19" s="66"/>
      <c r="B19" s="68"/>
      <c r="C19" s="122"/>
      <c r="D19" s="72"/>
      <c r="E19" s="73"/>
      <c r="F19" s="62"/>
      <c r="G19" s="62"/>
      <c r="H19" s="112"/>
      <c r="I19" s="62"/>
      <c r="J19" s="62"/>
      <c r="K19" s="112"/>
      <c r="L19" s="62"/>
      <c r="M19" s="62"/>
      <c r="N19" s="112"/>
      <c r="O19" s="62"/>
      <c r="P19" s="62"/>
      <c r="Q19" s="112"/>
      <c r="R19" s="62"/>
      <c r="S19" s="62"/>
      <c r="T19" s="112"/>
      <c r="U19" s="62"/>
      <c r="V19" s="62"/>
      <c r="W19" s="74"/>
      <c r="X19" s="15"/>
      <c r="Y19" s="15"/>
      <c r="Z19" s="15"/>
      <c r="AA19" s="15"/>
      <c r="AB19" s="15"/>
      <c r="AC19" s="16"/>
    </row>
    <row r="20" spans="1:29" x14ac:dyDescent="0.25">
      <c r="A20" s="66" t="s">
        <v>29</v>
      </c>
      <c r="B20" s="68">
        <v>42891</v>
      </c>
      <c r="C20" s="69">
        <v>42881</v>
      </c>
      <c r="D20" s="72" t="s">
        <v>12</v>
      </c>
      <c r="E20" s="73">
        <v>25</v>
      </c>
      <c r="F20" s="147"/>
      <c r="G20" s="141"/>
      <c r="H20" s="141"/>
      <c r="I20" s="141"/>
      <c r="J20" s="141"/>
      <c r="K20" s="141"/>
      <c r="L20" s="141"/>
      <c r="M20" s="141"/>
      <c r="N20" s="142"/>
      <c r="O20" s="72">
        <v>3</v>
      </c>
      <c r="P20" s="72">
        <v>26</v>
      </c>
      <c r="Q20" s="74">
        <f>P20/E20</f>
        <v>1.04</v>
      </c>
      <c r="R20" s="72">
        <v>15</v>
      </c>
      <c r="S20" s="72">
        <v>13</v>
      </c>
      <c r="T20" s="93">
        <f>S20/E20</f>
        <v>0.52</v>
      </c>
      <c r="U20" s="72">
        <v>17</v>
      </c>
      <c r="V20" s="72">
        <v>14</v>
      </c>
      <c r="W20" s="93">
        <f>V20/E20</f>
        <v>0.56000000000000005</v>
      </c>
      <c r="X20" s="72">
        <v>13</v>
      </c>
      <c r="Y20" s="72">
        <v>21</v>
      </c>
      <c r="Z20" s="93">
        <f>Y20/E20</f>
        <v>0.84</v>
      </c>
      <c r="AA20" s="147"/>
      <c r="AB20" s="141"/>
      <c r="AC20" s="141"/>
    </row>
    <row r="21" spans="1:29" x14ac:dyDescent="0.25">
      <c r="A21" s="67"/>
      <c r="B21" s="68"/>
      <c r="C21" s="70"/>
      <c r="D21" s="72"/>
      <c r="E21" s="73"/>
      <c r="F21" s="148"/>
      <c r="G21" s="143"/>
      <c r="H21" s="143"/>
      <c r="I21" s="143"/>
      <c r="J21" s="143"/>
      <c r="K21" s="143"/>
      <c r="L21" s="143"/>
      <c r="M21" s="143"/>
      <c r="N21" s="144"/>
      <c r="O21" s="72"/>
      <c r="P21" s="72"/>
      <c r="Q21" s="74"/>
      <c r="R21" s="72"/>
      <c r="S21" s="72"/>
      <c r="T21" s="93"/>
      <c r="U21" s="72"/>
      <c r="V21" s="72"/>
      <c r="W21" s="93"/>
      <c r="X21" s="72"/>
      <c r="Y21" s="72"/>
      <c r="Z21" s="93"/>
      <c r="AA21" s="148"/>
      <c r="AB21" s="143"/>
      <c r="AC21" s="143"/>
    </row>
    <row r="22" spans="1:29" x14ac:dyDescent="0.25">
      <c r="A22" s="67"/>
      <c r="B22" s="68"/>
      <c r="C22" s="71"/>
      <c r="D22" s="72"/>
      <c r="E22" s="73"/>
      <c r="F22" s="149"/>
      <c r="G22" s="145"/>
      <c r="H22" s="145"/>
      <c r="I22" s="145"/>
      <c r="J22" s="145"/>
      <c r="K22" s="145"/>
      <c r="L22" s="145"/>
      <c r="M22" s="145"/>
      <c r="N22" s="146"/>
      <c r="O22" s="72"/>
      <c r="P22" s="72"/>
      <c r="Q22" s="74"/>
      <c r="R22" s="72"/>
      <c r="S22" s="72"/>
      <c r="T22" s="93"/>
      <c r="U22" s="72"/>
      <c r="V22" s="72"/>
      <c r="W22" s="93"/>
      <c r="X22" s="72"/>
      <c r="Y22" s="72"/>
      <c r="Z22" s="93"/>
      <c r="AA22" s="148"/>
      <c r="AB22" s="143"/>
      <c r="AC22" s="143"/>
    </row>
    <row r="23" spans="1:29" x14ac:dyDescent="0.25">
      <c r="A23" s="66" t="s">
        <v>30</v>
      </c>
      <c r="B23" s="68">
        <v>42958</v>
      </c>
      <c r="C23" s="69">
        <v>42944</v>
      </c>
      <c r="D23" s="72" t="s">
        <v>12</v>
      </c>
      <c r="E23" s="73">
        <v>25</v>
      </c>
      <c r="F23" s="72">
        <v>6</v>
      </c>
      <c r="G23" s="72">
        <v>10</v>
      </c>
      <c r="H23" s="74">
        <f>G23/E23</f>
        <v>0.4</v>
      </c>
      <c r="I23" s="72">
        <v>5</v>
      </c>
      <c r="J23" s="72">
        <v>5</v>
      </c>
      <c r="K23" s="93">
        <f>J23/E23</f>
        <v>0.2</v>
      </c>
      <c r="L23" s="72">
        <v>7</v>
      </c>
      <c r="M23" s="72">
        <v>9</v>
      </c>
      <c r="N23" s="93">
        <f>M23/E23</f>
        <v>0.36</v>
      </c>
      <c r="O23" s="72">
        <v>3</v>
      </c>
      <c r="P23" s="72">
        <v>1</v>
      </c>
      <c r="Q23" s="74">
        <f>P23/E23</f>
        <v>0.04</v>
      </c>
      <c r="R23" s="72">
        <v>0</v>
      </c>
      <c r="S23" s="72">
        <v>0</v>
      </c>
      <c r="T23" s="93">
        <f t="shared" ref="T23" si="15">S23/E23</f>
        <v>0</v>
      </c>
      <c r="U23" s="72">
        <v>3</v>
      </c>
      <c r="V23" s="72">
        <v>0</v>
      </c>
      <c r="W23" s="93">
        <f>V23/E23</f>
        <v>0</v>
      </c>
      <c r="X23" s="72">
        <v>3</v>
      </c>
      <c r="Y23" s="72">
        <v>0</v>
      </c>
      <c r="Z23" s="93">
        <f>Y23/E23</f>
        <v>0</v>
      </c>
      <c r="AA23" s="148"/>
      <c r="AB23" s="143"/>
      <c r="AC23" s="143"/>
    </row>
    <row r="24" spans="1:29" x14ac:dyDescent="0.25">
      <c r="A24" s="67"/>
      <c r="B24" s="68"/>
      <c r="C24" s="70"/>
      <c r="D24" s="72"/>
      <c r="E24" s="73"/>
      <c r="F24" s="72"/>
      <c r="G24" s="72"/>
      <c r="H24" s="74"/>
      <c r="I24" s="72"/>
      <c r="J24" s="72"/>
      <c r="K24" s="93"/>
      <c r="L24" s="72"/>
      <c r="M24" s="72"/>
      <c r="N24" s="93"/>
      <c r="O24" s="72"/>
      <c r="P24" s="72"/>
      <c r="Q24" s="74"/>
      <c r="R24" s="72"/>
      <c r="S24" s="72"/>
      <c r="T24" s="93"/>
      <c r="U24" s="72"/>
      <c r="V24" s="72"/>
      <c r="W24" s="93"/>
      <c r="X24" s="72"/>
      <c r="Y24" s="72"/>
      <c r="Z24" s="93"/>
      <c r="AA24" s="148"/>
      <c r="AB24" s="143"/>
      <c r="AC24" s="143"/>
    </row>
    <row r="25" spans="1:29" x14ac:dyDescent="0.25">
      <c r="A25" s="67"/>
      <c r="B25" s="68"/>
      <c r="C25" s="71"/>
      <c r="D25" s="72"/>
      <c r="E25" s="73"/>
      <c r="F25" s="72"/>
      <c r="G25" s="72"/>
      <c r="H25" s="74"/>
      <c r="I25" s="72"/>
      <c r="J25" s="72"/>
      <c r="K25" s="93"/>
      <c r="L25" s="72"/>
      <c r="M25" s="72"/>
      <c r="N25" s="93"/>
      <c r="O25" s="72"/>
      <c r="P25" s="72"/>
      <c r="Q25" s="74"/>
      <c r="R25" s="72"/>
      <c r="S25" s="72"/>
      <c r="T25" s="93"/>
      <c r="U25" s="72"/>
      <c r="V25" s="72"/>
      <c r="W25" s="93"/>
      <c r="X25" s="72"/>
      <c r="Y25" s="72"/>
      <c r="Z25" s="93"/>
      <c r="AA25" s="148"/>
      <c r="AB25" s="143"/>
      <c r="AC25" s="143"/>
    </row>
    <row r="26" spans="1:29" x14ac:dyDescent="0.25">
      <c r="A26" s="66" t="s">
        <v>31</v>
      </c>
      <c r="B26" s="68">
        <v>42986</v>
      </c>
      <c r="C26" s="69">
        <v>42972</v>
      </c>
      <c r="D26" s="72" t="s">
        <v>12</v>
      </c>
      <c r="E26" s="73">
        <v>25</v>
      </c>
      <c r="F26" s="72">
        <v>4</v>
      </c>
      <c r="G26" s="72">
        <v>7</v>
      </c>
      <c r="H26" s="74">
        <f>G26/E26</f>
        <v>0.28000000000000003</v>
      </c>
      <c r="I26" s="72">
        <v>7</v>
      </c>
      <c r="J26" s="72">
        <v>1</v>
      </c>
      <c r="K26" s="93">
        <v>0.02</v>
      </c>
      <c r="L26" s="72">
        <v>2</v>
      </c>
      <c r="M26" s="72">
        <v>7</v>
      </c>
      <c r="N26" s="93">
        <f>M26/E26</f>
        <v>0.28000000000000003</v>
      </c>
      <c r="O26" s="72">
        <v>9</v>
      </c>
      <c r="P26" s="72">
        <v>0</v>
      </c>
      <c r="Q26" s="74">
        <f>P26/E26</f>
        <v>0</v>
      </c>
      <c r="R26" s="72">
        <v>2</v>
      </c>
      <c r="S26" s="72">
        <v>0</v>
      </c>
      <c r="T26" s="93">
        <f t="shared" ref="T26" si="16">S26/E26</f>
        <v>0</v>
      </c>
      <c r="U26" s="72">
        <v>3</v>
      </c>
      <c r="V26" s="72">
        <v>0</v>
      </c>
      <c r="W26" s="93">
        <f>V26/E26</f>
        <v>0</v>
      </c>
      <c r="X26" s="72">
        <v>3</v>
      </c>
      <c r="Y26" s="72">
        <v>0</v>
      </c>
      <c r="Z26" s="93">
        <f>Y26/E26</f>
        <v>0</v>
      </c>
      <c r="AA26" s="148"/>
      <c r="AB26" s="143"/>
      <c r="AC26" s="143"/>
    </row>
    <row r="27" spans="1:29" x14ac:dyDescent="0.25">
      <c r="A27" s="67"/>
      <c r="B27" s="68"/>
      <c r="C27" s="70"/>
      <c r="D27" s="72"/>
      <c r="E27" s="73"/>
      <c r="F27" s="72"/>
      <c r="G27" s="72"/>
      <c r="H27" s="74"/>
      <c r="I27" s="72"/>
      <c r="J27" s="72"/>
      <c r="K27" s="93"/>
      <c r="L27" s="72"/>
      <c r="M27" s="72"/>
      <c r="N27" s="93"/>
      <c r="O27" s="72"/>
      <c r="P27" s="72"/>
      <c r="Q27" s="74"/>
      <c r="R27" s="72"/>
      <c r="S27" s="72"/>
      <c r="T27" s="93"/>
      <c r="U27" s="72"/>
      <c r="V27" s="72"/>
      <c r="W27" s="93"/>
      <c r="X27" s="72"/>
      <c r="Y27" s="72"/>
      <c r="Z27" s="93"/>
      <c r="AA27" s="148"/>
      <c r="AB27" s="143"/>
      <c r="AC27" s="143"/>
    </row>
    <row r="28" spans="1:29" x14ac:dyDescent="0.25">
      <c r="A28" s="67"/>
      <c r="B28" s="68"/>
      <c r="C28" s="71"/>
      <c r="D28" s="72"/>
      <c r="E28" s="73"/>
      <c r="F28" s="72"/>
      <c r="G28" s="72"/>
      <c r="H28" s="74"/>
      <c r="I28" s="72"/>
      <c r="J28" s="72"/>
      <c r="K28" s="93"/>
      <c r="L28" s="72"/>
      <c r="M28" s="72"/>
      <c r="N28" s="93"/>
      <c r="O28" s="72"/>
      <c r="P28" s="72"/>
      <c r="Q28" s="74"/>
      <c r="R28" s="72"/>
      <c r="S28" s="72"/>
      <c r="T28" s="93"/>
      <c r="U28" s="72"/>
      <c r="V28" s="72"/>
      <c r="W28" s="93"/>
      <c r="X28" s="72"/>
      <c r="Y28" s="72"/>
      <c r="Z28" s="93"/>
      <c r="AA28" s="148"/>
      <c r="AB28" s="143"/>
      <c r="AC28" s="143"/>
    </row>
    <row r="29" spans="1:29" x14ac:dyDescent="0.25">
      <c r="A29" s="66" t="s">
        <v>32</v>
      </c>
      <c r="B29" s="68">
        <v>43014</v>
      </c>
      <c r="C29" s="69">
        <v>42972</v>
      </c>
      <c r="D29" s="72" t="s">
        <v>12</v>
      </c>
      <c r="E29" s="73">
        <v>25</v>
      </c>
      <c r="F29" s="72">
        <v>7</v>
      </c>
      <c r="G29" s="72">
        <v>0</v>
      </c>
      <c r="H29" s="74">
        <f>G29/E29</f>
        <v>0</v>
      </c>
      <c r="I29" s="72">
        <v>6</v>
      </c>
      <c r="J29" s="72">
        <v>0</v>
      </c>
      <c r="K29" s="93">
        <f>J29/E29</f>
        <v>0</v>
      </c>
      <c r="L29" s="72">
        <v>6</v>
      </c>
      <c r="M29" s="72">
        <v>0</v>
      </c>
      <c r="N29" s="93">
        <f>M29/E29</f>
        <v>0</v>
      </c>
      <c r="O29" s="72">
        <v>3</v>
      </c>
      <c r="P29" s="72">
        <v>0</v>
      </c>
      <c r="Q29" s="74">
        <f>P29/E29</f>
        <v>0</v>
      </c>
      <c r="R29" s="72">
        <v>0</v>
      </c>
      <c r="S29" s="72">
        <v>0</v>
      </c>
      <c r="T29" s="93">
        <f t="shared" ref="T29" si="17">S29/E29</f>
        <v>0</v>
      </c>
      <c r="U29" s="72">
        <v>1</v>
      </c>
      <c r="V29" s="72">
        <v>0</v>
      </c>
      <c r="W29" s="93">
        <f>V29/E29</f>
        <v>0</v>
      </c>
      <c r="X29" s="72">
        <v>2</v>
      </c>
      <c r="Y29" s="72">
        <v>0</v>
      </c>
      <c r="Z29" s="93">
        <f>Y29/E29</f>
        <v>0</v>
      </c>
      <c r="AA29" s="148"/>
      <c r="AB29" s="143"/>
      <c r="AC29" s="143"/>
    </row>
    <row r="30" spans="1:29" x14ac:dyDescent="0.25">
      <c r="A30" s="67"/>
      <c r="B30" s="68"/>
      <c r="C30" s="70"/>
      <c r="D30" s="72"/>
      <c r="E30" s="73"/>
      <c r="F30" s="72"/>
      <c r="G30" s="72"/>
      <c r="H30" s="74"/>
      <c r="I30" s="72"/>
      <c r="J30" s="72"/>
      <c r="K30" s="93"/>
      <c r="L30" s="72"/>
      <c r="M30" s="72"/>
      <c r="N30" s="93"/>
      <c r="O30" s="72"/>
      <c r="P30" s="72"/>
      <c r="Q30" s="74"/>
      <c r="R30" s="72"/>
      <c r="S30" s="72"/>
      <c r="T30" s="93"/>
      <c r="U30" s="72"/>
      <c r="V30" s="72"/>
      <c r="W30" s="93"/>
      <c r="X30" s="72"/>
      <c r="Y30" s="72"/>
      <c r="Z30" s="93"/>
      <c r="AA30" s="148"/>
      <c r="AB30" s="143"/>
      <c r="AC30" s="143"/>
    </row>
    <row r="31" spans="1:29" x14ac:dyDescent="0.25">
      <c r="A31" s="67"/>
      <c r="B31" s="68"/>
      <c r="C31" s="71"/>
      <c r="D31" s="72"/>
      <c r="E31" s="73"/>
      <c r="F31" s="72"/>
      <c r="G31" s="72"/>
      <c r="H31" s="74"/>
      <c r="I31" s="72"/>
      <c r="J31" s="72"/>
      <c r="K31" s="93"/>
      <c r="L31" s="72"/>
      <c r="M31" s="72"/>
      <c r="N31" s="93"/>
      <c r="O31" s="72"/>
      <c r="P31" s="72"/>
      <c r="Q31" s="74"/>
      <c r="R31" s="72"/>
      <c r="S31" s="72"/>
      <c r="T31" s="93"/>
      <c r="U31" s="72"/>
      <c r="V31" s="72"/>
      <c r="W31" s="93"/>
      <c r="X31" s="72"/>
      <c r="Y31" s="72"/>
      <c r="Z31" s="93"/>
      <c r="AA31" s="148"/>
      <c r="AB31" s="143"/>
      <c r="AC31" s="143"/>
    </row>
    <row r="32" spans="1:29" x14ac:dyDescent="0.25">
      <c r="A32" s="66" t="s">
        <v>33</v>
      </c>
      <c r="B32" s="68">
        <v>42909</v>
      </c>
      <c r="C32" s="122">
        <v>42902</v>
      </c>
      <c r="D32" s="129" t="s">
        <v>37</v>
      </c>
      <c r="E32" s="73">
        <v>25</v>
      </c>
      <c r="F32" s="60">
        <v>1</v>
      </c>
      <c r="G32" s="60">
        <v>17</v>
      </c>
      <c r="H32" s="74">
        <f t="shared" ref="H32" si="18">G32/E32</f>
        <v>0.68</v>
      </c>
      <c r="I32" s="60">
        <v>4</v>
      </c>
      <c r="J32" s="60">
        <v>14</v>
      </c>
      <c r="K32" s="93">
        <f t="shared" ref="K32" si="19">J32/E32</f>
        <v>0.56000000000000005</v>
      </c>
      <c r="L32" s="60">
        <v>4</v>
      </c>
      <c r="M32" s="60">
        <v>10</v>
      </c>
      <c r="N32" s="93">
        <f t="shared" ref="N32" si="20">M32/E32</f>
        <v>0.4</v>
      </c>
      <c r="O32" s="60">
        <v>1</v>
      </c>
      <c r="P32" s="60">
        <v>2</v>
      </c>
      <c r="Q32" s="63">
        <f>P32/E32</f>
        <v>0.08</v>
      </c>
      <c r="R32" s="60">
        <v>1</v>
      </c>
      <c r="S32" s="60">
        <v>0</v>
      </c>
      <c r="T32" s="93">
        <f t="shared" ref="T32" si="21">S32/E32</f>
        <v>0</v>
      </c>
      <c r="U32" s="124"/>
      <c r="V32" s="161"/>
      <c r="W32" s="161"/>
      <c r="X32" s="161"/>
      <c r="Y32" s="161"/>
      <c r="Z32" s="161"/>
      <c r="AA32" s="161"/>
      <c r="AB32" s="161"/>
      <c r="AC32" s="161"/>
    </row>
    <row r="33" spans="1:29" x14ac:dyDescent="0.25">
      <c r="A33" s="67"/>
      <c r="B33" s="68"/>
      <c r="C33" s="122"/>
      <c r="D33" s="130"/>
      <c r="E33" s="73"/>
      <c r="F33" s="61"/>
      <c r="G33" s="61"/>
      <c r="H33" s="74"/>
      <c r="I33" s="61"/>
      <c r="J33" s="61"/>
      <c r="K33" s="93"/>
      <c r="L33" s="61"/>
      <c r="M33" s="61"/>
      <c r="N33" s="93"/>
      <c r="O33" s="61"/>
      <c r="P33" s="61"/>
      <c r="Q33" s="64"/>
      <c r="R33" s="61"/>
      <c r="S33" s="61"/>
      <c r="T33" s="93"/>
      <c r="U33" s="124"/>
      <c r="V33" s="161"/>
      <c r="W33" s="161"/>
      <c r="X33" s="161"/>
      <c r="Y33" s="161"/>
      <c r="Z33" s="161"/>
      <c r="AA33" s="161"/>
      <c r="AB33" s="161"/>
      <c r="AC33" s="161"/>
    </row>
    <row r="34" spans="1:29" x14ac:dyDescent="0.25">
      <c r="A34" s="67"/>
      <c r="B34" s="68"/>
      <c r="C34" s="122"/>
      <c r="D34" s="131"/>
      <c r="E34" s="73"/>
      <c r="F34" s="62"/>
      <c r="G34" s="62"/>
      <c r="H34" s="74"/>
      <c r="I34" s="62"/>
      <c r="J34" s="62"/>
      <c r="K34" s="93"/>
      <c r="L34" s="62"/>
      <c r="M34" s="62"/>
      <c r="N34" s="93"/>
      <c r="O34" s="62"/>
      <c r="P34" s="62"/>
      <c r="Q34" s="65"/>
      <c r="R34" s="62"/>
      <c r="S34" s="62"/>
      <c r="T34" s="93"/>
      <c r="U34" s="124"/>
      <c r="V34" s="161"/>
      <c r="W34" s="161"/>
      <c r="X34" s="161"/>
      <c r="Y34" s="161"/>
      <c r="Z34" s="161"/>
      <c r="AA34" s="161"/>
      <c r="AB34" s="161"/>
      <c r="AC34" s="161"/>
    </row>
    <row r="35" spans="1:29" x14ac:dyDescent="0.25">
      <c r="A35" s="66" t="s">
        <v>34</v>
      </c>
      <c r="B35" s="68">
        <v>42965</v>
      </c>
      <c r="C35" s="122">
        <v>42958</v>
      </c>
      <c r="D35" s="129" t="s">
        <v>37</v>
      </c>
      <c r="E35" s="73">
        <v>25</v>
      </c>
      <c r="F35" s="60">
        <v>2</v>
      </c>
      <c r="G35" s="60">
        <v>2</v>
      </c>
      <c r="H35" s="74">
        <f t="shared" ref="H35" si="22">G35/E35</f>
        <v>0.08</v>
      </c>
      <c r="I35" s="60">
        <v>1</v>
      </c>
      <c r="J35" s="60">
        <v>0</v>
      </c>
      <c r="K35" s="93">
        <f t="shared" ref="K35" si="23">J35/E35</f>
        <v>0</v>
      </c>
      <c r="L35" s="60">
        <v>1</v>
      </c>
      <c r="M35" s="60">
        <v>0</v>
      </c>
      <c r="N35" s="93">
        <f t="shared" ref="N35" si="24">M35/E35</f>
        <v>0</v>
      </c>
      <c r="O35" s="60">
        <v>0</v>
      </c>
      <c r="P35" s="60">
        <v>0</v>
      </c>
      <c r="Q35" s="63">
        <f>P35/E35</f>
        <v>0</v>
      </c>
      <c r="R35" s="60">
        <v>0</v>
      </c>
      <c r="S35" s="60">
        <v>0</v>
      </c>
      <c r="T35" s="93">
        <f t="shared" ref="T35" si="25">S35/E35</f>
        <v>0</v>
      </c>
      <c r="U35" s="124"/>
      <c r="V35" s="161"/>
      <c r="W35" s="161"/>
      <c r="X35" s="161"/>
      <c r="Y35" s="161"/>
      <c r="Z35" s="161"/>
      <c r="AA35" s="161"/>
      <c r="AB35" s="161"/>
      <c r="AC35" s="161"/>
    </row>
    <row r="36" spans="1:29" x14ac:dyDescent="0.25">
      <c r="A36" s="67"/>
      <c r="B36" s="68"/>
      <c r="C36" s="122"/>
      <c r="D36" s="130"/>
      <c r="E36" s="73"/>
      <c r="F36" s="61"/>
      <c r="G36" s="61"/>
      <c r="H36" s="74"/>
      <c r="I36" s="61"/>
      <c r="J36" s="61"/>
      <c r="K36" s="93"/>
      <c r="L36" s="61"/>
      <c r="M36" s="61"/>
      <c r="N36" s="93"/>
      <c r="O36" s="61"/>
      <c r="P36" s="61"/>
      <c r="Q36" s="64"/>
      <c r="R36" s="61"/>
      <c r="S36" s="61"/>
      <c r="T36" s="93"/>
      <c r="U36" s="124"/>
      <c r="V36" s="161"/>
      <c r="W36" s="161"/>
      <c r="X36" s="161"/>
      <c r="Y36" s="161"/>
      <c r="Z36" s="161"/>
      <c r="AA36" s="161"/>
      <c r="AB36" s="161"/>
      <c r="AC36" s="161"/>
    </row>
    <row r="37" spans="1:29" x14ac:dyDescent="0.25">
      <c r="A37" s="67"/>
      <c r="B37" s="68"/>
      <c r="C37" s="122"/>
      <c r="D37" s="131"/>
      <c r="E37" s="73"/>
      <c r="F37" s="62"/>
      <c r="G37" s="62"/>
      <c r="H37" s="74"/>
      <c r="I37" s="62"/>
      <c r="J37" s="62"/>
      <c r="K37" s="93"/>
      <c r="L37" s="62"/>
      <c r="M37" s="62"/>
      <c r="N37" s="93"/>
      <c r="O37" s="62"/>
      <c r="P37" s="62"/>
      <c r="Q37" s="65"/>
      <c r="R37" s="62"/>
      <c r="S37" s="62"/>
      <c r="T37" s="93"/>
      <c r="U37" s="124"/>
      <c r="V37" s="161"/>
      <c r="W37" s="161"/>
      <c r="X37" s="161"/>
      <c r="Y37" s="161"/>
      <c r="Z37" s="161"/>
      <c r="AA37" s="161"/>
      <c r="AB37" s="161"/>
      <c r="AC37" s="161"/>
    </row>
    <row r="38" spans="1:29" x14ac:dyDescent="0.25">
      <c r="A38" s="66" t="s">
        <v>35</v>
      </c>
      <c r="B38" s="68">
        <v>42986</v>
      </c>
      <c r="C38" s="122">
        <v>42614</v>
      </c>
      <c r="D38" s="129" t="s">
        <v>37</v>
      </c>
      <c r="E38" s="73">
        <v>25</v>
      </c>
      <c r="F38" s="60">
        <v>1</v>
      </c>
      <c r="G38" s="60">
        <v>0</v>
      </c>
      <c r="H38" s="74">
        <f t="shared" ref="H38" si="26">G38/E38</f>
        <v>0</v>
      </c>
      <c r="I38" s="60">
        <v>1</v>
      </c>
      <c r="J38" s="60">
        <v>0</v>
      </c>
      <c r="K38" s="93">
        <f t="shared" ref="K38" si="27">J38/E38</f>
        <v>0</v>
      </c>
      <c r="L38" s="60">
        <v>0</v>
      </c>
      <c r="M38" s="60">
        <v>0</v>
      </c>
      <c r="N38" s="93">
        <f t="shared" ref="N38" si="28">M38/E38</f>
        <v>0</v>
      </c>
      <c r="O38" s="60">
        <v>0</v>
      </c>
      <c r="P38" s="60">
        <v>0</v>
      </c>
      <c r="Q38" s="63">
        <f>P38/E38</f>
        <v>0</v>
      </c>
      <c r="R38" s="60">
        <v>0</v>
      </c>
      <c r="S38" s="60">
        <v>0</v>
      </c>
      <c r="T38" s="93">
        <f t="shared" ref="T38" si="29">S38/E38</f>
        <v>0</v>
      </c>
      <c r="U38" s="124"/>
      <c r="V38" s="161"/>
      <c r="W38" s="161"/>
      <c r="X38" s="161"/>
      <c r="Y38" s="161"/>
      <c r="Z38" s="161"/>
      <c r="AA38" s="161"/>
      <c r="AB38" s="161"/>
      <c r="AC38" s="161"/>
    </row>
    <row r="39" spans="1:29" x14ac:dyDescent="0.25">
      <c r="A39" s="67"/>
      <c r="B39" s="68"/>
      <c r="C39" s="122"/>
      <c r="D39" s="130"/>
      <c r="E39" s="73"/>
      <c r="F39" s="61"/>
      <c r="G39" s="61"/>
      <c r="H39" s="74"/>
      <c r="I39" s="61"/>
      <c r="J39" s="61"/>
      <c r="K39" s="93"/>
      <c r="L39" s="61"/>
      <c r="M39" s="61"/>
      <c r="N39" s="93"/>
      <c r="O39" s="61"/>
      <c r="P39" s="61"/>
      <c r="Q39" s="64"/>
      <c r="R39" s="61"/>
      <c r="S39" s="61"/>
      <c r="T39" s="93"/>
      <c r="U39" s="124"/>
      <c r="V39" s="161"/>
      <c r="W39" s="161"/>
      <c r="X39" s="161"/>
      <c r="Y39" s="161"/>
      <c r="Z39" s="161"/>
      <c r="AA39" s="161"/>
      <c r="AB39" s="161"/>
      <c r="AC39" s="161"/>
    </row>
    <row r="40" spans="1:29" x14ac:dyDescent="0.25">
      <c r="A40" s="67"/>
      <c r="B40" s="68"/>
      <c r="C40" s="122"/>
      <c r="D40" s="131"/>
      <c r="E40" s="73"/>
      <c r="F40" s="62"/>
      <c r="G40" s="62"/>
      <c r="H40" s="74"/>
      <c r="I40" s="62"/>
      <c r="J40" s="62"/>
      <c r="K40" s="93"/>
      <c r="L40" s="62"/>
      <c r="M40" s="62"/>
      <c r="N40" s="93"/>
      <c r="O40" s="62"/>
      <c r="P40" s="62"/>
      <c r="Q40" s="65"/>
      <c r="R40" s="62"/>
      <c r="S40" s="62"/>
      <c r="T40" s="93"/>
      <c r="U40" s="124"/>
      <c r="V40" s="161"/>
      <c r="W40" s="161"/>
      <c r="X40" s="161"/>
      <c r="Y40" s="161"/>
      <c r="Z40" s="161"/>
      <c r="AA40" s="161"/>
      <c r="AB40" s="161"/>
      <c r="AC40" s="161"/>
    </row>
    <row r="41" spans="1:29" x14ac:dyDescent="0.25">
      <c r="A41" s="66" t="s">
        <v>36</v>
      </c>
      <c r="B41" s="68">
        <v>43014</v>
      </c>
      <c r="C41" s="122">
        <v>42642</v>
      </c>
      <c r="D41" s="129" t="s">
        <v>37</v>
      </c>
      <c r="E41" s="73">
        <v>25</v>
      </c>
      <c r="F41" s="60">
        <v>0</v>
      </c>
      <c r="G41" s="60">
        <v>0</v>
      </c>
      <c r="H41" s="74">
        <f t="shared" ref="H41" si="30">G41/E41</f>
        <v>0</v>
      </c>
      <c r="I41" s="60">
        <v>0</v>
      </c>
      <c r="J41" s="60">
        <v>0</v>
      </c>
      <c r="K41" s="93">
        <f t="shared" ref="K41" si="31">J41/E41</f>
        <v>0</v>
      </c>
      <c r="L41" s="60">
        <v>0</v>
      </c>
      <c r="M41" s="60">
        <v>0</v>
      </c>
      <c r="N41" s="93">
        <f t="shared" ref="N41" si="32">M41/E41</f>
        <v>0</v>
      </c>
      <c r="O41" s="60">
        <v>0</v>
      </c>
      <c r="P41" s="60">
        <v>0</v>
      </c>
      <c r="Q41" s="63">
        <f>P41/E41</f>
        <v>0</v>
      </c>
      <c r="R41" s="60">
        <v>0</v>
      </c>
      <c r="S41" s="60">
        <v>0</v>
      </c>
      <c r="T41" s="93">
        <f t="shared" ref="T41" si="33">S41/E41</f>
        <v>0</v>
      </c>
      <c r="U41" s="124"/>
      <c r="V41" s="161"/>
      <c r="W41" s="161"/>
      <c r="X41" s="161"/>
      <c r="Y41" s="161"/>
      <c r="Z41" s="161"/>
      <c r="AA41" s="161"/>
      <c r="AB41" s="161"/>
      <c r="AC41" s="161"/>
    </row>
    <row r="42" spans="1:29" x14ac:dyDescent="0.25">
      <c r="A42" s="67"/>
      <c r="B42" s="68"/>
      <c r="C42" s="122"/>
      <c r="D42" s="130"/>
      <c r="E42" s="73"/>
      <c r="F42" s="61"/>
      <c r="G42" s="61"/>
      <c r="H42" s="74"/>
      <c r="I42" s="61"/>
      <c r="J42" s="61"/>
      <c r="K42" s="93"/>
      <c r="L42" s="61"/>
      <c r="M42" s="61"/>
      <c r="N42" s="93"/>
      <c r="O42" s="61"/>
      <c r="P42" s="61"/>
      <c r="Q42" s="64"/>
      <c r="R42" s="61"/>
      <c r="S42" s="61"/>
      <c r="T42" s="93"/>
      <c r="U42" s="124"/>
      <c r="V42" s="161"/>
      <c r="W42" s="161"/>
      <c r="X42" s="161"/>
      <c r="Y42" s="161"/>
      <c r="Z42" s="161"/>
      <c r="AA42" s="161"/>
      <c r="AB42" s="161"/>
      <c r="AC42" s="161"/>
    </row>
    <row r="43" spans="1:29" x14ac:dyDescent="0.25">
      <c r="A43" s="67"/>
      <c r="B43" s="68"/>
      <c r="C43" s="122"/>
      <c r="D43" s="131"/>
      <c r="E43" s="73"/>
      <c r="F43" s="62"/>
      <c r="G43" s="62"/>
      <c r="H43" s="74"/>
      <c r="I43" s="62"/>
      <c r="J43" s="62"/>
      <c r="K43" s="93"/>
      <c r="L43" s="62"/>
      <c r="M43" s="62"/>
      <c r="N43" s="93"/>
      <c r="O43" s="62"/>
      <c r="P43" s="62"/>
      <c r="Q43" s="65"/>
      <c r="R43" s="62"/>
      <c r="S43" s="62"/>
      <c r="T43" s="93"/>
      <c r="U43" s="124"/>
      <c r="V43" s="161"/>
      <c r="W43" s="161"/>
      <c r="X43" s="161"/>
      <c r="Y43" s="161"/>
      <c r="Z43" s="161"/>
      <c r="AA43" s="161"/>
      <c r="AB43" s="161"/>
      <c r="AC43" s="161"/>
    </row>
    <row r="44" spans="1:29" ht="15" customHeight="1" x14ac:dyDescent="0.25">
      <c r="A44" s="66" t="s">
        <v>38</v>
      </c>
      <c r="B44" s="68" t="s">
        <v>39</v>
      </c>
      <c r="C44" s="69">
        <v>42866</v>
      </c>
      <c r="D44" s="72" t="s">
        <v>40</v>
      </c>
      <c r="E44" s="73">
        <v>14</v>
      </c>
      <c r="F44" s="147"/>
      <c r="G44" s="141"/>
      <c r="H44" s="141"/>
      <c r="I44" s="141"/>
      <c r="J44" s="141"/>
      <c r="K44" s="141"/>
      <c r="L44" s="141"/>
      <c r="M44" s="141"/>
      <c r="N44" s="141"/>
      <c r="O44" s="24"/>
      <c r="P44" s="24"/>
      <c r="Q44" s="25"/>
      <c r="R44" s="72">
        <v>0</v>
      </c>
      <c r="S44" s="72">
        <v>7</v>
      </c>
      <c r="T44" s="74">
        <f>S44/E44</f>
        <v>0.5</v>
      </c>
      <c r="U44" s="72">
        <v>1</v>
      </c>
      <c r="V44" s="72">
        <v>6</v>
      </c>
      <c r="W44" s="74">
        <f>V44/E44</f>
        <v>0.42857142857142855</v>
      </c>
      <c r="X44" s="72">
        <v>1</v>
      </c>
      <c r="Y44" s="72">
        <v>4</v>
      </c>
      <c r="Z44" s="74">
        <f>Y44/E44</f>
        <v>0.2857142857142857</v>
      </c>
    </row>
    <row r="45" spans="1:29" x14ac:dyDescent="0.25">
      <c r="A45" s="67"/>
      <c r="B45" s="68"/>
      <c r="C45" s="70"/>
      <c r="D45" s="72"/>
      <c r="E45" s="73"/>
      <c r="F45" s="148"/>
      <c r="G45" s="143"/>
      <c r="H45" s="143"/>
      <c r="I45" s="143"/>
      <c r="J45" s="143"/>
      <c r="K45" s="143"/>
      <c r="L45" s="143"/>
      <c r="M45" s="143"/>
      <c r="N45" s="143"/>
      <c r="O45" s="26"/>
      <c r="P45" s="26"/>
      <c r="Q45" s="27"/>
      <c r="R45" s="72"/>
      <c r="S45" s="72"/>
      <c r="T45" s="74"/>
      <c r="U45" s="72"/>
      <c r="V45" s="72"/>
      <c r="W45" s="74"/>
      <c r="X45" s="72"/>
      <c r="Y45" s="72"/>
      <c r="Z45" s="74"/>
    </row>
    <row r="46" spans="1:29" x14ac:dyDescent="0.25">
      <c r="A46" s="67"/>
      <c r="B46" s="68"/>
      <c r="C46" s="71"/>
      <c r="D46" s="72"/>
      <c r="E46" s="73"/>
      <c r="F46" s="148"/>
      <c r="G46" s="143"/>
      <c r="H46" s="143"/>
      <c r="I46" s="143"/>
      <c r="J46" s="143"/>
      <c r="K46" s="143"/>
      <c r="L46" s="143"/>
      <c r="M46" s="143"/>
      <c r="N46" s="143"/>
      <c r="O46" s="26"/>
      <c r="P46" s="26"/>
      <c r="Q46" s="27"/>
      <c r="R46" s="72"/>
      <c r="S46" s="72"/>
      <c r="T46" s="74"/>
      <c r="U46" s="72"/>
      <c r="V46" s="72"/>
      <c r="W46" s="74"/>
      <c r="X46" s="72"/>
      <c r="Y46" s="72"/>
      <c r="Z46" s="74"/>
    </row>
    <row r="47" spans="1:29" x14ac:dyDescent="0.25">
      <c r="A47" s="66" t="s">
        <v>41</v>
      </c>
      <c r="B47" s="68" t="s">
        <v>42</v>
      </c>
      <c r="C47" s="69">
        <v>42873</v>
      </c>
      <c r="D47" s="72" t="s">
        <v>40</v>
      </c>
      <c r="E47" s="73">
        <v>14</v>
      </c>
      <c r="F47" s="148"/>
      <c r="G47" s="143"/>
      <c r="H47" s="143"/>
      <c r="I47" s="143"/>
      <c r="J47" s="143"/>
      <c r="K47" s="143"/>
      <c r="L47" s="143"/>
      <c r="M47" s="143"/>
      <c r="N47" s="143"/>
      <c r="O47" s="26"/>
      <c r="P47" s="26"/>
      <c r="Q47" s="27"/>
      <c r="R47" s="72">
        <v>0</v>
      </c>
      <c r="S47" s="72">
        <v>7</v>
      </c>
      <c r="T47" s="74">
        <f t="shared" ref="T47" si="34">S47/E47</f>
        <v>0.5</v>
      </c>
      <c r="U47" s="72">
        <v>2</v>
      </c>
      <c r="V47" s="72">
        <v>5</v>
      </c>
      <c r="W47" s="74">
        <f t="shared" ref="W47" si="35">V47/E47</f>
        <v>0.35714285714285715</v>
      </c>
      <c r="X47" s="72">
        <v>1</v>
      </c>
      <c r="Y47" s="72">
        <v>5</v>
      </c>
      <c r="Z47" s="74">
        <f>Y47/E47</f>
        <v>0.35714285714285715</v>
      </c>
    </row>
    <row r="48" spans="1:29" x14ac:dyDescent="0.25">
      <c r="A48" s="67"/>
      <c r="B48" s="68"/>
      <c r="C48" s="70"/>
      <c r="D48" s="72"/>
      <c r="E48" s="73"/>
      <c r="F48" s="148"/>
      <c r="G48" s="143"/>
      <c r="H48" s="143"/>
      <c r="I48" s="143"/>
      <c r="J48" s="143"/>
      <c r="K48" s="143"/>
      <c r="L48" s="143"/>
      <c r="M48" s="143"/>
      <c r="N48" s="143"/>
      <c r="O48" s="26"/>
      <c r="P48" s="26"/>
      <c r="Q48" s="27"/>
      <c r="R48" s="72"/>
      <c r="S48" s="72"/>
      <c r="T48" s="74"/>
      <c r="U48" s="72"/>
      <c r="V48" s="72"/>
      <c r="W48" s="74"/>
      <c r="X48" s="72"/>
      <c r="Y48" s="72"/>
      <c r="Z48" s="74"/>
    </row>
    <row r="49" spans="1:26" x14ac:dyDescent="0.25">
      <c r="A49" s="67"/>
      <c r="B49" s="68"/>
      <c r="C49" s="71"/>
      <c r="D49" s="72"/>
      <c r="E49" s="73"/>
      <c r="F49" s="148"/>
      <c r="G49" s="143"/>
      <c r="H49" s="143"/>
      <c r="I49" s="143"/>
      <c r="J49" s="143"/>
      <c r="K49" s="143"/>
      <c r="L49" s="143"/>
      <c r="M49" s="143"/>
      <c r="N49" s="143"/>
      <c r="O49" s="26"/>
      <c r="P49" s="26"/>
      <c r="Q49" s="27"/>
      <c r="R49" s="72"/>
      <c r="S49" s="72"/>
      <c r="T49" s="74"/>
      <c r="U49" s="72"/>
      <c r="V49" s="72"/>
      <c r="W49" s="74"/>
      <c r="X49" s="72"/>
      <c r="Y49" s="72"/>
      <c r="Z49" s="74"/>
    </row>
    <row r="50" spans="1:26" x14ac:dyDescent="0.25">
      <c r="A50" s="66" t="s">
        <v>43</v>
      </c>
      <c r="B50" s="68" t="s">
        <v>44</v>
      </c>
      <c r="C50" s="69">
        <v>42874</v>
      </c>
      <c r="D50" s="72" t="s">
        <v>40</v>
      </c>
      <c r="E50" s="73">
        <v>20</v>
      </c>
      <c r="F50" s="148"/>
      <c r="G50" s="143"/>
      <c r="H50" s="143"/>
      <c r="I50" s="143"/>
      <c r="J50" s="143"/>
      <c r="K50" s="143"/>
      <c r="L50" s="143"/>
      <c r="M50" s="143"/>
      <c r="N50" s="143"/>
      <c r="O50" s="26"/>
      <c r="P50" s="26"/>
      <c r="Q50" s="27"/>
      <c r="R50" s="72"/>
      <c r="S50" s="72">
        <v>20</v>
      </c>
      <c r="T50" s="74">
        <f t="shared" ref="T50" si="36">S50/E50</f>
        <v>1</v>
      </c>
      <c r="U50" s="72"/>
      <c r="V50" s="72"/>
      <c r="W50" s="74"/>
      <c r="X50" s="72"/>
      <c r="Y50" s="72"/>
      <c r="Z50" s="74"/>
    </row>
    <row r="51" spans="1:26" x14ac:dyDescent="0.25">
      <c r="A51" s="67"/>
      <c r="B51" s="68"/>
      <c r="C51" s="70"/>
      <c r="D51" s="72"/>
      <c r="E51" s="73"/>
      <c r="F51" s="148"/>
      <c r="G51" s="143"/>
      <c r="H51" s="143"/>
      <c r="I51" s="143"/>
      <c r="J51" s="143"/>
      <c r="K51" s="143"/>
      <c r="L51" s="143"/>
      <c r="M51" s="143"/>
      <c r="N51" s="143"/>
      <c r="O51" s="26"/>
      <c r="P51" s="26"/>
      <c r="Q51" s="27"/>
      <c r="R51" s="72"/>
      <c r="S51" s="72"/>
      <c r="T51" s="74"/>
      <c r="U51" s="72"/>
      <c r="V51" s="72"/>
      <c r="W51" s="74"/>
      <c r="X51" s="72"/>
      <c r="Y51" s="72"/>
      <c r="Z51" s="74"/>
    </row>
    <row r="52" spans="1:26" x14ac:dyDescent="0.25">
      <c r="A52" s="67"/>
      <c r="B52" s="68"/>
      <c r="C52" s="71"/>
      <c r="D52" s="72"/>
      <c r="E52" s="73"/>
      <c r="F52" s="149"/>
      <c r="G52" s="145"/>
      <c r="H52" s="145"/>
      <c r="I52" s="145"/>
      <c r="J52" s="145"/>
      <c r="K52" s="145"/>
      <c r="L52" s="145"/>
      <c r="M52" s="145"/>
      <c r="N52" s="145"/>
      <c r="O52" s="28"/>
      <c r="P52" s="28"/>
      <c r="Q52" s="29"/>
      <c r="R52" s="72"/>
      <c r="S52" s="72"/>
      <c r="T52" s="74"/>
      <c r="U52" s="72"/>
      <c r="V52" s="72"/>
      <c r="W52" s="74"/>
      <c r="X52" s="72"/>
      <c r="Y52" s="72"/>
      <c r="Z52" s="74"/>
    </row>
    <row r="53" spans="1:26" x14ac:dyDescent="0.25">
      <c r="A53" s="66" t="s">
        <v>45</v>
      </c>
      <c r="B53" s="68" t="s">
        <v>46</v>
      </c>
      <c r="C53" s="69">
        <v>42901</v>
      </c>
      <c r="D53" s="72" t="s">
        <v>40</v>
      </c>
      <c r="E53" s="73">
        <v>20</v>
      </c>
      <c r="F53" s="72">
        <v>0</v>
      </c>
      <c r="G53" s="72">
        <v>0</v>
      </c>
      <c r="H53" s="74">
        <f>G53/E53</f>
        <v>0</v>
      </c>
      <c r="I53" s="72">
        <v>1</v>
      </c>
      <c r="J53" s="72">
        <v>18</v>
      </c>
      <c r="K53" s="74">
        <f>J53/E53</f>
        <v>0.9</v>
      </c>
      <c r="L53" s="72">
        <v>1</v>
      </c>
      <c r="M53" s="72">
        <v>16</v>
      </c>
      <c r="N53" s="74">
        <f>M53/E53</f>
        <v>0.8</v>
      </c>
      <c r="O53" s="72">
        <v>5</v>
      </c>
      <c r="P53" s="72">
        <v>7</v>
      </c>
      <c r="Q53" s="74">
        <f t="shared" ref="Q53" si="37">P53/E53</f>
        <v>0.35</v>
      </c>
      <c r="R53" s="72">
        <v>3</v>
      </c>
      <c r="S53" s="72">
        <v>4</v>
      </c>
      <c r="T53" s="74">
        <f t="shared" ref="T53" si="38">S53/E53</f>
        <v>0.2</v>
      </c>
      <c r="U53" s="72">
        <v>4</v>
      </c>
      <c r="V53" s="72">
        <v>3</v>
      </c>
      <c r="W53" s="74">
        <f t="shared" ref="W53" si="39">V53/E53</f>
        <v>0.15</v>
      </c>
      <c r="X53" s="72">
        <v>7</v>
      </c>
      <c r="Y53" s="72">
        <v>1</v>
      </c>
      <c r="Z53" s="74">
        <f>Y53/E53</f>
        <v>0.05</v>
      </c>
    </row>
    <row r="54" spans="1:26" x14ac:dyDescent="0.25">
      <c r="A54" s="67"/>
      <c r="B54" s="68"/>
      <c r="C54" s="70"/>
      <c r="D54" s="72"/>
      <c r="E54" s="73"/>
      <c r="F54" s="72"/>
      <c r="G54" s="72"/>
      <c r="H54" s="74"/>
      <c r="I54" s="72"/>
      <c r="J54" s="72"/>
      <c r="K54" s="74"/>
      <c r="L54" s="72"/>
      <c r="M54" s="72"/>
      <c r="N54" s="74"/>
      <c r="O54" s="72"/>
      <c r="P54" s="72"/>
      <c r="Q54" s="74"/>
      <c r="R54" s="72"/>
      <c r="S54" s="72"/>
      <c r="T54" s="74"/>
      <c r="U54" s="72"/>
      <c r="V54" s="72"/>
      <c r="W54" s="74"/>
      <c r="X54" s="72"/>
      <c r="Y54" s="72"/>
      <c r="Z54" s="74"/>
    </row>
    <row r="55" spans="1:26" x14ac:dyDescent="0.25">
      <c r="A55" s="67"/>
      <c r="B55" s="68"/>
      <c r="C55" s="71"/>
      <c r="D55" s="72"/>
      <c r="E55" s="73"/>
      <c r="F55" s="72"/>
      <c r="G55" s="72"/>
      <c r="H55" s="74"/>
      <c r="I55" s="72"/>
      <c r="J55" s="72"/>
      <c r="K55" s="74"/>
      <c r="L55" s="72"/>
      <c r="M55" s="72"/>
      <c r="N55" s="74"/>
      <c r="O55" s="72"/>
      <c r="P55" s="72"/>
      <c r="Q55" s="74"/>
      <c r="R55" s="72"/>
      <c r="S55" s="72"/>
      <c r="T55" s="74"/>
      <c r="U55" s="72"/>
      <c r="V55" s="72"/>
      <c r="W55" s="74"/>
      <c r="X55" s="72"/>
      <c r="Y55" s="72"/>
      <c r="Z55" s="74"/>
    </row>
    <row r="56" spans="1:26" x14ac:dyDescent="0.25">
      <c r="A56" s="66" t="s">
        <v>47</v>
      </c>
      <c r="B56" s="66" t="s">
        <v>48</v>
      </c>
      <c r="C56" s="69">
        <v>42923</v>
      </c>
      <c r="D56" s="72" t="s">
        <v>40</v>
      </c>
      <c r="E56" s="73">
        <v>14</v>
      </c>
      <c r="F56" s="72">
        <v>2</v>
      </c>
      <c r="G56" s="72">
        <v>0</v>
      </c>
      <c r="H56" s="74">
        <f t="shared" ref="H56" si="40">G56/E56</f>
        <v>0</v>
      </c>
      <c r="I56" s="72">
        <v>1</v>
      </c>
      <c r="J56" s="72">
        <v>0</v>
      </c>
      <c r="K56" s="74">
        <f t="shared" ref="K56" si="41">J56/E56</f>
        <v>0</v>
      </c>
      <c r="L56" s="72">
        <v>0</v>
      </c>
      <c r="M56" s="72">
        <v>0</v>
      </c>
      <c r="N56" s="74">
        <f t="shared" ref="N56" si="42">M56/E56</f>
        <v>0</v>
      </c>
      <c r="O56" s="72">
        <v>0</v>
      </c>
      <c r="P56" s="72">
        <v>0</v>
      </c>
      <c r="Q56" s="74">
        <f t="shared" ref="Q56" si="43">P56/E56</f>
        <v>0</v>
      </c>
      <c r="R56" s="147"/>
      <c r="S56" s="141"/>
      <c r="T56" s="141"/>
      <c r="U56" s="141"/>
      <c r="V56" s="141"/>
      <c r="W56" s="141"/>
      <c r="X56" s="141"/>
      <c r="Y56" s="141"/>
      <c r="Z56" s="142"/>
    </row>
    <row r="57" spans="1:26" x14ac:dyDescent="0.25">
      <c r="A57" s="67"/>
      <c r="B57" s="67"/>
      <c r="C57" s="70"/>
      <c r="D57" s="72"/>
      <c r="E57" s="73"/>
      <c r="F57" s="72"/>
      <c r="G57" s="72"/>
      <c r="H57" s="74"/>
      <c r="I57" s="72"/>
      <c r="J57" s="72"/>
      <c r="K57" s="74"/>
      <c r="L57" s="72"/>
      <c r="M57" s="72"/>
      <c r="N57" s="74"/>
      <c r="O57" s="72"/>
      <c r="P57" s="72"/>
      <c r="Q57" s="74"/>
      <c r="R57" s="148"/>
      <c r="S57" s="143"/>
      <c r="T57" s="143"/>
      <c r="U57" s="143"/>
      <c r="V57" s="143"/>
      <c r="W57" s="143"/>
      <c r="X57" s="143"/>
      <c r="Y57" s="143"/>
      <c r="Z57" s="144"/>
    </row>
    <row r="58" spans="1:26" x14ac:dyDescent="0.25">
      <c r="A58" s="67"/>
      <c r="B58" s="67"/>
      <c r="C58" s="71"/>
      <c r="D58" s="72"/>
      <c r="E58" s="73"/>
      <c r="F58" s="72"/>
      <c r="G58" s="72"/>
      <c r="H58" s="74"/>
      <c r="I58" s="72"/>
      <c r="J58" s="72"/>
      <c r="K58" s="74"/>
      <c r="L58" s="72"/>
      <c r="M58" s="72"/>
      <c r="N58" s="74"/>
      <c r="O58" s="72"/>
      <c r="P58" s="72"/>
      <c r="Q58" s="74"/>
      <c r="R58" s="148"/>
      <c r="S58" s="143"/>
      <c r="T58" s="143"/>
      <c r="U58" s="143"/>
      <c r="V58" s="143"/>
      <c r="W58" s="143"/>
      <c r="X58" s="143"/>
      <c r="Y58" s="143"/>
      <c r="Z58" s="144"/>
    </row>
    <row r="59" spans="1:26" x14ac:dyDescent="0.25">
      <c r="A59" s="66" t="s">
        <v>49</v>
      </c>
      <c r="B59" s="68" t="s">
        <v>50</v>
      </c>
      <c r="C59" s="69">
        <v>42935</v>
      </c>
      <c r="D59" s="72" t="s">
        <v>40</v>
      </c>
      <c r="E59" s="73">
        <v>14</v>
      </c>
      <c r="F59" s="72">
        <v>3</v>
      </c>
      <c r="G59" s="72">
        <v>1</v>
      </c>
      <c r="H59" s="74">
        <f t="shared" ref="H59" si="44">G59/E59</f>
        <v>7.1428571428571425E-2</v>
      </c>
      <c r="I59" s="72">
        <v>0</v>
      </c>
      <c r="J59" s="72">
        <v>0</v>
      </c>
      <c r="K59" s="74">
        <f t="shared" ref="K59" si="45">J59/E59</f>
        <v>0</v>
      </c>
      <c r="L59" s="72">
        <v>0</v>
      </c>
      <c r="M59" s="72">
        <v>0</v>
      </c>
      <c r="N59" s="74">
        <f t="shared" ref="N59" si="46">M59/E59</f>
        <v>0</v>
      </c>
      <c r="O59" s="72">
        <v>0</v>
      </c>
      <c r="P59" s="72">
        <v>0</v>
      </c>
      <c r="Q59" s="74">
        <f t="shared" ref="Q59" si="47">P59/E59</f>
        <v>0</v>
      </c>
      <c r="R59" s="148"/>
      <c r="S59" s="143"/>
      <c r="T59" s="143"/>
      <c r="U59" s="143"/>
      <c r="V59" s="143"/>
      <c r="W59" s="143"/>
      <c r="X59" s="143"/>
      <c r="Y59" s="143"/>
      <c r="Z59" s="144"/>
    </row>
    <row r="60" spans="1:26" x14ac:dyDescent="0.25">
      <c r="A60" s="67"/>
      <c r="B60" s="68"/>
      <c r="C60" s="70"/>
      <c r="D60" s="72"/>
      <c r="E60" s="73"/>
      <c r="F60" s="72"/>
      <c r="G60" s="72"/>
      <c r="H60" s="74"/>
      <c r="I60" s="72"/>
      <c r="J60" s="72"/>
      <c r="K60" s="74"/>
      <c r="L60" s="72"/>
      <c r="M60" s="72"/>
      <c r="N60" s="74"/>
      <c r="O60" s="72"/>
      <c r="P60" s="72"/>
      <c r="Q60" s="74"/>
      <c r="R60" s="148"/>
      <c r="S60" s="143"/>
      <c r="T60" s="143"/>
      <c r="U60" s="143"/>
      <c r="V60" s="143"/>
      <c r="W60" s="143"/>
      <c r="X60" s="143"/>
      <c r="Y60" s="143"/>
      <c r="Z60" s="144"/>
    </row>
    <row r="61" spans="1:26" x14ac:dyDescent="0.25">
      <c r="A61" s="67"/>
      <c r="B61" s="68"/>
      <c r="C61" s="71"/>
      <c r="D61" s="72"/>
      <c r="E61" s="73"/>
      <c r="F61" s="72"/>
      <c r="G61" s="72"/>
      <c r="H61" s="74"/>
      <c r="I61" s="72"/>
      <c r="J61" s="72"/>
      <c r="K61" s="74"/>
      <c r="L61" s="72"/>
      <c r="M61" s="72"/>
      <c r="N61" s="74"/>
      <c r="O61" s="72"/>
      <c r="P61" s="72"/>
      <c r="Q61" s="74"/>
      <c r="R61" s="148"/>
      <c r="S61" s="143"/>
      <c r="T61" s="143"/>
      <c r="U61" s="143"/>
      <c r="V61" s="143"/>
      <c r="W61" s="143"/>
      <c r="X61" s="143"/>
      <c r="Y61" s="143"/>
      <c r="Z61" s="144"/>
    </row>
    <row r="62" spans="1:26" x14ac:dyDescent="0.25">
      <c r="A62" s="66" t="s">
        <v>51</v>
      </c>
      <c r="B62" s="68" t="s">
        <v>52</v>
      </c>
      <c r="C62" s="158">
        <v>42937</v>
      </c>
      <c r="D62" s="72" t="s">
        <v>40</v>
      </c>
      <c r="E62" s="73">
        <v>14</v>
      </c>
      <c r="F62" s="72">
        <v>3</v>
      </c>
      <c r="G62" s="72">
        <v>0</v>
      </c>
      <c r="H62" s="74">
        <f t="shared" ref="H62" si="48">G62/E62</f>
        <v>0</v>
      </c>
      <c r="I62" s="72">
        <v>3</v>
      </c>
      <c r="J62" s="72">
        <v>0</v>
      </c>
      <c r="K62" s="74">
        <f t="shared" ref="K62" si="49">J62/E62</f>
        <v>0</v>
      </c>
      <c r="L62" s="72">
        <v>3</v>
      </c>
      <c r="M62" s="72">
        <v>0</v>
      </c>
      <c r="N62" s="74">
        <f t="shared" ref="N62" si="50">M62/E62</f>
        <v>0</v>
      </c>
      <c r="O62" s="72">
        <v>0</v>
      </c>
      <c r="P62" s="72">
        <v>0</v>
      </c>
      <c r="Q62" s="74">
        <f t="shared" ref="Q62" si="51">P62/E62</f>
        <v>0</v>
      </c>
      <c r="R62" s="148"/>
      <c r="S62" s="143"/>
      <c r="T62" s="143"/>
      <c r="U62" s="143"/>
      <c r="V62" s="143"/>
      <c r="W62" s="143"/>
      <c r="X62" s="143"/>
      <c r="Y62" s="143"/>
      <c r="Z62" s="144"/>
    </row>
    <row r="63" spans="1:26" x14ac:dyDescent="0.25">
      <c r="A63" s="67"/>
      <c r="B63" s="68"/>
      <c r="C63" s="159"/>
      <c r="D63" s="72"/>
      <c r="E63" s="73"/>
      <c r="F63" s="72"/>
      <c r="G63" s="72"/>
      <c r="H63" s="74"/>
      <c r="I63" s="72"/>
      <c r="J63" s="72"/>
      <c r="K63" s="74"/>
      <c r="L63" s="72"/>
      <c r="M63" s="72"/>
      <c r="N63" s="74"/>
      <c r="O63" s="72"/>
      <c r="P63" s="72"/>
      <c r="Q63" s="74"/>
      <c r="R63" s="148"/>
      <c r="S63" s="143"/>
      <c r="T63" s="143"/>
      <c r="U63" s="143"/>
      <c r="V63" s="143"/>
      <c r="W63" s="143"/>
      <c r="X63" s="143"/>
      <c r="Y63" s="143"/>
      <c r="Z63" s="144"/>
    </row>
    <row r="64" spans="1:26" x14ac:dyDescent="0.25">
      <c r="A64" s="67"/>
      <c r="B64" s="68"/>
      <c r="C64" s="160"/>
      <c r="D64" s="72"/>
      <c r="E64" s="73"/>
      <c r="F64" s="72"/>
      <c r="G64" s="72"/>
      <c r="H64" s="74"/>
      <c r="I64" s="72"/>
      <c r="J64" s="72"/>
      <c r="K64" s="74"/>
      <c r="L64" s="72"/>
      <c r="M64" s="72"/>
      <c r="N64" s="74"/>
      <c r="O64" s="72"/>
      <c r="P64" s="72"/>
      <c r="Q64" s="74"/>
      <c r="R64" s="148"/>
      <c r="S64" s="143"/>
      <c r="T64" s="143"/>
      <c r="U64" s="143"/>
      <c r="V64" s="143"/>
      <c r="W64" s="143"/>
      <c r="X64" s="143"/>
      <c r="Y64" s="143"/>
      <c r="Z64" s="144"/>
    </row>
    <row r="65" spans="1:26" x14ac:dyDescent="0.25">
      <c r="A65" s="66" t="s">
        <v>59</v>
      </c>
      <c r="B65" s="68" t="s">
        <v>54</v>
      </c>
      <c r="C65" s="69">
        <v>42950</v>
      </c>
      <c r="D65" s="72" t="s">
        <v>40</v>
      </c>
      <c r="E65" s="73">
        <v>14</v>
      </c>
      <c r="F65" s="72">
        <v>1</v>
      </c>
      <c r="G65" s="72">
        <v>0</v>
      </c>
      <c r="H65" s="74">
        <f t="shared" ref="H65" si="52">G65/E65</f>
        <v>0</v>
      </c>
      <c r="I65" s="72">
        <v>1</v>
      </c>
      <c r="J65" s="72">
        <v>3</v>
      </c>
      <c r="K65" s="74">
        <f t="shared" ref="K65" si="53">J65/E65</f>
        <v>0.21428571428571427</v>
      </c>
      <c r="L65" s="72">
        <v>1</v>
      </c>
      <c r="M65" s="72">
        <v>3</v>
      </c>
      <c r="N65" s="74">
        <f t="shared" ref="N65" si="54">M65/E65</f>
        <v>0.21428571428571427</v>
      </c>
      <c r="O65" s="72">
        <v>0</v>
      </c>
      <c r="P65" s="72">
        <v>0</v>
      </c>
      <c r="Q65" s="74">
        <f t="shared" ref="Q65" si="55">P65/E65</f>
        <v>0</v>
      </c>
      <c r="R65" s="148"/>
      <c r="S65" s="143"/>
      <c r="T65" s="143"/>
      <c r="U65" s="143"/>
      <c r="V65" s="143"/>
      <c r="W65" s="143"/>
      <c r="X65" s="143"/>
      <c r="Y65" s="143"/>
      <c r="Z65" s="144"/>
    </row>
    <row r="66" spans="1:26" x14ac:dyDescent="0.25">
      <c r="A66" s="67"/>
      <c r="B66" s="68"/>
      <c r="C66" s="70"/>
      <c r="D66" s="72"/>
      <c r="E66" s="73"/>
      <c r="F66" s="72"/>
      <c r="G66" s="72"/>
      <c r="H66" s="74"/>
      <c r="I66" s="72"/>
      <c r="J66" s="72"/>
      <c r="K66" s="74"/>
      <c r="L66" s="72"/>
      <c r="M66" s="72"/>
      <c r="N66" s="74"/>
      <c r="O66" s="72"/>
      <c r="P66" s="72"/>
      <c r="Q66" s="74"/>
      <c r="R66" s="148"/>
      <c r="S66" s="143"/>
      <c r="T66" s="143"/>
      <c r="U66" s="143"/>
      <c r="V66" s="143"/>
      <c r="W66" s="143"/>
      <c r="X66" s="143"/>
      <c r="Y66" s="143"/>
      <c r="Z66" s="144"/>
    </row>
    <row r="67" spans="1:26" x14ac:dyDescent="0.25">
      <c r="A67" s="67"/>
      <c r="B67" s="68"/>
      <c r="C67" s="71"/>
      <c r="D67" s="72"/>
      <c r="E67" s="73"/>
      <c r="F67" s="72"/>
      <c r="G67" s="72"/>
      <c r="H67" s="74"/>
      <c r="I67" s="72"/>
      <c r="J67" s="72"/>
      <c r="K67" s="74"/>
      <c r="L67" s="72"/>
      <c r="M67" s="72"/>
      <c r="N67" s="74"/>
      <c r="O67" s="72"/>
      <c r="P67" s="72"/>
      <c r="Q67" s="74"/>
      <c r="R67" s="149"/>
      <c r="S67" s="145"/>
      <c r="T67" s="145"/>
      <c r="U67" s="145"/>
      <c r="V67" s="145"/>
      <c r="W67" s="145"/>
      <c r="X67" s="145"/>
      <c r="Y67" s="145"/>
      <c r="Z67" s="146"/>
    </row>
    <row r="68" spans="1:26" x14ac:dyDescent="0.25">
      <c r="A68" s="66" t="s">
        <v>55</v>
      </c>
      <c r="B68" s="68" t="s">
        <v>56</v>
      </c>
      <c r="C68" s="69">
        <v>42991</v>
      </c>
      <c r="D68" s="72" t="s">
        <v>40</v>
      </c>
      <c r="E68" s="73">
        <v>25</v>
      </c>
      <c r="F68" s="72">
        <v>1</v>
      </c>
      <c r="G68" s="72">
        <v>3</v>
      </c>
      <c r="H68" s="74">
        <f t="shared" ref="H68" si="56">G68/E68</f>
        <v>0.12</v>
      </c>
      <c r="I68" s="72">
        <v>1</v>
      </c>
      <c r="J68" s="72">
        <v>3</v>
      </c>
      <c r="K68" s="74">
        <f t="shared" ref="K68" si="57">J68/E68</f>
        <v>0.12</v>
      </c>
      <c r="L68" s="72">
        <v>1</v>
      </c>
      <c r="M68" s="72">
        <v>3</v>
      </c>
      <c r="N68" s="74">
        <f t="shared" ref="N68" si="58">M68/E68</f>
        <v>0.12</v>
      </c>
      <c r="O68" s="72">
        <v>0</v>
      </c>
      <c r="P68" s="72">
        <v>2</v>
      </c>
      <c r="Q68" s="74">
        <f t="shared" ref="Q68" si="59">P68/E68</f>
        <v>0.08</v>
      </c>
      <c r="R68" s="72">
        <v>0</v>
      </c>
      <c r="S68" s="72">
        <v>2</v>
      </c>
      <c r="T68" s="74">
        <f t="shared" ref="T68" si="60">S68/E68</f>
        <v>0.08</v>
      </c>
      <c r="U68" s="72">
        <v>0</v>
      </c>
      <c r="V68" s="72">
        <v>2</v>
      </c>
      <c r="W68" s="74">
        <f t="shared" ref="W68" si="61">V68/E68</f>
        <v>0.08</v>
      </c>
      <c r="X68" s="72">
        <v>0</v>
      </c>
      <c r="Y68" s="72">
        <v>2</v>
      </c>
      <c r="Z68" s="74">
        <f>Y68/E68</f>
        <v>0.08</v>
      </c>
    </row>
    <row r="69" spans="1:26" x14ac:dyDescent="0.25">
      <c r="A69" s="67"/>
      <c r="B69" s="68"/>
      <c r="C69" s="70"/>
      <c r="D69" s="72"/>
      <c r="E69" s="73"/>
      <c r="F69" s="72"/>
      <c r="G69" s="72"/>
      <c r="H69" s="74"/>
      <c r="I69" s="72"/>
      <c r="J69" s="72"/>
      <c r="K69" s="74"/>
      <c r="L69" s="72"/>
      <c r="M69" s="72"/>
      <c r="N69" s="74"/>
      <c r="O69" s="72"/>
      <c r="P69" s="72"/>
      <c r="Q69" s="74"/>
      <c r="R69" s="72"/>
      <c r="S69" s="72"/>
      <c r="T69" s="74"/>
      <c r="U69" s="72"/>
      <c r="V69" s="72"/>
      <c r="W69" s="74"/>
      <c r="X69" s="72"/>
      <c r="Y69" s="72"/>
      <c r="Z69" s="74"/>
    </row>
    <row r="70" spans="1:26" x14ac:dyDescent="0.25">
      <c r="A70" s="67"/>
      <c r="B70" s="68"/>
      <c r="C70" s="71"/>
      <c r="D70" s="72"/>
      <c r="E70" s="73"/>
      <c r="F70" s="72"/>
      <c r="G70" s="72"/>
      <c r="H70" s="74"/>
      <c r="I70" s="72"/>
      <c r="J70" s="72"/>
      <c r="K70" s="74"/>
      <c r="L70" s="72"/>
      <c r="M70" s="72"/>
      <c r="N70" s="74"/>
      <c r="O70" s="72"/>
      <c r="P70" s="72"/>
      <c r="Q70" s="74"/>
      <c r="R70" s="72"/>
      <c r="S70" s="72"/>
      <c r="T70" s="74"/>
      <c r="U70" s="72"/>
      <c r="V70" s="72"/>
      <c r="W70" s="74"/>
      <c r="X70" s="72"/>
      <c r="Y70" s="72"/>
      <c r="Z70" s="74"/>
    </row>
    <row r="73" spans="1:26" x14ac:dyDescent="0.25">
      <c r="A73" s="3" t="s">
        <v>20</v>
      </c>
    </row>
    <row r="74" spans="1:26" x14ac:dyDescent="0.25">
      <c r="A74" s="3" t="s">
        <v>57</v>
      </c>
    </row>
    <row r="75" spans="1:26" x14ac:dyDescent="0.25">
      <c r="A75" s="3" t="s">
        <v>22</v>
      </c>
    </row>
    <row r="76" spans="1:26" x14ac:dyDescent="0.25">
      <c r="A76" s="3" t="s">
        <v>58</v>
      </c>
    </row>
  </sheetData>
  <mergeCells count="475">
    <mergeCell ref="N68:N70"/>
    <mergeCell ref="F44:N52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G56:G58"/>
    <mergeCell ref="H56:H58"/>
    <mergeCell ref="I56:I58"/>
    <mergeCell ref="J56:J58"/>
    <mergeCell ref="K56:K58"/>
    <mergeCell ref="L56:L58"/>
    <mergeCell ref="J53:J55"/>
    <mergeCell ref="K53:K55"/>
    <mergeCell ref="L53:L55"/>
    <mergeCell ref="M53:M55"/>
    <mergeCell ref="N53:N55"/>
    <mergeCell ref="AB8:AB10"/>
    <mergeCell ref="AC8:AC10"/>
    <mergeCell ref="W8:W10"/>
    <mergeCell ref="X8:X10"/>
    <mergeCell ref="Y8:Y10"/>
    <mergeCell ref="Z8:Z10"/>
    <mergeCell ref="AA8:AA10"/>
    <mergeCell ref="AA2:AC3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O2:Q3"/>
    <mergeCell ref="R2:T3"/>
    <mergeCell ref="U2:W3"/>
    <mergeCell ref="X2:Z3"/>
    <mergeCell ref="X4:X7"/>
    <mergeCell ref="Y4:Y7"/>
    <mergeCell ref="Z4:Z7"/>
    <mergeCell ref="AA4:AA7"/>
    <mergeCell ref="AB4:AB7"/>
    <mergeCell ref="AC4:AC7"/>
    <mergeCell ref="A6:A7"/>
    <mergeCell ref="B6:B7"/>
    <mergeCell ref="C6:C7"/>
    <mergeCell ref="J4:J7"/>
    <mergeCell ref="K4:K7"/>
    <mergeCell ref="L4:L7"/>
    <mergeCell ref="M4:M7"/>
    <mergeCell ref="D2:D7"/>
    <mergeCell ref="E2:E7"/>
    <mergeCell ref="N4:N7"/>
    <mergeCell ref="A11:A13"/>
    <mergeCell ref="B11:B13"/>
    <mergeCell ref="C11:C13"/>
    <mergeCell ref="D11:D13"/>
    <mergeCell ref="E11:E13"/>
    <mergeCell ref="O11:O13"/>
    <mergeCell ref="P11:P13"/>
    <mergeCell ref="Q11:Q13"/>
    <mergeCell ref="V8:V10"/>
    <mergeCell ref="P8:P10"/>
    <mergeCell ref="Q8:Q10"/>
    <mergeCell ref="R8:R10"/>
    <mergeCell ref="S8:S10"/>
    <mergeCell ref="T8:T10"/>
    <mergeCell ref="U8:U10"/>
    <mergeCell ref="A8:A10"/>
    <mergeCell ref="B8:B10"/>
    <mergeCell ref="C8:C10"/>
    <mergeCell ref="D8:D10"/>
    <mergeCell ref="E8:E10"/>
    <mergeCell ref="O8:O10"/>
    <mergeCell ref="F8:N10"/>
    <mergeCell ref="Z11:Z13"/>
    <mergeCell ref="AA11:AA13"/>
    <mergeCell ref="AB11:AB13"/>
    <mergeCell ref="AC11:AC13"/>
    <mergeCell ref="R11:R13"/>
    <mergeCell ref="S11:S13"/>
    <mergeCell ref="T11:T13"/>
    <mergeCell ref="U11:U13"/>
    <mergeCell ref="V11:V13"/>
    <mergeCell ref="W11:W13"/>
    <mergeCell ref="F14:F16"/>
    <mergeCell ref="G14:G16"/>
    <mergeCell ref="H14:H16"/>
    <mergeCell ref="I14:I16"/>
    <mergeCell ref="J14:J16"/>
    <mergeCell ref="K14:K16"/>
    <mergeCell ref="F11:F13"/>
    <mergeCell ref="G11:G13"/>
    <mergeCell ref="H11:H13"/>
    <mergeCell ref="I11:I13"/>
    <mergeCell ref="J11:J13"/>
    <mergeCell ref="O14:O16"/>
    <mergeCell ref="L14:L16"/>
    <mergeCell ref="M14:M16"/>
    <mergeCell ref="N14:N16"/>
    <mergeCell ref="X11:X13"/>
    <mergeCell ref="Y11:Y13"/>
    <mergeCell ref="K11:K13"/>
    <mergeCell ref="L11:L13"/>
    <mergeCell ref="M11:M13"/>
    <mergeCell ref="N11:N13"/>
    <mergeCell ref="U17:U19"/>
    <mergeCell ref="V17:V19"/>
    <mergeCell ref="W17:W19"/>
    <mergeCell ref="V14:V16"/>
    <mergeCell ref="W14:W16"/>
    <mergeCell ref="A17:A19"/>
    <mergeCell ref="B17:B19"/>
    <mergeCell ref="C17:C19"/>
    <mergeCell ref="D17:D19"/>
    <mergeCell ref="E17:E19"/>
    <mergeCell ref="O17:O19"/>
    <mergeCell ref="P17:P19"/>
    <mergeCell ref="Q17:Q19"/>
    <mergeCell ref="P14:P16"/>
    <mergeCell ref="Q14:Q16"/>
    <mergeCell ref="R14:R16"/>
    <mergeCell ref="S14:S16"/>
    <mergeCell ref="T14:T16"/>
    <mergeCell ref="U14:U16"/>
    <mergeCell ref="A14:A16"/>
    <mergeCell ref="B14:B16"/>
    <mergeCell ref="C14:C16"/>
    <mergeCell ref="D14:D16"/>
    <mergeCell ref="E14:E16"/>
    <mergeCell ref="A20:A22"/>
    <mergeCell ref="B20:B22"/>
    <mergeCell ref="C20:C22"/>
    <mergeCell ref="D20:D22"/>
    <mergeCell ref="E20:E22"/>
    <mergeCell ref="O20:O22"/>
    <mergeCell ref="R17:R19"/>
    <mergeCell ref="S17:S19"/>
    <mergeCell ref="T17:T19"/>
    <mergeCell ref="M17:M19"/>
    <mergeCell ref="N17:N19"/>
    <mergeCell ref="F20:N22"/>
    <mergeCell ref="F17:F19"/>
    <mergeCell ref="G17:G19"/>
    <mergeCell ref="H17:H19"/>
    <mergeCell ref="I17:I19"/>
    <mergeCell ref="J17:J19"/>
    <mergeCell ref="K17:K19"/>
    <mergeCell ref="L17:L19"/>
    <mergeCell ref="P20:P22"/>
    <mergeCell ref="Q20:Q22"/>
    <mergeCell ref="R20:R22"/>
    <mergeCell ref="S20:S22"/>
    <mergeCell ref="T20:T22"/>
    <mergeCell ref="Y20:Y22"/>
    <mergeCell ref="Z20:Z22"/>
    <mergeCell ref="AA20:AC31"/>
    <mergeCell ref="V23:V25"/>
    <mergeCell ref="W23:W25"/>
    <mergeCell ref="X23:X25"/>
    <mergeCell ref="Y23:Y25"/>
    <mergeCell ref="Z23:Z25"/>
    <mergeCell ref="Y26:Y28"/>
    <mergeCell ref="Z26:Z28"/>
    <mergeCell ref="W26:W28"/>
    <mergeCell ref="X26:X28"/>
    <mergeCell ref="V20:V22"/>
    <mergeCell ref="W20:W22"/>
    <mergeCell ref="X20:X22"/>
    <mergeCell ref="Z29:Z31"/>
    <mergeCell ref="P23:P25"/>
    <mergeCell ref="Q23:Q25"/>
    <mergeCell ref="R23:R25"/>
    <mergeCell ref="S23:S25"/>
    <mergeCell ref="T23:T25"/>
    <mergeCell ref="U23:U25"/>
    <mergeCell ref="T26:T28"/>
    <mergeCell ref="U26:U28"/>
    <mergeCell ref="V26:V28"/>
    <mergeCell ref="S26:S28"/>
    <mergeCell ref="P26:P28"/>
    <mergeCell ref="Q26:Q28"/>
    <mergeCell ref="R26:R28"/>
    <mergeCell ref="U20:U22"/>
    <mergeCell ref="A26:A28"/>
    <mergeCell ref="B26:B28"/>
    <mergeCell ref="C26:C28"/>
    <mergeCell ref="A23:A25"/>
    <mergeCell ref="B23:B25"/>
    <mergeCell ref="C23:C25"/>
    <mergeCell ref="D23:D25"/>
    <mergeCell ref="E23:E25"/>
    <mergeCell ref="O23:O25"/>
    <mergeCell ref="K23:K25"/>
    <mergeCell ref="L23:L25"/>
    <mergeCell ref="F23:F25"/>
    <mergeCell ref="G23:G25"/>
    <mergeCell ref="H23:H25"/>
    <mergeCell ref="I23:I25"/>
    <mergeCell ref="J23:J25"/>
    <mergeCell ref="M23:M25"/>
    <mergeCell ref="N23:N25"/>
    <mergeCell ref="D26:D28"/>
    <mergeCell ref="E26:E28"/>
    <mergeCell ref="O26:O28"/>
    <mergeCell ref="M26:M28"/>
    <mergeCell ref="N26:N28"/>
    <mergeCell ref="K29:K31"/>
    <mergeCell ref="L29:L31"/>
    <mergeCell ref="F26:F28"/>
    <mergeCell ref="G26:G28"/>
    <mergeCell ref="H26:H28"/>
    <mergeCell ref="I26:I28"/>
    <mergeCell ref="J26:J28"/>
    <mergeCell ref="K26:K28"/>
    <mergeCell ref="L26:L28"/>
    <mergeCell ref="Q38:Q40"/>
    <mergeCell ref="R38:R40"/>
    <mergeCell ref="T29:T31"/>
    <mergeCell ref="U29:U31"/>
    <mergeCell ref="V29:V31"/>
    <mergeCell ref="W29:W31"/>
    <mergeCell ref="A29:A31"/>
    <mergeCell ref="B29:B31"/>
    <mergeCell ref="C29:C31"/>
    <mergeCell ref="D29:D31"/>
    <mergeCell ref="E29:E31"/>
    <mergeCell ref="O29:O31"/>
    <mergeCell ref="P29:P31"/>
    <mergeCell ref="Q29:Q31"/>
    <mergeCell ref="F29:F31"/>
    <mergeCell ref="M29:M31"/>
    <mergeCell ref="N29:N31"/>
    <mergeCell ref="A32:A34"/>
    <mergeCell ref="B32:B34"/>
    <mergeCell ref="C32:C34"/>
    <mergeCell ref="D32:D34"/>
    <mergeCell ref="E32:E34"/>
    <mergeCell ref="O32:O34"/>
    <mergeCell ref="P32:P34"/>
    <mergeCell ref="A41:A43"/>
    <mergeCell ref="B41:B43"/>
    <mergeCell ref="C41:C43"/>
    <mergeCell ref="D41:D43"/>
    <mergeCell ref="E41:E43"/>
    <mergeCell ref="A38:A40"/>
    <mergeCell ref="B38:B40"/>
    <mergeCell ref="C38:C40"/>
    <mergeCell ref="D38:D40"/>
    <mergeCell ref="E38:E40"/>
    <mergeCell ref="A35:A37"/>
    <mergeCell ref="B35:B37"/>
    <mergeCell ref="C35:C37"/>
    <mergeCell ref="D35:D37"/>
    <mergeCell ref="E35:E37"/>
    <mergeCell ref="X29:X31"/>
    <mergeCell ref="Y29:Y31"/>
    <mergeCell ref="O35:O37"/>
    <mergeCell ref="P35:P37"/>
    <mergeCell ref="R29:R31"/>
    <mergeCell ref="S29:S31"/>
    <mergeCell ref="M32:M34"/>
    <mergeCell ref="N32:N34"/>
    <mergeCell ref="F32:F34"/>
    <mergeCell ref="G32:G34"/>
    <mergeCell ref="H32:H34"/>
    <mergeCell ref="I32:I34"/>
    <mergeCell ref="J32:J34"/>
    <mergeCell ref="K32:K34"/>
    <mergeCell ref="L32:L34"/>
    <mergeCell ref="G29:G31"/>
    <mergeCell ref="H29:H31"/>
    <mergeCell ref="I29:I31"/>
    <mergeCell ref="J29:J31"/>
    <mergeCell ref="S38:S40"/>
    <mergeCell ref="T38:T40"/>
    <mergeCell ref="O38:O40"/>
    <mergeCell ref="V44:V46"/>
    <mergeCell ref="W44:W46"/>
    <mergeCell ref="X44:X46"/>
    <mergeCell ref="U32:AC43"/>
    <mergeCell ref="Y44:Y46"/>
    <mergeCell ref="Z44:Z46"/>
    <mergeCell ref="Q35:Q37"/>
    <mergeCell ref="R35:R37"/>
    <mergeCell ref="S35:S37"/>
    <mergeCell ref="T35:T37"/>
    <mergeCell ref="Q32:Q34"/>
    <mergeCell ref="R32:R34"/>
    <mergeCell ref="S32:S34"/>
    <mergeCell ref="T32:T34"/>
    <mergeCell ref="O41:O43"/>
    <mergeCell ref="P41:P43"/>
    <mergeCell ref="Q41:Q43"/>
    <mergeCell ref="R41:R43"/>
    <mergeCell ref="S41:S43"/>
    <mergeCell ref="T41:T43"/>
    <mergeCell ref="P38:P40"/>
    <mergeCell ref="A47:A49"/>
    <mergeCell ref="B47:B49"/>
    <mergeCell ref="C47:C49"/>
    <mergeCell ref="D47:D49"/>
    <mergeCell ref="E47:E49"/>
    <mergeCell ref="R44:R46"/>
    <mergeCell ref="S44:S46"/>
    <mergeCell ref="T44:T46"/>
    <mergeCell ref="U44:U46"/>
    <mergeCell ref="A44:A46"/>
    <mergeCell ref="B44:B46"/>
    <mergeCell ref="C44:C46"/>
    <mergeCell ref="D44:D46"/>
    <mergeCell ref="E44:E46"/>
    <mergeCell ref="U47:U49"/>
    <mergeCell ref="V47:V49"/>
    <mergeCell ref="W47:W49"/>
    <mergeCell ref="X47:X49"/>
    <mergeCell ref="Y47:Y49"/>
    <mergeCell ref="Z47:Z49"/>
    <mergeCell ref="R47:R49"/>
    <mergeCell ref="S47:S49"/>
    <mergeCell ref="T47:T49"/>
    <mergeCell ref="A53:A55"/>
    <mergeCell ref="B53:B55"/>
    <mergeCell ref="C53:C55"/>
    <mergeCell ref="D53:D55"/>
    <mergeCell ref="E53:E55"/>
    <mergeCell ref="R50:R52"/>
    <mergeCell ref="S50:S52"/>
    <mergeCell ref="A50:A52"/>
    <mergeCell ref="B50:B52"/>
    <mergeCell ref="C50:C52"/>
    <mergeCell ref="D50:D52"/>
    <mergeCell ref="E50:E52"/>
    <mergeCell ref="F53:F55"/>
    <mergeCell ref="G53:G55"/>
    <mergeCell ref="H53:H55"/>
    <mergeCell ref="I53:I55"/>
    <mergeCell ref="Y53:Y55"/>
    <mergeCell ref="Z53:Z55"/>
    <mergeCell ref="O53:O55"/>
    <mergeCell ref="P53:P55"/>
    <mergeCell ref="Q53:Q55"/>
    <mergeCell ref="R53:R55"/>
    <mergeCell ref="S53:S55"/>
    <mergeCell ref="T53:T55"/>
    <mergeCell ref="V50:V52"/>
    <mergeCell ref="W50:W52"/>
    <mergeCell ref="X50:X52"/>
    <mergeCell ref="Y50:Y52"/>
    <mergeCell ref="Z50:Z52"/>
    <mergeCell ref="T50:T52"/>
    <mergeCell ref="U50:U52"/>
    <mergeCell ref="P62:P64"/>
    <mergeCell ref="Q62:Q64"/>
    <mergeCell ref="P56:P58"/>
    <mergeCell ref="Q56:Q58"/>
    <mergeCell ref="A59:A61"/>
    <mergeCell ref="B59:B61"/>
    <mergeCell ref="C59:C61"/>
    <mergeCell ref="D59:D61"/>
    <mergeCell ref="E59:E61"/>
    <mergeCell ref="O59:O61"/>
    <mergeCell ref="P59:P61"/>
    <mergeCell ref="A56:A58"/>
    <mergeCell ref="B56:B58"/>
    <mergeCell ref="C56:C58"/>
    <mergeCell ref="D56:D58"/>
    <mergeCell ref="E56:E58"/>
    <mergeCell ref="O56:O58"/>
    <mergeCell ref="F56:F58"/>
    <mergeCell ref="A68:A70"/>
    <mergeCell ref="B68:B70"/>
    <mergeCell ref="C68:C70"/>
    <mergeCell ref="D68:D70"/>
    <mergeCell ref="E68:E70"/>
    <mergeCell ref="O68:O70"/>
    <mergeCell ref="M56:M58"/>
    <mergeCell ref="N56:N58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A62:A64"/>
    <mergeCell ref="B62:B64"/>
    <mergeCell ref="C62:C64"/>
    <mergeCell ref="D62:D64"/>
    <mergeCell ref="E62:E64"/>
    <mergeCell ref="O62:O64"/>
    <mergeCell ref="M68:M70"/>
    <mergeCell ref="P68:P70"/>
    <mergeCell ref="Q68:Q70"/>
    <mergeCell ref="A65:A67"/>
    <mergeCell ref="B65:B67"/>
    <mergeCell ref="C65:C67"/>
    <mergeCell ref="D65:D67"/>
    <mergeCell ref="E65:E67"/>
    <mergeCell ref="O65:O67"/>
    <mergeCell ref="F65:F67"/>
    <mergeCell ref="G65:G67"/>
    <mergeCell ref="H65:H67"/>
    <mergeCell ref="I65:I67"/>
    <mergeCell ref="J65:J67"/>
    <mergeCell ref="K65:K67"/>
    <mergeCell ref="L65:L67"/>
    <mergeCell ref="M65:M67"/>
    <mergeCell ref="N65:N67"/>
    <mergeCell ref="F68:F70"/>
    <mergeCell ref="G68:G70"/>
    <mergeCell ref="H68:H70"/>
    <mergeCell ref="I68:I70"/>
    <mergeCell ref="J68:J70"/>
    <mergeCell ref="K68:K70"/>
    <mergeCell ref="L68:L70"/>
    <mergeCell ref="X68:X70"/>
    <mergeCell ref="Y68:Y70"/>
    <mergeCell ref="Z68:Z70"/>
    <mergeCell ref="F2:H3"/>
    <mergeCell ref="I2:K3"/>
    <mergeCell ref="L2:N3"/>
    <mergeCell ref="F4:F7"/>
    <mergeCell ref="G4:G7"/>
    <mergeCell ref="H4:H7"/>
    <mergeCell ref="I4:I7"/>
    <mergeCell ref="R68:R70"/>
    <mergeCell ref="S68:S70"/>
    <mergeCell ref="T68:T70"/>
    <mergeCell ref="U68:U70"/>
    <mergeCell ref="V68:V70"/>
    <mergeCell ref="W68:W70"/>
    <mergeCell ref="P65:P67"/>
    <mergeCell ref="Q65:Q67"/>
    <mergeCell ref="Q59:Q61"/>
    <mergeCell ref="R56:Z67"/>
    <mergeCell ref="U53:U55"/>
    <mergeCell ref="V53:V55"/>
    <mergeCell ref="W53:W55"/>
    <mergeCell ref="X53:X55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F38:F40"/>
    <mergeCell ref="G38:G40"/>
    <mergeCell ref="H38:H40"/>
    <mergeCell ref="I38:I40"/>
    <mergeCell ref="J38:J40"/>
    <mergeCell ref="K38:K40"/>
    <mergeCell ref="L38:L40"/>
    <mergeCell ref="M38:M40"/>
    <mergeCell ref="N38:N40"/>
    <mergeCell ref="L41:L43"/>
    <mergeCell ref="M41:M43"/>
    <mergeCell ref="N41:N43"/>
    <mergeCell ref="F41:F43"/>
    <mergeCell ref="G41:G43"/>
    <mergeCell ref="H41:H43"/>
    <mergeCell ref="I41:I43"/>
    <mergeCell ref="J41:J43"/>
    <mergeCell ref="K41:K43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9"/>
  <sheetViews>
    <sheetView view="pageLayout" topLeftCell="A49" zoomScale="70" zoomScaleNormal="60" zoomScalePageLayoutView="70" workbookViewId="0">
      <selection activeCell="A8" sqref="A8:D37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7" width="6.7109375" style="1" customWidth="1"/>
    <col min="8" max="8" width="8.140625" style="1" bestFit="1" customWidth="1"/>
    <col min="9" max="16384" width="1.7109375" style="1"/>
  </cols>
  <sheetData>
    <row r="2" spans="1:8" ht="15" customHeight="1" x14ac:dyDescent="0.25">
      <c r="A2" s="5"/>
      <c r="B2" s="6"/>
      <c r="C2" s="7"/>
      <c r="D2" s="94" t="s">
        <v>19</v>
      </c>
      <c r="E2" s="97" t="s">
        <v>0</v>
      </c>
      <c r="F2" s="104">
        <v>42991</v>
      </c>
      <c r="G2" s="105"/>
      <c r="H2" s="106"/>
    </row>
    <row r="3" spans="1:8" ht="15" customHeight="1" x14ac:dyDescent="0.25">
      <c r="A3" s="5"/>
      <c r="B3" s="6"/>
      <c r="C3" s="7"/>
      <c r="D3" s="95"/>
      <c r="E3" s="98"/>
      <c r="F3" s="107"/>
      <c r="G3" s="108"/>
      <c r="H3" s="109"/>
    </row>
    <row r="4" spans="1:8" ht="13.5" customHeight="1" x14ac:dyDescent="0.25">
      <c r="A4" s="5"/>
      <c r="B4" s="6"/>
      <c r="C4" s="7"/>
      <c r="D4" s="95"/>
      <c r="E4" s="98"/>
      <c r="F4" s="150" t="s">
        <v>1</v>
      </c>
      <c r="G4" s="87" t="s">
        <v>2</v>
      </c>
      <c r="H4" s="157" t="s">
        <v>3</v>
      </c>
    </row>
    <row r="5" spans="1:8" ht="13.5" customHeight="1" x14ac:dyDescent="0.25">
      <c r="A5" s="8"/>
      <c r="B5" s="9"/>
      <c r="C5" s="10"/>
      <c r="D5" s="95"/>
      <c r="E5" s="98"/>
      <c r="F5" s="151"/>
      <c r="G5" s="88"/>
      <c r="H5" s="157"/>
    </row>
    <row r="6" spans="1:8" s="2" customFormat="1" ht="12.75" customHeight="1" x14ac:dyDescent="0.2">
      <c r="A6" s="100" t="s">
        <v>6</v>
      </c>
      <c r="B6" s="102" t="s">
        <v>4</v>
      </c>
      <c r="C6" s="102" t="s">
        <v>7</v>
      </c>
      <c r="D6" s="95"/>
      <c r="E6" s="98"/>
      <c r="F6" s="151"/>
      <c r="G6" s="88"/>
      <c r="H6" s="157"/>
    </row>
    <row r="7" spans="1:8" s="2" customFormat="1" ht="26.25" customHeight="1" thickBot="1" x14ac:dyDescent="0.25">
      <c r="A7" s="101"/>
      <c r="B7" s="103"/>
      <c r="C7" s="103"/>
      <c r="D7" s="96"/>
      <c r="E7" s="99"/>
      <c r="F7" s="152"/>
      <c r="G7" s="89"/>
      <c r="H7" s="157"/>
    </row>
    <row r="8" spans="1:8" ht="13.5" customHeight="1" x14ac:dyDescent="0.25">
      <c r="A8" s="181" t="s">
        <v>63</v>
      </c>
      <c r="B8" s="68">
        <v>42986</v>
      </c>
      <c r="C8" s="122">
        <v>42972</v>
      </c>
      <c r="D8" s="72" t="s">
        <v>5</v>
      </c>
      <c r="E8" s="73">
        <v>24</v>
      </c>
      <c r="F8" s="60">
        <v>0</v>
      </c>
      <c r="G8" s="60">
        <v>23</v>
      </c>
      <c r="H8" s="110">
        <f>G8/E8</f>
        <v>0.95833333333333337</v>
      </c>
    </row>
    <row r="9" spans="1:8" x14ac:dyDescent="0.25">
      <c r="A9" s="182"/>
      <c r="B9" s="68"/>
      <c r="C9" s="122"/>
      <c r="D9" s="72"/>
      <c r="E9" s="73"/>
      <c r="F9" s="61"/>
      <c r="G9" s="61"/>
      <c r="H9" s="111"/>
    </row>
    <row r="10" spans="1:8" ht="14.25" thickBot="1" x14ac:dyDescent="0.3">
      <c r="A10" s="183"/>
      <c r="B10" s="68"/>
      <c r="C10" s="122"/>
      <c r="D10" s="72"/>
      <c r="E10" s="73"/>
      <c r="F10" s="62"/>
      <c r="G10" s="62"/>
      <c r="H10" s="112"/>
    </row>
    <row r="11" spans="1:8" ht="13.5" customHeight="1" x14ac:dyDescent="0.25">
      <c r="A11" s="181" t="s">
        <v>64</v>
      </c>
      <c r="B11" s="68">
        <v>43027</v>
      </c>
      <c r="C11" s="122">
        <v>43013</v>
      </c>
      <c r="D11" s="72" t="s">
        <v>5</v>
      </c>
      <c r="E11" s="73">
        <v>24</v>
      </c>
      <c r="F11" s="60">
        <v>4</v>
      </c>
      <c r="G11" s="60">
        <v>0</v>
      </c>
      <c r="H11" s="110">
        <v>0</v>
      </c>
    </row>
    <row r="12" spans="1:8" x14ac:dyDescent="0.25">
      <c r="A12" s="182"/>
      <c r="B12" s="68"/>
      <c r="C12" s="122"/>
      <c r="D12" s="72"/>
      <c r="E12" s="73"/>
      <c r="F12" s="61"/>
      <c r="G12" s="61"/>
      <c r="H12" s="111"/>
    </row>
    <row r="13" spans="1:8" ht="14.25" thickBot="1" x14ac:dyDescent="0.3">
      <c r="A13" s="183"/>
      <c r="B13" s="68"/>
      <c r="C13" s="122"/>
      <c r="D13" s="72"/>
      <c r="E13" s="73"/>
      <c r="F13" s="62"/>
      <c r="G13" s="62"/>
      <c r="H13" s="112"/>
    </row>
    <row r="14" spans="1:8" x14ac:dyDescent="0.25">
      <c r="A14" s="66" t="s">
        <v>65</v>
      </c>
      <c r="B14" s="68" t="s">
        <v>60</v>
      </c>
      <c r="C14" s="122">
        <v>43023</v>
      </c>
      <c r="D14" s="72" t="s">
        <v>5</v>
      </c>
      <c r="E14" s="73">
        <v>24</v>
      </c>
      <c r="F14" s="60">
        <v>0</v>
      </c>
      <c r="G14" s="60">
        <v>0</v>
      </c>
      <c r="H14" s="110">
        <v>0</v>
      </c>
    </row>
    <row r="15" spans="1:8" x14ac:dyDescent="0.25">
      <c r="A15" s="66"/>
      <c r="B15" s="68"/>
      <c r="C15" s="122"/>
      <c r="D15" s="72"/>
      <c r="E15" s="73"/>
      <c r="F15" s="61"/>
      <c r="G15" s="61"/>
      <c r="H15" s="111"/>
    </row>
    <row r="16" spans="1:8" x14ac:dyDescent="0.25">
      <c r="A16" s="66"/>
      <c r="B16" s="68"/>
      <c r="C16" s="122"/>
      <c r="D16" s="72"/>
      <c r="E16" s="73"/>
      <c r="F16" s="62"/>
      <c r="G16" s="62"/>
      <c r="H16" s="112"/>
    </row>
    <row r="17" spans="1:8" x14ac:dyDescent="0.25">
      <c r="A17" s="66" t="s">
        <v>66</v>
      </c>
      <c r="B17" s="68" t="s">
        <v>61</v>
      </c>
      <c r="C17" s="122">
        <v>43023</v>
      </c>
      <c r="D17" s="72" t="s">
        <v>5</v>
      </c>
      <c r="E17" s="73">
        <v>24</v>
      </c>
      <c r="F17" s="60">
        <v>0</v>
      </c>
      <c r="G17" s="60">
        <v>0</v>
      </c>
      <c r="H17" s="110">
        <v>0</v>
      </c>
    </row>
    <row r="18" spans="1:8" x14ac:dyDescent="0.25">
      <c r="A18" s="66"/>
      <c r="B18" s="68"/>
      <c r="C18" s="122"/>
      <c r="D18" s="72"/>
      <c r="E18" s="73"/>
      <c r="F18" s="61"/>
      <c r="G18" s="61"/>
      <c r="H18" s="111"/>
    </row>
    <row r="19" spans="1:8" x14ac:dyDescent="0.25">
      <c r="A19" s="66"/>
      <c r="B19" s="68"/>
      <c r="C19" s="122"/>
      <c r="D19" s="72"/>
      <c r="E19" s="73"/>
      <c r="F19" s="62"/>
      <c r="G19" s="62"/>
      <c r="H19" s="112"/>
    </row>
    <row r="20" spans="1:8" x14ac:dyDescent="0.25">
      <c r="A20" s="66" t="s">
        <v>67</v>
      </c>
      <c r="B20" s="68" t="s">
        <v>62</v>
      </c>
      <c r="C20" s="122">
        <v>43000</v>
      </c>
      <c r="D20" s="72" t="s">
        <v>5</v>
      </c>
      <c r="E20" s="73">
        <v>25</v>
      </c>
      <c r="F20" s="60">
        <v>25</v>
      </c>
      <c r="G20" s="60">
        <v>0</v>
      </c>
      <c r="H20" s="110">
        <v>0</v>
      </c>
    </row>
    <row r="21" spans="1:8" x14ac:dyDescent="0.25">
      <c r="A21" s="66"/>
      <c r="B21" s="68"/>
      <c r="C21" s="122"/>
      <c r="D21" s="72"/>
      <c r="E21" s="73"/>
      <c r="F21" s="61"/>
      <c r="G21" s="61"/>
      <c r="H21" s="111"/>
    </row>
    <row r="22" spans="1:8" x14ac:dyDescent="0.25">
      <c r="A22" s="66"/>
      <c r="B22" s="68"/>
      <c r="C22" s="122"/>
      <c r="D22" s="72"/>
      <c r="E22" s="73"/>
      <c r="F22" s="62"/>
      <c r="G22" s="62"/>
      <c r="H22" s="112"/>
    </row>
    <row r="23" spans="1:8" ht="13.5" customHeight="1" x14ac:dyDescent="0.25">
      <c r="A23" s="66" t="s">
        <v>30</v>
      </c>
      <c r="B23" s="68">
        <v>42958</v>
      </c>
      <c r="C23" s="69">
        <v>42944</v>
      </c>
      <c r="D23" s="72" t="s">
        <v>12</v>
      </c>
      <c r="E23" s="73">
        <v>25</v>
      </c>
      <c r="F23" s="72">
        <v>0</v>
      </c>
      <c r="G23" s="72">
        <v>37</v>
      </c>
      <c r="H23" s="74">
        <f>G23/E23</f>
        <v>1.48</v>
      </c>
    </row>
    <row r="24" spans="1:8" x14ac:dyDescent="0.25">
      <c r="A24" s="67"/>
      <c r="B24" s="68"/>
      <c r="C24" s="70"/>
      <c r="D24" s="72"/>
      <c r="E24" s="73"/>
      <c r="F24" s="72"/>
      <c r="G24" s="72"/>
      <c r="H24" s="74"/>
    </row>
    <row r="25" spans="1:8" x14ac:dyDescent="0.25">
      <c r="A25" s="67"/>
      <c r="B25" s="68"/>
      <c r="C25" s="71"/>
      <c r="D25" s="72"/>
      <c r="E25" s="73"/>
      <c r="F25" s="72"/>
      <c r="G25" s="72"/>
      <c r="H25" s="74"/>
    </row>
    <row r="26" spans="1:8" ht="13.5" customHeight="1" x14ac:dyDescent="0.25">
      <c r="A26" s="66" t="s">
        <v>31</v>
      </c>
      <c r="B26" s="68">
        <v>42986</v>
      </c>
      <c r="C26" s="69">
        <v>42972</v>
      </c>
      <c r="D26" s="72" t="s">
        <v>12</v>
      </c>
      <c r="E26" s="73">
        <v>25</v>
      </c>
      <c r="F26" s="72">
        <v>0</v>
      </c>
      <c r="G26" s="72">
        <v>18</v>
      </c>
      <c r="H26" s="74">
        <f>G26/E26</f>
        <v>0.72</v>
      </c>
    </row>
    <row r="27" spans="1:8" x14ac:dyDescent="0.25">
      <c r="A27" s="67"/>
      <c r="B27" s="68"/>
      <c r="C27" s="70"/>
      <c r="D27" s="72"/>
      <c r="E27" s="73"/>
      <c r="F27" s="72"/>
      <c r="G27" s="72"/>
      <c r="H27" s="74"/>
    </row>
    <row r="28" spans="1:8" x14ac:dyDescent="0.25">
      <c r="A28" s="67"/>
      <c r="B28" s="68"/>
      <c r="C28" s="71"/>
      <c r="D28" s="72"/>
      <c r="E28" s="73"/>
      <c r="F28" s="72"/>
      <c r="G28" s="72"/>
      <c r="H28" s="74"/>
    </row>
    <row r="29" spans="1:8" x14ac:dyDescent="0.25">
      <c r="A29" s="66" t="s">
        <v>32</v>
      </c>
      <c r="B29" s="68">
        <v>43014</v>
      </c>
      <c r="C29" s="69">
        <v>43000</v>
      </c>
      <c r="D29" s="72" t="s">
        <v>12</v>
      </c>
      <c r="E29" s="73">
        <v>25</v>
      </c>
      <c r="F29" s="72">
        <v>5</v>
      </c>
      <c r="G29" s="72">
        <v>14</v>
      </c>
      <c r="H29" s="74">
        <f>G29/E29</f>
        <v>0.56000000000000005</v>
      </c>
    </row>
    <row r="30" spans="1:8" x14ac:dyDescent="0.25">
      <c r="A30" s="67"/>
      <c r="B30" s="68"/>
      <c r="C30" s="70"/>
      <c r="D30" s="72"/>
      <c r="E30" s="73"/>
      <c r="F30" s="72"/>
      <c r="G30" s="72"/>
      <c r="H30" s="74"/>
    </row>
    <row r="31" spans="1:8" x14ac:dyDescent="0.25">
      <c r="A31" s="67"/>
      <c r="B31" s="68"/>
      <c r="C31" s="71"/>
      <c r="D31" s="72"/>
      <c r="E31" s="73"/>
      <c r="F31" s="72"/>
      <c r="G31" s="72"/>
      <c r="H31" s="74"/>
    </row>
    <row r="32" spans="1:8" x14ac:dyDescent="0.25">
      <c r="A32" s="66" t="s">
        <v>69</v>
      </c>
      <c r="B32" s="68">
        <v>43049</v>
      </c>
      <c r="C32" s="69">
        <v>43035</v>
      </c>
      <c r="D32" s="72" t="s">
        <v>12</v>
      </c>
      <c r="E32" s="73">
        <v>25</v>
      </c>
      <c r="F32" s="72">
        <v>1</v>
      </c>
      <c r="G32" s="72">
        <v>1</v>
      </c>
      <c r="H32" s="74">
        <f>G32/E32</f>
        <v>0.04</v>
      </c>
    </row>
    <row r="33" spans="1:8" x14ac:dyDescent="0.25">
      <c r="A33" s="67"/>
      <c r="B33" s="68"/>
      <c r="C33" s="70"/>
      <c r="D33" s="72"/>
      <c r="E33" s="73"/>
      <c r="F33" s="72"/>
      <c r="G33" s="72"/>
      <c r="H33" s="74"/>
    </row>
    <row r="34" spans="1:8" x14ac:dyDescent="0.25">
      <c r="A34" s="67"/>
      <c r="B34" s="68"/>
      <c r="C34" s="71"/>
      <c r="D34" s="72"/>
      <c r="E34" s="73"/>
      <c r="F34" s="72"/>
      <c r="G34" s="72"/>
      <c r="H34" s="74"/>
    </row>
    <row r="35" spans="1:8" x14ac:dyDescent="0.25">
      <c r="A35" s="66" t="s">
        <v>68</v>
      </c>
      <c r="B35" s="68">
        <v>43063</v>
      </c>
      <c r="C35" s="69">
        <v>43042</v>
      </c>
      <c r="D35" s="72" t="s">
        <v>12</v>
      </c>
      <c r="E35" s="73">
        <v>25</v>
      </c>
      <c r="F35" s="72">
        <v>4</v>
      </c>
      <c r="G35" s="72">
        <v>1</v>
      </c>
      <c r="H35" s="74">
        <f>G35/E35</f>
        <v>0.04</v>
      </c>
    </row>
    <row r="36" spans="1:8" x14ac:dyDescent="0.25">
      <c r="A36" s="67"/>
      <c r="B36" s="68"/>
      <c r="C36" s="70"/>
      <c r="D36" s="72"/>
      <c r="E36" s="73"/>
      <c r="F36" s="72"/>
      <c r="G36" s="72"/>
      <c r="H36" s="74"/>
    </row>
    <row r="37" spans="1:8" x14ac:dyDescent="0.25">
      <c r="A37" s="67"/>
      <c r="B37" s="68"/>
      <c r="C37" s="71"/>
      <c r="D37" s="72"/>
      <c r="E37" s="73"/>
      <c r="F37" s="72"/>
      <c r="G37" s="72"/>
      <c r="H37" s="74"/>
    </row>
    <row r="38" spans="1:8" ht="13.5" customHeight="1" x14ac:dyDescent="0.25">
      <c r="A38" s="119" t="s">
        <v>34</v>
      </c>
      <c r="B38" s="172">
        <v>42965</v>
      </c>
      <c r="C38" s="69">
        <v>42958</v>
      </c>
      <c r="D38" s="129" t="s">
        <v>70</v>
      </c>
      <c r="E38" s="175">
        <v>25</v>
      </c>
      <c r="F38" s="60">
        <v>16</v>
      </c>
      <c r="G38" s="60">
        <v>42</v>
      </c>
      <c r="H38" s="74">
        <f>G38/E38</f>
        <v>1.68</v>
      </c>
    </row>
    <row r="39" spans="1:8" x14ac:dyDescent="0.25">
      <c r="A39" s="120"/>
      <c r="B39" s="173">
        <v>42965</v>
      </c>
      <c r="C39" s="70">
        <v>42958</v>
      </c>
      <c r="D39" s="130" t="s">
        <v>70</v>
      </c>
      <c r="E39" s="176">
        <v>25</v>
      </c>
      <c r="F39" s="61">
        <v>16</v>
      </c>
      <c r="G39" s="61">
        <v>42</v>
      </c>
      <c r="H39" s="74"/>
    </row>
    <row r="40" spans="1:8" x14ac:dyDescent="0.25">
      <c r="A40" s="121"/>
      <c r="B40" s="174">
        <v>42965</v>
      </c>
      <c r="C40" s="71">
        <v>42958</v>
      </c>
      <c r="D40" s="131" t="s">
        <v>70</v>
      </c>
      <c r="E40" s="177">
        <v>25</v>
      </c>
      <c r="F40" s="62">
        <v>16</v>
      </c>
      <c r="G40" s="62">
        <v>42</v>
      </c>
      <c r="H40" s="74"/>
    </row>
    <row r="41" spans="1:8" ht="27" x14ac:dyDescent="0.25">
      <c r="A41" s="19" t="s">
        <v>35</v>
      </c>
      <c r="B41" s="20">
        <v>43000</v>
      </c>
      <c r="C41" s="22">
        <v>42628</v>
      </c>
      <c r="D41" s="23" t="s">
        <v>70</v>
      </c>
      <c r="E41" s="21">
        <v>25</v>
      </c>
      <c r="F41" s="17">
        <v>5</v>
      </c>
      <c r="G41" s="17">
        <v>11</v>
      </c>
      <c r="H41" s="18">
        <f>G41/E41</f>
        <v>0.44</v>
      </c>
    </row>
    <row r="42" spans="1:8" x14ac:dyDescent="0.25">
      <c r="A42" s="66" t="s">
        <v>36</v>
      </c>
      <c r="B42" s="68">
        <v>43014</v>
      </c>
      <c r="C42" s="122">
        <v>42635</v>
      </c>
      <c r="D42" s="129" t="s">
        <v>70</v>
      </c>
      <c r="E42" s="73">
        <v>25</v>
      </c>
      <c r="F42" s="60">
        <v>1</v>
      </c>
      <c r="G42" s="60">
        <v>3</v>
      </c>
      <c r="H42" s="63">
        <f>G42/E42</f>
        <v>0.12</v>
      </c>
    </row>
    <row r="43" spans="1:8" x14ac:dyDescent="0.25">
      <c r="A43" s="67"/>
      <c r="B43" s="68"/>
      <c r="C43" s="122"/>
      <c r="D43" s="130"/>
      <c r="E43" s="73"/>
      <c r="F43" s="61"/>
      <c r="G43" s="61"/>
      <c r="H43" s="64"/>
    </row>
    <row r="44" spans="1:8" x14ac:dyDescent="0.25">
      <c r="A44" s="67"/>
      <c r="B44" s="68"/>
      <c r="C44" s="122"/>
      <c r="D44" s="131"/>
      <c r="E44" s="73"/>
      <c r="F44" s="62"/>
      <c r="G44" s="62"/>
      <c r="H44" s="65"/>
    </row>
    <row r="45" spans="1:8" x14ac:dyDescent="0.25">
      <c r="A45" s="66" t="s">
        <v>71</v>
      </c>
      <c r="B45" s="68">
        <v>43047</v>
      </c>
      <c r="C45" s="122">
        <v>42676</v>
      </c>
      <c r="D45" s="129" t="s">
        <v>70</v>
      </c>
      <c r="E45" s="73">
        <v>25</v>
      </c>
      <c r="F45" s="60">
        <v>2</v>
      </c>
      <c r="G45" s="60">
        <v>0</v>
      </c>
      <c r="H45" s="63">
        <f>G45/E45</f>
        <v>0</v>
      </c>
    </row>
    <row r="46" spans="1:8" x14ac:dyDescent="0.25">
      <c r="A46" s="67"/>
      <c r="B46" s="68"/>
      <c r="C46" s="122"/>
      <c r="D46" s="130"/>
      <c r="E46" s="73"/>
      <c r="F46" s="61"/>
      <c r="G46" s="61"/>
      <c r="H46" s="64"/>
    </row>
    <row r="47" spans="1:8" x14ac:dyDescent="0.25">
      <c r="A47" s="67"/>
      <c r="B47" s="68"/>
      <c r="C47" s="122"/>
      <c r="D47" s="131"/>
      <c r="E47" s="73"/>
      <c r="F47" s="62"/>
      <c r="G47" s="62"/>
      <c r="H47" s="65"/>
    </row>
    <row r="48" spans="1:8" x14ac:dyDescent="0.25">
      <c r="A48" s="165" t="s">
        <v>72</v>
      </c>
      <c r="B48" s="167" t="s">
        <v>73</v>
      </c>
      <c r="C48" s="168">
        <v>42972</v>
      </c>
      <c r="D48" s="171" t="s">
        <v>40</v>
      </c>
      <c r="E48" s="73">
        <v>14</v>
      </c>
      <c r="F48" s="72">
        <v>0</v>
      </c>
      <c r="G48" s="164">
        <v>11</v>
      </c>
      <c r="H48" s="74">
        <f>G48/E48</f>
        <v>0.7857142857142857</v>
      </c>
    </row>
    <row r="49" spans="1:8" x14ac:dyDescent="0.25">
      <c r="A49" s="166"/>
      <c r="B49" s="167"/>
      <c r="C49" s="169"/>
      <c r="D49" s="171"/>
      <c r="E49" s="73"/>
      <c r="F49" s="72"/>
      <c r="G49" s="164"/>
      <c r="H49" s="74"/>
    </row>
    <row r="50" spans="1:8" x14ac:dyDescent="0.25">
      <c r="A50" s="166"/>
      <c r="B50" s="167"/>
      <c r="C50" s="170"/>
      <c r="D50" s="171"/>
      <c r="E50" s="73"/>
      <c r="F50" s="72"/>
      <c r="G50" s="164"/>
      <c r="H50" s="74"/>
    </row>
    <row r="51" spans="1:8" x14ac:dyDescent="0.25">
      <c r="A51" s="66" t="s">
        <v>55</v>
      </c>
      <c r="B51" s="68" t="s">
        <v>56</v>
      </c>
      <c r="C51" s="69">
        <v>42985</v>
      </c>
      <c r="D51" s="72" t="s">
        <v>40</v>
      </c>
      <c r="E51" s="73">
        <v>23</v>
      </c>
      <c r="F51" s="72">
        <v>0</v>
      </c>
      <c r="G51" s="164">
        <v>23</v>
      </c>
      <c r="H51" s="74">
        <f t="shared" ref="H51" si="0">G51/E51</f>
        <v>1</v>
      </c>
    </row>
    <row r="52" spans="1:8" x14ac:dyDescent="0.25">
      <c r="A52" s="67"/>
      <c r="B52" s="68"/>
      <c r="C52" s="70"/>
      <c r="D52" s="72"/>
      <c r="E52" s="73"/>
      <c r="F52" s="72"/>
      <c r="G52" s="164"/>
      <c r="H52" s="74"/>
    </row>
    <row r="53" spans="1:8" x14ac:dyDescent="0.25">
      <c r="A53" s="67"/>
      <c r="B53" s="68"/>
      <c r="C53" s="71"/>
      <c r="D53" s="72"/>
      <c r="E53" s="73"/>
      <c r="F53" s="72"/>
      <c r="G53" s="164"/>
      <c r="H53" s="74"/>
    </row>
    <row r="54" spans="1:8" x14ac:dyDescent="0.25">
      <c r="A54" s="66" t="s">
        <v>74</v>
      </c>
      <c r="B54" s="68" t="s">
        <v>75</v>
      </c>
      <c r="C54" s="69">
        <v>42995</v>
      </c>
      <c r="D54" s="72" t="s">
        <v>40</v>
      </c>
      <c r="E54" s="73">
        <v>14</v>
      </c>
      <c r="F54" s="72">
        <v>2</v>
      </c>
      <c r="G54" s="164">
        <v>4</v>
      </c>
      <c r="H54" s="74">
        <f t="shared" ref="H54" si="1">G54/E54</f>
        <v>0.2857142857142857</v>
      </c>
    </row>
    <row r="55" spans="1:8" x14ac:dyDescent="0.25">
      <c r="A55" s="67"/>
      <c r="B55" s="68"/>
      <c r="C55" s="70"/>
      <c r="D55" s="72"/>
      <c r="E55" s="73"/>
      <c r="F55" s="72"/>
      <c r="G55" s="164"/>
      <c r="H55" s="74"/>
    </row>
    <row r="56" spans="1:8" x14ac:dyDescent="0.25">
      <c r="A56" s="67"/>
      <c r="B56" s="68"/>
      <c r="C56" s="71"/>
      <c r="D56" s="72"/>
      <c r="E56" s="73"/>
      <c r="F56" s="72"/>
      <c r="G56" s="164"/>
      <c r="H56" s="74"/>
    </row>
    <row r="57" spans="1:8" x14ac:dyDescent="0.25">
      <c r="A57" s="66" t="s">
        <v>76</v>
      </c>
      <c r="B57" s="68" t="s">
        <v>77</v>
      </c>
      <c r="C57" s="69">
        <v>42997</v>
      </c>
      <c r="D57" s="72" t="s">
        <v>40</v>
      </c>
      <c r="E57" s="73">
        <v>14</v>
      </c>
      <c r="F57" s="72">
        <v>0</v>
      </c>
      <c r="G57" s="164">
        <v>0</v>
      </c>
      <c r="H57" s="74">
        <f t="shared" ref="H57" si="2">G57/E57</f>
        <v>0</v>
      </c>
    </row>
    <row r="58" spans="1:8" x14ac:dyDescent="0.25">
      <c r="A58" s="67"/>
      <c r="B58" s="68"/>
      <c r="C58" s="70"/>
      <c r="D58" s="72"/>
      <c r="E58" s="73"/>
      <c r="F58" s="72"/>
      <c r="G58" s="164"/>
      <c r="H58" s="74"/>
    </row>
    <row r="59" spans="1:8" x14ac:dyDescent="0.25">
      <c r="A59" s="67"/>
      <c r="B59" s="68"/>
      <c r="C59" s="71"/>
      <c r="D59" s="72"/>
      <c r="E59" s="73"/>
      <c r="F59" s="72"/>
      <c r="G59" s="164"/>
      <c r="H59" s="74"/>
    </row>
    <row r="60" spans="1:8" x14ac:dyDescent="0.25">
      <c r="A60" s="66" t="s">
        <v>78</v>
      </c>
      <c r="B60" s="68" t="s">
        <v>79</v>
      </c>
      <c r="C60" s="69">
        <v>43001</v>
      </c>
      <c r="D60" s="72" t="s">
        <v>40</v>
      </c>
      <c r="E60" s="73">
        <v>14</v>
      </c>
      <c r="F60" s="72">
        <v>0</v>
      </c>
      <c r="G60" s="164">
        <v>2</v>
      </c>
      <c r="H60" s="74">
        <f t="shared" ref="H60" si="3">G60/E60</f>
        <v>0.14285714285714285</v>
      </c>
    </row>
    <row r="61" spans="1:8" x14ac:dyDescent="0.25">
      <c r="A61" s="67"/>
      <c r="B61" s="68"/>
      <c r="C61" s="70"/>
      <c r="D61" s="72"/>
      <c r="E61" s="73"/>
      <c r="F61" s="72"/>
      <c r="G61" s="164"/>
      <c r="H61" s="74"/>
    </row>
    <row r="62" spans="1:8" x14ac:dyDescent="0.25">
      <c r="A62" s="67"/>
      <c r="B62" s="68"/>
      <c r="C62" s="71"/>
      <c r="D62" s="72"/>
      <c r="E62" s="73"/>
      <c r="F62" s="72"/>
      <c r="G62" s="164"/>
      <c r="H62" s="74"/>
    </row>
    <row r="63" spans="1:8" x14ac:dyDescent="0.25">
      <c r="A63" s="66" t="s">
        <v>80</v>
      </c>
      <c r="B63" s="68" t="s">
        <v>81</v>
      </c>
      <c r="C63" s="69">
        <v>43007</v>
      </c>
      <c r="D63" s="72" t="s">
        <v>40</v>
      </c>
      <c r="E63" s="73">
        <v>14</v>
      </c>
      <c r="F63" s="72">
        <v>2</v>
      </c>
      <c r="G63" s="164">
        <v>2</v>
      </c>
      <c r="H63" s="74">
        <f t="shared" ref="H63" si="4">G63/E63</f>
        <v>0.14285714285714285</v>
      </c>
    </row>
    <row r="64" spans="1:8" x14ac:dyDescent="0.25">
      <c r="A64" s="67"/>
      <c r="B64" s="68"/>
      <c r="C64" s="70"/>
      <c r="D64" s="72"/>
      <c r="E64" s="73"/>
      <c r="F64" s="72"/>
      <c r="G64" s="164"/>
      <c r="H64" s="74"/>
    </row>
    <row r="65" spans="1:8" x14ac:dyDescent="0.25">
      <c r="A65" s="67"/>
      <c r="B65" s="68"/>
      <c r="C65" s="71"/>
      <c r="D65" s="72"/>
      <c r="E65" s="73"/>
      <c r="F65" s="72"/>
      <c r="G65" s="164"/>
      <c r="H65" s="74"/>
    </row>
    <row r="66" spans="1:8" x14ac:dyDescent="0.25">
      <c r="A66" s="66" t="s">
        <v>82</v>
      </c>
      <c r="B66" s="68" t="s">
        <v>83</v>
      </c>
      <c r="C66" s="69">
        <v>43045</v>
      </c>
      <c r="D66" s="72" t="s">
        <v>40</v>
      </c>
      <c r="E66" s="73">
        <v>14</v>
      </c>
      <c r="F66" s="72">
        <v>0</v>
      </c>
      <c r="G66" s="164">
        <v>1</v>
      </c>
      <c r="H66" s="74">
        <f t="shared" ref="H66" si="5">G66/E66</f>
        <v>7.1428571428571425E-2</v>
      </c>
    </row>
    <row r="67" spans="1:8" x14ac:dyDescent="0.25">
      <c r="A67" s="67"/>
      <c r="B67" s="68"/>
      <c r="C67" s="70"/>
      <c r="D67" s="72"/>
      <c r="E67" s="73"/>
      <c r="F67" s="72"/>
      <c r="G67" s="164"/>
      <c r="H67" s="74"/>
    </row>
    <row r="68" spans="1:8" x14ac:dyDescent="0.25">
      <c r="A68" s="67"/>
      <c r="B68" s="68"/>
      <c r="C68" s="71"/>
      <c r="D68" s="72"/>
      <c r="E68" s="73"/>
      <c r="F68" s="72"/>
      <c r="G68" s="164"/>
      <c r="H68" s="74"/>
    </row>
    <row r="69" spans="1:8" ht="13.5" customHeight="1" x14ac:dyDescent="0.25">
      <c r="A69" s="66" t="s">
        <v>84</v>
      </c>
      <c r="B69" s="68" t="s">
        <v>85</v>
      </c>
      <c r="C69" s="69">
        <v>43060</v>
      </c>
      <c r="D69" s="72" t="s">
        <v>40</v>
      </c>
      <c r="E69" s="73">
        <v>14</v>
      </c>
      <c r="F69" s="72">
        <v>0</v>
      </c>
      <c r="G69" s="164">
        <v>0</v>
      </c>
      <c r="H69" s="74">
        <f t="shared" ref="H69" si="6">G69/E69</f>
        <v>0</v>
      </c>
    </row>
    <row r="70" spans="1:8" x14ac:dyDescent="0.25">
      <c r="A70" s="67"/>
      <c r="B70" s="68"/>
      <c r="C70" s="70"/>
      <c r="D70" s="72"/>
      <c r="E70" s="73"/>
      <c r="F70" s="72"/>
      <c r="G70" s="164"/>
      <c r="H70" s="74"/>
    </row>
    <row r="71" spans="1:8" x14ac:dyDescent="0.25">
      <c r="A71" s="67"/>
      <c r="B71" s="68"/>
      <c r="C71" s="71"/>
      <c r="D71" s="72"/>
      <c r="E71" s="73"/>
      <c r="F71" s="72"/>
      <c r="G71" s="164"/>
      <c r="H71" s="74"/>
    </row>
    <row r="72" spans="1:8" ht="27.75" customHeight="1" x14ac:dyDescent="0.25">
      <c r="A72" s="30"/>
      <c r="B72" s="30"/>
      <c r="C72" s="30"/>
      <c r="D72" s="30"/>
      <c r="E72" s="32">
        <f>SUM(E8:E71)</f>
        <v>517</v>
      </c>
      <c r="F72" s="33"/>
      <c r="G72" s="32">
        <f>SUM(G8:G71)</f>
        <v>277</v>
      </c>
      <c r="H72" s="34">
        <f>G72/E72</f>
        <v>0.53578336557059958</v>
      </c>
    </row>
    <row r="73" spans="1:8" x14ac:dyDescent="0.25">
      <c r="H73" s="31"/>
    </row>
    <row r="74" spans="1:8" x14ac:dyDescent="0.25">
      <c r="H74" s="31"/>
    </row>
    <row r="75" spans="1:8" x14ac:dyDescent="0.25">
      <c r="H75" s="31"/>
    </row>
    <row r="76" spans="1:8" x14ac:dyDescent="0.25">
      <c r="E76" s="97" t="s">
        <v>0</v>
      </c>
      <c r="F76" s="104">
        <v>42991</v>
      </c>
      <c r="G76" s="105"/>
      <c r="H76" s="106"/>
    </row>
    <row r="77" spans="1:8" x14ac:dyDescent="0.25">
      <c r="E77" s="98"/>
      <c r="F77" s="107"/>
      <c r="G77" s="108"/>
      <c r="H77" s="109"/>
    </row>
    <row r="78" spans="1:8" ht="13.5" customHeight="1" x14ac:dyDescent="0.25">
      <c r="E78" s="98"/>
      <c r="F78" s="150"/>
      <c r="G78" s="87" t="s">
        <v>2</v>
      </c>
      <c r="H78" s="157" t="s">
        <v>3</v>
      </c>
    </row>
    <row r="79" spans="1:8" ht="13.5" customHeight="1" x14ac:dyDescent="0.25">
      <c r="E79" s="98"/>
      <c r="F79" s="151"/>
      <c r="G79" s="88"/>
      <c r="H79" s="157"/>
    </row>
    <row r="80" spans="1:8" ht="13.5" customHeight="1" x14ac:dyDescent="0.25">
      <c r="E80" s="98"/>
      <c r="F80" s="151"/>
      <c r="G80" s="88"/>
      <c r="H80" s="157"/>
    </row>
    <row r="81" spans="1:8" ht="13.5" customHeight="1" x14ac:dyDescent="0.25">
      <c r="E81" s="99"/>
      <c r="F81" s="152"/>
      <c r="G81" s="89"/>
      <c r="H81" s="157"/>
    </row>
    <row r="82" spans="1:8" ht="27.75" customHeight="1" x14ac:dyDescent="0.25">
      <c r="A82" s="163" t="s">
        <v>20</v>
      </c>
      <c r="B82" s="163"/>
      <c r="C82" s="163"/>
      <c r="D82" s="163"/>
      <c r="E82" s="33">
        <v>138</v>
      </c>
      <c r="F82" s="30"/>
      <c r="G82" s="33">
        <f>(102)+G8+G11+G14+G17+G20</f>
        <v>125</v>
      </c>
      <c r="H82" s="35">
        <f t="shared" ref="H82:H89" si="7">G82/E82</f>
        <v>0.90579710144927539</v>
      </c>
    </row>
    <row r="83" spans="1:8" ht="27.75" customHeight="1" x14ac:dyDescent="0.25">
      <c r="A83" s="163" t="s">
        <v>22</v>
      </c>
      <c r="B83" s="163"/>
      <c r="C83" s="163"/>
      <c r="D83" s="163"/>
      <c r="E83" s="33">
        <v>225</v>
      </c>
      <c r="F83" s="30"/>
      <c r="G83" s="33">
        <f>(124)+G23+G26+G29+G32</f>
        <v>194</v>
      </c>
      <c r="H83" s="35">
        <f t="shared" si="7"/>
        <v>0.86222222222222222</v>
      </c>
    </row>
    <row r="84" spans="1:8" ht="28.5" customHeight="1" x14ac:dyDescent="0.25">
      <c r="A84" s="163" t="s">
        <v>86</v>
      </c>
      <c r="B84" s="163"/>
      <c r="C84" s="163"/>
      <c r="D84" s="163"/>
      <c r="E84" s="33">
        <v>150</v>
      </c>
      <c r="F84" s="30"/>
      <c r="G84" s="33">
        <f>(59)+G41+G42+G45</f>
        <v>73</v>
      </c>
      <c r="H84" s="35">
        <f t="shared" si="7"/>
        <v>0.48666666666666669</v>
      </c>
    </row>
    <row r="85" spans="1:8" ht="27.75" customHeight="1" x14ac:dyDescent="0.25">
      <c r="A85" s="163" t="s">
        <v>58</v>
      </c>
      <c r="B85" s="163"/>
      <c r="C85" s="163"/>
      <c r="D85" s="163"/>
      <c r="E85" s="33">
        <v>203</v>
      </c>
      <c r="F85" s="30"/>
      <c r="G85" s="33">
        <f>(120)+G54+G57+G60+G63+G66+G69</f>
        <v>129</v>
      </c>
      <c r="H85" s="35">
        <f t="shared" si="7"/>
        <v>0.6354679802955665</v>
      </c>
    </row>
    <row r="86" spans="1:8" ht="27.75" customHeight="1" x14ac:dyDescent="0.25">
      <c r="A86" s="163" t="s">
        <v>87</v>
      </c>
      <c r="B86" s="163"/>
      <c r="C86" s="163"/>
      <c r="D86" s="163"/>
      <c r="E86" s="33">
        <v>75</v>
      </c>
      <c r="F86" s="30"/>
      <c r="G86" s="33">
        <v>94</v>
      </c>
      <c r="H86" s="35">
        <f t="shared" si="7"/>
        <v>1.2533333333333334</v>
      </c>
    </row>
    <row r="87" spans="1:8" ht="27.75" customHeight="1" x14ac:dyDescent="0.25">
      <c r="A87" s="178" t="s">
        <v>88</v>
      </c>
      <c r="B87" s="179"/>
      <c r="C87" s="179"/>
      <c r="D87" s="180"/>
      <c r="E87" s="33">
        <v>92</v>
      </c>
      <c r="F87" s="30"/>
      <c r="G87" s="33">
        <f>26</f>
        <v>26</v>
      </c>
      <c r="H87" s="35">
        <f t="shared" si="7"/>
        <v>0.28260869565217389</v>
      </c>
    </row>
    <row r="88" spans="1:8" ht="27.75" customHeight="1" x14ac:dyDescent="0.25">
      <c r="A88" s="178" t="s">
        <v>89</v>
      </c>
      <c r="B88" s="179"/>
      <c r="C88" s="179"/>
      <c r="D88" s="180"/>
      <c r="E88" s="33">
        <v>120</v>
      </c>
      <c r="F88" s="30"/>
      <c r="G88" s="33">
        <v>0</v>
      </c>
      <c r="H88" s="35">
        <f t="shared" si="7"/>
        <v>0</v>
      </c>
    </row>
    <row r="89" spans="1:8" ht="26.25" customHeight="1" x14ac:dyDescent="0.25">
      <c r="E89" s="36">
        <f>SUM(E82:E88)</f>
        <v>1003</v>
      </c>
      <c r="F89" s="30"/>
      <c r="G89" s="33">
        <f>SUM(G82:G87)</f>
        <v>641</v>
      </c>
      <c r="H89" s="35">
        <f t="shared" si="7"/>
        <v>0.6390827517447657</v>
      </c>
    </row>
  </sheetData>
  <mergeCells count="189">
    <mergeCell ref="A86:D86"/>
    <mergeCell ref="A87:D87"/>
    <mergeCell ref="A88:D88"/>
    <mergeCell ref="A6:A7"/>
    <mergeCell ref="B6:B7"/>
    <mergeCell ref="C6:C7"/>
    <mergeCell ref="F4:F7"/>
    <mergeCell ref="G4:G7"/>
    <mergeCell ref="H4:H7"/>
    <mergeCell ref="D2:D7"/>
    <mergeCell ref="E2:E7"/>
    <mergeCell ref="F2:H3"/>
    <mergeCell ref="A11:A13"/>
    <mergeCell ref="B11:B13"/>
    <mergeCell ref="C11:C13"/>
    <mergeCell ref="D11:D13"/>
    <mergeCell ref="E11:E13"/>
    <mergeCell ref="G11:G13"/>
    <mergeCell ref="H11:H13"/>
    <mergeCell ref="F11:F13"/>
    <mergeCell ref="G8:G10"/>
    <mergeCell ref="H8:H10"/>
    <mergeCell ref="A8:A10"/>
    <mergeCell ref="B8:B10"/>
    <mergeCell ref="C8:C10"/>
    <mergeCell ref="D8:D10"/>
    <mergeCell ref="E8:E10"/>
    <mergeCell ref="F8:F10"/>
    <mergeCell ref="A26:A28"/>
    <mergeCell ref="B26:B28"/>
    <mergeCell ref="C26:C28"/>
    <mergeCell ref="D26:D28"/>
    <mergeCell ref="E26:E28"/>
    <mergeCell ref="F26:F28"/>
    <mergeCell ref="A23:A25"/>
    <mergeCell ref="B23:B25"/>
    <mergeCell ref="C23:C25"/>
    <mergeCell ref="D23:D25"/>
    <mergeCell ref="E23:E25"/>
    <mergeCell ref="F23:F25"/>
    <mergeCell ref="B20:B22"/>
    <mergeCell ref="C20:C22"/>
    <mergeCell ref="D20:D22"/>
    <mergeCell ref="E20:E22"/>
    <mergeCell ref="F20:F22"/>
    <mergeCell ref="A14:A16"/>
    <mergeCell ref="B14:B16"/>
    <mergeCell ref="C14:C16"/>
    <mergeCell ref="H38:H40"/>
    <mergeCell ref="A38:A40"/>
    <mergeCell ref="B38:B40"/>
    <mergeCell ref="C38:C40"/>
    <mergeCell ref="D38:D40"/>
    <mergeCell ref="E38:E40"/>
    <mergeCell ref="F38:F40"/>
    <mergeCell ref="G38:G40"/>
    <mergeCell ref="A32:A34"/>
    <mergeCell ref="B32:B34"/>
    <mergeCell ref="C32:C34"/>
    <mergeCell ref="D32:D34"/>
    <mergeCell ref="E32:E34"/>
    <mergeCell ref="G35:G37"/>
    <mergeCell ref="H35:H37"/>
    <mergeCell ref="A35:A37"/>
    <mergeCell ref="B35:B37"/>
    <mergeCell ref="C35:C37"/>
    <mergeCell ref="D35:D37"/>
    <mergeCell ref="E35:E37"/>
    <mergeCell ref="F35:F37"/>
    <mergeCell ref="D14:D16"/>
    <mergeCell ref="E14:E16"/>
    <mergeCell ref="F14:F16"/>
    <mergeCell ref="G14:G16"/>
    <mergeCell ref="H14:H16"/>
    <mergeCell ref="A69:A71"/>
    <mergeCell ref="B69:B71"/>
    <mergeCell ref="C69:C71"/>
    <mergeCell ref="D69:D71"/>
    <mergeCell ref="E69:E71"/>
    <mergeCell ref="F69:F71"/>
    <mergeCell ref="G69:G71"/>
    <mergeCell ref="H69:H71"/>
    <mergeCell ref="G66:G68"/>
    <mergeCell ref="H66:H68"/>
    <mergeCell ref="A66:A68"/>
    <mergeCell ref="B66:B68"/>
    <mergeCell ref="C66:C68"/>
    <mergeCell ref="D66:D68"/>
    <mergeCell ref="E66:E68"/>
    <mergeCell ref="F66:F68"/>
    <mergeCell ref="F32:F34"/>
    <mergeCell ref="G32:G34"/>
    <mergeCell ref="H32:H34"/>
    <mergeCell ref="G17:G19"/>
    <mergeCell ref="H17:H19"/>
    <mergeCell ref="A29:A31"/>
    <mergeCell ref="B29:B31"/>
    <mergeCell ref="C29:C31"/>
    <mergeCell ref="D29:D31"/>
    <mergeCell ref="E29:E31"/>
    <mergeCell ref="G20:G22"/>
    <mergeCell ref="H20:H22"/>
    <mergeCell ref="A20:A22"/>
    <mergeCell ref="F29:F31"/>
    <mergeCell ref="G29:G31"/>
    <mergeCell ref="H29:H31"/>
    <mergeCell ref="G26:G28"/>
    <mergeCell ref="H26:H28"/>
    <mergeCell ref="G23:G25"/>
    <mergeCell ref="H23:H25"/>
    <mergeCell ref="A17:A19"/>
    <mergeCell ref="B17:B19"/>
    <mergeCell ref="C17:C19"/>
    <mergeCell ref="D17:D19"/>
    <mergeCell ref="E17:E19"/>
    <mergeCell ref="F17:F19"/>
    <mergeCell ref="C48:C50"/>
    <mergeCell ref="D48:D50"/>
    <mergeCell ref="E48:E50"/>
    <mergeCell ref="F48:F50"/>
    <mergeCell ref="G48:G50"/>
    <mergeCell ref="H48:H50"/>
    <mergeCell ref="A42:A44"/>
    <mergeCell ref="B42:B44"/>
    <mergeCell ref="C42:C44"/>
    <mergeCell ref="D42:D44"/>
    <mergeCell ref="E42:E44"/>
    <mergeCell ref="F42:F44"/>
    <mergeCell ref="G42:G44"/>
    <mergeCell ref="H42:H44"/>
    <mergeCell ref="A54:A56"/>
    <mergeCell ref="B54:B56"/>
    <mergeCell ref="C54:C56"/>
    <mergeCell ref="D54:D56"/>
    <mergeCell ref="E54:E56"/>
    <mergeCell ref="F54:F56"/>
    <mergeCell ref="G45:G47"/>
    <mergeCell ref="H45:H47"/>
    <mergeCell ref="A51:A53"/>
    <mergeCell ref="B51:B53"/>
    <mergeCell ref="C51:C53"/>
    <mergeCell ref="D51:D53"/>
    <mergeCell ref="E51:E53"/>
    <mergeCell ref="F51:F53"/>
    <mergeCell ref="G51:G53"/>
    <mergeCell ref="H51:H53"/>
    <mergeCell ref="A45:A47"/>
    <mergeCell ref="B45:B47"/>
    <mergeCell ref="C45:C47"/>
    <mergeCell ref="D45:D47"/>
    <mergeCell ref="E45:E47"/>
    <mergeCell ref="F45:F47"/>
    <mergeCell ref="A48:A50"/>
    <mergeCell ref="B48:B50"/>
    <mergeCell ref="G54:G56"/>
    <mergeCell ref="G63:G65"/>
    <mergeCell ref="A63:A65"/>
    <mergeCell ref="B63:B65"/>
    <mergeCell ref="C63:C65"/>
    <mergeCell ref="D63:D65"/>
    <mergeCell ref="E63:E65"/>
    <mergeCell ref="F63:F65"/>
    <mergeCell ref="E76:E81"/>
    <mergeCell ref="F76:H77"/>
    <mergeCell ref="F78:F81"/>
    <mergeCell ref="G78:G81"/>
    <mergeCell ref="H78:H81"/>
    <mergeCell ref="G60:G62"/>
    <mergeCell ref="H60:H62"/>
    <mergeCell ref="H54:H56"/>
    <mergeCell ref="A57:A59"/>
    <mergeCell ref="B57:B59"/>
    <mergeCell ref="C57:C59"/>
    <mergeCell ref="D57:D59"/>
    <mergeCell ref="E57:E59"/>
    <mergeCell ref="F57:F59"/>
    <mergeCell ref="G57:G59"/>
    <mergeCell ref="H57:H59"/>
    <mergeCell ref="A83:D83"/>
    <mergeCell ref="H63:H65"/>
    <mergeCell ref="A84:D84"/>
    <mergeCell ref="A85:D85"/>
    <mergeCell ref="A60:A62"/>
    <mergeCell ref="B60:B62"/>
    <mergeCell ref="C60:C62"/>
    <mergeCell ref="D60:D62"/>
    <mergeCell ref="E60:E62"/>
    <mergeCell ref="F60:F62"/>
    <mergeCell ref="A82:D82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tabSelected="1" view="pageLayout" zoomScale="70" zoomScaleNormal="60" zoomScalePageLayoutView="70" workbookViewId="0">
      <selection activeCell="M16" sqref="M16:M18"/>
    </sheetView>
  </sheetViews>
  <sheetFormatPr baseColWidth="10" defaultColWidth="1.7109375" defaultRowHeight="13.5" x14ac:dyDescent="0.25"/>
  <cols>
    <col min="1" max="1" width="35.5703125" style="3" customWidth="1"/>
    <col min="2" max="2" width="12.7109375" style="1" customWidth="1"/>
    <col min="3" max="3" width="12.140625" style="1" customWidth="1"/>
    <col min="4" max="7" width="6.7109375" style="1" customWidth="1"/>
    <col min="8" max="8" width="8.7109375" style="1" bestFit="1" customWidth="1"/>
    <col min="9" max="40" width="6.7109375" style="1" customWidth="1"/>
    <col min="41" max="41" width="8.140625" style="1" bestFit="1" customWidth="1"/>
    <col min="42" max="16384" width="1.7109375" style="1"/>
  </cols>
  <sheetData>
    <row r="1" spans="1:17" ht="29.25" customHeight="1" x14ac:dyDescent="0.3">
      <c r="A1" s="37" t="s">
        <v>100</v>
      </c>
      <c r="B1" s="38"/>
      <c r="C1" s="39"/>
      <c r="D1" s="94" t="s">
        <v>19</v>
      </c>
      <c r="E1" s="97" t="s">
        <v>0</v>
      </c>
      <c r="F1" s="104">
        <v>43179</v>
      </c>
      <c r="G1" s="105"/>
      <c r="H1" s="106"/>
      <c r="I1" s="104">
        <v>43164</v>
      </c>
      <c r="J1" s="105"/>
      <c r="K1" s="106"/>
      <c r="L1" s="104">
        <v>43150</v>
      </c>
      <c r="M1" s="105"/>
      <c r="N1" s="106"/>
      <c r="O1" s="104">
        <v>43137</v>
      </c>
      <c r="P1" s="105"/>
      <c r="Q1" s="106"/>
    </row>
    <row r="2" spans="1:17" ht="32.25" customHeight="1" x14ac:dyDescent="0.3">
      <c r="A2" s="203" t="s">
        <v>99</v>
      </c>
      <c r="B2" s="204"/>
      <c r="C2" s="205"/>
      <c r="D2" s="95"/>
      <c r="E2" s="98"/>
      <c r="F2" s="107"/>
      <c r="G2" s="108"/>
      <c r="H2" s="109"/>
      <c r="I2" s="107"/>
      <c r="J2" s="108"/>
      <c r="K2" s="109"/>
      <c r="L2" s="107"/>
      <c r="M2" s="108"/>
      <c r="N2" s="109"/>
      <c r="O2" s="107"/>
      <c r="P2" s="108"/>
      <c r="Q2" s="109"/>
    </row>
    <row r="3" spans="1:17" ht="12.75" customHeight="1" x14ac:dyDescent="0.3">
      <c r="A3" s="37"/>
      <c r="B3" s="38"/>
      <c r="C3" s="39"/>
      <c r="D3" s="95"/>
      <c r="E3" s="98"/>
      <c r="F3" s="150" t="s">
        <v>1</v>
      </c>
      <c r="G3" s="87" t="s">
        <v>2</v>
      </c>
      <c r="H3" s="196" t="s">
        <v>3</v>
      </c>
      <c r="I3" s="150" t="s">
        <v>1</v>
      </c>
      <c r="J3" s="87" t="s">
        <v>2</v>
      </c>
      <c r="K3" s="196" t="s">
        <v>3</v>
      </c>
      <c r="L3" s="150" t="s">
        <v>1</v>
      </c>
      <c r="M3" s="87" t="s">
        <v>2</v>
      </c>
      <c r="N3" s="196" t="s">
        <v>3</v>
      </c>
      <c r="O3" s="150" t="s">
        <v>1</v>
      </c>
      <c r="P3" s="87" t="s">
        <v>2</v>
      </c>
      <c r="Q3" s="157" t="s">
        <v>3</v>
      </c>
    </row>
    <row r="4" spans="1:17" ht="23.25" customHeight="1" x14ac:dyDescent="0.3">
      <c r="A4" s="211">
        <v>2018</v>
      </c>
      <c r="B4" s="212"/>
      <c r="C4" s="213"/>
      <c r="D4" s="95"/>
      <c r="E4" s="98"/>
      <c r="F4" s="151"/>
      <c r="G4" s="88"/>
      <c r="H4" s="196"/>
      <c r="I4" s="151"/>
      <c r="J4" s="88"/>
      <c r="K4" s="196"/>
      <c r="L4" s="151"/>
      <c r="M4" s="88"/>
      <c r="N4" s="196"/>
      <c r="O4" s="151"/>
      <c r="P4" s="88"/>
      <c r="Q4" s="157"/>
    </row>
    <row r="5" spans="1:17" s="2" customFormat="1" ht="12.75" customHeight="1" x14ac:dyDescent="0.2">
      <c r="A5" s="100" t="s">
        <v>6</v>
      </c>
      <c r="B5" s="102" t="s">
        <v>4</v>
      </c>
      <c r="C5" s="102" t="s">
        <v>7</v>
      </c>
      <c r="D5" s="95"/>
      <c r="E5" s="98"/>
      <c r="F5" s="151"/>
      <c r="G5" s="88"/>
      <c r="H5" s="196"/>
      <c r="I5" s="151"/>
      <c r="J5" s="88"/>
      <c r="K5" s="196"/>
      <c r="L5" s="151"/>
      <c r="M5" s="88"/>
      <c r="N5" s="196"/>
      <c r="O5" s="151"/>
      <c r="P5" s="88"/>
      <c r="Q5" s="157"/>
    </row>
    <row r="6" spans="1:17" s="2" customFormat="1" ht="26.25" customHeight="1" x14ac:dyDescent="0.2">
      <c r="A6" s="101"/>
      <c r="B6" s="103"/>
      <c r="C6" s="103"/>
      <c r="D6" s="95"/>
      <c r="E6" s="98"/>
      <c r="F6" s="151"/>
      <c r="G6" s="88"/>
      <c r="H6" s="197"/>
      <c r="I6" s="151"/>
      <c r="J6" s="88"/>
      <c r="K6" s="197"/>
      <c r="L6" s="151"/>
      <c r="M6" s="88"/>
      <c r="N6" s="197"/>
      <c r="O6" s="151"/>
      <c r="P6" s="88"/>
      <c r="Q6" s="90"/>
    </row>
    <row r="7" spans="1:17" ht="13.5" customHeight="1" x14ac:dyDescent="0.25">
      <c r="A7" s="119" t="s">
        <v>65</v>
      </c>
      <c r="B7" s="172" t="s">
        <v>95</v>
      </c>
      <c r="C7" s="69">
        <v>43115</v>
      </c>
      <c r="D7" s="72" t="s">
        <v>5</v>
      </c>
      <c r="E7" s="206">
        <v>25</v>
      </c>
      <c r="F7" s="41"/>
      <c r="G7" s="41"/>
      <c r="H7" s="41"/>
      <c r="I7" s="76"/>
      <c r="J7" s="76"/>
      <c r="K7" s="199"/>
      <c r="L7" s="142">
        <v>12</v>
      </c>
      <c r="M7" s="60">
        <v>12</v>
      </c>
      <c r="N7" s="74">
        <f>M7/E7</f>
        <v>0.48</v>
      </c>
      <c r="O7" s="60">
        <v>12</v>
      </c>
      <c r="P7" s="60">
        <v>12</v>
      </c>
      <c r="Q7" s="74">
        <f>P7/E7</f>
        <v>0.48</v>
      </c>
    </row>
    <row r="8" spans="1:17" x14ac:dyDescent="0.25">
      <c r="A8" s="120"/>
      <c r="B8" s="173"/>
      <c r="C8" s="70"/>
      <c r="D8" s="72"/>
      <c r="E8" s="207"/>
      <c r="F8" s="44"/>
      <c r="G8" s="44"/>
      <c r="H8" s="44"/>
      <c r="I8" s="79"/>
      <c r="J8" s="79"/>
      <c r="K8" s="200"/>
      <c r="L8" s="144"/>
      <c r="M8" s="61"/>
      <c r="N8" s="74"/>
      <c r="O8" s="61"/>
      <c r="P8" s="61"/>
      <c r="Q8" s="74"/>
    </row>
    <row r="9" spans="1:17" x14ac:dyDescent="0.25">
      <c r="A9" s="121"/>
      <c r="B9" s="174"/>
      <c r="C9" s="71"/>
      <c r="D9" s="72"/>
      <c r="E9" s="208"/>
      <c r="F9" s="47"/>
      <c r="G9" s="47"/>
      <c r="H9" s="47"/>
      <c r="I9" s="82"/>
      <c r="J9" s="82"/>
      <c r="K9" s="201"/>
      <c r="L9" s="146"/>
      <c r="M9" s="62"/>
      <c r="N9" s="74"/>
      <c r="O9" s="62"/>
      <c r="P9" s="62"/>
      <c r="Q9" s="74"/>
    </row>
    <row r="10" spans="1:17" ht="13.5" customHeight="1" x14ac:dyDescent="0.25">
      <c r="A10" s="66" t="s">
        <v>92</v>
      </c>
      <c r="B10" s="68" t="s">
        <v>96</v>
      </c>
      <c r="C10" s="122">
        <v>43119</v>
      </c>
      <c r="D10" s="72" t="s">
        <v>5</v>
      </c>
      <c r="E10" s="202">
        <v>25</v>
      </c>
      <c r="F10" s="41"/>
      <c r="G10" s="41"/>
      <c r="H10" s="41"/>
      <c r="I10" s="76"/>
      <c r="J10" s="76"/>
      <c r="K10" s="199"/>
      <c r="L10" s="142">
        <v>0</v>
      </c>
      <c r="M10" s="72">
        <v>14</v>
      </c>
      <c r="N10" s="74">
        <f>M10/E10</f>
        <v>0.56000000000000005</v>
      </c>
      <c r="O10" s="72">
        <v>0</v>
      </c>
      <c r="P10" s="72">
        <v>16</v>
      </c>
      <c r="Q10" s="74">
        <f>P10/E10</f>
        <v>0.64</v>
      </c>
    </row>
    <row r="11" spans="1:17" x14ac:dyDescent="0.25">
      <c r="A11" s="66"/>
      <c r="B11" s="68"/>
      <c r="C11" s="122"/>
      <c r="D11" s="72"/>
      <c r="E11" s="202"/>
      <c r="F11" s="44"/>
      <c r="G11" s="44"/>
      <c r="H11" s="44"/>
      <c r="I11" s="79"/>
      <c r="J11" s="79"/>
      <c r="K11" s="200"/>
      <c r="L11" s="144"/>
      <c r="M11" s="72"/>
      <c r="N11" s="74"/>
      <c r="O11" s="72"/>
      <c r="P11" s="72"/>
      <c r="Q11" s="74"/>
    </row>
    <row r="12" spans="1:17" x14ac:dyDescent="0.25">
      <c r="A12" s="66"/>
      <c r="B12" s="68"/>
      <c r="C12" s="122"/>
      <c r="D12" s="72"/>
      <c r="E12" s="202"/>
      <c r="F12" s="47"/>
      <c r="G12" s="47"/>
      <c r="H12" s="47"/>
      <c r="I12" s="82"/>
      <c r="J12" s="82"/>
      <c r="K12" s="201"/>
      <c r="L12" s="146"/>
      <c r="M12" s="72"/>
      <c r="N12" s="74"/>
      <c r="O12" s="72"/>
      <c r="P12" s="72"/>
      <c r="Q12" s="74"/>
    </row>
    <row r="13" spans="1:17" x14ac:dyDescent="0.25">
      <c r="A13" s="66" t="s">
        <v>29</v>
      </c>
      <c r="B13" s="68">
        <v>43200</v>
      </c>
      <c r="C13" s="122">
        <v>43189</v>
      </c>
      <c r="D13" s="72" t="s">
        <v>5</v>
      </c>
      <c r="E13" s="73">
        <v>25</v>
      </c>
      <c r="F13" s="62">
        <v>3</v>
      </c>
      <c r="G13" s="62">
        <v>19</v>
      </c>
      <c r="H13" s="112">
        <f>G13/E13</f>
        <v>0.76</v>
      </c>
      <c r="I13" s="62">
        <v>4</v>
      </c>
      <c r="J13" s="62">
        <v>18</v>
      </c>
      <c r="K13" s="112">
        <f>J13/E13</f>
        <v>0.72</v>
      </c>
      <c r="L13" s="72">
        <v>4</v>
      </c>
      <c r="M13" s="72">
        <v>15</v>
      </c>
      <c r="N13" s="74">
        <f>M13/E13</f>
        <v>0.6</v>
      </c>
      <c r="O13" s="72">
        <v>4</v>
      </c>
      <c r="P13" s="72">
        <v>14</v>
      </c>
      <c r="Q13" s="74">
        <f>P13/E13</f>
        <v>0.56000000000000005</v>
      </c>
    </row>
    <row r="14" spans="1:17" x14ac:dyDescent="0.25">
      <c r="A14" s="66"/>
      <c r="B14" s="68"/>
      <c r="C14" s="122"/>
      <c r="D14" s="72"/>
      <c r="E14" s="73"/>
      <c r="F14" s="72"/>
      <c r="G14" s="72"/>
      <c r="H14" s="74"/>
      <c r="I14" s="72"/>
      <c r="J14" s="72"/>
      <c r="K14" s="74"/>
      <c r="L14" s="72"/>
      <c r="M14" s="72"/>
      <c r="N14" s="74"/>
      <c r="O14" s="72"/>
      <c r="P14" s="72"/>
      <c r="Q14" s="74"/>
    </row>
    <row r="15" spans="1:17" x14ac:dyDescent="0.25">
      <c r="A15" s="66"/>
      <c r="B15" s="68"/>
      <c r="C15" s="122"/>
      <c r="D15" s="72"/>
      <c r="E15" s="73"/>
      <c r="F15" s="72"/>
      <c r="G15" s="72"/>
      <c r="H15" s="74"/>
      <c r="I15" s="72"/>
      <c r="J15" s="72"/>
      <c r="K15" s="74"/>
      <c r="L15" s="72"/>
      <c r="M15" s="72"/>
      <c r="N15" s="74"/>
      <c r="O15" s="72"/>
      <c r="P15" s="72"/>
      <c r="Q15" s="74"/>
    </row>
    <row r="16" spans="1:17" x14ac:dyDescent="0.25">
      <c r="A16" s="66" t="s">
        <v>93</v>
      </c>
      <c r="B16" s="68">
        <v>43168</v>
      </c>
      <c r="C16" s="122">
        <v>43157</v>
      </c>
      <c r="D16" s="72" t="s">
        <v>5</v>
      </c>
      <c r="E16" s="73">
        <v>25</v>
      </c>
      <c r="F16" s="72">
        <v>0</v>
      </c>
      <c r="G16" s="72">
        <v>28</v>
      </c>
      <c r="H16" s="74">
        <f>G16/E16</f>
        <v>1.1200000000000001</v>
      </c>
      <c r="I16" s="72">
        <v>0</v>
      </c>
      <c r="J16" s="72">
        <v>28</v>
      </c>
      <c r="K16" s="74">
        <f>J16/E16</f>
        <v>1.1200000000000001</v>
      </c>
      <c r="L16" s="72">
        <v>5</v>
      </c>
      <c r="M16" s="72">
        <v>17</v>
      </c>
      <c r="N16" s="74">
        <f>M16/E16</f>
        <v>0.68</v>
      </c>
      <c r="O16" s="72">
        <v>5</v>
      </c>
      <c r="P16" s="72">
        <v>13</v>
      </c>
      <c r="Q16" s="74">
        <f>P16/E16</f>
        <v>0.52</v>
      </c>
    </row>
    <row r="17" spans="1:17" x14ac:dyDescent="0.25">
      <c r="A17" s="66"/>
      <c r="B17" s="68"/>
      <c r="C17" s="122"/>
      <c r="D17" s="72"/>
      <c r="E17" s="73"/>
      <c r="F17" s="72"/>
      <c r="G17" s="72"/>
      <c r="H17" s="74"/>
      <c r="I17" s="72"/>
      <c r="J17" s="72"/>
      <c r="K17" s="74"/>
      <c r="L17" s="72"/>
      <c r="M17" s="72"/>
      <c r="N17" s="74"/>
      <c r="O17" s="72"/>
      <c r="P17" s="72"/>
      <c r="Q17" s="74"/>
    </row>
    <row r="18" spans="1:17" x14ac:dyDescent="0.25">
      <c r="A18" s="66"/>
      <c r="B18" s="68"/>
      <c r="C18" s="122"/>
      <c r="D18" s="72"/>
      <c r="E18" s="73"/>
      <c r="F18" s="72"/>
      <c r="G18" s="72"/>
      <c r="H18" s="74"/>
      <c r="I18" s="72"/>
      <c r="J18" s="72"/>
      <c r="K18" s="74"/>
      <c r="L18" s="72"/>
      <c r="M18" s="72"/>
      <c r="N18" s="74"/>
      <c r="O18" s="72"/>
      <c r="P18" s="72"/>
      <c r="Q18" s="74"/>
    </row>
    <row r="19" spans="1:17" x14ac:dyDescent="0.25">
      <c r="A19" s="66" t="s">
        <v>94</v>
      </c>
      <c r="B19" s="68" t="s">
        <v>120</v>
      </c>
      <c r="C19" s="122">
        <v>43220</v>
      </c>
      <c r="D19" s="72" t="s">
        <v>5</v>
      </c>
      <c r="E19" s="73">
        <v>26</v>
      </c>
      <c r="F19" s="72">
        <v>3</v>
      </c>
      <c r="G19" s="72">
        <v>0</v>
      </c>
      <c r="H19" s="74">
        <f>G19/E19</f>
        <v>0</v>
      </c>
      <c r="I19" s="72">
        <v>0</v>
      </c>
      <c r="J19" s="72">
        <v>0</v>
      </c>
      <c r="K19" s="74">
        <f>J19/E19</f>
        <v>0</v>
      </c>
      <c r="L19" s="147"/>
      <c r="M19" s="141"/>
      <c r="N19" s="141"/>
      <c r="O19" s="141"/>
      <c r="P19" s="141"/>
      <c r="Q19" s="142"/>
    </row>
    <row r="20" spans="1:17" x14ac:dyDescent="0.25">
      <c r="A20" s="66"/>
      <c r="B20" s="68"/>
      <c r="C20" s="122"/>
      <c r="D20" s="72"/>
      <c r="E20" s="73"/>
      <c r="F20" s="72"/>
      <c r="G20" s="72"/>
      <c r="H20" s="74"/>
      <c r="I20" s="72"/>
      <c r="J20" s="72"/>
      <c r="K20" s="74"/>
      <c r="L20" s="148"/>
      <c r="M20" s="143"/>
      <c r="N20" s="143"/>
      <c r="O20" s="143"/>
      <c r="P20" s="143"/>
      <c r="Q20" s="144"/>
    </row>
    <row r="21" spans="1:17" x14ac:dyDescent="0.25">
      <c r="A21" s="66"/>
      <c r="B21" s="68"/>
      <c r="C21" s="122"/>
      <c r="D21" s="72"/>
      <c r="E21" s="73"/>
      <c r="F21" s="72"/>
      <c r="G21" s="72"/>
      <c r="H21" s="74"/>
      <c r="I21" s="60"/>
      <c r="J21" s="60"/>
      <c r="K21" s="110"/>
      <c r="L21" s="148"/>
      <c r="M21" s="143"/>
      <c r="N21" s="143"/>
      <c r="O21" s="143"/>
      <c r="P21" s="143"/>
      <c r="Q21" s="144"/>
    </row>
    <row r="22" spans="1:17" x14ac:dyDescent="0.25">
      <c r="A22" s="66" t="s">
        <v>121</v>
      </c>
      <c r="B22" s="68" t="s">
        <v>120</v>
      </c>
      <c r="C22" s="122">
        <v>43230</v>
      </c>
      <c r="D22" s="72" t="s">
        <v>5</v>
      </c>
      <c r="E22" s="73">
        <v>26</v>
      </c>
      <c r="F22" s="72">
        <v>0</v>
      </c>
      <c r="G22" s="72">
        <v>0</v>
      </c>
      <c r="H22" s="187">
        <f>G22/E22</f>
        <v>0</v>
      </c>
      <c r="I22" s="40"/>
      <c r="J22" s="41"/>
      <c r="K22" s="54"/>
      <c r="L22" s="41"/>
      <c r="M22" s="41"/>
      <c r="N22" s="41"/>
      <c r="O22" s="41"/>
      <c r="P22" s="41"/>
      <c r="Q22" s="42"/>
    </row>
    <row r="23" spans="1:17" x14ac:dyDescent="0.25">
      <c r="A23" s="67"/>
      <c r="B23" s="68"/>
      <c r="C23" s="122"/>
      <c r="D23" s="72"/>
      <c r="E23" s="73"/>
      <c r="F23" s="72"/>
      <c r="G23" s="72"/>
      <c r="H23" s="187"/>
      <c r="I23" s="43"/>
      <c r="J23" s="44"/>
      <c r="K23" s="56"/>
      <c r="L23" s="44"/>
      <c r="M23" s="44"/>
      <c r="N23" s="44"/>
      <c r="O23" s="44"/>
      <c r="P23" s="44"/>
      <c r="Q23" s="45"/>
    </row>
    <row r="24" spans="1:17" x14ac:dyDescent="0.25">
      <c r="A24" s="67"/>
      <c r="B24" s="68"/>
      <c r="C24" s="122"/>
      <c r="D24" s="72"/>
      <c r="E24" s="73"/>
      <c r="F24" s="72"/>
      <c r="G24" s="72"/>
      <c r="H24" s="187"/>
      <c r="I24" s="46"/>
      <c r="J24" s="47"/>
      <c r="K24" s="58"/>
      <c r="L24" s="47"/>
      <c r="M24" s="47"/>
      <c r="N24" s="47"/>
      <c r="O24" s="47"/>
      <c r="P24" s="47"/>
      <c r="Q24" s="48"/>
    </row>
    <row r="25" spans="1:17" ht="13.5" customHeight="1" x14ac:dyDescent="0.25">
      <c r="A25" s="119" t="s">
        <v>97</v>
      </c>
      <c r="B25" s="68">
        <v>43147</v>
      </c>
      <c r="C25" s="122">
        <v>43133</v>
      </c>
      <c r="D25" s="72" t="s">
        <v>12</v>
      </c>
      <c r="E25" s="73">
        <v>25</v>
      </c>
      <c r="F25" s="41"/>
      <c r="G25" s="41"/>
      <c r="H25" s="42"/>
      <c r="I25" s="72">
        <v>0</v>
      </c>
      <c r="J25" s="62">
        <v>38</v>
      </c>
      <c r="K25" s="111">
        <f>J25/E25</f>
        <v>1.52</v>
      </c>
      <c r="L25" s="62">
        <v>0</v>
      </c>
      <c r="M25" s="62">
        <v>38</v>
      </c>
      <c r="N25" s="112">
        <f>M25/E25</f>
        <v>1.52</v>
      </c>
      <c r="O25" s="148"/>
      <c r="P25" s="143"/>
      <c r="Q25" s="144"/>
    </row>
    <row r="26" spans="1:17" x14ac:dyDescent="0.25">
      <c r="A26" s="120"/>
      <c r="B26" s="68"/>
      <c r="C26" s="122"/>
      <c r="D26" s="72"/>
      <c r="E26" s="73"/>
      <c r="F26" s="44"/>
      <c r="G26" s="44"/>
      <c r="H26" s="45"/>
      <c r="I26" s="72"/>
      <c r="J26" s="72"/>
      <c r="K26" s="111"/>
      <c r="L26" s="72"/>
      <c r="M26" s="72"/>
      <c r="N26" s="74"/>
      <c r="O26" s="148"/>
      <c r="P26" s="143"/>
      <c r="Q26" s="144"/>
    </row>
    <row r="27" spans="1:17" x14ac:dyDescent="0.25">
      <c r="A27" s="121"/>
      <c r="B27" s="68"/>
      <c r="C27" s="122"/>
      <c r="D27" s="72"/>
      <c r="E27" s="73"/>
      <c r="F27" s="47"/>
      <c r="G27" s="47"/>
      <c r="H27" s="48"/>
      <c r="I27" s="72"/>
      <c r="J27" s="72"/>
      <c r="K27" s="112"/>
      <c r="L27" s="72"/>
      <c r="M27" s="72"/>
      <c r="N27" s="74"/>
      <c r="O27" s="149"/>
      <c r="P27" s="145"/>
      <c r="Q27" s="146"/>
    </row>
    <row r="28" spans="1:17" ht="13.5" customHeight="1" x14ac:dyDescent="0.25">
      <c r="A28" s="66" t="s">
        <v>30</v>
      </c>
      <c r="B28" s="68">
        <v>43168</v>
      </c>
      <c r="C28" s="122">
        <v>43161</v>
      </c>
      <c r="D28" s="72" t="s">
        <v>12</v>
      </c>
      <c r="E28" s="202">
        <v>25</v>
      </c>
      <c r="F28" s="44"/>
      <c r="G28" s="44"/>
      <c r="H28" s="45"/>
      <c r="I28" s="198">
        <v>2</v>
      </c>
      <c r="J28" s="72">
        <v>28</v>
      </c>
      <c r="K28" s="110">
        <f>J28/E28</f>
        <v>1.1200000000000001</v>
      </c>
      <c r="L28" s="72">
        <v>2</v>
      </c>
      <c r="M28" s="72">
        <v>13</v>
      </c>
      <c r="N28" s="74">
        <f>M28/E28</f>
        <v>0.52</v>
      </c>
      <c r="O28" s="147"/>
      <c r="P28" s="141"/>
      <c r="Q28" s="142"/>
    </row>
    <row r="29" spans="1:17" x14ac:dyDescent="0.25">
      <c r="A29" s="67"/>
      <c r="B29" s="68"/>
      <c r="C29" s="122"/>
      <c r="D29" s="72"/>
      <c r="E29" s="202"/>
      <c r="F29" s="44"/>
      <c r="G29" s="44"/>
      <c r="H29" s="45"/>
      <c r="I29" s="198"/>
      <c r="J29" s="72"/>
      <c r="K29" s="111"/>
      <c r="L29" s="72"/>
      <c r="M29" s="72"/>
      <c r="N29" s="74"/>
      <c r="O29" s="148"/>
      <c r="P29" s="143"/>
      <c r="Q29" s="144"/>
    </row>
    <row r="30" spans="1:17" x14ac:dyDescent="0.25">
      <c r="A30" s="67"/>
      <c r="B30" s="68"/>
      <c r="C30" s="122"/>
      <c r="D30" s="72"/>
      <c r="E30" s="202"/>
      <c r="F30" s="47"/>
      <c r="G30" s="47"/>
      <c r="H30" s="48"/>
      <c r="I30" s="198"/>
      <c r="J30" s="72"/>
      <c r="K30" s="112"/>
      <c r="L30" s="72"/>
      <c r="M30" s="72"/>
      <c r="N30" s="74"/>
      <c r="O30" s="149"/>
      <c r="P30" s="145"/>
      <c r="Q30" s="146"/>
    </row>
    <row r="31" spans="1:17" x14ac:dyDescent="0.25">
      <c r="A31" s="66" t="s">
        <v>98</v>
      </c>
      <c r="B31" s="68">
        <v>43238</v>
      </c>
      <c r="C31" s="122">
        <v>43224</v>
      </c>
      <c r="D31" s="72" t="s">
        <v>12</v>
      </c>
      <c r="E31" s="73">
        <v>25</v>
      </c>
      <c r="F31" s="188">
        <v>3</v>
      </c>
      <c r="G31" s="188">
        <v>0</v>
      </c>
      <c r="H31" s="64">
        <f>G31/E31</f>
        <v>0</v>
      </c>
      <c r="I31" s="72">
        <v>2</v>
      </c>
      <c r="J31" s="72">
        <v>0</v>
      </c>
      <c r="K31" s="110">
        <f>J31/E31</f>
        <v>0</v>
      </c>
      <c r="L31" s="72">
        <v>0</v>
      </c>
      <c r="M31" s="72">
        <v>0</v>
      </c>
      <c r="N31" s="74">
        <f>M31/E31</f>
        <v>0</v>
      </c>
      <c r="O31" s="147"/>
      <c r="P31" s="141"/>
      <c r="Q31" s="142"/>
    </row>
    <row r="32" spans="1:17" x14ac:dyDescent="0.25">
      <c r="A32" s="67"/>
      <c r="B32" s="68"/>
      <c r="C32" s="122"/>
      <c r="D32" s="72"/>
      <c r="E32" s="73"/>
      <c r="F32" s="188"/>
      <c r="G32" s="188"/>
      <c r="H32" s="64"/>
      <c r="I32" s="72"/>
      <c r="J32" s="72"/>
      <c r="K32" s="111"/>
      <c r="L32" s="72"/>
      <c r="M32" s="72"/>
      <c r="N32" s="74"/>
      <c r="O32" s="148"/>
      <c r="P32" s="143"/>
      <c r="Q32" s="144"/>
    </row>
    <row r="33" spans="1:17" x14ac:dyDescent="0.25">
      <c r="A33" s="67"/>
      <c r="B33" s="68"/>
      <c r="C33" s="122"/>
      <c r="D33" s="72"/>
      <c r="E33" s="73"/>
      <c r="F33" s="189"/>
      <c r="G33" s="189"/>
      <c r="H33" s="65"/>
      <c r="I33" s="72"/>
      <c r="J33" s="72"/>
      <c r="K33" s="112"/>
      <c r="L33" s="72"/>
      <c r="M33" s="72"/>
      <c r="N33" s="74"/>
      <c r="O33" s="149"/>
      <c r="P33" s="145"/>
      <c r="Q33" s="146"/>
    </row>
    <row r="34" spans="1:17" x14ac:dyDescent="0.25">
      <c r="A34" s="66" t="s">
        <v>91</v>
      </c>
      <c r="B34" s="68">
        <v>43210</v>
      </c>
      <c r="C34" s="122">
        <v>42838</v>
      </c>
      <c r="D34" s="190" t="s">
        <v>70</v>
      </c>
      <c r="E34" s="73">
        <v>25</v>
      </c>
      <c r="F34" s="72">
        <v>6</v>
      </c>
      <c r="G34" s="72">
        <v>5</v>
      </c>
      <c r="H34" s="93">
        <f>G34/E34</f>
        <v>0.2</v>
      </c>
      <c r="I34" s="72">
        <v>2</v>
      </c>
      <c r="J34" s="72">
        <v>3</v>
      </c>
      <c r="K34" s="110">
        <f>J34/$E$34</f>
        <v>0.12</v>
      </c>
      <c r="L34" s="72">
        <v>1</v>
      </c>
      <c r="M34" s="72">
        <v>0</v>
      </c>
      <c r="N34" s="74">
        <f>M34/$E$34</f>
        <v>0</v>
      </c>
      <c r="O34" s="147"/>
      <c r="P34" s="141"/>
      <c r="Q34" s="142"/>
    </row>
    <row r="35" spans="1:17" x14ac:dyDescent="0.25">
      <c r="A35" s="67"/>
      <c r="B35" s="68"/>
      <c r="C35" s="122"/>
      <c r="D35" s="190"/>
      <c r="E35" s="73"/>
      <c r="F35" s="72"/>
      <c r="G35" s="72"/>
      <c r="H35" s="93"/>
      <c r="I35" s="72"/>
      <c r="J35" s="72"/>
      <c r="K35" s="111"/>
      <c r="L35" s="72"/>
      <c r="M35" s="72"/>
      <c r="N35" s="74"/>
      <c r="O35" s="148"/>
      <c r="P35" s="143"/>
      <c r="Q35" s="144"/>
    </row>
    <row r="36" spans="1:17" x14ac:dyDescent="0.25">
      <c r="A36" s="67"/>
      <c r="B36" s="68"/>
      <c r="C36" s="122"/>
      <c r="D36" s="190"/>
      <c r="E36" s="73"/>
      <c r="F36" s="72"/>
      <c r="G36" s="72"/>
      <c r="H36" s="93"/>
      <c r="I36" s="72"/>
      <c r="J36" s="72"/>
      <c r="K36" s="112"/>
      <c r="L36" s="72"/>
      <c r="M36" s="72"/>
      <c r="N36" s="74"/>
      <c r="O36" s="149"/>
      <c r="P36" s="145"/>
      <c r="Q36" s="146"/>
    </row>
    <row r="37" spans="1:17" x14ac:dyDescent="0.25">
      <c r="A37" s="66" t="s">
        <v>119</v>
      </c>
      <c r="B37" s="68" t="s">
        <v>90</v>
      </c>
      <c r="C37" s="122">
        <v>43140</v>
      </c>
      <c r="D37" s="190" t="s">
        <v>70</v>
      </c>
      <c r="E37" s="73">
        <v>25</v>
      </c>
      <c r="F37" s="49"/>
      <c r="G37" s="49"/>
      <c r="H37" s="25"/>
      <c r="I37" s="72">
        <v>4</v>
      </c>
      <c r="J37" s="72">
        <v>36</v>
      </c>
      <c r="K37" s="74">
        <f>J37/$E$37</f>
        <v>1.44</v>
      </c>
      <c r="L37" s="72">
        <v>4</v>
      </c>
      <c r="M37" s="72">
        <v>36</v>
      </c>
      <c r="N37" s="74">
        <f t="shared" ref="N37" si="0">M37/$E$34</f>
        <v>1.44</v>
      </c>
      <c r="O37" s="72">
        <v>4</v>
      </c>
      <c r="P37" s="72">
        <v>21</v>
      </c>
      <c r="Q37" s="93">
        <f>P37/$E$37</f>
        <v>0.84</v>
      </c>
    </row>
    <row r="38" spans="1:17" x14ac:dyDescent="0.25">
      <c r="A38" s="67"/>
      <c r="B38" s="68"/>
      <c r="C38" s="122"/>
      <c r="D38" s="190"/>
      <c r="E38" s="73"/>
      <c r="F38" s="50"/>
      <c r="G38" s="50"/>
      <c r="H38" s="51"/>
      <c r="I38" s="72"/>
      <c r="J38" s="72"/>
      <c r="K38" s="74"/>
      <c r="L38" s="72"/>
      <c r="M38" s="72"/>
      <c r="N38" s="74"/>
      <c r="O38" s="72"/>
      <c r="P38" s="72"/>
      <c r="Q38" s="93"/>
    </row>
    <row r="39" spans="1:17" x14ac:dyDescent="0.25">
      <c r="A39" s="67"/>
      <c r="B39" s="68"/>
      <c r="C39" s="122"/>
      <c r="D39" s="190"/>
      <c r="E39" s="73"/>
      <c r="F39" s="52"/>
      <c r="G39" s="52"/>
      <c r="H39" s="53"/>
      <c r="I39" s="60"/>
      <c r="J39" s="60"/>
      <c r="K39" s="110"/>
      <c r="L39" s="60"/>
      <c r="M39" s="60"/>
      <c r="N39" s="110"/>
      <c r="O39" s="60"/>
      <c r="P39" s="60"/>
      <c r="Q39" s="63"/>
    </row>
    <row r="40" spans="1:17" x14ac:dyDescent="0.25">
      <c r="A40" s="66" t="s">
        <v>117</v>
      </c>
      <c r="B40" s="68" t="s">
        <v>118</v>
      </c>
      <c r="C40" s="122">
        <v>43252</v>
      </c>
      <c r="D40" s="190" t="s">
        <v>70</v>
      </c>
      <c r="E40" s="73">
        <v>25</v>
      </c>
      <c r="F40" s="72">
        <v>0</v>
      </c>
      <c r="G40" s="72">
        <v>0</v>
      </c>
      <c r="H40" s="194">
        <f>G40/E40</f>
        <v>0</v>
      </c>
      <c r="I40" s="40"/>
      <c r="J40" s="41"/>
      <c r="K40" s="54"/>
      <c r="L40" s="41"/>
      <c r="M40" s="41"/>
      <c r="N40" s="54"/>
      <c r="O40" s="41"/>
      <c r="P40" s="41"/>
      <c r="Q40" s="55"/>
    </row>
    <row r="41" spans="1:17" x14ac:dyDescent="0.25">
      <c r="A41" s="67"/>
      <c r="B41" s="68"/>
      <c r="C41" s="122"/>
      <c r="D41" s="190"/>
      <c r="E41" s="73"/>
      <c r="F41" s="72"/>
      <c r="G41" s="72"/>
      <c r="H41" s="194"/>
      <c r="I41" s="43"/>
      <c r="J41" s="44"/>
      <c r="K41" s="56"/>
      <c r="L41" s="44"/>
      <c r="M41" s="44"/>
      <c r="N41" s="56"/>
      <c r="O41" s="44"/>
      <c r="P41" s="44"/>
      <c r="Q41" s="57"/>
    </row>
    <row r="42" spans="1:17" x14ac:dyDescent="0.25">
      <c r="A42" s="67"/>
      <c r="B42" s="68"/>
      <c r="C42" s="122"/>
      <c r="D42" s="190"/>
      <c r="E42" s="73"/>
      <c r="F42" s="60"/>
      <c r="G42" s="60"/>
      <c r="H42" s="195"/>
      <c r="I42" s="46"/>
      <c r="J42" s="47"/>
      <c r="K42" s="58"/>
      <c r="L42" s="47"/>
      <c r="M42" s="47"/>
      <c r="N42" s="58"/>
      <c r="O42" s="47"/>
      <c r="P42" s="47"/>
      <c r="Q42" s="59"/>
    </row>
    <row r="43" spans="1:17" x14ac:dyDescent="0.25">
      <c r="A43" s="66" t="s">
        <v>101</v>
      </c>
      <c r="B43" s="68" t="s">
        <v>102</v>
      </c>
      <c r="C43" s="69"/>
      <c r="D43" s="72" t="s">
        <v>40</v>
      </c>
      <c r="E43" s="202">
        <v>12</v>
      </c>
      <c r="F43" s="76"/>
      <c r="G43" s="76"/>
      <c r="H43" s="191"/>
      <c r="I43" s="146">
        <v>12</v>
      </c>
      <c r="J43" s="186">
        <v>10</v>
      </c>
      <c r="K43" s="112">
        <f t="shared" ref="K43" si="1">J43/$E$37</f>
        <v>0.4</v>
      </c>
      <c r="L43" s="61">
        <v>12</v>
      </c>
      <c r="M43" s="209">
        <v>10</v>
      </c>
      <c r="N43" s="112">
        <f t="shared" ref="N43" si="2">M43/$E$34</f>
        <v>0.4</v>
      </c>
      <c r="O43" s="148"/>
      <c r="P43" s="143"/>
      <c r="Q43" s="144"/>
    </row>
    <row r="44" spans="1:17" x14ac:dyDescent="0.25">
      <c r="A44" s="67"/>
      <c r="B44" s="68"/>
      <c r="C44" s="70"/>
      <c r="D44" s="72"/>
      <c r="E44" s="202"/>
      <c r="F44" s="79"/>
      <c r="G44" s="79"/>
      <c r="H44" s="192"/>
      <c r="I44" s="198"/>
      <c r="J44" s="164"/>
      <c r="K44" s="74"/>
      <c r="L44" s="61"/>
      <c r="M44" s="209"/>
      <c r="N44" s="74"/>
      <c r="O44" s="148"/>
      <c r="P44" s="143"/>
      <c r="Q44" s="144"/>
    </row>
    <row r="45" spans="1:17" x14ac:dyDescent="0.25">
      <c r="A45" s="67"/>
      <c r="B45" s="68"/>
      <c r="C45" s="71"/>
      <c r="D45" s="72"/>
      <c r="E45" s="202"/>
      <c r="F45" s="82"/>
      <c r="G45" s="82"/>
      <c r="H45" s="193"/>
      <c r="I45" s="198"/>
      <c r="J45" s="164"/>
      <c r="K45" s="74"/>
      <c r="L45" s="62"/>
      <c r="M45" s="186"/>
      <c r="N45" s="74"/>
      <c r="O45" s="149"/>
      <c r="P45" s="145"/>
      <c r="Q45" s="146"/>
    </row>
    <row r="46" spans="1:17" x14ac:dyDescent="0.25">
      <c r="A46" s="66" t="s">
        <v>103</v>
      </c>
      <c r="B46" s="68" t="s">
        <v>104</v>
      </c>
      <c r="C46" s="69"/>
      <c r="D46" s="72" t="s">
        <v>40</v>
      </c>
      <c r="E46" s="202">
        <v>12</v>
      </c>
      <c r="F46" s="41"/>
      <c r="G46" s="41"/>
      <c r="H46" s="42"/>
      <c r="I46" s="198">
        <v>9</v>
      </c>
      <c r="J46" s="164">
        <v>7</v>
      </c>
      <c r="K46" s="74">
        <f t="shared" ref="K46" si="3">J46/$E$37</f>
        <v>0.28000000000000003</v>
      </c>
      <c r="L46" s="60">
        <v>9</v>
      </c>
      <c r="M46" s="210">
        <v>7</v>
      </c>
      <c r="N46" s="74">
        <f t="shared" ref="N46" si="4">M46/$E$34</f>
        <v>0.28000000000000003</v>
      </c>
      <c r="O46" s="147"/>
      <c r="P46" s="141"/>
      <c r="Q46" s="142"/>
    </row>
    <row r="47" spans="1:17" x14ac:dyDescent="0.25">
      <c r="A47" s="67"/>
      <c r="B47" s="68"/>
      <c r="C47" s="70"/>
      <c r="D47" s="72"/>
      <c r="E47" s="202"/>
      <c r="F47" s="44"/>
      <c r="G47" s="44"/>
      <c r="H47" s="45"/>
      <c r="I47" s="198"/>
      <c r="J47" s="164"/>
      <c r="K47" s="74"/>
      <c r="L47" s="61"/>
      <c r="M47" s="209"/>
      <c r="N47" s="74"/>
      <c r="O47" s="148"/>
      <c r="P47" s="143"/>
      <c r="Q47" s="144"/>
    </row>
    <row r="48" spans="1:17" x14ac:dyDescent="0.25">
      <c r="A48" s="67"/>
      <c r="B48" s="68"/>
      <c r="C48" s="71"/>
      <c r="D48" s="72"/>
      <c r="E48" s="202"/>
      <c r="F48" s="47"/>
      <c r="G48" s="47"/>
      <c r="H48" s="48"/>
      <c r="I48" s="198"/>
      <c r="J48" s="164"/>
      <c r="K48" s="74"/>
      <c r="L48" s="62"/>
      <c r="M48" s="186"/>
      <c r="N48" s="74"/>
      <c r="O48" s="149"/>
      <c r="P48" s="145"/>
      <c r="Q48" s="146"/>
    </row>
    <row r="49" spans="1:17" x14ac:dyDescent="0.25">
      <c r="A49" s="66" t="s">
        <v>105</v>
      </c>
      <c r="B49" s="68" t="s">
        <v>106</v>
      </c>
      <c r="C49" s="69"/>
      <c r="D49" s="72" t="s">
        <v>40</v>
      </c>
      <c r="E49" s="202">
        <v>12</v>
      </c>
      <c r="F49" s="41"/>
      <c r="G49" s="41"/>
      <c r="H49" s="42"/>
      <c r="I49" s="198">
        <v>0</v>
      </c>
      <c r="J49" s="164">
        <v>8</v>
      </c>
      <c r="K49" s="74">
        <f t="shared" ref="K49" si="5">J49/$E$37</f>
        <v>0.32</v>
      </c>
      <c r="L49" s="60">
        <v>8</v>
      </c>
      <c r="M49" s="210">
        <v>6</v>
      </c>
      <c r="N49" s="74">
        <f t="shared" ref="N49" si="6">M49/$E$34</f>
        <v>0.24</v>
      </c>
      <c r="O49" s="147"/>
      <c r="P49" s="141"/>
      <c r="Q49" s="142"/>
    </row>
    <row r="50" spans="1:17" x14ac:dyDescent="0.25">
      <c r="A50" s="67"/>
      <c r="B50" s="68"/>
      <c r="C50" s="70"/>
      <c r="D50" s="72"/>
      <c r="E50" s="202"/>
      <c r="F50" s="44"/>
      <c r="G50" s="44"/>
      <c r="H50" s="45"/>
      <c r="I50" s="198"/>
      <c r="J50" s="164"/>
      <c r="K50" s="74"/>
      <c r="L50" s="61"/>
      <c r="M50" s="209"/>
      <c r="N50" s="74"/>
      <c r="O50" s="148"/>
      <c r="P50" s="143"/>
      <c r="Q50" s="144"/>
    </row>
    <row r="51" spans="1:17" x14ac:dyDescent="0.25">
      <c r="A51" s="67"/>
      <c r="B51" s="68"/>
      <c r="C51" s="71"/>
      <c r="D51" s="72"/>
      <c r="E51" s="202"/>
      <c r="F51" s="47"/>
      <c r="G51" s="47"/>
      <c r="H51" s="48"/>
      <c r="I51" s="198"/>
      <c r="J51" s="164"/>
      <c r="K51" s="74"/>
      <c r="L51" s="62"/>
      <c r="M51" s="186"/>
      <c r="N51" s="74"/>
      <c r="O51" s="149"/>
      <c r="P51" s="145"/>
      <c r="Q51" s="146"/>
    </row>
    <row r="52" spans="1:17" x14ac:dyDescent="0.25">
      <c r="A52" s="66" t="s">
        <v>107</v>
      </c>
      <c r="B52" s="68" t="s">
        <v>108</v>
      </c>
      <c r="C52" s="69"/>
      <c r="D52" s="72" t="s">
        <v>40</v>
      </c>
      <c r="E52" s="202">
        <v>12</v>
      </c>
      <c r="F52" s="41"/>
      <c r="G52" s="41"/>
      <c r="H52" s="42"/>
      <c r="I52" s="198">
        <v>3</v>
      </c>
      <c r="J52" s="164">
        <v>2</v>
      </c>
      <c r="K52" s="74">
        <f t="shared" ref="K52" si="7">J52/$E$37</f>
        <v>0.08</v>
      </c>
      <c r="L52" s="60">
        <v>3</v>
      </c>
      <c r="M52" s="210">
        <v>1</v>
      </c>
      <c r="N52" s="74">
        <f t="shared" ref="N52" si="8">M52/$E$34</f>
        <v>0.04</v>
      </c>
      <c r="O52" s="147"/>
      <c r="P52" s="141"/>
      <c r="Q52" s="142"/>
    </row>
    <row r="53" spans="1:17" x14ac:dyDescent="0.25">
      <c r="A53" s="67"/>
      <c r="B53" s="68"/>
      <c r="C53" s="70"/>
      <c r="D53" s="72"/>
      <c r="E53" s="202"/>
      <c r="F53" s="44"/>
      <c r="G53" s="44"/>
      <c r="H53" s="45"/>
      <c r="I53" s="198"/>
      <c r="J53" s="164"/>
      <c r="K53" s="74"/>
      <c r="L53" s="61"/>
      <c r="M53" s="209"/>
      <c r="N53" s="74"/>
      <c r="O53" s="148"/>
      <c r="P53" s="143"/>
      <c r="Q53" s="144"/>
    </row>
    <row r="54" spans="1:17" x14ac:dyDescent="0.25">
      <c r="A54" s="67"/>
      <c r="B54" s="68"/>
      <c r="C54" s="71"/>
      <c r="D54" s="72"/>
      <c r="E54" s="202"/>
      <c r="F54" s="47"/>
      <c r="G54" s="47"/>
      <c r="H54" s="48"/>
      <c r="I54" s="198"/>
      <c r="J54" s="164"/>
      <c r="K54" s="74"/>
      <c r="L54" s="62"/>
      <c r="M54" s="186"/>
      <c r="N54" s="74"/>
      <c r="O54" s="149"/>
      <c r="P54" s="145"/>
      <c r="Q54" s="146"/>
    </row>
    <row r="55" spans="1:17" x14ac:dyDescent="0.25">
      <c r="A55" s="66" t="s">
        <v>109</v>
      </c>
      <c r="B55" s="68" t="s">
        <v>110</v>
      </c>
      <c r="C55" s="69"/>
      <c r="D55" s="72" t="s">
        <v>122</v>
      </c>
      <c r="E55" s="73">
        <v>15</v>
      </c>
      <c r="F55" s="62">
        <v>3</v>
      </c>
      <c r="G55" s="186">
        <v>3</v>
      </c>
      <c r="H55" s="184">
        <f>G55*100/E55</f>
        <v>20</v>
      </c>
      <c r="I55" s="72">
        <v>3</v>
      </c>
      <c r="J55" s="164">
        <v>1</v>
      </c>
      <c r="K55" s="74">
        <f t="shared" ref="K55" si="9">J55/$E$37</f>
        <v>0.04</v>
      </c>
      <c r="L55" s="60">
        <v>3</v>
      </c>
      <c r="M55" s="210">
        <v>1</v>
      </c>
      <c r="N55" s="74">
        <f t="shared" ref="N55" si="10">M55/$E$34</f>
        <v>0.04</v>
      </c>
      <c r="O55" s="147"/>
      <c r="P55" s="141"/>
      <c r="Q55" s="142"/>
    </row>
    <row r="56" spans="1:17" x14ac:dyDescent="0.25">
      <c r="A56" s="67"/>
      <c r="B56" s="68"/>
      <c r="C56" s="70"/>
      <c r="D56" s="72"/>
      <c r="E56" s="73"/>
      <c r="F56" s="72"/>
      <c r="G56" s="164"/>
      <c r="H56" s="185"/>
      <c r="I56" s="72"/>
      <c r="J56" s="164"/>
      <c r="K56" s="74"/>
      <c r="L56" s="61"/>
      <c r="M56" s="209"/>
      <c r="N56" s="74"/>
      <c r="O56" s="148"/>
      <c r="P56" s="143"/>
      <c r="Q56" s="144"/>
    </row>
    <row r="57" spans="1:17" x14ac:dyDescent="0.25">
      <c r="A57" s="67"/>
      <c r="B57" s="68"/>
      <c r="C57" s="71"/>
      <c r="D57" s="72"/>
      <c r="E57" s="73"/>
      <c r="F57" s="72"/>
      <c r="G57" s="164"/>
      <c r="H57" s="185"/>
      <c r="I57" s="72"/>
      <c r="J57" s="164"/>
      <c r="K57" s="74"/>
      <c r="L57" s="62"/>
      <c r="M57" s="186"/>
      <c r="N57" s="74"/>
      <c r="O57" s="149"/>
      <c r="P57" s="145"/>
      <c r="Q57" s="146"/>
    </row>
    <row r="58" spans="1:17" ht="13.5" customHeight="1" x14ac:dyDescent="0.25">
      <c r="A58" s="66" t="s">
        <v>111</v>
      </c>
      <c r="B58" s="68" t="s">
        <v>112</v>
      </c>
      <c r="C58" s="69"/>
      <c r="D58" s="72" t="s">
        <v>122</v>
      </c>
      <c r="E58" s="73">
        <v>12</v>
      </c>
      <c r="F58" s="72">
        <v>3</v>
      </c>
      <c r="G58" s="164">
        <v>2</v>
      </c>
      <c r="H58" s="185">
        <f>G58*100/E58</f>
        <v>16.666666666666668</v>
      </c>
      <c r="I58" s="72">
        <v>2</v>
      </c>
      <c r="J58" s="164">
        <v>1</v>
      </c>
      <c r="K58" s="74">
        <f t="shared" ref="K58" si="11">J58/$E$37</f>
        <v>0.04</v>
      </c>
      <c r="L58" s="60">
        <v>2</v>
      </c>
      <c r="M58" s="210">
        <v>1</v>
      </c>
      <c r="N58" s="74">
        <f t="shared" ref="N58" si="12">M58/$E$34</f>
        <v>0.04</v>
      </c>
      <c r="O58" s="147"/>
      <c r="P58" s="141"/>
      <c r="Q58" s="142"/>
    </row>
    <row r="59" spans="1:17" x14ac:dyDescent="0.25">
      <c r="A59" s="67"/>
      <c r="B59" s="68"/>
      <c r="C59" s="70"/>
      <c r="D59" s="72"/>
      <c r="E59" s="73"/>
      <c r="F59" s="72"/>
      <c r="G59" s="164"/>
      <c r="H59" s="185"/>
      <c r="I59" s="72"/>
      <c r="J59" s="164"/>
      <c r="K59" s="74"/>
      <c r="L59" s="61"/>
      <c r="M59" s="209"/>
      <c r="N59" s="74"/>
      <c r="O59" s="148"/>
      <c r="P59" s="143"/>
      <c r="Q59" s="144"/>
    </row>
    <row r="60" spans="1:17" x14ac:dyDescent="0.25">
      <c r="A60" s="67"/>
      <c r="B60" s="68"/>
      <c r="C60" s="71"/>
      <c r="D60" s="72"/>
      <c r="E60" s="73"/>
      <c r="F60" s="72"/>
      <c r="G60" s="164"/>
      <c r="H60" s="185"/>
      <c r="I60" s="72"/>
      <c r="J60" s="164"/>
      <c r="K60" s="74"/>
      <c r="L60" s="62"/>
      <c r="M60" s="186"/>
      <c r="N60" s="74"/>
      <c r="O60" s="149"/>
      <c r="P60" s="145"/>
      <c r="Q60" s="146"/>
    </row>
    <row r="61" spans="1:17" ht="13.5" customHeight="1" x14ac:dyDescent="0.25">
      <c r="A61" s="66" t="s">
        <v>113</v>
      </c>
      <c r="B61" s="68" t="s">
        <v>114</v>
      </c>
      <c r="C61" s="69"/>
      <c r="D61" s="72" t="s">
        <v>122</v>
      </c>
      <c r="E61" s="73">
        <v>20</v>
      </c>
      <c r="F61" s="72">
        <v>0</v>
      </c>
      <c r="G61" s="164">
        <v>3</v>
      </c>
      <c r="H61" s="185">
        <f>G61*100/E61</f>
        <v>15</v>
      </c>
      <c r="I61" s="72">
        <v>0</v>
      </c>
      <c r="J61" s="164">
        <v>3</v>
      </c>
      <c r="K61" s="74">
        <f t="shared" ref="K61" si="13">J61/$E$37</f>
        <v>0.12</v>
      </c>
      <c r="L61" s="60">
        <v>0</v>
      </c>
      <c r="M61" s="210">
        <v>3</v>
      </c>
      <c r="N61" s="74">
        <f>M61/$E$34</f>
        <v>0.12</v>
      </c>
      <c r="O61" s="147"/>
      <c r="P61" s="141"/>
      <c r="Q61" s="142"/>
    </row>
    <row r="62" spans="1:17" x14ac:dyDescent="0.25">
      <c r="A62" s="67"/>
      <c r="B62" s="68"/>
      <c r="C62" s="70"/>
      <c r="D62" s="72"/>
      <c r="E62" s="73"/>
      <c r="F62" s="72"/>
      <c r="G62" s="164"/>
      <c r="H62" s="185"/>
      <c r="I62" s="72"/>
      <c r="J62" s="164"/>
      <c r="K62" s="74"/>
      <c r="L62" s="61"/>
      <c r="M62" s="209"/>
      <c r="N62" s="74"/>
      <c r="O62" s="148"/>
      <c r="P62" s="143"/>
      <c r="Q62" s="144"/>
    </row>
    <row r="63" spans="1:17" x14ac:dyDescent="0.25">
      <c r="A63" s="67"/>
      <c r="B63" s="68"/>
      <c r="C63" s="71"/>
      <c r="D63" s="72"/>
      <c r="E63" s="73"/>
      <c r="F63" s="72"/>
      <c r="G63" s="164"/>
      <c r="H63" s="185"/>
      <c r="I63" s="72"/>
      <c r="J63" s="164"/>
      <c r="K63" s="74"/>
      <c r="L63" s="62"/>
      <c r="M63" s="186"/>
      <c r="N63" s="74"/>
      <c r="O63" s="149"/>
      <c r="P63" s="145"/>
      <c r="Q63" s="146"/>
    </row>
    <row r="64" spans="1:17" ht="13.5" customHeight="1" x14ac:dyDescent="0.25">
      <c r="A64" s="66" t="s">
        <v>115</v>
      </c>
      <c r="B64" s="68" t="s">
        <v>116</v>
      </c>
      <c r="C64" s="69"/>
      <c r="D64" s="72" t="s">
        <v>122</v>
      </c>
      <c r="E64" s="73">
        <v>20</v>
      </c>
      <c r="F64" s="72">
        <v>1</v>
      </c>
      <c r="G64" s="164">
        <v>8</v>
      </c>
      <c r="H64" s="185">
        <f>G64*100/E64</f>
        <v>40</v>
      </c>
      <c r="I64" s="72">
        <v>3</v>
      </c>
      <c r="J64" s="164">
        <v>6</v>
      </c>
      <c r="K64" s="74">
        <f t="shared" ref="K64" si="14">J64/$E$37</f>
        <v>0.24</v>
      </c>
      <c r="L64" s="60">
        <v>1</v>
      </c>
      <c r="M64" s="210">
        <v>3</v>
      </c>
      <c r="N64" s="74">
        <f t="shared" ref="N64" si="15">M64/$E$34</f>
        <v>0.12</v>
      </c>
      <c r="O64" s="147"/>
      <c r="P64" s="141"/>
      <c r="Q64" s="142"/>
    </row>
    <row r="65" spans="1:41" x14ac:dyDescent="0.25">
      <c r="A65" s="67"/>
      <c r="B65" s="68"/>
      <c r="C65" s="70"/>
      <c r="D65" s="72"/>
      <c r="E65" s="73"/>
      <c r="F65" s="72"/>
      <c r="G65" s="164"/>
      <c r="H65" s="185"/>
      <c r="I65" s="72"/>
      <c r="J65" s="164"/>
      <c r="K65" s="74"/>
      <c r="L65" s="61"/>
      <c r="M65" s="209"/>
      <c r="N65" s="74"/>
      <c r="O65" s="148"/>
      <c r="P65" s="143"/>
      <c r="Q65" s="144"/>
    </row>
    <row r="66" spans="1:41" x14ac:dyDescent="0.25">
      <c r="A66" s="67"/>
      <c r="B66" s="68"/>
      <c r="C66" s="71"/>
      <c r="D66" s="72"/>
      <c r="E66" s="73"/>
      <c r="F66" s="72"/>
      <c r="G66" s="164"/>
      <c r="H66" s="185"/>
      <c r="I66" s="72"/>
      <c r="J66" s="164"/>
      <c r="K66" s="74"/>
      <c r="L66" s="62"/>
      <c r="M66" s="186"/>
      <c r="N66" s="74"/>
      <c r="O66" s="149"/>
      <c r="P66" s="145"/>
      <c r="Q66" s="146"/>
    </row>
    <row r="69" spans="1:41" ht="13.5" customHeight="1" x14ac:dyDescent="0.25">
      <c r="A69" s="3" t="s">
        <v>20</v>
      </c>
    </row>
    <row r="70" spans="1:41" x14ac:dyDescent="0.25">
      <c r="A70" s="3" t="s">
        <v>57</v>
      </c>
      <c r="AO70" s="31"/>
    </row>
    <row r="71" spans="1:41" x14ac:dyDescent="0.25">
      <c r="A71" s="3" t="s">
        <v>22</v>
      </c>
    </row>
    <row r="72" spans="1:41" ht="13.5" customHeight="1" x14ac:dyDescent="0.25">
      <c r="A72" s="3" t="s">
        <v>58</v>
      </c>
    </row>
    <row r="75" spans="1:41" ht="13.5" customHeight="1" x14ac:dyDescent="0.25"/>
    <row r="78" spans="1:41" ht="13.5" customHeight="1" x14ac:dyDescent="0.25"/>
    <row r="81" ht="13.5" customHeight="1" x14ac:dyDescent="0.25"/>
    <row r="84" ht="13.5" customHeight="1" x14ac:dyDescent="0.25"/>
    <row r="90" ht="13.5" customHeight="1" x14ac:dyDescent="0.25"/>
    <row r="93" ht="27.75" customHeight="1" x14ac:dyDescent="0.25"/>
  </sheetData>
  <mergeCells count="292">
    <mergeCell ref="O43:Q45"/>
    <mergeCell ref="O46:Q48"/>
    <mergeCell ref="O49:Q51"/>
    <mergeCell ref="O52:Q54"/>
    <mergeCell ref="O55:Q57"/>
    <mergeCell ref="O58:Q60"/>
    <mergeCell ref="O61:Q63"/>
    <mergeCell ref="O64:Q66"/>
    <mergeCell ref="A4:C4"/>
    <mergeCell ref="M61:M63"/>
    <mergeCell ref="N61:N63"/>
    <mergeCell ref="A64:A66"/>
    <mergeCell ref="B64:B66"/>
    <mergeCell ref="C64:C66"/>
    <mergeCell ref="D64:D66"/>
    <mergeCell ref="E64:E66"/>
    <mergeCell ref="I64:I66"/>
    <mergeCell ref="J64:J66"/>
    <mergeCell ref="K64:K66"/>
    <mergeCell ref="L64:L66"/>
    <mergeCell ref="M64:M66"/>
    <mergeCell ref="N64:N66"/>
    <mergeCell ref="A61:A63"/>
    <mergeCell ref="B61:B63"/>
    <mergeCell ref="C61:C63"/>
    <mergeCell ref="D61:D63"/>
    <mergeCell ref="E61:E63"/>
    <mergeCell ref="I61:I63"/>
    <mergeCell ref="J61:J63"/>
    <mergeCell ref="K61:K63"/>
    <mergeCell ref="L61:L63"/>
    <mergeCell ref="M55:M57"/>
    <mergeCell ref="N55:N57"/>
    <mergeCell ref="M58:M60"/>
    <mergeCell ref="N58:N60"/>
    <mergeCell ref="A58:A60"/>
    <mergeCell ref="B58:B60"/>
    <mergeCell ref="C58:C60"/>
    <mergeCell ref="D58:D60"/>
    <mergeCell ref="E58:E60"/>
    <mergeCell ref="I58:I60"/>
    <mergeCell ref="J58:J60"/>
    <mergeCell ref="K58:K60"/>
    <mergeCell ref="L58:L60"/>
    <mergeCell ref="A55:A57"/>
    <mergeCell ref="B55:B57"/>
    <mergeCell ref="C55:C57"/>
    <mergeCell ref="D55:D57"/>
    <mergeCell ref="E55:E57"/>
    <mergeCell ref="I55:I57"/>
    <mergeCell ref="J55:J57"/>
    <mergeCell ref="K55:K57"/>
    <mergeCell ref="L55:L57"/>
    <mergeCell ref="J43:J45"/>
    <mergeCell ref="K43:K45"/>
    <mergeCell ref="M49:M51"/>
    <mergeCell ref="N49:N51"/>
    <mergeCell ref="A52:A54"/>
    <mergeCell ref="B52:B54"/>
    <mergeCell ref="C52:C54"/>
    <mergeCell ref="D52:D54"/>
    <mergeCell ref="E52:E54"/>
    <mergeCell ref="I52:I54"/>
    <mergeCell ref="J52:J54"/>
    <mergeCell ref="K52:K54"/>
    <mergeCell ref="L52:L54"/>
    <mergeCell ref="M52:M54"/>
    <mergeCell ref="N52:N54"/>
    <mergeCell ref="A49:A51"/>
    <mergeCell ref="B49:B51"/>
    <mergeCell ref="C49:C51"/>
    <mergeCell ref="D49:D51"/>
    <mergeCell ref="E49:E51"/>
    <mergeCell ref="I49:I51"/>
    <mergeCell ref="J49:J51"/>
    <mergeCell ref="K49:K51"/>
    <mergeCell ref="L49:L51"/>
    <mergeCell ref="N28:N30"/>
    <mergeCell ref="L31:L33"/>
    <mergeCell ref="M31:M33"/>
    <mergeCell ref="N31:N33"/>
    <mergeCell ref="L43:L45"/>
    <mergeCell ref="M43:M45"/>
    <mergeCell ref="N43:N45"/>
    <mergeCell ref="A46:A48"/>
    <mergeCell ref="B46:B48"/>
    <mergeCell ref="C46:C48"/>
    <mergeCell ref="D46:D48"/>
    <mergeCell ref="E46:E48"/>
    <mergeCell ref="I46:I48"/>
    <mergeCell ref="J46:J48"/>
    <mergeCell ref="K46:K48"/>
    <mergeCell ref="L46:L48"/>
    <mergeCell ref="M46:M48"/>
    <mergeCell ref="N46:N48"/>
    <mergeCell ref="A43:A45"/>
    <mergeCell ref="B43:B45"/>
    <mergeCell ref="C43:C45"/>
    <mergeCell ref="D43:D45"/>
    <mergeCell ref="E43:E45"/>
    <mergeCell ref="I43:I45"/>
    <mergeCell ref="L25:L27"/>
    <mergeCell ref="M25:M27"/>
    <mergeCell ref="N25:N27"/>
    <mergeCell ref="L19:Q21"/>
    <mergeCell ref="I19:I21"/>
    <mergeCell ref="J19:J21"/>
    <mergeCell ref="K19:K21"/>
    <mergeCell ref="A37:A39"/>
    <mergeCell ref="B37:B39"/>
    <mergeCell ref="C37:C39"/>
    <mergeCell ref="D37:D39"/>
    <mergeCell ref="E37:E39"/>
    <mergeCell ref="O31:Q33"/>
    <mergeCell ref="O34:Q36"/>
    <mergeCell ref="O25:Q27"/>
    <mergeCell ref="O28:Q30"/>
    <mergeCell ref="O37:O39"/>
    <mergeCell ref="P37:P39"/>
    <mergeCell ref="Q37:Q39"/>
    <mergeCell ref="L37:L39"/>
    <mergeCell ref="M37:M39"/>
    <mergeCell ref="N37:N39"/>
    <mergeCell ref="L28:L30"/>
    <mergeCell ref="M28:M30"/>
    <mergeCell ref="M7:M9"/>
    <mergeCell ref="N7:N9"/>
    <mergeCell ref="L10:L12"/>
    <mergeCell ref="M10:M12"/>
    <mergeCell ref="N10:N12"/>
    <mergeCell ref="L13:L15"/>
    <mergeCell ref="M13:M15"/>
    <mergeCell ref="N13:N15"/>
    <mergeCell ref="L16:L18"/>
    <mergeCell ref="M16:M18"/>
    <mergeCell ref="N16:N18"/>
    <mergeCell ref="C7:C9"/>
    <mergeCell ref="D1:D6"/>
    <mergeCell ref="E1:E6"/>
    <mergeCell ref="A13:A15"/>
    <mergeCell ref="B13:B15"/>
    <mergeCell ref="C13:C15"/>
    <mergeCell ref="D13:D15"/>
    <mergeCell ref="E13:E15"/>
    <mergeCell ref="A10:A12"/>
    <mergeCell ref="B10:B12"/>
    <mergeCell ref="C10:C12"/>
    <mergeCell ref="D10:D12"/>
    <mergeCell ref="E10:E12"/>
    <mergeCell ref="A2:C2"/>
    <mergeCell ref="D7:D9"/>
    <mergeCell ref="E7:E9"/>
    <mergeCell ref="A5:A6"/>
    <mergeCell ref="B5:B6"/>
    <mergeCell ref="C5:C6"/>
    <mergeCell ref="A7:A9"/>
    <mergeCell ref="B7:B9"/>
    <mergeCell ref="A16:A18"/>
    <mergeCell ref="B16:B18"/>
    <mergeCell ref="C16:C18"/>
    <mergeCell ref="D16:D18"/>
    <mergeCell ref="E16:E18"/>
    <mergeCell ref="A19:A21"/>
    <mergeCell ref="B19:B21"/>
    <mergeCell ref="C19:C21"/>
    <mergeCell ref="D19:D21"/>
    <mergeCell ref="E19:E21"/>
    <mergeCell ref="A28:A30"/>
    <mergeCell ref="B28:B30"/>
    <mergeCell ref="C28:C30"/>
    <mergeCell ref="D28:D30"/>
    <mergeCell ref="E28:E30"/>
    <mergeCell ref="A25:A27"/>
    <mergeCell ref="B25:B27"/>
    <mergeCell ref="C25:C27"/>
    <mergeCell ref="D25:D27"/>
    <mergeCell ref="E25:E27"/>
    <mergeCell ref="A31:A33"/>
    <mergeCell ref="B31:B33"/>
    <mergeCell ref="C31:C33"/>
    <mergeCell ref="D31:D33"/>
    <mergeCell ref="E31:E33"/>
    <mergeCell ref="A34:A36"/>
    <mergeCell ref="B34:B36"/>
    <mergeCell ref="C34:C36"/>
    <mergeCell ref="D34:D36"/>
    <mergeCell ref="E34:E36"/>
    <mergeCell ref="L34:L36"/>
    <mergeCell ref="M34:M36"/>
    <mergeCell ref="N34:N36"/>
    <mergeCell ref="O1:Q2"/>
    <mergeCell ref="O3:O6"/>
    <mergeCell ref="P3:P6"/>
    <mergeCell ref="Q3:Q6"/>
    <mergeCell ref="O7:O9"/>
    <mergeCell ref="P7:P9"/>
    <mergeCell ref="Q7:Q9"/>
    <mergeCell ref="O10:O12"/>
    <mergeCell ref="P10:P12"/>
    <mergeCell ref="Q10:Q12"/>
    <mergeCell ref="O13:O15"/>
    <mergeCell ref="P13:P15"/>
    <mergeCell ref="Q13:Q15"/>
    <mergeCell ref="O16:O18"/>
    <mergeCell ref="P16:P18"/>
    <mergeCell ref="Q16:Q18"/>
    <mergeCell ref="L1:N2"/>
    <mergeCell ref="L3:L6"/>
    <mergeCell ref="M3:M6"/>
    <mergeCell ref="N3:N6"/>
    <mergeCell ref="L7:L9"/>
    <mergeCell ref="I1:K2"/>
    <mergeCell ref="I3:I6"/>
    <mergeCell ref="J3:J6"/>
    <mergeCell ref="K3:K6"/>
    <mergeCell ref="I7:I9"/>
    <mergeCell ref="J7:J9"/>
    <mergeCell ref="K7:K9"/>
    <mergeCell ref="I10:I12"/>
    <mergeCell ref="J10:J12"/>
    <mergeCell ref="K10:K12"/>
    <mergeCell ref="K31:K33"/>
    <mergeCell ref="I13:I15"/>
    <mergeCell ref="J13:J15"/>
    <mergeCell ref="K13:K15"/>
    <mergeCell ref="I16:I18"/>
    <mergeCell ref="J16:J18"/>
    <mergeCell ref="K16:K18"/>
    <mergeCell ref="I25:I27"/>
    <mergeCell ref="J25:J27"/>
    <mergeCell ref="K25:K27"/>
    <mergeCell ref="J34:J36"/>
    <mergeCell ref="K34:K36"/>
    <mergeCell ref="I37:I39"/>
    <mergeCell ref="J37:J39"/>
    <mergeCell ref="K37:K39"/>
    <mergeCell ref="F1:H2"/>
    <mergeCell ref="F3:F6"/>
    <mergeCell ref="G3:G6"/>
    <mergeCell ref="H3:H6"/>
    <mergeCell ref="F34:F36"/>
    <mergeCell ref="G34:G36"/>
    <mergeCell ref="H34:H36"/>
    <mergeCell ref="I28:I30"/>
    <mergeCell ref="J28:J30"/>
    <mergeCell ref="K28:K30"/>
    <mergeCell ref="I31:I33"/>
    <mergeCell ref="J31:J33"/>
    <mergeCell ref="F43:F45"/>
    <mergeCell ref="G43:G45"/>
    <mergeCell ref="H43:H45"/>
    <mergeCell ref="G40:G42"/>
    <mergeCell ref="H40:H42"/>
    <mergeCell ref="I34:I36"/>
    <mergeCell ref="A40:A42"/>
    <mergeCell ref="B40:B42"/>
    <mergeCell ref="C40:C42"/>
    <mergeCell ref="D40:D42"/>
    <mergeCell ref="E40:E42"/>
    <mergeCell ref="F40:F42"/>
    <mergeCell ref="F31:F33"/>
    <mergeCell ref="G31:G33"/>
    <mergeCell ref="H31:H33"/>
    <mergeCell ref="F13:F15"/>
    <mergeCell ref="G13:G15"/>
    <mergeCell ref="H13:H15"/>
    <mergeCell ref="F16:F18"/>
    <mergeCell ref="G16:G18"/>
    <mergeCell ref="H16:H18"/>
    <mergeCell ref="F19:F21"/>
    <mergeCell ref="G19:G21"/>
    <mergeCell ref="H19:H21"/>
    <mergeCell ref="A22:A24"/>
    <mergeCell ref="B22:B24"/>
    <mergeCell ref="C22:C24"/>
    <mergeCell ref="D22:D24"/>
    <mergeCell ref="E22:E24"/>
    <mergeCell ref="F22:F24"/>
    <mergeCell ref="G22:G24"/>
    <mergeCell ref="H22:H24"/>
    <mergeCell ref="F55:F57"/>
    <mergeCell ref="G55:G57"/>
    <mergeCell ref="H55:H57"/>
    <mergeCell ref="F58:F60"/>
    <mergeCell ref="G58:G60"/>
    <mergeCell ref="H58:H60"/>
    <mergeCell ref="F61:F63"/>
    <mergeCell ref="G61:G63"/>
    <mergeCell ref="H61:H63"/>
    <mergeCell ref="F64:F66"/>
    <mergeCell ref="G64:G66"/>
    <mergeCell ref="H64:H66"/>
  </mergeCells>
  <printOptions horizontalCentered="1" verticalCentered="1"/>
  <pageMargins left="0.39370078740157483" right="0.39370078740157483" top="0.39370078740157483" bottom="0.54" header="0.31496062992125984" footer="0.42"/>
  <pageSetup scale="6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Ene-mar 17</vt:lpstr>
      <vt:lpstr>Marzo 17</vt:lpstr>
      <vt:lpstr>Mayo 17</vt:lpstr>
      <vt:lpstr>Junio 17</vt:lpstr>
      <vt:lpstr>Corte</vt:lpstr>
      <vt:lpstr>mar18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del Rosario Sansores Serralta</dc:creator>
  <cp:lastModifiedBy>Eugenia del Rosario Sansores Serralta</cp:lastModifiedBy>
  <dcterms:created xsi:type="dcterms:W3CDTF">2016-05-18T15:22:31Z</dcterms:created>
  <dcterms:modified xsi:type="dcterms:W3CDTF">2018-04-13T18:03:02Z</dcterms:modified>
</cp:coreProperties>
</file>