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zabeth.felix\Desktop\"/>
    </mc:Choice>
  </mc:AlternateContent>
  <bookViews>
    <workbookView xWindow="0" yWindow="0" windowWidth="15360" windowHeight="8520"/>
  </bookViews>
  <sheets>
    <sheet name="AVANCE MATRÍCULA" sheetId="4" r:id="rId1"/>
    <sheet name="COMPARATIVOS ASESORES" sheetId="3" r:id="rId2"/>
    <sheet name="TABLAS DE BECA" sheetId="2" r:id="rId3"/>
    <sheet name="COMPARATIVOS CIERRES" sheetId="1" r:id="rId4"/>
  </sheets>
  <externalReferences>
    <externalReference r:id="rId5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4" l="1"/>
  <c r="S12" i="4"/>
  <c r="S41" i="4"/>
  <c r="AD37" i="4"/>
  <c r="AD34" i="4"/>
  <c r="AD29" i="4"/>
  <c r="AD20" i="4"/>
  <c r="AD12" i="4"/>
  <c r="AD5" i="4"/>
  <c r="AD41" i="4"/>
  <c r="AC37" i="4"/>
  <c r="AC34" i="4"/>
  <c r="AC29" i="4"/>
  <c r="AC20" i="4"/>
  <c r="AC12" i="4"/>
  <c r="AC5" i="4"/>
  <c r="AC41" i="4"/>
  <c r="AB38" i="4"/>
  <c r="AB39" i="4"/>
  <c r="AB40" i="4"/>
  <c r="AB37" i="4"/>
  <c r="AB36" i="4"/>
  <c r="AB35" i="4"/>
  <c r="AB34" i="4"/>
  <c r="AB30" i="4"/>
  <c r="AB31" i="4"/>
  <c r="AB32" i="4"/>
  <c r="AB33" i="4"/>
  <c r="AB29" i="4"/>
  <c r="AB21" i="4"/>
  <c r="AB22" i="4"/>
  <c r="AB23" i="4"/>
  <c r="AB24" i="4"/>
  <c r="AB25" i="4"/>
  <c r="AB26" i="4"/>
  <c r="AB27" i="4"/>
  <c r="AB28" i="4"/>
  <c r="AB20" i="4"/>
  <c r="AB13" i="4"/>
  <c r="AB14" i="4"/>
  <c r="AB15" i="4"/>
  <c r="AB16" i="4"/>
  <c r="AB17" i="4"/>
  <c r="AB18" i="4"/>
  <c r="AB19" i="4"/>
  <c r="AB12" i="4"/>
  <c r="AB6" i="4"/>
  <c r="AB7" i="4"/>
  <c r="AB8" i="4"/>
  <c r="AB9" i="4"/>
  <c r="AB10" i="4"/>
  <c r="AB11" i="4"/>
  <c r="AB5" i="4"/>
  <c r="AB41" i="4"/>
  <c r="AA38" i="4"/>
  <c r="AA39" i="4"/>
  <c r="AA40" i="4"/>
  <c r="AA37" i="4"/>
  <c r="AA36" i="4"/>
  <c r="AA35" i="4"/>
  <c r="AA34" i="4"/>
  <c r="AA30" i="4"/>
  <c r="AA31" i="4"/>
  <c r="AA32" i="4"/>
  <c r="AA33" i="4"/>
  <c r="AA29" i="4"/>
  <c r="AA21" i="4"/>
  <c r="AA22" i="4"/>
  <c r="AA23" i="4"/>
  <c r="AA24" i="4"/>
  <c r="AA25" i="4"/>
  <c r="AA26" i="4"/>
  <c r="AA27" i="4"/>
  <c r="AA28" i="4"/>
  <c r="AA20" i="4"/>
  <c r="AA13" i="4"/>
  <c r="AA14" i="4"/>
  <c r="AA15" i="4"/>
  <c r="AA16" i="4"/>
  <c r="AA17" i="4"/>
  <c r="AA18" i="4"/>
  <c r="AA19" i="4"/>
  <c r="AA12" i="4"/>
  <c r="AA6" i="4"/>
  <c r="AA7" i="4"/>
  <c r="AA8" i="4"/>
  <c r="AA9" i="4"/>
  <c r="AA10" i="4"/>
  <c r="AA11" i="4"/>
  <c r="AA5" i="4"/>
  <c r="AA41" i="4"/>
  <c r="Z38" i="4"/>
  <c r="Z39" i="4"/>
  <c r="Z40" i="4"/>
  <c r="Z37" i="4"/>
  <c r="Z36" i="4"/>
  <c r="Z35" i="4"/>
  <c r="Z34" i="4"/>
  <c r="Z30" i="4"/>
  <c r="Z31" i="4"/>
  <c r="Z32" i="4"/>
  <c r="Z33" i="4"/>
  <c r="Z29" i="4"/>
  <c r="Z21" i="4"/>
  <c r="Z22" i="4"/>
  <c r="Z23" i="4"/>
  <c r="Z24" i="4"/>
  <c r="Z25" i="4"/>
  <c r="Z26" i="4"/>
  <c r="Z27" i="4"/>
  <c r="Z28" i="4"/>
  <c r="Z20" i="4"/>
  <c r="Z13" i="4"/>
  <c r="Z14" i="4"/>
  <c r="Z15" i="4"/>
  <c r="Z16" i="4"/>
  <c r="Z17" i="4"/>
  <c r="Z18" i="4"/>
  <c r="Z19" i="4"/>
  <c r="Z12" i="4"/>
  <c r="Z6" i="4"/>
  <c r="Z7" i="4"/>
  <c r="Z8" i="4"/>
  <c r="Z9" i="4"/>
  <c r="Z10" i="4"/>
  <c r="Z11" i="4"/>
  <c r="Z5" i="4"/>
  <c r="Z41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Y37" i="4"/>
  <c r="P36" i="4"/>
  <c r="Q36" i="4"/>
  <c r="R36" i="4"/>
  <c r="S36" i="4"/>
  <c r="T36" i="4"/>
  <c r="U36" i="4"/>
  <c r="V36" i="4"/>
  <c r="W36" i="4"/>
  <c r="X36" i="4"/>
  <c r="Y36" i="4"/>
  <c r="P35" i="4"/>
  <c r="Q35" i="4"/>
  <c r="R35" i="4"/>
  <c r="S35" i="4"/>
  <c r="T35" i="4"/>
  <c r="U35" i="4"/>
  <c r="V35" i="4"/>
  <c r="W35" i="4"/>
  <c r="X35" i="4"/>
  <c r="Y35" i="4"/>
  <c r="Y34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Y29" i="4"/>
  <c r="P21" i="4"/>
  <c r="Q21" i="4"/>
  <c r="R21" i="4"/>
  <c r="S21" i="4"/>
  <c r="T21" i="4"/>
  <c r="U21" i="4"/>
  <c r="V21" i="4"/>
  <c r="W21" i="4"/>
  <c r="X21" i="4"/>
  <c r="Y21" i="4"/>
  <c r="P22" i="4"/>
  <c r="Q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Y20" i="4"/>
  <c r="P13" i="4"/>
  <c r="Q13" i="4"/>
  <c r="R13" i="4"/>
  <c r="S13" i="4"/>
  <c r="T13" i="4"/>
  <c r="U13" i="4"/>
  <c r="V13" i="4"/>
  <c r="W13" i="4"/>
  <c r="X13" i="4"/>
  <c r="Y13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Y12" i="4"/>
  <c r="P6" i="4"/>
  <c r="Q6" i="4"/>
  <c r="R6" i="4"/>
  <c r="S6" i="4"/>
  <c r="T6" i="4"/>
  <c r="U6" i="4"/>
  <c r="V6" i="4"/>
  <c r="W6" i="4"/>
  <c r="X6" i="4"/>
  <c r="Y6" i="4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Y5" i="4"/>
  <c r="Y41" i="4"/>
  <c r="X37" i="4"/>
  <c r="X34" i="4"/>
  <c r="X29" i="4"/>
  <c r="X20" i="4"/>
  <c r="X12" i="4"/>
  <c r="X5" i="4"/>
  <c r="X41" i="4"/>
  <c r="W37" i="4"/>
  <c r="W34" i="4"/>
  <c r="W29" i="4"/>
  <c r="W20" i="4"/>
  <c r="W12" i="4"/>
  <c r="W5" i="4"/>
  <c r="W41" i="4"/>
  <c r="V37" i="4"/>
  <c r="V34" i="4"/>
  <c r="V29" i="4"/>
  <c r="V20" i="4"/>
  <c r="V12" i="4"/>
  <c r="V5" i="4"/>
  <c r="V41" i="4"/>
  <c r="U37" i="4"/>
  <c r="U34" i="4"/>
  <c r="U29" i="4"/>
  <c r="U20" i="4"/>
  <c r="U12" i="4"/>
  <c r="U5" i="4"/>
  <c r="U41" i="4"/>
  <c r="T37" i="4"/>
  <c r="T34" i="4"/>
  <c r="T29" i="4"/>
  <c r="T20" i="4"/>
  <c r="T12" i="4"/>
  <c r="T5" i="4"/>
  <c r="T41" i="4"/>
  <c r="S37" i="4"/>
  <c r="S34" i="4"/>
  <c r="S29" i="4"/>
  <c r="S20" i="4"/>
  <c r="S5" i="4"/>
  <c r="R37" i="4"/>
  <c r="R34" i="4"/>
  <c r="R29" i="4"/>
  <c r="R20" i="4"/>
  <c r="R12" i="4"/>
  <c r="R5" i="4"/>
  <c r="R41" i="4"/>
  <c r="Q37" i="4"/>
  <c r="Q34" i="4"/>
  <c r="Q29" i="4"/>
  <c r="Q20" i="4"/>
  <c r="Q14" i="4"/>
  <c r="Q12" i="4"/>
  <c r="Q5" i="4"/>
  <c r="Q41" i="4"/>
  <c r="P37" i="4"/>
  <c r="P34" i="4"/>
  <c r="P29" i="4"/>
  <c r="P20" i="4"/>
  <c r="P14" i="4"/>
  <c r="P12" i="4"/>
  <c r="P5" i="4"/>
  <c r="P41" i="4"/>
  <c r="O37" i="4"/>
  <c r="O34" i="4"/>
  <c r="O29" i="4"/>
  <c r="O20" i="4"/>
  <c r="O12" i="4"/>
  <c r="O5" i="4"/>
  <c r="O41" i="4"/>
  <c r="N37" i="4"/>
  <c r="N34" i="4"/>
  <c r="N29" i="4"/>
  <c r="N20" i="4"/>
  <c r="N12" i="4"/>
  <c r="N5" i="4"/>
  <c r="N41" i="4"/>
  <c r="M39" i="4"/>
  <c r="M40" i="4"/>
  <c r="M37" i="4"/>
  <c r="M36" i="4"/>
  <c r="M35" i="4"/>
  <c r="M34" i="4"/>
  <c r="M30" i="4"/>
  <c r="M31" i="4"/>
  <c r="M32" i="4"/>
  <c r="M33" i="4"/>
  <c r="M29" i="4"/>
  <c r="M21" i="4"/>
  <c r="M22" i="4"/>
  <c r="M23" i="4"/>
  <c r="M24" i="4"/>
  <c r="M25" i="4"/>
  <c r="M26" i="4"/>
  <c r="M27" i="4"/>
  <c r="M28" i="4"/>
  <c r="M20" i="4"/>
  <c r="M13" i="4"/>
  <c r="M14" i="4"/>
  <c r="M15" i="4"/>
  <c r="M16" i="4"/>
  <c r="M17" i="4"/>
  <c r="M18" i="4"/>
  <c r="M19" i="4"/>
  <c r="M12" i="4"/>
  <c r="M6" i="4"/>
  <c r="M7" i="4"/>
  <c r="M8" i="4"/>
  <c r="M9" i="4"/>
  <c r="M10" i="4"/>
  <c r="M11" i="4"/>
  <c r="M5" i="4"/>
  <c r="M41" i="4"/>
  <c r="L37" i="4"/>
  <c r="L34" i="4"/>
  <c r="L29" i="4"/>
  <c r="L20" i="4"/>
  <c r="L12" i="4"/>
  <c r="L5" i="4"/>
  <c r="L41" i="4"/>
  <c r="K37" i="4"/>
  <c r="K34" i="4"/>
  <c r="K29" i="4"/>
  <c r="K20" i="4"/>
  <c r="K12" i="4"/>
  <c r="K5" i="4"/>
  <c r="K41" i="4"/>
  <c r="J39" i="4"/>
  <c r="J40" i="4"/>
  <c r="J37" i="4"/>
  <c r="J36" i="4"/>
  <c r="J35" i="4"/>
  <c r="J34" i="4"/>
  <c r="J30" i="4"/>
  <c r="J31" i="4"/>
  <c r="J32" i="4"/>
  <c r="J33" i="4"/>
  <c r="J29" i="4"/>
  <c r="J21" i="4"/>
  <c r="J22" i="4"/>
  <c r="J23" i="4"/>
  <c r="J24" i="4"/>
  <c r="J25" i="4"/>
  <c r="J26" i="4"/>
  <c r="J27" i="4"/>
  <c r="J28" i="4"/>
  <c r="J20" i="4"/>
  <c r="J13" i="4"/>
  <c r="J14" i="4"/>
  <c r="J15" i="4"/>
  <c r="J16" i="4"/>
  <c r="J17" i="4"/>
  <c r="J18" i="4"/>
  <c r="J19" i="4"/>
  <c r="J12" i="4"/>
  <c r="J6" i="4"/>
  <c r="J7" i="4"/>
  <c r="J8" i="4"/>
  <c r="J9" i="4"/>
  <c r="J10" i="4"/>
  <c r="J11" i="4"/>
  <c r="J5" i="4"/>
  <c r="J41" i="4"/>
  <c r="I37" i="4"/>
  <c r="I34" i="4"/>
  <c r="I29" i="4"/>
  <c r="I20" i="4"/>
  <c r="I12" i="4"/>
  <c r="I5" i="4"/>
  <c r="I41" i="4"/>
  <c r="H37" i="4"/>
  <c r="H34" i="4"/>
  <c r="H29" i="4"/>
  <c r="H20" i="4"/>
  <c r="H12" i="4"/>
  <c r="H5" i="4"/>
  <c r="H41" i="4"/>
  <c r="G39" i="4"/>
  <c r="G40" i="4"/>
  <c r="G37" i="4"/>
  <c r="G36" i="4"/>
  <c r="G35" i="4"/>
  <c r="G34" i="4"/>
  <c r="G30" i="4"/>
  <c r="G31" i="4"/>
  <c r="G32" i="4"/>
  <c r="G33" i="4"/>
  <c r="G29" i="4"/>
  <c r="G21" i="4"/>
  <c r="G22" i="4"/>
  <c r="G23" i="4"/>
  <c r="G24" i="4"/>
  <c r="G25" i="4"/>
  <c r="G26" i="4"/>
  <c r="G27" i="4"/>
  <c r="G28" i="4"/>
  <c r="G20" i="4"/>
  <c r="G13" i="4"/>
  <c r="G14" i="4"/>
  <c r="G15" i="4"/>
  <c r="G16" i="4"/>
  <c r="G17" i="4"/>
  <c r="G18" i="4"/>
  <c r="G19" i="4"/>
  <c r="G12" i="4"/>
  <c r="G6" i="4"/>
  <c r="G7" i="4"/>
  <c r="G8" i="4"/>
  <c r="G9" i="4"/>
  <c r="G10" i="4"/>
  <c r="G11" i="4"/>
  <c r="G5" i="4"/>
  <c r="G41" i="4"/>
  <c r="F37" i="4"/>
  <c r="F34" i="4"/>
  <c r="F29" i="4"/>
  <c r="F20" i="4"/>
  <c r="F12" i="4"/>
  <c r="F5" i="4"/>
  <c r="F41" i="4"/>
  <c r="E37" i="4"/>
  <c r="E34" i="4"/>
  <c r="E29" i="4"/>
  <c r="E20" i="4"/>
  <c r="E12" i="4"/>
  <c r="E5" i="4"/>
  <c r="E41" i="4"/>
  <c r="D37" i="4"/>
  <c r="D34" i="4"/>
  <c r="D29" i="4"/>
  <c r="D20" i="4"/>
  <c r="D12" i="4"/>
  <c r="D5" i="4"/>
  <c r="D41" i="4"/>
  <c r="C37" i="4"/>
  <c r="C34" i="4"/>
  <c r="C29" i="4"/>
  <c r="C20" i="4"/>
  <c r="C12" i="4"/>
  <c r="C5" i="4"/>
  <c r="C41" i="4"/>
  <c r="B37" i="4"/>
  <c r="B34" i="4"/>
  <c r="B29" i="4"/>
  <c r="B20" i="4"/>
  <c r="B12" i="4"/>
  <c r="B5" i="4"/>
  <c r="B41" i="4"/>
  <c r="S2" i="3"/>
  <c r="S3" i="3"/>
  <c r="S4" i="3"/>
  <c r="S5" i="3"/>
  <c r="S6" i="3"/>
  <c r="S7" i="3"/>
  <c r="S9" i="3"/>
  <c r="S10" i="3"/>
  <c r="S11" i="3"/>
  <c r="S12" i="3"/>
  <c r="S8" i="3"/>
  <c r="S14" i="3"/>
  <c r="R2" i="3"/>
  <c r="R3" i="3"/>
  <c r="R4" i="3"/>
  <c r="R5" i="3"/>
  <c r="R6" i="3"/>
  <c r="R7" i="3"/>
  <c r="R13" i="3"/>
  <c r="R8" i="3"/>
  <c r="R14" i="3"/>
  <c r="Q2" i="3"/>
  <c r="Q3" i="3"/>
  <c r="Q4" i="3"/>
  <c r="Q5" i="3"/>
  <c r="Q6" i="3"/>
  <c r="Q7" i="3"/>
  <c r="Q13" i="3"/>
  <c r="Q8" i="3"/>
  <c r="Q14" i="3"/>
  <c r="P14" i="3"/>
  <c r="F2" i="3"/>
  <c r="G2" i="3"/>
  <c r="H2" i="3"/>
  <c r="J2" i="3"/>
  <c r="K2" i="3"/>
  <c r="L2" i="3"/>
  <c r="M2" i="3"/>
  <c r="N2" i="3"/>
  <c r="O2" i="3"/>
  <c r="F3" i="3"/>
  <c r="G3" i="3"/>
  <c r="H3" i="3"/>
  <c r="J3" i="3"/>
  <c r="K3" i="3"/>
  <c r="L3" i="3"/>
  <c r="M3" i="3"/>
  <c r="N3" i="3"/>
  <c r="O3" i="3"/>
  <c r="F4" i="3"/>
  <c r="G4" i="3"/>
  <c r="H4" i="3"/>
  <c r="J4" i="3"/>
  <c r="K4" i="3"/>
  <c r="L4" i="3"/>
  <c r="M4" i="3"/>
  <c r="N4" i="3"/>
  <c r="O4" i="3"/>
  <c r="F5" i="3"/>
  <c r="G5" i="3"/>
  <c r="H5" i="3"/>
  <c r="J5" i="3"/>
  <c r="K5" i="3"/>
  <c r="L5" i="3"/>
  <c r="M5" i="3"/>
  <c r="N5" i="3"/>
  <c r="O5" i="3"/>
  <c r="F6" i="3"/>
  <c r="G6" i="3"/>
  <c r="H6" i="3"/>
  <c r="J6" i="3"/>
  <c r="K6" i="3"/>
  <c r="L6" i="3"/>
  <c r="M6" i="3"/>
  <c r="N6" i="3"/>
  <c r="O6" i="3"/>
  <c r="F7" i="3"/>
  <c r="G7" i="3"/>
  <c r="H7" i="3"/>
  <c r="J7" i="3"/>
  <c r="K7" i="3"/>
  <c r="L7" i="3"/>
  <c r="M7" i="3"/>
  <c r="N7" i="3"/>
  <c r="O7" i="3"/>
  <c r="F9" i="3"/>
  <c r="G9" i="3"/>
  <c r="H9" i="3"/>
  <c r="J9" i="3"/>
  <c r="L9" i="3"/>
  <c r="M9" i="3"/>
  <c r="N9" i="3"/>
  <c r="O9" i="3"/>
  <c r="F10" i="3"/>
  <c r="G10" i="3"/>
  <c r="H10" i="3"/>
  <c r="J10" i="3"/>
  <c r="K10" i="3"/>
  <c r="L10" i="3"/>
  <c r="M10" i="3"/>
  <c r="N10" i="3"/>
  <c r="O10" i="3"/>
  <c r="F11" i="3"/>
  <c r="G11" i="3"/>
  <c r="H11" i="3"/>
  <c r="J11" i="3"/>
  <c r="K11" i="3"/>
  <c r="L11" i="3"/>
  <c r="M11" i="3"/>
  <c r="N11" i="3"/>
  <c r="O11" i="3"/>
  <c r="F12" i="3"/>
  <c r="G12" i="3"/>
  <c r="H12" i="3"/>
  <c r="J12" i="3"/>
  <c r="K12" i="3"/>
  <c r="L12" i="3"/>
  <c r="M12" i="3"/>
  <c r="N12" i="3"/>
  <c r="O12" i="3"/>
  <c r="F13" i="3"/>
  <c r="G13" i="3"/>
  <c r="H13" i="3"/>
  <c r="J13" i="3"/>
  <c r="K13" i="3"/>
  <c r="L13" i="3"/>
  <c r="M13" i="3"/>
  <c r="N13" i="3"/>
  <c r="O13" i="3"/>
  <c r="O8" i="3"/>
  <c r="O14" i="3"/>
  <c r="N8" i="3"/>
  <c r="N14" i="3"/>
  <c r="M8" i="3"/>
  <c r="M14" i="3"/>
  <c r="L8" i="3"/>
  <c r="L14" i="3"/>
  <c r="K8" i="3"/>
  <c r="K14" i="3"/>
  <c r="J8" i="3"/>
  <c r="J14" i="3"/>
  <c r="I14" i="3"/>
  <c r="H8" i="3"/>
  <c r="H14" i="3"/>
  <c r="G8" i="3"/>
  <c r="G14" i="3"/>
  <c r="F8" i="3"/>
  <c r="F1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9" i="3"/>
  <c r="D9" i="3"/>
  <c r="E9" i="3"/>
  <c r="C10" i="3"/>
  <c r="D10" i="3"/>
  <c r="E10" i="3"/>
  <c r="D11" i="3"/>
  <c r="E11" i="3"/>
  <c r="C12" i="3"/>
  <c r="D12" i="3"/>
  <c r="E12" i="3"/>
  <c r="C13" i="3"/>
  <c r="D13" i="3"/>
  <c r="E13" i="3"/>
  <c r="E8" i="3"/>
  <c r="E14" i="3"/>
  <c r="D8" i="3"/>
  <c r="D14" i="3"/>
  <c r="C8" i="3"/>
  <c r="C14" i="3"/>
  <c r="B8" i="3"/>
  <c r="B14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F4" i="1"/>
  <c r="F10" i="1"/>
  <c r="E4" i="1"/>
  <c r="E10" i="1"/>
  <c r="G10" i="1"/>
  <c r="G11" i="1"/>
  <c r="F9" i="1"/>
  <c r="F11" i="1"/>
  <c r="E9" i="1"/>
  <c r="E11" i="1"/>
  <c r="D4" i="1"/>
  <c r="D10" i="1"/>
  <c r="D9" i="1"/>
  <c r="D11" i="1"/>
  <c r="C4" i="1"/>
  <c r="C10" i="1"/>
  <c r="C9" i="1"/>
  <c r="C11" i="1"/>
  <c r="G4" i="1"/>
  <c r="G5" i="1"/>
  <c r="F3" i="1"/>
  <c r="F5" i="1"/>
  <c r="E3" i="1"/>
  <c r="E5" i="1"/>
  <c r="D3" i="1"/>
  <c r="D5" i="1"/>
  <c r="C3" i="1"/>
  <c r="C5" i="1"/>
</calcChain>
</file>

<file path=xl/sharedStrings.xml><?xml version="1.0" encoding="utf-8"?>
<sst xmlns="http://schemas.openxmlformats.org/spreadsheetml/2006/main" count="146" uniqueCount="115">
  <si>
    <t>Periodo</t>
  </si>
  <si>
    <t>Solicitantes</t>
  </si>
  <si>
    <t>Examinados</t>
  </si>
  <si>
    <t>Admitidos</t>
  </si>
  <si>
    <t>Inscritos</t>
  </si>
  <si>
    <t>Efectividad</t>
  </si>
  <si>
    <t>Corte</t>
  </si>
  <si>
    <t>AL 3 DE MAYO</t>
  </si>
  <si>
    <t>AL 20 DE ABRIL</t>
  </si>
  <si>
    <t>Diferencia</t>
  </si>
  <si>
    <t>AL 21 DE ABRIL</t>
  </si>
  <si>
    <t>BECAS Autorizadas</t>
  </si>
  <si>
    <t>Utilizado</t>
  </si>
  <si>
    <t>Les queda</t>
  </si>
  <si>
    <t>AG (Alicia)</t>
  </si>
  <si>
    <t>LIR (Lluvia)</t>
  </si>
  <si>
    <t>OC (Octavio)</t>
  </si>
  <si>
    <t>DG (Daniel)</t>
  </si>
  <si>
    <t>Arte y Cultura</t>
  </si>
  <si>
    <t>DEPORTES</t>
  </si>
  <si>
    <t>Convenios</t>
  </si>
  <si>
    <t>Casos Esp</t>
  </si>
  <si>
    <t xml:space="preserve">Varios </t>
  </si>
  <si>
    <t>TOTAL</t>
  </si>
  <si>
    <t>Becas autorizadas convenios</t>
  </si>
  <si>
    <t>INLUSA</t>
  </si>
  <si>
    <t>ICAGRA</t>
  </si>
  <si>
    <t>BLAISE</t>
  </si>
  <si>
    <t>S. COBAO </t>
  </si>
  <si>
    <t>Gobierno</t>
  </si>
  <si>
    <t>Convenio COBAO</t>
  </si>
  <si>
    <t>Restante</t>
  </si>
  <si>
    <t>Gstr, Psic, Inie, Inst</t>
  </si>
  <si>
    <t xml:space="preserve">Todas con excepción de Medicina </t>
  </si>
  <si>
    <t xml:space="preserve">Médico Cirujano </t>
  </si>
  <si>
    <t>Para los que no queden dentro de las 4 becas del Convenio con Gob y que sean del COBAO</t>
  </si>
  <si>
    <t>Total de Becas Sist. COBAO</t>
  </si>
  <si>
    <t>ASESOR</t>
  </si>
  <si>
    <t>PROSPECTOS</t>
  </si>
  <si>
    <t>SOLICITANTES</t>
  </si>
  <si>
    <t>EXAMINADOS</t>
  </si>
  <si>
    <t>ADMITIDOS</t>
  </si>
  <si>
    <t>INSCRITOS CARRERAS GENERALES</t>
  </si>
  <si>
    <t>INSCRITOS PREM</t>
  </si>
  <si>
    <t>INSCRITOS TOTALES</t>
  </si>
  <si>
    <t>META INSCRITOS</t>
  </si>
  <si>
    <t>SEGUROS</t>
  </si>
  <si>
    <t>POR EXAMINAR</t>
  </si>
  <si>
    <t>2 DAS.</t>
  </si>
  <si>
    <t>ESCENARIO</t>
  </si>
  <si>
    <t>DUDOSOS</t>
  </si>
  <si>
    <t>ESCENARIO OPTIMISTA</t>
  </si>
  <si>
    <t>META</t>
  </si>
  <si>
    <t>PROCESO INCOMPLETO</t>
  </si>
  <si>
    <t>RECHAZADOS</t>
  </si>
  <si>
    <t>MUERTOS</t>
  </si>
  <si>
    <t>EFECTIVIDAD</t>
  </si>
  <si>
    <t>EFECTIVIDAD RESPECTO A LA META</t>
  </si>
  <si>
    <t>LLUVIA</t>
  </si>
  <si>
    <t>ALICIA</t>
  </si>
  <si>
    <t>OCTAVIO</t>
  </si>
  <si>
    <t>DANIEL</t>
  </si>
  <si>
    <t>CULTURA</t>
  </si>
  <si>
    <t>TRANSFERENCIAS</t>
  </si>
  <si>
    <t>NUEVO ASESOR</t>
  </si>
  <si>
    <t>SIN ASIGNAR</t>
  </si>
  <si>
    <t>Anáhuac Oaxaca</t>
  </si>
  <si>
    <t>Reporte de avance de matrícula</t>
  </si>
  <si>
    <t>Carrera</t>
  </si>
  <si>
    <t>INSCRITOS</t>
  </si>
  <si>
    <t>BAJAS</t>
  </si>
  <si>
    <t>CAMBIOS DE PERIODO</t>
  </si>
  <si>
    <t>INSCRITOS REALES</t>
  </si>
  <si>
    <t>2DAS</t>
  </si>
  <si>
    <t>PROYECCIÓN</t>
  </si>
  <si>
    <t>% DE BECAS UTILIZADO</t>
  </si>
  <si>
    <t>Escuela de Negocios</t>
  </si>
  <si>
    <t>Direccion Empresas</t>
  </si>
  <si>
    <t>Finanzas y Contaduría Pública</t>
  </si>
  <si>
    <t>Mercadotecnia Estratégica</t>
  </si>
  <si>
    <t>Economía</t>
  </si>
  <si>
    <t>Negocios Internacionales</t>
  </si>
  <si>
    <t>Dirección Financiera</t>
  </si>
  <si>
    <t>Escuela de Turismo y Gastronomía</t>
  </si>
  <si>
    <t>Administración Turística</t>
  </si>
  <si>
    <t>Gastronomía</t>
  </si>
  <si>
    <t>Dirección de restaurantes</t>
  </si>
  <si>
    <t>Dirección en desarrollo turístico</t>
  </si>
  <si>
    <t>Turismo Cultural y Cultura Gastronomica</t>
  </si>
  <si>
    <t>Dirección Internacional de hoteles</t>
  </si>
  <si>
    <t>Turismo Internacional</t>
  </si>
  <si>
    <t>Escuela de Ingeniería</t>
  </si>
  <si>
    <t>Ing. Industrial para la Direc.</t>
  </si>
  <si>
    <t>Ing. Sist. y Tecnol. de Inf.</t>
  </si>
  <si>
    <t>Ing. Ambiental</t>
  </si>
  <si>
    <t>Ing. Civil</t>
  </si>
  <si>
    <t>Ing. En animación digital</t>
  </si>
  <si>
    <t>Ing. En Dirección de negocios</t>
  </si>
  <si>
    <t>Ing. Biomédica</t>
  </si>
  <si>
    <t>Ing. Mecatrónica</t>
  </si>
  <si>
    <t>Escuela de Comunicación</t>
  </si>
  <si>
    <t>Comunicación</t>
  </si>
  <si>
    <t>Diseño Multimedia</t>
  </si>
  <si>
    <t>Diseño Gráfico</t>
  </si>
  <si>
    <t>Diseño Industrial</t>
  </si>
  <si>
    <t>Escuela de Ciencias Jurídicas y Sociales</t>
  </si>
  <si>
    <t>Derecho</t>
  </si>
  <si>
    <t>Escuela de Psicología</t>
  </si>
  <si>
    <t>Ciencias de la salud</t>
  </si>
  <si>
    <t>Premédico</t>
  </si>
  <si>
    <t>Nutrición</t>
  </si>
  <si>
    <t>Terapia Física y Rehabilitación</t>
  </si>
  <si>
    <t>Total de la Universidad</t>
  </si>
  <si>
    <t>*TODOS LOS DATOS 201660 OBTENIDOS AL 3 DE MAYO</t>
  </si>
  <si>
    <t>*TODOS LOS DATOS 201760 OBTENIDOS AL 21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</si>
</sst>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2"/>
      <color rgb="FFFFFFFF"/>
      <name val="Calibri"/>
      <family val="2"/>
    </font>
    <font>
      <sz val="11"/>
      <color rgb="FFFFFFFF"/>
      <name val="Calibri"/>
      <family val="2"/>
    </font>
    <font>
      <sz val="14"/>
      <color rgb="FF000000"/>
      <name val="Calibri"/>
      <family val="2"/>
    </font>
    <font>
      <b/>
      <sz val="12"/>
      <color rgb="FFFF0000"/>
      <name val="Calibri"/>
      <family val="2"/>
    </font>
    <font>
      <b/>
      <sz val="14"/>
      <color rgb="FFFF0000"/>
      <name val="Calibri"/>
      <family val="2"/>
    </font>
    <font>
      <i/>
      <sz val="14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/>
        <bgColor rgb="FFF79646"/>
      </patternFill>
    </fill>
    <fill>
      <patternFill patternType="solid">
        <fgColor theme="5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DDDDD"/>
        <bgColor rgb="FFDDDDDD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E6B8B7"/>
        <bgColor rgb="FFE6B8B7"/>
      </patternFill>
    </fill>
    <fill>
      <patternFill patternType="solid">
        <fgColor rgb="FF366092"/>
        <bgColor rgb="FF366092"/>
      </patternFill>
    </fill>
    <fill>
      <patternFill patternType="solid">
        <fgColor rgb="FFDCE6F1"/>
        <bgColor rgb="FFDCE6F1"/>
      </patternFill>
    </fill>
    <fill>
      <patternFill patternType="solid">
        <fgColor rgb="FF00B050"/>
        <bgColor rgb="FF00B050"/>
      </patternFill>
    </fill>
    <fill>
      <patternFill patternType="solid">
        <fgColor rgb="FFD8E4BC"/>
        <bgColor rgb="FFD8E4BC"/>
      </patternFill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rgb="FF4BACC6"/>
        <bgColor rgb="FF4BACC6"/>
      </patternFill>
    </fill>
    <fill>
      <patternFill patternType="solid">
        <fgColor rgb="FF92CDDC"/>
        <bgColor rgb="FF92CDD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3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right" vertical="center"/>
    </xf>
    <xf numFmtId="0" fontId="20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/>
    <xf numFmtId="0" fontId="3" fillId="0" borderId="19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10" fontId="3" fillId="10" borderId="12" xfId="0" applyNumberFormat="1" applyFont="1" applyFill="1" applyBorder="1" applyAlignment="1">
      <alignment horizontal="center" vertical="center"/>
    </xf>
    <xf numFmtId="10" fontId="3" fillId="10" borderId="13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10" fontId="3" fillId="8" borderId="13" xfId="0" applyNumberFormat="1" applyFont="1" applyFill="1" applyBorder="1" applyAlignment="1">
      <alignment horizontal="center" vertical="center"/>
    </xf>
    <xf numFmtId="0" fontId="21" fillId="0" borderId="0" xfId="0" applyFont="1"/>
    <xf numFmtId="0" fontId="0" fillId="0" borderId="0" xfId="0" applyFont="1" applyFill="1" applyBorder="1" applyAlignment="1"/>
    <xf numFmtId="0" fontId="2" fillId="0" borderId="0" xfId="2" applyFont="1" applyBorder="1" applyAlignment="1"/>
    <xf numFmtId="0" fontId="0" fillId="0" borderId="0" xfId="0" applyFont="1" applyBorder="1" applyAlignment="1"/>
    <xf numFmtId="0" fontId="3" fillId="11" borderId="41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left" vertical="center"/>
    </xf>
    <xf numFmtId="0" fontId="3" fillId="14" borderId="44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1" fillId="14" borderId="10" xfId="2" applyFont="1" applyFill="1" applyBorder="1" applyAlignment="1">
      <alignment horizontal="center" vertical="center"/>
    </xf>
    <xf numFmtId="0" fontId="3" fillId="15" borderId="45" xfId="0" applyFont="1" applyFill="1" applyBorder="1" applyAlignment="1">
      <alignment horizontal="left" vertical="center" wrapText="1"/>
    </xf>
    <xf numFmtId="0" fontId="3" fillId="15" borderId="46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1" fillId="15" borderId="47" xfId="0" applyFont="1" applyFill="1" applyBorder="1" applyAlignment="1">
      <alignment horizontal="center" vertical="center"/>
    </xf>
    <xf numFmtId="0" fontId="3" fillId="15" borderId="47" xfId="0" applyFont="1" applyFill="1" applyBorder="1" applyAlignment="1">
      <alignment horizontal="center" vertical="center"/>
    </xf>
    <xf numFmtId="0" fontId="1" fillId="15" borderId="45" xfId="0" applyFont="1" applyFill="1" applyBorder="1" applyAlignment="1">
      <alignment horizontal="center" vertical="center"/>
    </xf>
    <xf numFmtId="0" fontId="3" fillId="15" borderId="45" xfId="0" applyFont="1" applyFill="1" applyBorder="1" applyAlignment="1">
      <alignment horizontal="center" vertical="center"/>
    </xf>
    <xf numFmtId="0" fontId="1" fillId="15" borderId="45" xfId="2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left" vertical="center" wrapText="1"/>
    </xf>
    <xf numFmtId="0" fontId="3" fillId="15" borderId="48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1" fillId="15" borderId="29" xfId="0" applyFont="1" applyFill="1" applyBorder="1" applyAlignment="1">
      <alignment horizontal="center" vertical="center"/>
    </xf>
    <xf numFmtId="0" fontId="1" fillId="15" borderId="29" xfId="2" applyFont="1" applyFill="1" applyBorder="1" applyAlignment="1">
      <alignment horizontal="center" vertical="center"/>
    </xf>
    <xf numFmtId="0" fontId="3" fillId="15" borderId="32" xfId="0" applyFont="1" applyFill="1" applyBorder="1" applyAlignment="1">
      <alignment horizontal="left" vertical="center" wrapText="1"/>
    </xf>
    <xf numFmtId="0" fontId="3" fillId="15" borderId="50" xfId="0" applyFont="1" applyFill="1" applyBorder="1" applyAlignment="1">
      <alignment horizontal="center" vertical="center"/>
    </xf>
    <xf numFmtId="0" fontId="3" fillId="15" borderId="27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32" xfId="0" applyFont="1" applyFill="1" applyBorder="1" applyAlignment="1">
      <alignment horizontal="center" vertical="center"/>
    </xf>
    <xf numFmtId="0" fontId="1" fillId="15" borderId="32" xfId="2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left" vertical="center" wrapText="1"/>
    </xf>
    <xf numFmtId="0" fontId="3" fillId="16" borderId="44" xfId="0" applyFont="1" applyFill="1" applyBorder="1" applyAlignment="1">
      <alignment horizontal="center" vertical="center"/>
    </xf>
    <xf numFmtId="0" fontId="3" fillId="16" borderId="12" xfId="0" applyFont="1" applyFill="1" applyBorder="1" applyAlignment="1">
      <alignment horizontal="center" vertical="center"/>
    </xf>
    <xf numFmtId="0" fontId="1" fillId="16" borderId="13" xfId="0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1" fillId="16" borderId="10" xfId="2" applyFont="1" applyFill="1" applyBorder="1" applyAlignment="1">
      <alignment horizontal="center" vertical="center"/>
    </xf>
    <xf numFmtId="0" fontId="3" fillId="17" borderId="45" xfId="0" applyFont="1" applyFill="1" applyBorder="1" applyAlignment="1">
      <alignment horizontal="left" vertical="center" wrapText="1"/>
    </xf>
    <xf numFmtId="0" fontId="3" fillId="17" borderId="46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1" fillId="17" borderId="47" xfId="0" applyFont="1" applyFill="1" applyBorder="1" applyAlignment="1">
      <alignment horizontal="center" vertical="center"/>
    </xf>
    <xf numFmtId="0" fontId="3" fillId="17" borderId="47" xfId="0" applyFont="1" applyFill="1" applyBorder="1" applyAlignment="1">
      <alignment horizontal="center" vertical="center"/>
    </xf>
    <xf numFmtId="0" fontId="1" fillId="17" borderId="45" xfId="0" applyFont="1" applyFill="1" applyBorder="1" applyAlignment="1">
      <alignment horizontal="center" vertical="center"/>
    </xf>
    <xf numFmtId="0" fontId="3" fillId="17" borderId="45" xfId="0" applyFont="1" applyFill="1" applyBorder="1" applyAlignment="1">
      <alignment horizontal="center" vertical="center"/>
    </xf>
    <xf numFmtId="0" fontId="1" fillId="17" borderId="45" xfId="2" applyFont="1" applyFill="1" applyBorder="1" applyAlignment="1">
      <alignment horizontal="center" vertical="center"/>
    </xf>
    <xf numFmtId="0" fontId="3" fillId="17" borderId="29" xfId="0" applyFont="1" applyFill="1" applyBorder="1" applyAlignment="1">
      <alignment horizontal="left" vertical="center" wrapText="1"/>
    </xf>
    <xf numFmtId="0" fontId="3" fillId="17" borderId="48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" fillId="17" borderId="49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29" xfId="2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left" vertical="center" wrapText="1"/>
    </xf>
    <xf numFmtId="0" fontId="3" fillId="17" borderId="50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1" fillId="17" borderId="51" xfId="0" applyFont="1" applyFill="1" applyBorder="1" applyAlignment="1">
      <alignment horizontal="center" vertical="center"/>
    </xf>
    <xf numFmtId="0" fontId="1" fillId="17" borderId="32" xfId="0" applyFont="1" applyFill="1" applyBorder="1" applyAlignment="1">
      <alignment horizontal="center" vertical="center"/>
    </xf>
    <xf numFmtId="0" fontId="1" fillId="17" borderId="32" xfId="2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left" vertical="center" wrapText="1"/>
    </xf>
    <xf numFmtId="0" fontId="3" fillId="18" borderId="44" xfId="0" applyFont="1" applyFill="1" applyBorder="1" applyAlignment="1">
      <alignment horizontal="center" vertical="center"/>
    </xf>
    <xf numFmtId="0" fontId="3" fillId="18" borderId="12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18" borderId="10" xfId="2" applyFont="1" applyFill="1" applyBorder="1" applyAlignment="1">
      <alignment horizontal="center" vertical="center"/>
    </xf>
    <xf numFmtId="0" fontId="3" fillId="19" borderId="45" xfId="0" applyFont="1" applyFill="1" applyBorder="1" applyAlignment="1">
      <alignment horizontal="left" vertical="center" wrapText="1"/>
    </xf>
    <xf numFmtId="0" fontId="3" fillId="19" borderId="46" xfId="0" applyFont="1" applyFill="1" applyBorder="1" applyAlignment="1">
      <alignment horizontal="center" vertical="center"/>
    </xf>
    <xf numFmtId="0" fontId="3" fillId="19" borderId="18" xfId="0" applyFont="1" applyFill="1" applyBorder="1" applyAlignment="1">
      <alignment horizontal="center" vertical="center"/>
    </xf>
    <xf numFmtId="0" fontId="1" fillId="19" borderId="47" xfId="0" applyFont="1" applyFill="1" applyBorder="1" applyAlignment="1">
      <alignment horizontal="center" vertical="center"/>
    </xf>
    <xf numFmtId="0" fontId="3" fillId="19" borderId="47" xfId="0" applyFont="1" applyFill="1" applyBorder="1" applyAlignment="1">
      <alignment horizontal="center" vertical="center"/>
    </xf>
    <xf numFmtId="0" fontId="1" fillId="19" borderId="45" xfId="0" applyFont="1" applyFill="1" applyBorder="1" applyAlignment="1">
      <alignment horizontal="center" vertical="center"/>
    </xf>
    <xf numFmtId="0" fontId="3" fillId="19" borderId="45" xfId="0" applyFont="1" applyFill="1" applyBorder="1" applyAlignment="1">
      <alignment horizontal="center" vertical="center"/>
    </xf>
    <xf numFmtId="0" fontId="1" fillId="19" borderId="45" xfId="2" applyFont="1" applyFill="1" applyBorder="1" applyAlignment="1">
      <alignment horizontal="center" vertical="center"/>
    </xf>
    <xf numFmtId="0" fontId="3" fillId="19" borderId="29" xfId="0" applyFont="1" applyFill="1" applyBorder="1" applyAlignment="1">
      <alignment horizontal="left" vertical="center" wrapText="1"/>
    </xf>
    <xf numFmtId="0" fontId="3" fillId="19" borderId="48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1" fillId="19" borderId="49" xfId="0" applyFont="1" applyFill="1" applyBorder="1" applyAlignment="1">
      <alignment horizontal="center" vertical="center"/>
    </xf>
    <xf numFmtId="0" fontId="1" fillId="19" borderId="29" xfId="0" applyFont="1" applyFill="1" applyBorder="1" applyAlignment="1">
      <alignment horizontal="center" vertical="center"/>
    </xf>
    <xf numFmtId="0" fontId="1" fillId="19" borderId="29" xfId="2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left" vertical="center" wrapText="1"/>
    </xf>
    <xf numFmtId="0" fontId="3" fillId="19" borderId="50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1" fillId="19" borderId="51" xfId="0" applyFont="1" applyFill="1" applyBorder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1" fillId="19" borderId="32" xfId="2" applyFont="1" applyFill="1" applyBorder="1" applyAlignment="1">
      <alignment horizontal="center" vertical="center"/>
    </xf>
    <xf numFmtId="0" fontId="3" fillId="20" borderId="10" xfId="0" applyFont="1" applyFill="1" applyBorder="1" applyAlignment="1">
      <alignment horizontal="left" vertical="center" wrapText="1"/>
    </xf>
    <xf numFmtId="0" fontId="3" fillId="20" borderId="44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center"/>
    </xf>
    <xf numFmtId="0" fontId="1" fillId="20" borderId="13" xfId="0" applyFont="1" applyFill="1" applyBorder="1" applyAlignment="1">
      <alignment horizontal="center" vertical="center"/>
    </xf>
    <xf numFmtId="0" fontId="3" fillId="20" borderId="13" xfId="0" applyFont="1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3" fillId="20" borderId="10" xfId="0" applyFont="1" applyFill="1" applyBorder="1" applyAlignment="1">
      <alignment horizontal="center" vertical="center"/>
    </xf>
    <xf numFmtId="0" fontId="1" fillId="20" borderId="10" xfId="2" applyFont="1" applyFill="1" applyBorder="1" applyAlignment="1">
      <alignment horizontal="center" vertical="center"/>
    </xf>
    <xf numFmtId="0" fontId="3" fillId="21" borderId="45" xfId="0" applyFont="1" applyFill="1" applyBorder="1" applyAlignment="1">
      <alignment horizontal="left" vertical="center" wrapText="1"/>
    </xf>
    <xf numFmtId="0" fontId="3" fillId="21" borderId="46" xfId="0" applyFont="1" applyFill="1" applyBorder="1" applyAlignment="1">
      <alignment horizontal="center" vertical="center"/>
    </xf>
    <xf numFmtId="0" fontId="3" fillId="21" borderId="18" xfId="0" applyFont="1" applyFill="1" applyBorder="1" applyAlignment="1">
      <alignment horizontal="center" vertical="center"/>
    </xf>
    <xf numFmtId="0" fontId="1" fillId="21" borderId="47" xfId="0" applyFont="1" applyFill="1" applyBorder="1" applyAlignment="1">
      <alignment horizontal="center" vertical="center"/>
    </xf>
    <xf numFmtId="0" fontId="3" fillId="21" borderId="47" xfId="0" applyFont="1" applyFill="1" applyBorder="1" applyAlignment="1">
      <alignment horizontal="center" vertical="center"/>
    </xf>
    <xf numFmtId="0" fontId="1" fillId="21" borderId="45" xfId="0" applyFont="1" applyFill="1" applyBorder="1" applyAlignment="1">
      <alignment horizontal="center" vertical="center"/>
    </xf>
    <xf numFmtId="0" fontId="3" fillId="21" borderId="45" xfId="0" applyFont="1" applyFill="1" applyBorder="1" applyAlignment="1">
      <alignment horizontal="center" vertical="center"/>
    </xf>
    <xf numFmtId="0" fontId="1" fillId="21" borderId="45" xfId="2" applyFont="1" applyFill="1" applyBorder="1" applyAlignment="1">
      <alignment horizontal="center" vertical="center"/>
    </xf>
    <xf numFmtId="0" fontId="3" fillId="21" borderId="29" xfId="0" applyFont="1" applyFill="1" applyBorder="1" applyAlignment="1">
      <alignment horizontal="left" vertical="center" wrapText="1"/>
    </xf>
    <xf numFmtId="0" fontId="3" fillId="21" borderId="48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" fillId="21" borderId="49" xfId="0" applyFont="1" applyFill="1" applyBorder="1" applyAlignment="1">
      <alignment horizontal="center" vertical="center"/>
    </xf>
    <xf numFmtId="0" fontId="1" fillId="21" borderId="29" xfId="0" applyFont="1" applyFill="1" applyBorder="1" applyAlignment="1">
      <alignment horizontal="center" vertical="center"/>
    </xf>
    <xf numFmtId="0" fontId="1" fillId="21" borderId="29" xfId="2" applyFont="1" applyFill="1" applyBorder="1" applyAlignment="1">
      <alignment horizontal="center" vertical="center"/>
    </xf>
    <xf numFmtId="0" fontId="3" fillId="21" borderId="32" xfId="0" applyFont="1" applyFill="1" applyBorder="1" applyAlignment="1">
      <alignment horizontal="left" vertical="center" wrapText="1"/>
    </xf>
    <xf numFmtId="0" fontId="3" fillId="21" borderId="50" xfId="0" applyFont="1" applyFill="1" applyBorder="1" applyAlignment="1">
      <alignment horizontal="center" vertical="center"/>
    </xf>
    <xf numFmtId="0" fontId="3" fillId="21" borderId="27" xfId="0" applyFont="1" applyFill="1" applyBorder="1" applyAlignment="1">
      <alignment horizontal="center" vertical="center"/>
    </xf>
    <xf numFmtId="0" fontId="1" fillId="21" borderId="51" xfId="0" applyFont="1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1" fillId="21" borderId="32" xfId="2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left" vertical="center" wrapText="1"/>
    </xf>
    <xf numFmtId="0" fontId="3" fillId="22" borderId="44" xfId="0" applyFont="1" applyFill="1" applyBorder="1" applyAlignment="1">
      <alignment horizontal="center" vertical="center"/>
    </xf>
    <xf numFmtId="0" fontId="3" fillId="22" borderId="12" xfId="0" applyFont="1" applyFill="1" applyBorder="1" applyAlignment="1">
      <alignment horizontal="center" vertical="center"/>
    </xf>
    <xf numFmtId="0" fontId="1" fillId="22" borderId="13" xfId="0" applyFont="1" applyFill="1" applyBorder="1" applyAlignment="1">
      <alignment horizontal="center" vertical="center"/>
    </xf>
    <xf numFmtId="0" fontId="3" fillId="22" borderId="13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center" vertical="center"/>
    </xf>
    <xf numFmtId="0" fontId="1" fillId="22" borderId="10" xfId="2" applyFont="1" applyFill="1" applyBorder="1" applyAlignment="1">
      <alignment horizontal="center" vertical="center"/>
    </xf>
    <xf numFmtId="0" fontId="3" fillId="23" borderId="52" xfId="0" applyFont="1" applyFill="1" applyBorder="1" applyAlignment="1">
      <alignment horizontal="left" vertical="center" wrapText="1"/>
    </xf>
    <xf numFmtId="0" fontId="3" fillId="23" borderId="53" xfId="0" applyFont="1" applyFill="1" applyBorder="1" applyAlignment="1">
      <alignment horizontal="center" vertical="center"/>
    </xf>
    <xf numFmtId="0" fontId="3" fillId="23" borderId="5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3" fillId="23" borderId="55" xfId="0" applyFont="1" applyFill="1" applyBorder="1" applyAlignment="1">
      <alignment horizontal="center" vertical="center"/>
    </xf>
    <xf numFmtId="0" fontId="1" fillId="23" borderId="52" xfId="0" applyFont="1" applyFill="1" applyBorder="1" applyAlignment="1">
      <alignment horizontal="center" vertical="center"/>
    </xf>
    <xf numFmtId="0" fontId="3" fillId="23" borderId="52" xfId="0" applyFont="1" applyFill="1" applyBorder="1" applyAlignment="1">
      <alignment horizontal="center" vertical="center"/>
    </xf>
    <xf numFmtId="0" fontId="1" fillId="23" borderId="52" xfId="2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left" vertical="center" wrapText="1"/>
    </xf>
    <xf numFmtId="0" fontId="3" fillId="24" borderId="44" xfId="0" applyFont="1" applyFill="1" applyBorder="1" applyAlignment="1">
      <alignment horizontal="center" vertical="center"/>
    </xf>
    <xf numFmtId="0" fontId="3" fillId="24" borderId="12" xfId="0" applyFont="1" applyFill="1" applyBorder="1" applyAlignment="1">
      <alignment horizontal="center" vertical="center"/>
    </xf>
    <xf numFmtId="0" fontId="1" fillId="24" borderId="13" xfId="0" applyFont="1" applyFill="1" applyBorder="1" applyAlignment="1">
      <alignment horizontal="center" vertical="center"/>
    </xf>
    <xf numFmtId="0" fontId="3" fillId="24" borderId="13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3" fillId="24" borderId="10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10" xfId="2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left" vertical="center" wrapText="1"/>
    </xf>
    <xf numFmtId="0" fontId="3" fillId="26" borderId="44" xfId="0" applyFont="1" applyFill="1" applyBorder="1" applyAlignment="1">
      <alignment horizontal="center" vertical="center"/>
    </xf>
    <xf numFmtId="0" fontId="3" fillId="26" borderId="12" xfId="0" applyFont="1" applyFill="1" applyBorder="1" applyAlignment="1">
      <alignment horizontal="center" vertical="center"/>
    </xf>
    <xf numFmtId="0" fontId="1" fillId="26" borderId="13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1" fillId="26" borderId="10" xfId="2" applyFont="1" applyFill="1" applyBorder="1" applyAlignment="1">
      <alignment horizontal="center" vertical="center"/>
    </xf>
    <xf numFmtId="0" fontId="3" fillId="27" borderId="45" xfId="0" applyFont="1" applyFill="1" applyBorder="1" applyAlignment="1">
      <alignment horizontal="left" vertical="center" wrapText="1"/>
    </xf>
    <xf numFmtId="0" fontId="3" fillId="27" borderId="46" xfId="0" applyFont="1" applyFill="1" applyBorder="1" applyAlignment="1">
      <alignment horizontal="center" vertical="center"/>
    </xf>
    <xf numFmtId="0" fontId="3" fillId="27" borderId="18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/>
    </xf>
    <xf numFmtId="0" fontId="3" fillId="27" borderId="47" xfId="0" applyFont="1" applyFill="1" applyBorder="1" applyAlignment="1">
      <alignment horizontal="center" vertical="center"/>
    </xf>
    <xf numFmtId="0" fontId="1" fillId="27" borderId="45" xfId="0" applyFont="1" applyFill="1" applyBorder="1" applyAlignment="1">
      <alignment horizontal="center" vertical="center"/>
    </xf>
    <xf numFmtId="0" fontId="3" fillId="27" borderId="45" xfId="0" applyFont="1" applyFill="1" applyBorder="1" applyAlignment="1">
      <alignment horizontal="center" vertical="center"/>
    </xf>
    <xf numFmtId="0" fontId="1" fillId="27" borderId="45" xfId="2" applyFont="1" applyFill="1" applyBorder="1" applyAlignment="1">
      <alignment horizontal="center" vertical="center"/>
    </xf>
    <xf numFmtId="0" fontId="3" fillId="27" borderId="29" xfId="0" applyFont="1" applyFill="1" applyBorder="1" applyAlignment="1">
      <alignment horizontal="left" vertical="center" wrapText="1"/>
    </xf>
    <xf numFmtId="0" fontId="3" fillId="27" borderId="48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3" fillId="27" borderId="29" xfId="0" applyFont="1" applyFill="1" applyBorder="1" applyAlignment="1">
      <alignment horizontal="center" vertical="center"/>
    </xf>
    <xf numFmtId="0" fontId="1" fillId="27" borderId="29" xfId="2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left" vertical="center" wrapText="1"/>
    </xf>
    <xf numFmtId="0" fontId="3" fillId="27" borderId="50" xfId="0" applyFont="1" applyFill="1" applyBorder="1" applyAlignment="1">
      <alignment horizontal="center" vertical="center"/>
    </xf>
    <xf numFmtId="0" fontId="3" fillId="27" borderId="27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/>
    </xf>
    <xf numFmtId="0" fontId="1" fillId="27" borderId="32" xfId="2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4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1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23" fillId="0" borderId="0" xfId="0" applyFont="1" applyAlignment="1"/>
    <xf numFmtId="0" fontId="3" fillId="0" borderId="57" xfId="0" applyFont="1" applyBorder="1"/>
    <xf numFmtId="0" fontId="1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3" fillId="0" borderId="14" xfId="0" applyFont="1" applyBorder="1"/>
    <xf numFmtId="0" fontId="1" fillId="0" borderId="14" xfId="0" applyFont="1" applyBorder="1"/>
    <xf numFmtId="0" fontId="3" fillId="0" borderId="61" xfId="0" applyFont="1" applyBorder="1"/>
    <xf numFmtId="0" fontId="3" fillId="0" borderId="15" xfId="0" applyFont="1" applyBorder="1"/>
    <xf numFmtId="0" fontId="22" fillId="0" borderId="0" xfId="0" applyFont="1" applyBorder="1" applyAlignment="1">
      <alignment horizontal="center" vertical="center"/>
    </xf>
    <xf numFmtId="0" fontId="3" fillId="11" borderId="36" xfId="0" applyFont="1" applyFill="1" applyBorder="1" applyAlignment="1">
      <alignment horizontal="left" vertical="center" wrapText="1"/>
    </xf>
    <xf numFmtId="0" fontId="3" fillId="0" borderId="40" xfId="0" applyFont="1" applyBorder="1" applyAlignment="1">
      <alignment wrapText="1"/>
    </xf>
    <xf numFmtId="0" fontId="3" fillId="12" borderId="37" xfId="0" applyFont="1" applyFill="1" applyBorder="1" applyAlignment="1">
      <alignment horizontal="center" vertical="center" wrapText="1"/>
    </xf>
    <xf numFmtId="0" fontId="0" fillId="12" borderId="38" xfId="0" applyFont="1" applyFill="1" applyBorder="1" applyAlignment="1">
      <alignment wrapText="1"/>
    </xf>
    <xf numFmtId="0" fontId="0" fillId="12" borderId="39" xfId="0" applyFont="1" applyFill="1" applyBorder="1" applyAlignment="1">
      <alignment wrapText="1"/>
    </xf>
    <xf numFmtId="0" fontId="3" fillId="11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3" fillId="11" borderId="38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3" borderId="37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wrapText="1"/>
    </xf>
    <xf numFmtId="0" fontId="3" fillId="13" borderId="38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wrapText="1"/>
    </xf>
    <xf numFmtId="0" fontId="1" fillId="11" borderId="36" xfId="0" applyFont="1" applyFill="1" applyBorder="1" applyAlignment="1">
      <alignment horizontal="center" vertical="center" wrapText="1"/>
    </xf>
    <xf numFmtId="0" fontId="23" fillId="0" borderId="40" xfId="0" applyFont="1" applyBorder="1" applyAlignment="1">
      <alignment wrapText="1"/>
    </xf>
    <xf numFmtId="0" fontId="1" fillId="11" borderId="36" xfId="2" applyFont="1" applyFill="1" applyBorder="1" applyAlignment="1">
      <alignment horizontal="center" vertical="center" wrapText="1"/>
    </xf>
    <xf numFmtId="0" fontId="23" fillId="0" borderId="40" xfId="2" applyFont="1" applyBorder="1" applyAlignment="1">
      <alignment wrapText="1"/>
    </xf>
    <xf numFmtId="0" fontId="1" fillId="13" borderId="39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wrapText="1"/>
    </xf>
    <xf numFmtId="0" fontId="0" fillId="0" borderId="42" xfId="0" applyFont="1" applyBorder="1" applyAlignment="1">
      <alignment wrapText="1"/>
    </xf>
    <xf numFmtId="0" fontId="3" fillId="13" borderId="39" xfId="0" applyFont="1" applyFill="1" applyBorder="1" applyAlignment="1">
      <alignment horizontal="center" vertical="center" wrapText="1"/>
    </xf>
    <xf numFmtId="0" fontId="0" fillId="0" borderId="43" xfId="0" applyFont="1" applyBorder="1" applyAlignment="1">
      <alignment wrapText="1"/>
    </xf>
    <xf numFmtId="0" fontId="1" fillId="13" borderId="36" xfId="0" applyFont="1" applyFill="1" applyBorder="1" applyAlignment="1">
      <alignment horizontal="center" vertical="center" wrapText="1"/>
    </xf>
    <xf numFmtId="0" fontId="3" fillId="13" borderId="36" xfId="0" applyFont="1" applyFill="1" applyBorder="1" applyAlignment="1">
      <alignment horizontal="center" vertical="center" wrapText="1"/>
    </xf>
    <xf numFmtId="0" fontId="0" fillId="0" borderId="40" xfId="0" applyFont="1" applyBorder="1" applyAlignment="1">
      <alignment wrapText="1"/>
    </xf>
    <xf numFmtId="0" fontId="3" fillId="0" borderId="56" xfId="0" applyFont="1" applyBorder="1" applyAlignment="1">
      <alignment horizontal="center" vertical="center" wrapText="1"/>
    </xf>
    <xf numFmtId="0" fontId="0" fillId="0" borderId="41" xfId="0" applyFont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.galguera/Desktop/Tutoreo%20General%201860%2020%20DE%20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uvia"/>
      <sheetName val="Alicia"/>
      <sheetName val="Tavo"/>
      <sheetName val="Daniel"/>
      <sheetName val="Transferencias"/>
      <sheetName val="DEPORTES"/>
      <sheetName val="CULTURA"/>
      <sheetName val="Tabla General"/>
      <sheetName val="AVANCE MATRÍCULA"/>
      <sheetName val="COMPARATIVOS ASESORES"/>
      <sheetName val="TABLAS DE BECA"/>
      <sheetName val="COMPARATIVOS CIERRES"/>
    </sheetNames>
    <sheetDataSet>
      <sheetData sheetId="0">
        <row r="3">
          <cell r="B3">
            <v>19</v>
          </cell>
          <cell r="C3">
            <v>1</v>
          </cell>
          <cell r="D3">
            <v>7</v>
          </cell>
          <cell r="F3">
            <v>39</v>
          </cell>
          <cell r="G3">
            <v>3</v>
          </cell>
          <cell r="H3">
            <v>16</v>
          </cell>
          <cell r="I3">
            <v>4</v>
          </cell>
          <cell r="N3">
            <v>9</v>
          </cell>
          <cell r="P3">
            <v>7</v>
          </cell>
          <cell r="R3">
            <v>13</v>
          </cell>
          <cell r="S3">
            <v>1</v>
          </cell>
          <cell r="T3">
            <v>7</v>
          </cell>
          <cell r="U3">
            <v>3</v>
          </cell>
        </row>
      </sheetData>
      <sheetData sheetId="1">
        <row r="3">
          <cell r="B3">
            <v>35</v>
          </cell>
          <cell r="C3">
            <v>4</v>
          </cell>
          <cell r="D3">
            <v>5</v>
          </cell>
          <cell r="E3">
            <v>1</v>
          </cell>
          <cell r="F3">
            <v>43</v>
          </cell>
          <cell r="G3">
            <v>10</v>
          </cell>
          <cell r="H3">
            <v>20</v>
          </cell>
          <cell r="I3">
            <v>20</v>
          </cell>
          <cell r="N3">
            <v>8</v>
          </cell>
          <cell r="P3">
            <v>5</v>
          </cell>
          <cell r="R3">
            <v>13</v>
          </cell>
          <cell r="S3">
            <v>7</v>
          </cell>
          <cell r="T3">
            <v>15</v>
          </cell>
          <cell r="U3">
            <v>9</v>
          </cell>
        </row>
        <row r="5">
          <cell r="B5">
            <v>1</v>
          </cell>
          <cell r="U5">
            <v>1</v>
          </cell>
        </row>
      </sheetData>
      <sheetData sheetId="2">
        <row r="3">
          <cell r="B3">
            <v>8</v>
          </cell>
          <cell r="C3">
            <v>1</v>
          </cell>
          <cell r="D3">
            <v>1</v>
          </cell>
          <cell r="F3">
            <v>8</v>
          </cell>
          <cell r="H3">
            <v>4</v>
          </cell>
          <cell r="I3">
            <v>9</v>
          </cell>
          <cell r="N3">
            <v>6</v>
          </cell>
          <cell r="R3">
            <v>6</v>
          </cell>
          <cell r="T3">
            <v>2</v>
          </cell>
          <cell r="U3">
            <v>9</v>
          </cell>
        </row>
        <row r="5">
          <cell r="F5">
            <v>1</v>
          </cell>
        </row>
      </sheetData>
      <sheetData sheetId="3">
        <row r="3">
          <cell r="B3">
            <v>1</v>
          </cell>
          <cell r="D3">
            <v>4</v>
          </cell>
          <cell r="H3">
            <v>1</v>
          </cell>
          <cell r="P3">
            <v>12</v>
          </cell>
          <cell r="R3">
            <v>7</v>
          </cell>
          <cell r="T3">
            <v>5</v>
          </cell>
        </row>
      </sheetData>
      <sheetData sheetId="4">
        <row r="3">
          <cell r="H3">
            <v>3</v>
          </cell>
          <cell r="T3">
            <v>1</v>
          </cell>
        </row>
      </sheetData>
      <sheetData sheetId="5">
        <row r="3">
          <cell r="B3">
            <v>8</v>
          </cell>
          <cell r="C3">
            <v>2</v>
          </cell>
          <cell r="D3">
            <v>1</v>
          </cell>
          <cell r="E3">
            <v>0</v>
          </cell>
          <cell r="F3">
            <v>5</v>
          </cell>
          <cell r="G3">
            <v>1</v>
          </cell>
          <cell r="H3">
            <v>2</v>
          </cell>
          <cell r="I3">
            <v>1</v>
          </cell>
          <cell r="J3">
            <v>1</v>
          </cell>
          <cell r="K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2</v>
          </cell>
          <cell r="T3">
            <v>0</v>
          </cell>
          <cell r="U3">
            <v>1</v>
          </cell>
          <cell r="V3">
            <v>0</v>
          </cell>
          <cell r="W3">
            <v>0</v>
          </cell>
        </row>
      </sheetData>
      <sheetData sheetId="6">
        <row r="3">
          <cell r="B3">
            <v>6</v>
          </cell>
          <cell r="C3">
            <v>0</v>
          </cell>
          <cell r="O3">
            <v>1</v>
          </cell>
          <cell r="R3">
            <v>1</v>
          </cell>
          <cell r="T3">
            <v>1</v>
          </cell>
        </row>
      </sheetData>
      <sheetData sheetId="7">
        <row r="3">
          <cell r="O3">
            <v>23</v>
          </cell>
          <cell r="P3">
            <v>1</v>
          </cell>
          <cell r="Q3">
            <v>24</v>
          </cell>
          <cell r="R3">
            <v>0</v>
          </cell>
          <cell r="S3">
            <v>40</v>
          </cell>
          <cell r="T3">
            <v>10</v>
          </cell>
          <cell r="U3">
            <v>31</v>
          </cell>
          <cell r="V3">
            <v>22</v>
          </cell>
          <cell r="W3">
            <v>0</v>
          </cell>
          <cell r="X3">
            <v>0</v>
          </cell>
        </row>
        <row r="4"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</row>
        <row r="5"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1</v>
          </cell>
          <cell r="W5">
            <v>0</v>
          </cell>
          <cell r="X5">
            <v>0</v>
          </cell>
        </row>
        <row r="8">
          <cell r="B8">
            <v>9</v>
          </cell>
          <cell r="C8">
            <v>2</v>
          </cell>
          <cell r="D8">
            <v>4</v>
          </cell>
          <cell r="E8">
            <v>1</v>
          </cell>
          <cell r="F8">
            <v>10</v>
          </cell>
          <cell r="G8">
            <v>3</v>
          </cell>
          <cell r="H8">
            <v>8</v>
          </cell>
          <cell r="I8">
            <v>4</v>
          </cell>
          <cell r="J8">
            <v>0</v>
          </cell>
          <cell r="K8">
            <v>0</v>
          </cell>
        </row>
        <row r="9">
          <cell r="B9">
            <v>6</v>
          </cell>
          <cell r="C9">
            <v>0</v>
          </cell>
          <cell r="D9">
            <v>1</v>
          </cell>
          <cell r="E9">
            <v>0</v>
          </cell>
          <cell r="F9">
            <v>8</v>
          </cell>
          <cell r="G9">
            <v>1</v>
          </cell>
          <cell r="H9">
            <v>1</v>
          </cell>
          <cell r="I9">
            <v>3</v>
          </cell>
          <cell r="J9">
            <v>0</v>
          </cell>
          <cell r="K9">
            <v>0</v>
          </cell>
        </row>
        <row r="10">
          <cell r="B10">
            <v>7</v>
          </cell>
          <cell r="C10">
            <v>0</v>
          </cell>
          <cell r="D10">
            <v>4</v>
          </cell>
          <cell r="E10">
            <v>0</v>
          </cell>
          <cell r="F10">
            <v>5</v>
          </cell>
          <cell r="G10">
            <v>0</v>
          </cell>
          <cell r="H10">
            <v>2</v>
          </cell>
          <cell r="I10">
            <v>2</v>
          </cell>
          <cell r="J10">
            <v>0</v>
          </cell>
          <cell r="K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</row>
        <row r="12">
          <cell r="B12">
            <v>5</v>
          </cell>
          <cell r="C12">
            <v>0</v>
          </cell>
          <cell r="D12">
            <v>3</v>
          </cell>
          <cell r="E12">
            <v>0</v>
          </cell>
          <cell r="F12">
            <v>10</v>
          </cell>
          <cell r="G12">
            <v>0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6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5</v>
          </cell>
          <cell r="G15">
            <v>0</v>
          </cell>
          <cell r="H15">
            <v>5</v>
          </cell>
          <cell r="I15">
            <v>4</v>
          </cell>
          <cell r="J15">
            <v>1</v>
          </cell>
          <cell r="K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>
            <v>6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0</v>
          </cell>
          <cell r="H21">
            <v>1</v>
          </cell>
          <cell r="I21">
            <v>3</v>
          </cell>
          <cell r="J21">
            <v>0</v>
          </cell>
          <cell r="K21">
            <v>0</v>
          </cell>
        </row>
        <row r="22">
          <cell r="B22">
            <v>3</v>
          </cell>
          <cell r="C22">
            <v>1</v>
          </cell>
          <cell r="D22">
            <v>1</v>
          </cell>
          <cell r="E22">
            <v>0</v>
          </cell>
          <cell r="F22">
            <v>3</v>
          </cell>
          <cell r="G22">
            <v>0</v>
          </cell>
          <cell r="H22">
            <v>2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4</v>
          </cell>
          <cell r="G24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3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1</v>
          </cell>
          <cell r="I25">
            <v>1</v>
          </cell>
          <cell r="J25">
            <v>0</v>
          </cell>
          <cell r="K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1</v>
          </cell>
          <cell r="C27">
            <v>0</v>
          </cell>
          <cell r="D27">
            <v>0</v>
          </cell>
          <cell r="E27">
            <v>0</v>
          </cell>
          <cell r="F27">
            <v>2</v>
          </cell>
          <cell r="G27">
            <v>0</v>
          </cell>
          <cell r="H27">
            <v>0</v>
          </cell>
          <cell r="I27">
            <v>4</v>
          </cell>
          <cell r="J27">
            <v>0</v>
          </cell>
          <cell r="K27">
            <v>0</v>
          </cell>
        </row>
        <row r="28">
          <cell r="B28">
            <v>2</v>
          </cell>
          <cell r="C28">
            <v>0</v>
          </cell>
          <cell r="D28">
            <v>0</v>
          </cell>
          <cell r="E28">
            <v>0</v>
          </cell>
          <cell r="F28">
            <v>10</v>
          </cell>
          <cell r="G28">
            <v>0</v>
          </cell>
          <cell r="H28">
            <v>2</v>
          </cell>
          <cell r="I28">
            <v>0</v>
          </cell>
          <cell r="J28">
            <v>0</v>
          </cell>
          <cell r="K28">
            <v>0</v>
          </cell>
        </row>
        <row r="29">
          <cell r="B29">
            <v>6</v>
          </cell>
          <cell r="C29">
            <v>0</v>
          </cell>
          <cell r="D29">
            <v>0</v>
          </cell>
          <cell r="E29">
            <v>0</v>
          </cell>
          <cell r="F29">
            <v>4</v>
          </cell>
          <cell r="G29">
            <v>0</v>
          </cell>
          <cell r="H29">
            <v>1</v>
          </cell>
          <cell r="I29">
            <v>3</v>
          </cell>
          <cell r="J29">
            <v>0</v>
          </cell>
          <cell r="K29">
            <v>0</v>
          </cell>
        </row>
        <row r="30">
          <cell r="B30">
            <v>4</v>
          </cell>
          <cell r="C30">
            <v>1</v>
          </cell>
          <cell r="D30">
            <v>2</v>
          </cell>
          <cell r="E30">
            <v>0</v>
          </cell>
          <cell r="F30">
            <v>6</v>
          </cell>
          <cell r="G30">
            <v>1</v>
          </cell>
          <cell r="H30">
            <v>5</v>
          </cell>
          <cell r="I30">
            <v>1</v>
          </cell>
          <cell r="J30">
            <v>0</v>
          </cell>
          <cell r="K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</row>
        <row r="32">
          <cell r="B32">
            <v>2</v>
          </cell>
          <cell r="C32">
            <v>0</v>
          </cell>
          <cell r="D32">
            <v>0</v>
          </cell>
          <cell r="E32">
            <v>0</v>
          </cell>
          <cell r="F32">
            <v>3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10</v>
          </cell>
          <cell r="C33">
            <v>1</v>
          </cell>
          <cell r="D33">
            <v>1</v>
          </cell>
          <cell r="E33">
            <v>0</v>
          </cell>
          <cell r="F33">
            <v>13</v>
          </cell>
          <cell r="G33">
            <v>3</v>
          </cell>
          <cell r="H33">
            <v>5</v>
          </cell>
          <cell r="I33">
            <v>2</v>
          </cell>
          <cell r="J33">
            <v>0</v>
          </cell>
          <cell r="K33">
            <v>0</v>
          </cell>
        </row>
        <row r="34">
          <cell r="B34">
            <v>5</v>
          </cell>
          <cell r="C34">
            <v>1</v>
          </cell>
          <cell r="D34">
            <v>2</v>
          </cell>
          <cell r="E34">
            <v>0</v>
          </cell>
          <cell r="F34">
            <v>3</v>
          </cell>
          <cell r="G34">
            <v>1</v>
          </cell>
          <cell r="H34">
            <v>1</v>
          </cell>
          <cell r="I34">
            <v>1</v>
          </cell>
          <cell r="J34">
            <v>0</v>
          </cell>
          <cell r="K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0</v>
          </cell>
          <cell r="K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0</v>
          </cell>
        </row>
      </sheetData>
      <sheetData sheetId="8">
        <row r="41">
          <cell r="E41">
            <v>425</v>
          </cell>
          <cell r="F41">
            <v>430</v>
          </cell>
          <cell r="G41">
            <v>449</v>
          </cell>
          <cell r="H41">
            <v>340</v>
          </cell>
          <cell r="I41">
            <v>374</v>
          </cell>
          <cell r="J41">
            <v>382</v>
          </cell>
          <cell r="K41">
            <v>291</v>
          </cell>
          <cell r="L41">
            <v>325</v>
          </cell>
          <cell r="M41">
            <v>305</v>
          </cell>
          <cell r="N41">
            <v>137</v>
          </cell>
          <cell r="O41">
            <v>113</v>
          </cell>
          <cell r="P41">
            <v>101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4"/>
  <sheetViews>
    <sheetView tabSelected="1" topLeftCell="M23" zoomScale="80" zoomScaleNormal="80" workbookViewId="0">
      <selection activeCell="R17" sqref="R17"/>
    </sheetView>
  </sheetViews>
  <sheetFormatPr baseColWidth="10" defaultColWidth="14.453125" defaultRowHeight="15.75" customHeight="1" x14ac:dyDescent="0.3"/>
  <cols>
    <col min="1" max="1" width="27.81640625" style="11" customWidth="1"/>
    <col min="2" max="2" width="6.81640625" style="11" customWidth="1"/>
    <col min="3" max="3" width="7.08984375" style="11" customWidth="1"/>
    <col min="4" max="4" width="7.08984375" style="290" customWidth="1"/>
    <col min="5" max="5" width="7.81640625" style="11" customWidth="1"/>
    <col min="6" max="6" width="8.453125" style="11" customWidth="1"/>
    <col min="7" max="7" width="8.81640625" style="290" customWidth="1"/>
    <col min="8" max="8" width="9.453125" style="11" customWidth="1"/>
    <col min="9" max="9" width="7.453125" style="11" customWidth="1"/>
    <col min="10" max="10" width="7.453125" style="290" customWidth="1"/>
    <col min="11" max="11" width="8.08984375" style="11" customWidth="1"/>
    <col min="12" max="12" width="8.36328125" style="11" customWidth="1"/>
    <col min="13" max="13" width="7.6328125" style="290" customWidth="1"/>
    <col min="14" max="14" width="8.453125" style="11" customWidth="1"/>
    <col min="15" max="15" width="8" style="11" customWidth="1"/>
    <col min="16" max="16" width="7.08984375" style="290" customWidth="1"/>
    <col min="17" max="17" width="6.81640625" style="11" customWidth="1"/>
    <col min="18" max="18" width="12.81640625" style="11" customWidth="1"/>
    <col min="19" max="19" width="10.81640625" style="290" customWidth="1"/>
    <col min="20" max="20" width="9.6328125" style="11" customWidth="1"/>
    <col min="21" max="21" width="10.08984375" style="11" customWidth="1"/>
    <col min="22" max="22" width="9.08984375" style="11" customWidth="1"/>
    <col min="23" max="23" width="13.36328125" style="290" customWidth="1"/>
    <col min="24" max="24" width="14.453125" style="11" customWidth="1"/>
    <col min="25" max="25" width="14.453125" style="290" customWidth="1"/>
    <col min="26" max="28" width="14.453125" style="11" customWidth="1"/>
    <col min="29" max="29" width="14.453125" style="290" customWidth="1"/>
    <col min="30" max="16384" width="14.453125" style="11"/>
  </cols>
  <sheetData>
    <row r="1" spans="1:30" s="100" customFormat="1" ht="15.5" x14ac:dyDescent="0.25">
      <c r="A1" s="300" t="s">
        <v>66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99"/>
    </row>
    <row r="2" spans="1:30" s="100" customFormat="1" ht="16" thickBot="1" x14ac:dyDescent="0.3">
      <c r="A2" s="300" t="s">
        <v>67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99"/>
    </row>
    <row r="3" spans="1:30" ht="12.5" x14ac:dyDescent="0.25">
      <c r="A3" s="301" t="s">
        <v>68</v>
      </c>
      <c r="B3" s="303" t="s">
        <v>38</v>
      </c>
      <c r="C3" s="304"/>
      <c r="D3" s="305"/>
      <c r="E3" s="306" t="s">
        <v>39</v>
      </c>
      <c r="F3" s="307"/>
      <c r="G3" s="308"/>
      <c r="H3" s="306" t="s">
        <v>40</v>
      </c>
      <c r="I3" s="309"/>
      <c r="J3" s="310"/>
      <c r="K3" s="306" t="s">
        <v>41</v>
      </c>
      <c r="L3" s="307"/>
      <c r="M3" s="308"/>
      <c r="N3" s="306" t="s">
        <v>69</v>
      </c>
      <c r="O3" s="307"/>
      <c r="P3" s="308"/>
      <c r="Q3" s="311" t="s">
        <v>70</v>
      </c>
      <c r="R3" s="313" t="s">
        <v>71</v>
      </c>
      <c r="S3" s="319" t="s">
        <v>72</v>
      </c>
      <c r="T3" s="311" t="s">
        <v>46</v>
      </c>
      <c r="U3" s="313" t="s">
        <v>47</v>
      </c>
      <c r="V3" s="322" t="s">
        <v>73</v>
      </c>
      <c r="W3" s="324" t="s">
        <v>74</v>
      </c>
      <c r="X3" s="325" t="s">
        <v>50</v>
      </c>
      <c r="Y3" s="324" t="s">
        <v>51</v>
      </c>
      <c r="Z3" s="325" t="s">
        <v>53</v>
      </c>
      <c r="AA3" s="311" t="s">
        <v>54</v>
      </c>
      <c r="AB3" s="322" t="s">
        <v>55</v>
      </c>
      <c r="AC3" s="315" t="s">
        <v>52</v>
      </c>
      <c r="AD3" s="317" t="s">
        <v>75</v>
      </c>
    </row>
    <row r="4" spans="1:30" ht="13.5" thickBot="1" x14ac:dyDescent="0.3">
      <c r="A4" s="302"/>
      <c r="B4" s="101">
        <v>201660</v>
      </c>
      <c r="C4" s="102">
        <v>201760</v>
      </c>
      <c r="D4" s="103">
        <v>201860</v>
      </c>
      <c r="E4" s="101">
        <v>201660</v>
      </c>
      <c r="F4" s="102">
        <v>201760</v>
      </c>
      <c r="G4" s="103">
        <v>201860</v>
      </c>
      <c r="H4" s="101">
        <v>201660</v>
      </c>
      <c r="I4" s="102">
        <v>201760</v>
      </c>
      <c r="J4" s="103">
        <v>201860</v>
      </c>
      <c r="K4" s="101">
        <v>201660</v>
      </c>
      <c r="L4" s="102">
        <v>201760</v>
      </c>
      <c r="M4" s="104">
        <v>201860</v>
      </c>
      <c r="N4" s="101">
        <v>201660</v>
      </c>
      <c r="O4" s="102">
        <v>201760</v>
      </c>
      <c r="P4" s="104">
        <v>201860</v>
      </c>
      <c r="Q4" s="312"/>
      <c r="R4" s="314"/>
      <c r="S4" s="320"/>
      <c r="T4" s="312"/>
      <c r="U4" s="321"/>
      <c r="V4" s="323"/>
      <c r="W4" s="316"/>
      <c r="X4" s="326"/>
      <c r="Y4" s="316"/>
      <c r="Z4" s="326"/>
      <c r="AA4" s="328"/>
      <c r="AB4" s="323"/>
      <c r="AC4" s="316"/>
      <c r="AD4" s="318"/>
    </row>
    <row r="5" spans="1:30" ht="13.5" thickBot="1" x14ac:dyDescent="0.3">
      <c r="A5" s="105" t="s">
        <v>76</v>
      </c>
      <c r="B5" s="106">
        <f>B6+B7+B8+B9+B10+B11</f>
        <v>340</v>
      </c>
      <c r="C5" s="107">
        <f t="shared" ref="C5:AC5" si="0">C6+C7+C8+C9+C10+C11</f>
        <v>167</v>
      </c>
      <c r="D5" s="108">
        <f t="shared" si="0"/>
        <v>237</v>
      </c>
      <c r="E5" s="106">
        <f t="shared" si="0"/>
        <v>121</v>
      </c>
      <c r="F5" s="107">
        <f t="shared" si="0"/>
        <v>94</v>
      </c>
      <c r="G5" s="108">
        <f t="shared" si="0"/>
        <v>109</v>
      </c>
      <c r="H5" s="106">
        <f t="shared" si="0"/>
        <v>95</v>
      </c>
      <c r="I5" s="107">
        <f t="shared" si="0"/>
        <v>75</v>
      </c>
      <c r="J5" s="108">
        <f t="shared" si="0"/>
        <v>91</v>
      </c>
      <c r="K5" s="106">
        <f t="shared" si="0"/>
        <v>79</v>
      </c>
      <c r="L5" s="107">
        <f t="shared" si="0"/>
        <v>62</v>
      </c>
      <c r="M5" s="108">
        <f t="shared" si="0"/>
        <v>76</v>
      </c>
      <c r="N5" s="106">
        <f t="shared" si="0"/>
        <v>41</v>
      </c>
      <c r="O5" s="107">
        <f t="shared" si="0"/>
        <v>25</v>
      </c>
      <c r="P5" s="108">
        <f t="shared" si="0"/>
        <v>28</v>
      </c>
      <c r="Q5" s="106">
        <f t="shared" si="0"/>
        <v>0</v>
      </c>
      <c r="R5" s="107">
        <f t="shared" si="0"/>
        <v>0</v>
      </c>
      <c r="S5" s="108">
        <f t="shared" si="0"/>
        <v>28</v>
      </c>
      <c r="T5" s="106">
        <f t="shared" si="0"/>
        <v>3</v>
      </c>
      <c r="U5" s="107">
        <f t="shared" si="0"/>
        <v>12</v>
      </c>
      <c r="V5" s="109">
        <f t="shared" si="0"/>
        <v>1</v>
      </c>
      <c r="W5" s="110">
        <f t="shared" si="0"/>
        <v>44</v>
      </c>
      <c r="X5" s="111">
        <f t="shared" si="0"/>
        <v>33</v>
      </c>
      <c r="Y5" s="110">
        <f t="shared" si="0"/>
        <v>77</v>
      </c>
      <c r="Z5" s="111">
        <f t="shared" si="0"/>
        <v>5</v>
      </c>
      <c r="AA5" s="106">
        <f t="shared" si="0"/>
        <v>15</v>
      </c>
      <c r="AB5" s="109">
        <f t="shared" si="0"/>
        <v>12</v>
      </c>
      <c r="AC5" s="110">
        <f t="shared" si="0"/>
        <v>81</v>
      </c>
      <c r="AD5" s="112">
        <f>SUM(AD6:AD11)</f>
        <v>4.25</v>
      </c>
    </row>
    <row r="6" spans="1:30" ht="13" x14ac:dyDescent="0.25">
      <c r="A6" s="113" t="s">
        <v>77</v>
      </c>
      <c r="B6" s="114">
        <v>155</v>
      </c>
      <c r="C6" s="115">
        <v>46</v>
      </c>
      <c r="D6" s="116">
        <v>112</v>
      </c>
      <c r="E6" s="114">
        <v>50</v>
      </c>
      <c r="F6" s="115">
        <v>25</v>
      </c>
      <c r="G6" s="116">
        <f>'[1]Tabla General'!B8+'[1]Tabla General'!C8+'[1]Tabla General'!D8+'[1]Tabla General'!E8+'[1]Tabla General'!F8+'[1]Tabla General'!G8+'[1]Tabla General'!H8+'[1]Tabla General'!I8+'[1]Tabla General'!J8+'[1]Tabla General'!K8</f>
        <v>41</v>
      </c>
      <c r="H6" s="114">
        <v>38</v>
      </c>
      <c r="I6" s="115">
        <v>21</v>
      </c>
      <c r="J6" s="116">
        <f>'[1]Tabla General'!B8+'[1]Tabla General'!C8+'[1]Tabla General'!F8+'[1]Tabla General'!H8+'[1]Tabla General'!I8+'[1]Tabla General'!J8+'[1]Tabla General'!K8</f>
        <v>33</v>
      </c>
      <c r="K6" s="114">
        <v>31</v>
      </c>
      <c r="L6" s="115">
        <v>16</v>
      </c>
      <c r="M6" s="116">
        <f>'[1]Tabla General'!B8+'[1]Tabla General'!C8+'[1]Tabla General'!F8+'[1]Tabla General'!I8+'[1]Tabla General'!J8+'[1]Tabla General'!K8</f>
        <v>25</v>
      </c>
      <c r="N6" s="114">
        <v>15</v>
      </c>
      <c r="O6" s="115">
        <v>6</v>
      </c>
      <c r="P6" s="116">
        <f>'[1]Tabla General'!B8</f>
        <v>9</v>
      </c>
      <c r="Q6" s="114">
        <f>'[1]Tabla General'!K8</f>
        <v>0</v>
      </c>
      <c r="R6" s="115">
        <f>'[1]Tabla General'!J8</f>
        <v>0</v>
      </c>
      <c r="S6" s="116">
        <f t="shared" ref="S6:S11" si="1">P6-Q6-R6</f>
        <v>9</v>
      </c>
      <c r="T6" s="114">
        <f>'[1]Tabla General'!C8</f>
        <v>2</v>
      </c>
      <c r="U6" s="115">
        <f>'[1]Tabla General'!D8</f>
        <v>4</v>
      </c>
      <c r="V6" s="117">
        <f>'[1]Tabla General'!E8</f>
        <v>1</v>
      </c>
      <c r="W6" s="118">
        <f t="shared" ref="W6:W11" si="2">S6+T6+U6+V6</f>
        <v>16</v>
      </c>
      <c r="X6" s="119">
        <f>'[1]Tabla General'!F8</f>
        <v>10</v>
      </c>
      <c r="Y6" s="118">
        <f t="shared" ref="Y6:Y36" si="3">W6+X6</f>
        <v>26</v>
      </c>
      <c r="Z6" s="119">
        <f>'[1]Tabla General'!G8</f>
        <v>3</v>
      </c>
      <c r="AA6" s="114">
        <f>'[1]Tabla General'!H8</f>
        <v>8</v>
      </c>
      <c r="AB6" s="117">
        <f>'[1]Tabla General'!I8</f>
        <v>4</v>
      </c>
      <c r="AC6" s="118">
        <v>25</v>
      </c>
      <c r="AD6" s="120">
        <v>0.2</v>
      </c>
    </row>
    <row r="7" spans="1:30" ht="13" x14ac:dyDescent="0.25">
      <c r="A7" s="121" t="s">
        <v>78</v>
      </c>
      <c r="B7" s="122">
        <v>66</v>
      </c>
      <c r="C7" s="123">
        <v>45</v>
      </c>
      <c r="D7" s="124">
        <v>51</v>
      </c>
      <c r="E7" s="122">
        <v>21</v>
      </c>
      <c r="F7" s="123">
        <v>24</v>
      </c>
      <c r="G7" s="124">
        <f>'[1]Tabla General'!B9+'[1]Tabla General'!C9+'[1]Tabla General'!D9+'[1]Tabla General'!E9+'[1]Tabla General'!F9+'[1]Tabla General'!G9+'[1]Tabla General'!H9+'[1]Tabla General'!I9+'[1]Tabla General'!J9+'[1]Tabla General'!K9</f>
        <v>20</v>
      </c>
      <c r="H7" s="122">
        <v>19</v>
      </c>
      <c r="I7" s="123">
        <v>18</v>
      </c>
      <c r="J7" s="116">
        <f>'[1]Tabla General'!B9+'[1]Tabla General'!C9+'[1]Tabla General'!F9+'[1]Tabla General'!H9+'[1]Tabla General'!I9+'[1]Tabla General'!J9+'[1]Tabla General'!K9</f>
        <v>18</v>
      </c>
      <c r="K7" s="122">
        <v>14</v>
      </c>
      <c r="L7" s="123">
        <v>16</v>
      </c>
      <c r="M7" s="116">
        <f>'[1]Tabla General'!B9+'[1]Tabla General'!C9+'[1]Tabla General'!F9+'[1]Tabla General'!I9+'[1]Tabla General'!J9+'[1]Tabla General'!K9</f>
        <v>17</v>
      </c>
      <c r="N7" s="122">
        <v>10</v>
      </c>
      <c r="O7" s="123">
        <v>6</v>
      </c>
      <c r="P7" s="116">
        <f>'[1]Tabla General'!B9</f>
        <v>6</v>
      </c>
      <c r="Q7" s="114">
        <f>'[1]Tabla General'!K9</f>
        <v>0</v>
      </c>
      <c r="R7" s="115">
        <f>'[1]Tabla General'!J9</f>
        <v>0</v>
      </c>
      <c r="S7" s="116">
        <f t="shared" si="1"/>
        <v>6</v>
      </c>
      <c r="T7" s="114">
        <f>'[1]Tabla General'!C9</f>
        <v>0</v>
      </c>
      <c r="U7" s="115">
        <f>'[1]Tabla General'!D9</f>
        <v>1</v>
      </c>
      <c r="V7" s="117">
        <f>'[1]Tabla General'!E9</f>
        <v>0</v>
      </c>
      <c r="W7" s="118">
        <f t="shared" si="2"/>
        <v>7</v>
      </c>
      <c r="X7" s="119">
        <f>'[1]Tabla General'!F9</f>
        <v>8</v>
      </c>
      <c r="Y7" s="118">
        <f t="shared" si="3"/>
        <v>15</v>
      </c>
      <c r="Z7" s="119">
        <f>'[1]Tabla General'!G9</f>
        <v>1</v>
      </c>
      <c r="AA7" s="114">
        <f>'[1]Tabla General'!H9</f>
        <v>1</v>
      </c>
      <c r="AB7" s="117">
        <f>'[1]Tabla General'!I9</f>
        <v>3</v>
      </c>
      <c r="AC7" s="125">
        <v>20</v>
      </c>
      <c r="AD7" s="126">
        <v>2.1</v>
      </c>
    </row>
    <row r="8" spans="1:30" ht="13" x14ac:dyDescent="0.25">
      <c r="A8" s="121" t="s">
        <v>79</v>
      </c>
      <c r="B8" s="122">
        <v>52</v>
      </c>
      <c r="C8" s="123">
        <v>33</v>
      </c>
      <c r="D8" s="124">
        <v>40</v>
      </c>
      <c r="E8" s="122">
        <v>29</v>
      </c>
      <c r="F8" s="123">
        <v>21</v>
      </c>
      <c r="G8" s="124">
        <f>'[1]Tabla General'!B10+'[1]Tabla General'!C10+'[1]Tabla General'!D10+'[1]Tabla General'!E10+'[1]Tabla General'!F10+'[1]Tabla General'!G10+'[1]Tabla General'!H10+'[1]Tabla General'!I10+'[1]Tabla General'!J10+'[1]Tabla General'!K10</f>
        <v>20</v>
      </c>
      <c r="H8" s="122">
        <v>23</v>
      </c>
      <c r="I8" s="123">
        <v>20</v>
      </c>
      <c r="J8" s="116">
        <f>'[1]Tabla General'!B10+'[1]Tabla General'!C10+'[1]Tabla General'!F10+'[1]Tabla General'!H10+'[1]Tabla General'!I10+'[1]Tabla General'!J10+'[1]Tabla General'!K10</f>
        <v>16</v>
      </c>
      <c r="K8" s="122">
        <v>19</v>
      </c>
      <c r="L8" s="123">
        <v>17</v>
      </c>
      <c r="M8" s="116">
        <f>'[1]Tabla General'!B10+'[1]Tabla General'!C10+'[1]Tabla General'!F10+'[1]Tabla General'!I10+'[1]Tabla General'!J10+'[1]Tabla General'!K10</f>
        <v>14</v>
      </c>
      <c r="N8" s="122">
        <v>12</v>
      </c>
      <c r="O8" s="123">
        <v>8</v>
      </c>
      <c r="P8" s="116">
        <f>'[1]Tabla General'!B10</f>
        <v>7</v>
      </c>
      <c r="Q8" s="114">
        <f>'[1]Tabla General'!K10</f>
        <v>0</v>
      </c>
      <c r="R8" s="115">
        <f>'[1]Tabla General'!J10</f>
        <v>0</v>
      </c>
      <c r="S8" s="116">
        <f t="shared" si="1"/>
        <v>7</v>
      </c>
      <c r="T8" s="114">
        <f>'[1]Tabla General'!C10</f>
        <v>0</v>
      </c>
      <c r="U8" s="115">
        <f>'[1]Tabla General'!D10</f>
        <v>4</v>
      </c>
      <c r="V8" s="117">
        <f>'[1]Tabla General'!E10</f>
        <v>0</v>
      </c>
      <c r="W8" s="118">
        <f t="shared" si="2"/>
        <v>11</v>
      </c>
      <c r="X8" s="119">
        <f>'[1]Tabla General'!F10</f>
        <v>5</v>
      </c>
      <c r="Y8" s="118">
        <f t="shared" si="3"/>
        <v>16</v>
      </c>
      <c r="Z8" s="119">
        <f>'[1]Tabla General'!G10</f>
        <v>0</v>
      </c>
      <c r="AA8" s="114">
        <f>'[1]Tabla General'!H10</f>
        <v>2</v>
      </c>
      <c r="AB8" s="117">
        <f>'[1]Tabla General'!I10</f>
        <v>2</v>
      </c>
      <c r="AC8" s="125">
        <v>20</v>
      </c>
      <c r="AD8" s="126">
        <v>0.95</v>
      </c>
    </row>
    <row r="9" spans="1:30" ht="13" x14ac:dyDescent="0.25">
      <c r="A9" s="121" t="s">
        <v>80</v>
      </c>
      <c r="B9" s="122">
        <v>14</v>
      </c>
      <c r="C9" s="123">
        <v>13</v>
      </c>
      <c r="D9" s="124">
        <v>4</v>
      </c>
      <c r="E9" s="122">
        <v>6</v>
      </c>
      <c r="F9" s="123">
        <v>7</v>
      </c>
      <c r="G9" s="124">
        <f>'[1]Tabla General'!B11+'[1]Tabla General'!C11+'[1]Tabla General'!D11+'[1]Tabla General'!E11+'[1]Tabla General'!F11+'[1]Tabla General'!G11+'[1]Tabla General'!H11+'[1]Tabla General'!I11+'[1]Tabla General'!J11+'[1]Tabla General'!K11</f>
        <v>4</v>
      </c>
      <c r="H9" s="122">
        <v>4</v>
      </c>
      <c r="I9" s="123">
        <v>4</v>
      </c>
      <c r="J9" s="116">
        <f>'[1]Tabla General'!B11+'[1]Tabla General'!C11+'[1]Tabla General'!F11+'[1]Tabla General'!H11+'[1]Tabla General'!I11+'[1]Tabla General'!J11+'[1]Tabla General'!K11</f>
        <v>3</v>
      </c>
      <c r="K9" s="122">
        <v>4</v>
      </c>
      <c r="L9" s="123">
        <v>3</v>
      </c>
      <c r="M9" s="116">
        <f>'[1]Tabla General'!B11+'[1]Tabla General'!C11+'[1]Tabla General'!F11+'[1]Tabla General'!I11+'[1]Tabla General'!J11+'[1]Tabla General'!K11</f>
        <v>2</v>
      </c>
      <c r="N9" s="122">
        <v>2</v>
      </c>
      <c r="O9" s="123">
        <v>1</v>
      </c>
      <c r="P9" s="116">
        <f>'[1]Tabla General'!B11</f>
        <v>0</v>
      </c>
      <c r="Q9" s="114">
        <f>'[1]Tabla General'!K11</f>
        <v>0</v>
      </c>
      <c r="R9" s="115">
        <f>'[1]Tabla General'!J11</f>
        <v>0</v>
      </c>
      <c r="S9" s="116">
        <f t="shared" si="1"/>
        <v>0</v>
      </c>
      <c r="T9" s="114">
        <f>'[1]Tabla General'!C11</f>
        <v>0</v>
      </c>
      <c r="U9" s="115">
        <f>'[1]Tabla General'!D11</f>
        <v>0</v>
      </c>
      <c r="V9" s="117">
        <f>'[1]Tabla General'!E11</f>
        <v>0</v>
      </c>
      <c r="W9" s="118">
        <f t="shared" si="2"/>
        <v>0</v>
      </c>
      <c r="X9" s="119">
        <f>'[1]Tabla General'!F11</f>
        <v>0</v>
      </c>
      <c r="Y9" s="118">
        <f t="shared" si="3"/>
        <v>0</v>
      </c>
      <c r="Z9" s="119">
        <f>'[1]Tabla General'!G11</f>
        <v>1</v>
      </c>
      <c r="AA9" s="114">
        <f>'[1]Tabla General'!H11</f>
        <v>1</v>
      </c>
      <c r="AB9" s="117">
        <f>'[1]Tabla General'!I11</f>
        <v>2</v>
      </c>
      <c r="AC9" s="125">
        <v>5</v>
      </c>
      <c r="AD9" s="126"/>
    </row>
    <row r="10" spans="1:30" ht="13" x14ac:dyDescent="0.25">
      <c r="A10" s="121" t="s">
        <v>81</v>
      </c>
      <c r="B10" s="122">
        <v>53</v>
      </c>
      <c r="C10" s="123">
        <v>27</v>
      </c>
      <c r="D10" s="124">
        <v>27</v>
      </c>
      <c r="E10" s="122">
        <v>15</v>
      </c>
      <c r="F10" s="123">
        <v>16</v>
      </c>
      <c r="G10" s="124">
        <f>'[1]Tabla General'!B12+'[1]Tabla General'!C12+'[1]Tabla General'!D12+'[1]Tabla General'!E12+'[1]Tabla General'!F12+'[1]Tabla General'!G12+'[1]Tabla General'!H12+'[1]Tabla General'!I12+'[1]Tabla General'!J12+'[1]Tabla General'!K12</f>
        <v>21</v>
      </c>
      <c r="H10" s="122">
        <v>11</v>
      </c>
      <c r="I10" s="123">
        <v>11</v>
      </c>
      <c r="J10" s="116">
        <f>'[1]Tabla General'!B12+'[1]Tabla General'!C12+'[1]Tabla General'!F12+'[1]Tabla General'!H12+'[1]Tabla General'!I12+'[1]Tabla General'!J12+'[1]Tabla General'!K12</f>
        <v>18</v>
      </c>
      <c r="K10" s="122">
        <v>11</v>
      </c>
      <c r="L10" s="123">
        <v>9</v>
      </c>
      <c r="M10" s="116">
        <f>'[1]Tabla General'!B12+'[1]Tabla General'!C12+'[1]Tabla General'!F12+'[1]Tabla General'!I12+'[1]Tabla General'!J12+'[1]Tabla General'!K12</f>
        <v>16</v>
      </c>
      <c r="N10" s="122">
        <v>2</v>
      </c>
      <c r="O10" s="123">
        <v>3</v>
      </c>
      <c r="P10" s="116">
        <f>'[1]Tabla General'!B12</f>
        <v>5</v>
      </c>
      <c r="Q10" s="114">
        <f>'[1]Tabla General'!K12</f>
        <v>0</v>
      </c>
      <c r="R10" s="115">
        <f>'[1]Tabla General'!J12</f>
        <v>0</v>
      </c>
      <c r="S10" s="116">
        <f t="shared" si="1"/>
        <v>5</v>
      </c>
      <c r="T10" s="114">
        <f>'[1]Tabla General'!C12</f>
        <v>0</v>
      </c>
      <c r="U10" s="115">
        <f>'[1]Tabla General'!D12</f>
        <v>3</v>
      </c>
      <c r="V10" s="117">
        <f>'[1]Tabla General'!E12</f>
        <v>0</v>
      </c>
      <c r="W10" s="118">
        <f t="shared" si="2"/>
        <v>8</v>
      </c>
      <c r="X10" s="119">
        <f>'[1]Tabla General'!F12</f>
        <v>10</v>
      </c>
      <c r="Y10" s="118">
        <f t="shared" si="3"/>
        <v>18</v>
      </c>
      <c r="Z10" s="119">
        <f>'[1]Tabla General'!G12</f>
        <v>0</v>
      </c>
      <c r="AA10" s="114">
        <f>'[1]Tabla General'!H12</f>
        <v>2</v>
      </c>
      <c r="AB10" s="117">
        <f>'[1]Tabla General'!I12</f>
        <v>1</v>
      </c>
      <c r="AC10" s="125">
        <v>10</v>
      </c>
      <c r="AD10" s="126">
        <v>1</v>
      </c>
    </row>
    <row r="11" spans="1:30" ht="13.5" thickBot="1" x14ac:dyDescent="0.3">
      <c r="A11" s="127" t="s">
        <v>82</v>
      </c>
      <c r="B11" s="128">
        <v>0</v>
      </c>
      <c r="C11" s="129">
        <v>3</v>
      </c>
      <c r="D11" s="130">
        <v>3</v>
      </c>
      <c r="E11" s="128">
        <v>0</v>
      </c>
      <c r="F11" s="129">
        <v>1</v>
      </c>
      <c r="G11" s="130">
        <f>'[1]Tabla General'!B13+'[1]Tabla General'!C13+'[1]Tabla General'!D13+'[1]Tabla General'!E13+'[1]Tabla General'!F13+'[1]Tabla General'!G13+'[1]Tabla General'!H13+'[1]Tabla General'!I13+'[1]Tabla General'!J13+'[1]Tabla General'!K13</f>
        <v>3</v>
      </c>
      <c r="H11" s="128">
        <v>0</v>
      </c>
      <c r="I11" s="129">
        <v>1</v>
      </c>
      <c r="J11" s="116">
        <f>'[1]Tabla General'!B13+'[1]Tabla General'!C13+'[1]Tabla General'!F13+'[1]Tabla General'!H13+'[1]Tabla General'!I13+'[1]Tabla General'!J13+'[1]Tabla General'!K13</f>
        <v>3</v>
      </c>
      <c r="K11" s="128">
        <v>0</v>
      </c>
      <c r="L11" s="129">
        <v>1</v>
      </c>
      <c r="M11" s="116">
        <f>'[1]Tabla General'!B13+'[1]Tabla General'!C13+'[1]Tabla General'!F13+'[1]Tabla General'!I13+'[1]Tabla General'!J13+'[1]Tabla General'!K13</f>
        <v>2</v>
      </c>
      <c r="N11" s="128">
        <v>0</v>
      </c>
      <c r="O11" s="129">
        <v>1</v>
      </c>
      <c r="P11" s="116">
        <f>'[1]Tabla General'!B13</f>
        <v>1</v>
      </c>
      <c r="Q11" s="114">
        <f>'[1]Tabla General'!K13</f>
        <v>0</v>
      </c>
      <c r="R11" s="115">
        <f>'[1]Tabla General'!J13</f>
        <v>0</v>
      </c>
      <c r="S11" s="116">
        <f t="shared" si="1"/>
        <v>1</v>
      </c>
      <c r="T11" s="114">
        <f>'[1]Tabla General'!C13</f>
        <v>1</v>
      </c>
      <c r="U11" s="115">
        <f>'[1]Tabla General'!D13</f>
        <v>0</v>
      </c>
      <c r="V11" s="117">
        <f>'[1]Tabla General'!E13</f>
        <v>0</v>
      </c>
      <c r="W11" s="118">
        <f t="shared" si="2"/>
        <v>2</v>
      </c>
      <c r="X11" s="119">
        <f>'[1]Tabla General'!F13</f>
        <v>0</v>
      </c>
      <c r="Y11" s="118">
        <f t="shared" si="3"/>
        <v>2</v>
      </c>
      <c r="Z11" s="119">
        <f>'[1]Tabla General'!G13</f>
        <v>0</v>
      </c>
      <c r="AA11" s="114">
        <f>'[1]Tabla General'!H13</f>
        <v>1</v>
      </c>
      <c r="AB11" s="117">
        <f>'[1]Tabla General'!I13</f>
        <v>0</v>
      </c>
      <c r="AC11" s="131">
        <v>1</v>
      </c>
      <c r="AD11" s="132"/>
    </row>
    <row r="12" spans="1:30" ht="25.5" thickBot="1" x14ac:dyDescent="0.3">
      <c r="A12" s="133" t="s">
        <v>83</v>
      </c>
      <c r="B12" s="134">
        <f>B13+B14+B15+B16+B17+B18+B19</f>
        <v>127</v>
      </c>
      <c r="C12" s="135">
        <f t="shared" ref="C12:AC12" si="4">C13+C14+C15+C16+C17+C18+C19</f>
        <v>77</v>
      </c>
      <c r="D12" s="136">
        <f t="shared" si="4"/>
        <v>78</v>
      </c>
      <c r="E12" s="134">
        <f t="shared" si="4"/>
        <v>32</v>
      </c>
      <c r="F12" s="135">
        <f t="shared" si="4"/>
        <v>29</v>
      </c>
      <c r="G12" s="136">
        <f t="shared" si="4"/>
        <v>31</v>
      </c>
      <c r="H12" s="134">
        <f t="shared" si="4"/>
        <v>25</v>
      </c>
      <c r="I12" s="135">
        <f t="shared" si="4"/>
        <v>26</v>
      </c>
      <c r="J12" s="136">
        <f t="shared" si="4"/>
        <v>29</v>
      </c>
      <c r="K12" s="134">
        <f t="shared" si="4"/>
        <v>19</v>
      </c>
      <c r="L12" s="135">
        <f t="shared" si="4"/>
        <v>19</v>
      </c>
      <c r="M12" s="136">
        <f t="shared" si="4"/>
        <v>22</v>
      </c>
      <c r="N12" s="134">
        <f t="shared" si="4"/>
        <v>10</v>
      </c>
      <c r="O12" s="135">
        <f t="shared" si="4"/>
        <v>11</v>
      </c>
      <c r="P12" s="136">
        <f>P13+P14+P15+P16+P17+P18+P19</f>
        <v>8</v>
      </c>
      <c r="Q12" s="134">
        <f t="shared" si="4"/>
        <v>0</v>
      </c>
      <c r="R12" s="135">
        <f t="shared" si="4"/>
        <v>1</v>
      </c>
      <c r="S12" s="136">
        <f t="shared" si="4"/>
        <v>8</v>
      </c>
      <c r="T12" s="134">
        <f t="shared" si="4"/>
        <v>1</v>
      </c>
      <c r="U12" s="135">
        <f t="shared" si="4"/>
        <v>0</v>
      </c>
      <c r="V12" s="137">
        <f t="shared" si="4"/>
        <v>0</v>
      </c>
      <c r="W12" s="138">
        <f t="shared" si="4"/>
        <v>9</v>
      </c>
      <c r="X12" s="139">
        <f t="shared" si="4"/>
        <v>8</v>
      </c>
      <c r="Y12" s="138">
        <f t="shared" si="4"/>
        <v>17</v>
      </c>
      <c r="Z12" s="139">
        <f t="shared" si="4"/>
        <v>2</v>
      </c>
      <c r="AA12" s="134">
        <f t="shared" si="4"/>
        <v>7</v>
      </c>
      <c r="AB12" s="137">
        <f t="shared" si="4"/>
        <v>4</v>
      </c>
      <c r="AC12" s="138">
        <f t="shared" si="4"/>
        <v>30</v>
      </c>
      <c r="AD12" s="140">
        <f>SUM(AD13:AD19)</f>
        <v>2.85</v>
      </c>
    </row>
    <row r="13" spans="1:30" ht="13" x14ac:dyDescent="0.25">
      <c r="A13" s="141" t="s">
        <v>84</v>
      </c>
      <c r="B13" s="142">
        <v>50</v>
      </c>
      <c r="C13" s="143">
        <v>40</v>
      </c>
      <c r="D13" s="144">
        <v>41</v>
      </c>
      <c r="E13" s="142">
        <v>16</v>
      </c>
      <c r="F13" s="143">
        <v>13</v>
      </c>
      <c r="G13" s="144">
        <f>'[1]Tabla General'!B14+'[1]Tabla General'!C14+'[1]Tabla General'!D14+'[1]Tabla General'!E14+'[1]Tabla General'!F14+'[1]Tabla General'!G14+'[1]Tabla General'!H14+'[1]Tabla General'!I14+'[1]Tabla General'!J14+'[1]Tabla General'!K14</f>
        <v>12</v>
      </c>
      <c r="H13" s="142">
        <v>14</v>
      </c>
      <c r="I13" s="143">
        <v>11</v>
      </c>
      <c r="J13" s="144">
        <f>'[1]Tabla General'!B14+'[1]Tabla General'!C14+'[1]Tabla General'!F14+'[1]Tabla General'!H14+'[1]Tabla General'!I14+'[1]Tabla General'!J14+'[1]Tabla General'!K14</f>
        <v>10</v>
      </c>
      <c r="K13" s="142">
        <v>9</v>
      </c>
      <c r="L13" s="143">
        <v>10</v>
      </c>
      <c r="M13" s="144">
        <f>'[1]Tabla General'!B14+'[1]Tabla General'!C14+'[1]Tabla General'!F14+'[1]Tabla General'!I14+'[1]Tabla General'!J14+'[1]Tabla General'!K14</f>
        <v>8</v>
      </c>
      <c r="N13" s="142">
        <v>4</v>
      </c>
      <c r="O13" s="143">
        <v>6</v>
      </c>
      <c r="P13" s="144">
        <f>'[1]Tabla General'!B14</f>
        <v>6</v>
      </c>
      <c r="Q13" s="142">
        <f>'[1]Tabla General'!K14</f>
        <v>0</v>
      </c>
      <c r="R13" s="143">
        <f>'[1]Tabla General'!J14</f>
        <v>0</v>
      </c>
      <c r="S13" s="144">
        <f>P13-Q13-R13</f>
        <v>6</v>
      </c>
      <c r="T13" s="142">
        <f>'[1]Tabla General'!C14</f>
        <v>0</v>
      </c>
      <c r="U13" s="143">
        <f>'[1]Tabla General'!D14</f>
        <v>0</v>
      </c>
      <c r="V13" s="145">
        <f>'[1]Tabla General'!E14</f>
        <v>0</v>
      </c>
      <c r="W13" s="146">
        <f t="shared" ref="W13:W19" si="5">S13+T13+U13+V13</f>
        <v>6</v>
      </c>
      <c r="X13" s="147">
        <f>'[1]Tabla General'!F14</f>
        <v>2</v>
      </c>
      <c r="Y13" s="146">
        <f t="shared" si="3"/>
        <v>8</v>
      </c>
      <c r="Z13" s="147">
        <f>'[1]Tabla General'!G14</f>
        <v>2</v>
      </c>
      <c r="AA13" s="142">
        <f>'[1]Tabla General'!H14</f>
        <v>2</v>
      </c>
      <c r="AB13" s="145">
        <f>'[1]Tabla General'!I14</f>
        <v>0</v>
      </c>
      <c r="AC13" s="146">
        <v>15</v>
      </c>
      <c r="AD13" s="148">
        <v>2.15</v>
      </c>
    </row>
    <row r="14" spans="1:30" ht="13" x14ac:dyDescent="0.25">
      <c r="A14" s="149" t="s">
        <v>85</v>
      </c>
      <c r="B14" s="150">
        <v>77</v>
      </c>
      <c r="C14" s="151">
        <v>30</v>
      </c>
      <c r="D14" s="152">
        <v>35</v>
      </c>
      <c r="E14" s="150">
        <v>16</v>
      </c>
      <c r="F14" s="151">
        <v>13</v>
      </c>
      <c r="G14" s="152">
        <f>'[1]Tabla General'!B15+'[1]Tabla General'!C15+'[1]Tabla General'!D15+'[1]Tabla General'!E15+'[1]Tabla General'!F15+'[1]Tabla General'!G15+'[1]Tabla General'!H15+'[1]Tabla General'!I15+'[1]Tabla General'!J15+'[1]Tabla General'!K15</f>
        <v>17</v>
      </c>
      <c r="H14" s="150">
        <v>11</v>
      </c>
      <c r="I14" s="151">
        <v>12</v>
      </c>
      <c r="J14" s="144">
        <f>'[1]Tabla General'!B15+'[1]Tabla General'!C15+'[1]Tabla General'!F15+'[1]Tabla General'!H15+'[1]Tabla General'!I15+'[1]Tabla General'!J15+'[1]Tabla General'!K15</f>
        <v>17</v>
      </c>
      <c r="K14" s="150">
        <v>10</v>
      </c>
      <c r="L14" s="151">
        <v>7</v>
      </c>
      <c r="M14" s="144">
        <f>'[1]Tabla General'!B15+'[1]Tabla General'!C15+'[1]Tabla General'!F15+'[1]Tabla General'!I15+'[1]Tabla General'!J15+'[1]Tabla General'!K15</f>
        <v>12</v>
      </c>
      <c r="N14" s="150">
        <v>6</v>
      </c>
      <c r="O14" s="151">
        <v>4</v>
      </c>
      <c r="P14" s="144">
        <f>'[1]Tabla General'!B15</f>
        <v>1</v>
      </c>
      <c r="Q14" s="142">
        <f>'[1]Tabla General'!K15</f>
        <v>0</v>
      </c>
      <c r="R14" s="143">
        <f>'[1]Tabla General'!J15</f>
        <v>1</v>
      </c>
      <c r="S14" s="144">
        <v>1</v>
      </c>
      <c r="T14" s="142">
        <f>'[1]Tabla General'!C15</f>
        <v>1</v>
      </c>
      <c r="U14" s="143">
        <f>'[1]Tabla General'!D15</f>
        <v>0</v>
      </c>
      <c r="V14" s="145">
        <f>'[1]Tabla General'!E15</f>
        <v>0</v>
      </c>
      <c r="W14" s="146">
        <f t="shared" si="5"/>
        <v>2</v>
      </c>
      <c r="X14" s="147">
        <f>'[1]Tabla General'!F15</f>
        <v>5</v>
      </c>
      <c r="Y14" s="146">
        <f t="shared" si="3"/>
        <v>7</v>
      </c>
      <c r="Z14" s="147">
        <f>'[1]Tabla General'!G15</f>
        <v>0</v>
      </c>
      <c r="AA14" s="142">
        <f>'[1]Tabla General'!H15</f>
        <v>5</v>
      </c>
      <c r="AB14" s="145">
        <f>'[1]Tabla General'!I15</f>
        <v>4</v>
      </c>
      <c r="AC14" s="153">
        <v>15</v>
      </c>
      <c r="AD14" s="154">
        <v>0.5</v>
      </c>
    </row>
    <row r="15" spans="1:30" ht="13" x14ac:dyDescent="0.25">
      <c r="A15" s="149" t="s">
        <v>86</v>
      </c>
      <c r="B15" s="150">
        <v>0</v>
      </c>
      <c r="C15" s="151">
        <v>1</v>
      </c>
      <c r="D15" s="152">
        <v>0</v>
      </c>
      <c r="E15" s="150">
        <v>0</v>
      </c>
      <c r="F15" s="151">
        <v>0</v>
      </c>
      <c r="G15" s="152">
        <f>'[1]Tabla General'!B16+'[1]Tabla General'!C16+'[1]Tabla General'!D16+'[1]Tabla General'!E16+'[1]Tabla General'!F16+'[1]Tabla General'!G16+'[1]Tabla General'!H16+'[1]Tabla General'!I16+'[1]Tabla General'!J16+'[1]Tabla General'!K16</f>
        <v>0</v>
      </c>
      <c r="H15" s="150">
        <v>0</v>
      </c>
      <c r="I15" s="151">
        <v>0</v>
      </c>
      <c r="J15" s="144">
        <f>'[1]Tabla General'!B16+'[1]Tabla General'!C16+'[1]Tabla General'!F16+'[1]Tabla General'!H16+'[1]Tabla General'!I16+'[1]Tabla General'!J16+'[1]Tabla General'!K16</f>
        <v>0</v>
      </c>
      <c r="K15" s="150">
        <v>0</v>
      </c>
      <c r="L15" s="151">
        <v>0</v>
      </c>
      <c r="M15" s="144">
        <f>'[1]Tabla General'!B16+'[1]Tabla General'!C16+'[1]Tabla General'!F16+'[1]Tabla General'!I16+'[1]Tabla General'!J16+'[1]Tabla General'!K16</f>
        <v>0</v>
      </c>
      <c r="N15" s="150">
        <v>0</v>
      </c>
      <c r="O15" s="151">
        <v>0</v>
      </c>
      <c r="P15" s="144">
        <f>'[1]Tabla General'!B16</f>
        <v>0</v>
      </c>
      <c r="Q15" s="142">
        <f>'[1]Tabla General'!K16</f>
        <v>0</v>
      </c>
      <c r="R15" s="143">
        <f>'[1]Tabla General'!J16</f>
        <v>0</v>
      </c>
      <c r="S15" s="144">
        <f>P15-Q15-R15</f>
        <v>0</v>
      </c>
      <c r="T15" s="142">
        <f>'[1]Tabla General'!C16</f>
        <v>0</v>
      </c>
      <c r="U15" s="143">
        <f>'[1]Tabla General'!D16</f>
        <v>0</v>
      </c>
      <c r="V15" s="145">
        <f>'[1]Tabla General'!E16</f>
        <v>0</v>
      </c>
      <c r="W15" s="146">
        <f t="shared" si="5"/>
        <v>0</v>
      </c>
      <c r="X15" s="147">
        <f>'[1]Tabla General'!F16</f>
        <v>0</v>
      </c>
      <c r="Y15" s="146">
        <f t="shared" si="3"/>
        <v>0</v>
      </c>
      <c r="Z15" s="147">
        <f>'[1]Tabla General'!G16</f>
        <v>0</v>
      </c>
      <c r="AA15" s="142">
        <f>'[1]Tabla General'!H16</f>
        <v>0</v>
      </c>
      <c r="AB15" s="145">
        <f>'[1]Tabla General'!I16</f>
        <v>0</v>
      </c>
      <c r="AC15" s="153">
        <v>0</v>
      </c>
      <c r="AD15" s="154"/>
    </row>
    <row r="16" spans="1:30" ht="13" x14ac:dyDescent="0.25">
      <c r="A16" s="149" t="s">
        <v>87</v>
      </c>
      <c r="B16" s="150">
        <v>0</v>
      </c>
      <c r="C16" s="151">
        <v>0</v>
      </c>
      <c r="D16" s="152">
        <v>0</v>
      </c>
      <c r="E16" s="150">
        <v>0</v>
      </c>
      <c r="F16" s="151">
        <v>0</v>
      </c>
      <c r="G16" s="152">
        <f>'[1]Tabla General'!B17+'[1]Tabla General'!C17+'[1]Tabla General'!D17+'[1]Tabla General'!E17+'[1]Tabla General'!F17+'[1]Tabla General'!G17+'[1]Tabla General'!H17+'[1]Tabla General'!I17+'[1]Tabla General'!J17+'[1]Tabla General'!K17</f>
        <v>0</v>
      </c>
      <c r="H16" s="150">
        <v>0</v>
      </c>
      <c r="I16" s="151">
        <v>0</v>
      </c>
      <c r="J16" s="144">
        <f>'[1]Tabla General'!B17+'[1]Tabla General'!C17+'[1]Tabla General'!F17+'[1]Tabla General'!H17+'[1]Tabla General'!I17+'[1]Tabla General'!J17+'[1]Tabla General'!K17</f>
        <v>0</v>
      </c>
      <c r="K16" s="150">
        <v>0</v>
      </c>
      <c r="L16" s="151">
        <v>0</v>
      </c>
      <c r="M16" s="144">
        <f>'[1]Tabla General'!B17+'[1]Tabla General'!C17+'[1]Tabla General'!F17+'[1]Tabla General'!I17+'[1]Tabla General'!J17+'[1]Tabla General'!K17</f>
        <v>0</v>
      </c>
      <c r="N16" s="150">
        <v>0</v>
      </c>
      <c r="O16" s="151">
        <v>0</v>
      </c>
      <c r="P16" s="144">
        <f>'[1]Tabla General'!B17</f>
        <v>0</v>
      </c>
      <c r="Q16" s="142">
        <f>'[1]Tabla General'!K17</f>
        <v>0</v>
      </c>
      <c r="R16" s="143">
        <f>'[1]Tabla General'!J17</f>
        <v>0</v>
      </c>
      <c r="S16" s="144">
        <f>P16-Q16-R16</f>
        <v>0</v>
      </c>
      <c r="T16" s="142">
        <f>'[1]Tabla General'!C17</f>
        <v>0</v>
      </c>
      <c r="U16" s="143">
        <f>'[1]Tabla General'!D17</f>
        <v>0</v>
      </c>
      <c r="V16" s="145">
        <f>'[1]Tabla General'!E17</f>
        <v>0</v>
      </c>
      <c r="W16" s="146">
        <f t="shared" si="5"/>
        <v>0</v>
      </c>
      <c r="X16" s="147">
        <f>'[1]Tabla General'!F17</f>
        <v>0</v>
      </c>
      <c r="Y16" s="146">
        <f t="shared" si="3"/>
        <v>0</v>
      </c>
      <c r="Z16" s="147">
        <f>'[1]Tabla General'!G17</f>
        <v>0</v>
      </c>
      <c r="AA16" s="142">
        <f>'[1]Tabla General'!H17</f>
        <v>0</v>
      </c>
      <c r="AB16" s="145">
        <f>'[1]Tabla General'!I17</f>
        <v>0</v>
      </c>
      <c r="AC16" s="153">
        <v>0</v>
      </c>
      <c r="AD16" s="154"/>
    </row>
    <row r="17" spans="1:30" ht="25" x14ac:dyDescent="0.25">
      <c r="A17" s="149" t="s">
        <v>88</v>
      </c>
      <c r="B17" s="150">
        <v>0</v>
      </c>
      <c r="C17" s="151">
        <v>3</v>
      </c>
      <c r="D17" s="152">
        <v>0</v>
      </c>
      <c r="E17" s="150">
        <v>0</v>
      </c>
      <c r="F17" s="151">
        <v>1</v>
      </c>
      <c r="G17" s="152">
        <f>'[1]Tabla General'!B18+'[1]Tabla General'!C18+'[1]Tabla General'!D18+'[1]Tabla General'!E18+'[1]Tabla General'!F18+'[1]Tabla General'!G18+'[1]Tabla General'!H18+'[1]Tabla General'!I18+'[1]Tabla General'!K18</f>
        <v>0</v>
      </c>
      <c r="H17" s="150">
        <v>0</v>
      </c>
      <c r="I17" s="151">
        <v>1</v>
      </c>
      <c r="J17" s="144">
        <f>'[1]Tabla General'!B18+'[1]Tabla General'!C18+'[1]Tabla General'!F18+'[1]Tabla General'!H18+'[1]Tabla General'!I18+'[1]Tabla General'!J18+'[1]Tabla General'!K18</f>
        <v>0</v>
      </c>
      <c r="K17" s="150">
        <v>0</v>
      </c>
      <c r="L17" s="151">
        <v>1</v>
      </c>
      <c r="M17" s="144">
        <f>'[1]Tabla General'!B18+'[1]Tabla General'!C18+'[1]Tabla General'!F18+'[1]Tabla General'!I18+'[1]Tabla General'!J18+'[1]Tabla General'!K18</f>
        <v>0</v>
      </c>
      <c r="N17" s="150">
        <v>0</v>
      </c>
      <c r="O17" s="151">
        <v>0</v>
      </c>
      <c r="P17" s="144">
        <f>'[1]Tabla General'!B18</f>
        <v>0</v>
      </c>
      <c r="Q17" s="142">
        <f>'[1]Tabla General'!K18</f>
        <v>0</v>
      </c>
      <c r="R17" s="143">
        <f>'[1]Tabla General'!J18</f>
        <v>0</v>
      </c>
      <c r="S17" s="144">
        <f>P17-Q17-R17</f>
        <v>0</v>
      </c>
      <c r="T17" s="142">
        <f>'[1]Tabla General'!C18</f>
        <v>0</v>
      </c>
      <c r="U17" s="143">
        <f>'[1]Tabla General'!D18</f>
        <v>0</v>
      </c>
      <c r="V17" s="145">
        <f>'[1]Tabla General'!E18</f>
        <v>0</v>
      </c>
      <c r="W17" s="146">
        <f t="shared" si="5"/>
        <v>0</v>
      </c>
      <c r="X17" s="147">
        <f>'[1]Tabla General'!F18</f>
        <v>0</v>
      </c>
      <c r="Y17" s="146">
        <f t="shared" si="3"/>
        <v>0</v>
      </c>
      <c r="Z17" s="147">
        <f>'[1]Tabla General'!G18</f>
        <v>0</v>
      </c>
      <c r="AA17" s="142">
        <f>'[1]Tabla General'!H18</f>
        <v>0</v>
      </c>
      <c r="AB17" s="145">
        <f>'[1]Tabla General'!I18</f>
        <v>0</v>
      </c>
      <c r="AC17" s="153">
        <v>0</v>
      </c>
      <c r="AD17" s="154"/>
    </row>
    <row r="18" spans="1:30" ht="25" x14ac:dyDescent="0.25">
      <c r="A18" s="149" t="s">
        <v>89</v>
      </c>
      <c r="B18" s="150">
        <v>0</v>
      </c>
      <c r="C18" s="151">
        <v>2</v>
      </c>
      <c r="D18" s="152">
        <v>2</v>
      </c>
      <c r="E18" s="150">
        <v>0</v>
      </c>
      <c r="F18" s="151">
        <v>1</v>
      </c>
      <c r="G18" s="152">
        <f>'[1]Tabla General'!B19+'[1]Tabla General'!C19+'[1]Tabla General'!D19+'[1]Tabla General'!E19+'[1]Tabla General'!F19+'[1]Tabla General'!G19+'[1]Tabla General'!H19+'[1]Tabla General'!I19+'[1]Tabla General'!J19+'[1]Tabla General'!K19</f>
        <v>2</v>
      </c>
      <c r="H18" s="150">
        <v>0</v>
      </c>
      <c r="I18" s="151">
        <v>1</v>
      </c>
      <c r="J18" s="144">
        <f>'[1]Tabla General'!B19+'[1]Tabla General'!C19+'[1]Tabla General'!F19+'[1]Tabla General'!H19+'[1]Tabla General'!I19+'[1]Tabla General'!J19+'[1]Tabla General'!K19</f>
        <v>2</v>
      </c>
      <c r="K18" s="150">
        <v>0</v>
      </c>
      <c r="L18" s="151">
        <v>0</v>
      </c>
      <c r="M18" s="144">
        <f>'[1]Tabla General'!B19+'[1]Tabla General'!C19+'[1]Tabla General'!F19+'[1]Tabla General'!I19+'[1]Tabla General'!J19+'[1]Tabla General'!K19</f>
        <v>2</v>
      </c>
      <c r="N18" s="150">
        <v>0</v>
      </c>
      <c r="O18" s="151">
        <v>0</v>
      </c>
      <c r="P18" s="144">
        <f>'[1]Tabla General'!B19</f>
        <v>1</v>
      </c>
      <c r="Q18" s="142">
        <f>'[1]Tabla General'!K19</f>
        <v>0</v>
      </c>
      <c r="R18" s="143">
        <f>'[1]Tabla General'!J19</f>
        <v>0</v>
      </c>
      <c r="S18" s="144">
        <f>P18-Q18-R18</f>
        <v>1</v>
      </c>
      <c r="T18" s="142">
        <f>'[1]Tabla General'!C19</f>
        <v>0</v>
      </c>
      <c r="U18" s="143">
        <f>'[1]Tabla General'!D19</f>
        <v>0</v>
      </c>
      <c r="V18" s="145">
        <f>'[1]Tabla General'!E19</f>
        <v>0</v>
      </c>
      <c r="W18" s="146">
        <f t="shared" si="5"/>
        <v>1</v>
      </c>
      <c r="X18" s="147">
        <f>'[1]Tabla General'!F19</f>
        <v>1</v>
      </c>
      <c r="Y18" s="146">
        <f t="shared" si="3"/>
        <v>2</v>
      </c>
      <c r="Z18" s="147">
        <f>'[1]Tabla General'!G19</f>
        <v>0</v>
      </c>
      <c r="AA18" s="142">
        <f>'[1]Tabla General'!H19</f>
        <v>0</v>
      </c>
      <c r="AB18" s="145">
        <f>'[1]Tabla General'!I19</f>
        <v>0</v>
      </c>
      <c r="AC18" s="153">
        <v>0</v>
      </c>
      <c r="AD18" s="154">
        <v>0.2</v>
      </c>
    </row>
    <row r="19" spans="1:30" ht="13.5" thickBot="1" x14ac:dyDescent="0.3">
      <c r="A19" s="155" t="s">
        <v>90</v>
      </c>
      <c r="B19" s="156">
        <v>0</v>
      </c>
      <c r="C19" s="157">
        <v>1</v>
      </c>
      <c r="D19" s="158">
        <v>0</v>
      </c>
      <c r="E19" s="156">
        <v>0</v>
      </c>
      <c r="F19" s="157">
        <v>1</v>
      </c>
      <c r="G19" s="158">
        <f>'[1]Tabla General'!B20+'[1]Tabla General'!C20+'[1]Tabla General'!D20+'[1]Tabla General'!E20+'[1]Tabla General'!F20+'[1]Tabla General'!G20+'[1]Tabla General'!H20+'[1]Tabla General'!I20+'[1]Tabla General'!J20+'[1]Tabla General'!K20</f>
        <v>0</v>
      </c>
      <c r="H19" s="156">
        <v>0</v>
      </c>
      <c r="I19" s="157">
        <v>1</v>
      </c>
      <c r="J19" s="144">
        <f>'[1]Tabla General'!B20+'[1]Tabla General'!C20+'[1]Tabla General'!F20+'[1]Tabla General'!H20+'[1]Tabla General'!I20+'[1]Tabla General'!J20+'[1]Tabla General'!K20</f>
        <v>0</v>
      </c>
      <c r="K19" s="156">
        <v>0</v>
      </c>
      <c r="L19" s="157">
        <v>1</v>
      </c>
      <c r="M19" s="144">
        <f>'[1]Tabla General'!B20+'[1]Tabla General'!C20+'[1]Tabla General'!F20+'[1]Tabla General'!I20+'[1]Tabla General'!J20+'[1]Tabla General'!K20</f>
        <v>0</v>
      </c>
      <c r="N19" s="156">
        <v>0</v>
      </c>
      <c r="O19" s="157">
        <v>1</v>
      </c>
      <c r="P19" s="144">
        <f>'[1]Tabla General'!B20</f>
        <v>0</v>
      </c>
      <c r="Q19" s="142">
        <f>'[1]Tabla General'!K20</f>
        <v>0</v>
      </c>
      <c r="R19" s="143">
        <f>'[1]Tabla General'!J20</f>
        <v>0</v>
      </c>
      <c r="S19" s="144">
        <f>P19-Q19-R19</f>
        <v>0</v>
      </c>
      <c r="T19" s="142">
        <f>'[1]Tabla General'!C20</f>
        <v>0</v>
      </c>
      <c r="U19" s="143">
        <f>'[1]Tabla General'!D20</f>
        <v>0</v>
      </c>
      <c r="V19" s="145">
        <f>'[1]Tabla General'!E20</f>
        <v>0</v>
      </c>
      <c r="W19" s="146">
        <f t="shared" si="5"/>
        <v>0</v>
      </c>
      <c r="X19" s="147">
        <f>'[1]Tabla General'!F20</f>
        <v>0</v>
      </c>
      <c r="Y19" s="146">
        <f t="shared" si="3"/>
        <v>0</v>
      </c>
      <c r="Z19" s="147">
        <f>'[1]Tabla General'!G20</f>
        <v>0</v>
      </c>
      <c r="AA19" s="142">
        <f>'[1]Tabla General'!H20</f>
        <v>0</v>
      </c>
      <c r="AB19" s="145">
        <f>'[1]Tabla General'!I20</f>
        <v>0</v>
      </c>
      <c r="AC19" s="159">
        <v>0</v>
      </c>
      <c r="AD19" s="160"/>
    </row>
    <row r="20" spans="1:30" ht="13.5" thickBot="1" x14ac:dyDescent="0.3">
      <c r="A20" s="161" t="s">
        <v>91</v>
      </c>
      <c r="B20" s="162">
        <f>B21+B22+B23+B24+B25+B26+B27+B28</f>
        <v>280</v>
      </c>
      <c r="C20" s="163">
        <f>C21+C22+C23+C24+C25+C26+C27+C28</f>
        <v>201</v>
      </c>
      <c r="D20" s="164">
        <f t="shared" ref="D20:AC20" si="6">D21+D22+D23+D24+D25+D26+D27+D28</f>
        <v>186</v>
      </c>
      <c r="E20" s="162">
        <f t="shared" si="6"/>
        <v>63</v>
      </c>
      <c r="F20" s="163">
        <f t="shared" si="6"/>
        <v>70</v>
      </c>
      <c r="G20" s="164">
        <f t="shared" si="6"/>
        <v>62</v>
      </c>
      <c r="H20" s="162">
        <f t="shared" si="6"/>
        <v>47</v>
      </c>
      <c r="I20" s="163">
        <f t="shared" si="6"/>
        <v>65</v>
      </c>
      <c r="J20" s="164">
        <f t="shared" si="6"/>
        <v>60</v>
      </c>
      <c r="K20" s="162">
        <f t="shared" si="6"/>
        <v>43</v>
      </c>
      <c r="L20" s="163">
        <f t="shared" si="6"/>
        <v>53</v>
      </c>
      <c r="M20" s="164">
        <f t="shared" si="6"/>
        <v>50</v>
      </c>
      <c r="N20" s="162">
        <f t="shared" si="6"/>
        <v>13</v>
      </c>
      <c r="O20" s="163">
        <f t="shared" si="6"/>
        <v>18</v>
      </c>
      <c r="P20" s="164">
        <f t="shared" si="6"/>
        <v>15</v>
      </c>
      <c r="Q20" s="165">
        <f t="shared" si="6"/>
        <v>0</v>
      </c>
      <c r="R20" s="166">
        <f t="shared" si="6"/>
        <v>0</v>
      </c>
      <c r="S20" s="164">
        <f t="shared" si="6"/>
        <v>15</v>
      </c>
      <c r="T20" s="165">
        <f t="shared" si="6"/>
        <v>1</v>
      </c>
      <c r="U20" s="166">
        <f t="shared" si="6"/>
        <v>1</v>
      </c>
      <c r="V20" s="166">
        <f t="shared" si="6"/>
        <v>0</v>
      </c>
      <c r="W20" s="167">
        <f t="shared" si="6"/>
        <v>17</v>
      </c>
      <c r="X20" s="165">
        <f t="shared" si="6"/>
        <v>26</v>
      </c>
      <c r="Y20" s="167">
        <f t="shared" si="6"/>
        <v>43</v>
      </c>
      <c r="Z20" s="165">
        <f t="shared" si="6"/>
        <v>1</v>
      </c>
      <c r="AA20" s="165">
        <f t="shared" si="6"/>
        <v>10</v>
      </c>
      <c r="AB20" s="166">
        <f t="shared" si="6"/>
        <v>8</v>
      </c>
      <c r="AC20" s="167">
        <f t="shared" si="6"/>
        <v>54</v>
      </c>
      <c r="AD20" s="168">
        <f>SUM(AD21:AD28)</f>
        <v>5.2</v>
      </c>
    </row>
    <row r="21" spans="1:30" ht="13" x14ac:dyDescent="0.25">
      <c r="A21" s="169" t="s">
        <v>92</v>
      </c>
      <c r="B21" s="170">
        <v>195</v>
      </c>
      <c r="C21" s="171">
        <v>41</v>
      </c>
      <c r="D21" s="172">
        <v>95</v>
      </c>
      <c r="E21" s="170">
        <v>52</v>
      </c>
      <c r="F21" s="171">
        <v>10</v>
      </c>
      <c r="G21" s="172">
        <f>'[1]Tabla General'!B21+'[1]Tabla General'!C21+'[1]Tabla General'!D21+'[1]Tabla General'!E21+'[1]Tabla General'!F21+'[1]Tabla General'!G21+'[1]Tabla General'!H21+'[1]Tabla General'!I21+'[1]Tabla General'!J21+'[1]Tabla General'!K21</f>
        <v>15</v>
      </c>
      <c r="H21" s="170">
        <v>38</v>
      </c>
      <c r="I21" s="171">
        <v>9</v>
      </c>
      <c r="J21" s="172">
        <f>'[1]Tabla General'!B21+'[1]Tabla General'!C21+'[1]Tabla General'!F21+'[1]Tabla General'!H21+'[1]Tabla General'!I21+'[1]Tabla General'!J21+'[1]Tabla General'!K21</f>
        <v>15</v>
      </c>
      <c r="K21" s="170">
        <v>37</v>
      </c>
      <c r="L21" s="171">
        <v>9</v>
      </c>
      <c r="M21" s="172">
        <f>'[1]Tabla General'!B21+'[1]Tabla General'!C21+'[1]Tabla General'!F21+'[1]Tabla General'!I21+'[1]Tabla General'!J21+'[1]Tabla General'!K21</f>
        <v>14</v>
      </c>
      <c r="N21" s="170">
        <v>10</v>
      </c>
      <c r="O21" s="171">
        <v>5</v>
      </c>
      <c r="P21" s="172">
        <f>'[1]Tabla General'!B21</f>
        <v>6</v>
      </c>
      <c r="Q21" s="170">
        <f>'[1]Tabla General'!K21</f>
        <v>0</v>
      </c>
      <c r="R21" s="171">
        <f>'[1]Tabla General'!J21</f>
        <v>0</v>
      </c>
      <c r="S21" s="172">
        <f>P21-Q21-R21</f>
        <v>6</v>
      </c>
      <c r="T21" s="170">
        <f>'[1]Tabla General'!C21</f>
        <v>0</v>
      </c>
      <c r="U21" s="171">
        <f>'[1]Tabla General'!D21</f>
        <v>0</v>
      </c>
      <c r="V21" s="173">
        <f>'[1]Tabla General'!E21</f>
        <v>0</v>
      </c>
      <c r="W21" s="174">
        <f t="shared" ref="W21:W28" si="7">S21+T21+U21+V21</f>
        <v>6</v>
      </c>
      <c r="X21" s="175">
        <f>'[1]Tabla General'!F21</f>
        <v>5</v>
      </c>
      <c r="Y21" s="174">
        <f t="shared" si="3"/>
        <v>11</v>
      </c>
      <c r="Z21" s="175">
        <f>'[1]Tabla General'!G21</f>
        <v>0</v>
      </c>
      <c r="AA21" s="170">
        <f>'[1]Tabla General'!H21</f>
        <v>1</v>
      </c>
      <c r="AB21" s="173">
        <f>'[1]Tabla General'!I21</f>
        <v>3</v>
      </c>
      <c r="AC21" s="174">
        <v>12</v>
      </c>
      <c r="AD21" s="176">
        <v>3.65</v>
      </c>
    </row>
    <row r="22" spans="1:30" ht="13" x14ac:dyDescent="0.25">
      <c r="A22" s="177" t="s">
        <v>93</v>
      </c>
      <c r="B22" s="178">
        <v>66</v>
      </c>
      <c r="C22" s="179">
        <v>33</v>
      </c>
      <c r="D22" s="180">
        <v>55</v>
      </c>
      <c r="E22" s="178">
        <v>8</v>
      </c>
      <c r="F22" s="179">
        <v>10</v>
      </c>
      <c r="G22" s="172">
        <f>'[1]Tabla General'!B22+'[1]Tabla General'!C22+'[1]Tabla General'!D22+'[1]Tabla General'!E22+'[1]Tabla General'!F22+'[1]Tabla General'!G22+'[1]Tabla General'!H22+'[1]Tabla General'!I22+'[1]Tabla General'!J22+'[1]Tabla General'!K22</f>
        <v>10</v>
      </c>
      <c r="H22" s="178">
        <v>6</v>
      </c>
      <c r="I22" s="179">
        <v>8</v>
      </c>
      <c r="J22" s="172">
        <f>'[1]Tabla General'!B22+'[1]Tabla General'!C22+'[1]Tabla General'!F22+'[1]Tabla General'!H22+'[1]Tabla General'!I22+'[1]Tabla General'!J22+'[1]Tabla General'!K22</f>
        <v>9</v>
      </c>
      <c r="K22" s="178">
        <v>5</v>
      </c>
      <c r="L22" s="179">
        <v>6</v>
      </c>
      <c r="M22" s="172">
        <f>'[1]Tabla General'!B22+'[1]Tabla General'!C22+'[1]Tabla General'!F22+'[1]Tabla General'!I22+'[1]Tabla General'!J22+'[1]Tabla General'!K22</f>
        <v>7</v>
      </c>
      <c r="N22" s="178">
        <v>2</v>
      </c>
      <c r="O22" s="179">
        <v>3</v>
      </c>
      <c r="P22" s="172">
        <f>'[1]Tabla General'!B22</f>
        <v>3</v>
      </c>
      <c r="Q22" s="170">
        <f>'[1]Tabla General'!K22</f>
        <v>0</v>
      </c>
      <c r="R22" s="171">
        <v>0</v>
      </c>
      <c r="S22" s="172">
        <f t="shared" ref="S22:S28" si="8">P22-Q22-R22</f>
        <v>3</v>
      </c>
      <c r="T22" s="170">
        <f>'[1]Tabla General'!C22</f>
        <v>1</v>
      </c>
      <c r="U22" s="171">
        <f>'[1]Tabla General'!D22</f>
        <v>1</v>
      </c>
      <c r="V22" s="173">
        <f>'[1]Tabla General'!E22</f>
        <v>0</v>
      </c>
      <c r="W22" s="174">
        <f t="shared" si="7"/>
        <v>5</v>
      </c>
      <c r="X22" s="175">
        <f>'[1]Tabla General'!F22</f>
        <v>3</v>
      </c>
      <c r="Y22" s="174">
        <f t="shared" si="3"/>
        <v>8</v>
      </c>
      <c r="Z22" s="175">
        <f>'[1]Tabla General'!G22</f>
        <v>0</v>
      </c>
      <c r="AA22" s="170">
        <f>'[1]Tabla General'!H22</f>
        <v>2</v>
      </c>
      <c r="AB22" s="173">
        <f>'[1]Tabla General'!I22</f>
        <v>0</v>
      </c>
      <c r="AC22" s="181">
        <v>12</v>
      </c>
      <c r="AD22" s="182">
        <v>0.75</v>
      </c>
    </row>
    <row r="23" spans="1:30" ht="13" x14ac:dyDescent="0.25">
      <c r="A23" s="177" t="s">
        <v>94</v>
      </c>
      <c r="B23" s="178">
        <v>19</v>
      </c>
      <c r="C23" s="179">
        <v>14</v>
      </c>
      <c r="D23" s="180">
        <v>1</v>
      </c>
      <c r="E23" s="178">
        <v>3</v>
      </c>
      <c r="F23" s="179">
        <v>2</v>
      </c>
      <c r="G23" s="172">
        <f>'[1]Tabla General'!B23+'[1]Tabla General'!C23+'[1]Tabla General'!D23+'[1]Tabla General'!E23+'[1]Tabla General'!F23+'[1]Tabla General'!G23+'[1]Tabla General'!H23+'[1]Tabla General'!I23+'[1]Tabla General'!J23+'[1]Tabla General'!K23</f>
        <v>1</v>
      </c>
      <c r="H23" s="178">
        <v>3</v>
      </c>
      <c r="I23" s="179">
        <v>2</v>
      </c>
      <c r="J23" s="172">
        <f>'[1]Tabla General'!B23+'[1]Tabla General'!C23+'[1]Tabla General'!F23+'[1]Tabla General'!H23+'[1]Tabla General'!I23+'[1]Tabla General'!J23+'[1]Tabla General'!K23</f>
        <v>1</v>
      </c>
      <c r="K23" s="178">
        <v>1</v>
      </c>
      <c r="L23" s="179">
        <v>1</v>
      </c>
      <c r="M23" s="172">
        <f>'[1]Tabla General'!B23+'[1]Tabla General'!C23+'[1]Tabla General'!F23+'[1]Tabla General'!I23+'[1]Tabla General'!J23+'[1]Tabla General'!K23</f>
        <v>1</v>
      </c>
      <c r="N23" s="178">
        <v>1</v>
      </c>
      <c r="O23" s="179">
        <v>1</v>
      </c>
      <c r="P23" s="172">
        <f>'[1]Tabla General'!B23</f>
        <v>0</v>
      </c>
      <c r="Q23" s="170">
        <f>'[1]Tabla General'!K23</f>
        <v>0</v>
      </c>
      <c r="R23" s="171">
        <f>'[1]Tabla General'!J23</f>
        <v>0</v>
      </c>
      <c r="S23" s="172">
        <f t="shared" si="8"/>
        <v>0</v>
      </c>
      <c r="T23" s="170">
        <f>'[1]Tabla General'!C23</f>
        <v>0</v>
      </c>
      <c r="U23" s="171">
        <f>'[1]Tabla General'!D23</f>
        <v>0</v>
      </c>
      <c r="V23" s="173">
        <f>'[1]Tabla General'!E23</f>
        <v>0</v>
      </c>
      <c r="W23" s="174">
        <f t="shared" si="7"/>
        <v>0</v>
      </c>
      <c r="X23" s="175">
        <f>'[1]Tabla General'!F23</f>
        <v>1</v>
      </c>
      <c r="Y23" s="174">
        <f t="shared" si="3"/>
        <v>1</v>
      </c>
      <c r="Z23" s="175">
        <f>'[1]Tabla General'!G23</f>
        <v>0</v>
      </c>
      <c r="AA23" s="170">
        <f>'[1]Tabla General'!H23</f>
        <v>0</v>
      </c>
      <c r="AB23" s="173">
        <f>'[1]Tabla General'!I23</f>
        <v>0</v>
      </c>
      <c r="AC23" s="181">
        <v>1</v>
      </c>
      <c r="AD23" s="182"/>
    </row>
    <row r="24" spans="1:30" ht="13" x14ac:dyDescent="0.25">
      <c r="A24" s="177" t="s">
        <v>95</v>
      </c>
      <c r="B24" s="178">
        <v>0</v>
      </c>
      <c r="C24" s="179">
        <v>56</v>
      </c>
      <c r="D24" s="180">
        <v>8</v>
      </c>
      <c r="E24" s="178">
        <v>0</v>
      </c>
      <c r="F24" s="179">
        <v>16</v>
      </c>
      <c r="G24" s="172">
        <f>'[1]Tabla General'!B24+'[1]Tabla General'!C24+'[1]Tabla General'!D24+'[1]Tabla General'!E24+'[1]Tabla General'!F24+'[1]Tabla General'!G24+'[1]Tabla General'!H24+'[1]Tabla General'!I24+'[1]Tabla General'!J24+'[1]Tabla General'!K24</f>
        <v>8</v>
      </c>
      <c r="H24" s="178">
        <v>0</v>
      </c>
      <c r="I24" s="179">
        <v>15</v>
      </c>
      <c r="J24" s="172">
        <f>'[1]Tabla General'!B24+'[1]Tabla General'!C24+'[1]Tabla General'!F24+'[1]Tabla General'!H24+'[1]Tabla General'!I24+'[1]Tabla General'!J24+'[1]Tabla General'!K24</f>
        <v>8</v>
      </c>
      <c r="K24" s="178">
        <v>0</v>
      </c>
      <c r="L24" s="179">
        <v>12</v>
      </c>
      <c r="M24" s="172">
        <f>'[1]Tabla General'!B24+'[1]Tabla General'!C24+'[1]Tabla General'!F24+'[1]Tabla General'!I24+'[1]Tabla General'!J24+'[1]Tabla General'!K24</f>
        <v>4</v>
      </c>
      <c r="N24" s="178">
        <v>0</v>
      </c>
      <c r="O24" s="179">
        <v>3</v>
      </c>
      <c r="P24" s="172">
        <f>'[1]Tabla General'!B24</f>
        <v>0</v>
      </c>
      <c r="Q24" s="170">
        <f>'[1]Tabla General'!K24</f>
        <v>0</v>
      </c>
      <c r="R24" s="171">
        <f>'[1]Tabla General'!J24</f>
        <v>0</v>
      </c>
      <c r="S24" s="172">
        <f t="shared" si="8"/>
        <v>0</v>
      </c>
      <c r="T24" s="170">
        <f>'[1]Tabla General'!C24</f>
        <v>0</v>
      </c>
      <c r="U24" s="171">
        <f>'[1]Tabla General'!D24</f>
        <v>0</v>
      </c>
      <c r="V24" s="173">
        <f>'[1]Tabla General'!E24</f>
        <v>0</v>
      </c>
      <c r="W24" s="174">
        <f t="shared" si="7"/>
        <v>0</v>
      </c>
      <c r="X24" s="175">
        <f>'[1]Tabla General'!F24</f>
        <v>4</v>
      </c>
      <c r="Y24" s="174">
        <f t="shared" si="3"/>
        <v>4</v>
      </c>
      <c r="Z24" s="175">
        <f>'[1]Tabla General'!G24</f>
        <v>0</v>
      </c>
      <c r="AA24" s="170">
        <f>'[1]Tabla General'!H24</f>
        <v>4</v>
      </c>
      <c r="AB24" s="173">
        <f>'[1]Tabla General'!I24</f>
        <v>0</v>
      </c>
      <c r="AC24" s="181">
        <v>5</v>
      </c>
      <c r="AD24" s="182"/>
    </row>
    <row r="25" spans="1:30" ht="13" x14ac:dyDescent="0.25">
      <c r="A25" s="177" t="s">
        <v>96</v>
      </c>
      <c r="B25" s="178">
        <v>0</v>
      </c>
      <c r="C25" s="179">
        <v>5</v>
      </c>
      <c r="D25" s="180">
        <v>6</v>
      </c>
      <c r="E25" s="178">
        <v>0</v>
      </c>
      <c r="F25" s="179">
        <v>4</v>
      </c>
      <c r="G25" s="172">
        <f>'[1]Tabla General'!B25+'[1]Tabla General'!C25+'[1]Tabla General'!D25+'[1]Tabla General'!E25+'[1]Tabla General'!F25+'[1]Tabla General'!G25+'[1]Tabla General'!H25+'[1]Tabla General'!I25+'[1]Tabla General'!J25+'[1]Tabla General'!K25</f>
        <v>6</v>
      </c>
      <c r="H25" s="178">
        <v>0</v>
      </c>
      <c r="I25" s="179">
        <v>4</v>
      </c>
      <c r="J25" s="172">
        <f>'[1]Tabla General'!B25+'[1]Tabla General'!C25+'[1]Tabla General'!F25+'[1]Tabla General'!H25+'[1]Tabla General'!I25+'[1]Tabla General'!J25+'[1]Tabla General'!K25</f>
        <v>6</v>
      </c>
      <c r="K25" s="178">
        <v>0</v>
      </c>
      <c r="L25" s="179">
        <v>3</v>
      </c>
      <c r="M25" s="172">
        <f>'[1]Tabla General'!B25+'[1]Tabla General'!C25+'[1]Tabla General'!F25+'[1]Tabla General'!I25+'[1]Tabla General'!J25+'[1]Tabla General'!K25</f>
        <v>5</v>
      </c>
      <c r="N25" s="178">
        <v>0</v>
      </c>
      <c r="O25" s="179">
        <v>2</v>
      </c>
      <c r="P25" s="172">
        <f>'[1]Tabla General'!B25</f>
        <v>3</v>
      </c>
      <c r="Q25" s="170">
        <f>'[1]Tabla General'!K25</f>
        <v>0</v>
      </c>
      <c r="R25" s="171">
        <f>'[1]Tabla General'!J25</f>
        <v>0</v>
      </c>
      <c r="S25" s="172">
        <f t="shared" si="8"/>
        <v>3</v>
      </c>
      <c r="T25" s="170">
        <f>'[1]Tabla General'!C25</f>
        <v>0</v>
      </c>
      <c r="U25" s="171">
        <f>'[1]Tabla General'!D25</f>
        <v>0</v>
      </c>
      <c r="V25" s="173">
        <f>'[1]Tabla General'!E25</f>
        <v>0</v>
      </c>
      <c r="W25" s="174">
        <f t="shared" si="7"/>
        <v>3</v>
      </c>
      <c r="X25" s="175">
        <f>'[1]Tabla General'!F25</f>
        <v>1</v>
      </c>
      <c r="Y25" s="174">
        <f t="shared" si="3"/>
        <v>4</v>
      </c>
      <c r="Z25" s="175">
        <f>'[1]Tabla General'!G25</f>
        <v>0</v>
      </c>
      <c r="AA25" s="170">
        <f>'[1]Tabla General'!H25</f>
        <v>1</v>
      </c>
      <c r="AB25" s="173">
        <f>'[1]Tabla General'!I25</f>
        <v>1</v>
      </c>
      <c r="AC25" s="181">
        <v>5</v>
      </c>
      <c r="AD25" s="182">
        <v>0.6</v>
      </c>
    </row>
    <row r="26" spans="1:30" ht="13" x14ac:dyDescent="0.25">
      <c r="A26" s="177" t="s">
        <v>97</v>
      </c>
      <c r="B26" s="178">
        <v>0</v>
      </c>
      <c r="C26" s="179">
        <v>5</v>
      </c>
      <c r="D26" s="180">
        <v>1</v>
      </c>
      <c r="E26" s="178">
        <v>0</v>
      </c>
      <c r="F26" s="179">
        <v>3</v>
      </c>
      <c r="G26" s="172">
        <f>'[1]Tabla General'!B26+'[1]Tabla General'!C26+'[1]Tabla General'!D26+'[1]Tabla General'!E26+'[1]Tabla General'!F26+'[1]Tabla General'!G26+'[1]Tabla General'!H26+'[1]Tabla General'!I26+'[1]Tabla General'!J26+'[1]Tabla General'!K26</f>
        <v>1</v>
      </c>
      <c r="H26" s="178">
        <v>0</v>
      </c>
      <c r="I26" s="179">
        <v>3</v>
      </c>
      <c r="J26" s="172">
        <f>'[1]Tabla General'!B26+'[1]Tabla General'!C26+'[1]Tabla General'!F26+'[1]Tabla General'!H26+'[1]Tabla General'!I26+'[1]Tabla General'!J26+'[1]Tabla General'!K26</f>
        <v>0</v>
      </c>
      <c r="K26" s="178">
        <v>0</v>
      </c>
      <c r="L26" s="179">
        <v>3</v>
      </c>
      <c r="M26" s="172">
        <f>'[1]Tabla General'!B26+'[1]Tabla General'!C26+'[1]Tabla General'!F26+'[1]Tabla General'!I26+'[1]Tabla General'!J26+'[1]Tabla General'!K26</f>
        <v>0</v>
      </c>
      <c r="N26" s="178">
        <v>0</v>
      </c>
      <c r="O26" s="179">
        <v>1</v>
      </c>
      <c r="P26" s="172">
        <f>'[1]Tabla General'!B26</f>
        <v>0</v>
      </c>
      <c r="Q26" s="170">
        <f>'[1]Tabla General'!K26</f>
        <v>0</v>
      </c>
      <c r="R26" s="171">
        <f>'[1]Tabla General'!J26</f>
        <v>0</v>
      </c>
      <c r="S26" s="172">
        <f t="shared" si="8"/>
        <v>0</v>
      </c>
      <c r="T26" s="170">
        <f>'[1]Tabla General'!C26</f>
        <v>0</v>
      </c>
      <c r="U26" s="171">
        <f>'[1]Tabla General'!D26</f>
        <v>0</v>
      </c>
      <c r="V26" s="173">
        <f>'[1]Tabla General'!E26</f>
        <v>0</v>
      </c>
      <c r="W26" s="174">
        <f t="shared" si="7"/>
        <v>0</v>
      </c>
      <c r="X26" s="175">
        <f>'[1]Tabla General'!F26</f>
        <v>0</v>
      </c>
      <c r="Y26" s="174">
        <f t="shared" si="3"/>
        <v>0</v>
      </c>
      <c r="Z26" s="175">
        <f>'[1]Tabla General'!G26</f>
        <v>1</v>
      </c>
      <c r="AA26" s="170">
        <f>'[1]Tabla General'!H26</f>
        <v>0</v>
      </c>
      <c r="AB26" s="173">
        <f>'[1]Tabla General'!I26</f>
        <v>0</v>
      </c>
      <c r="AC26" s="181">
        <v>4</v>
      </c>
      <c r="AD26" s="182"/>
    </row>
    <row r="27" spans="1:30" ht="13" x14ac:dyDescent="0.25">
      <c r="A27" s="177" t="s">
        <v>98</v>
      </c>
      <c r="B27" s="178">
        <v>0</v>
      </c>
      <c r="C27" s="179">
        <v>14</v>
      </c>
      <c r="D27" s="180">
        <v>7</v>
      </c>
      <c r="E27" s="178">
        <v>0</v>
      </c>
      <c r="F27" s="179">
        <v>7</v>
      </c>
      <c r="G27" s="172">
        <f>'[1]Tabla General'!B27+'[1]Tabla General'!C27+'[1]Tabla General'!D27+'[1]Tabla General'!E27+'[1]Tabla General'!F27+'[1]Tabla General'!G27+'[1]Tabla General'!H27+'[1]Tabla General'!I27+'[1]Tabla General'!J27+'[1]Tabla General'!K27</f>
        <v>7</v>
      </c>
      <c r="H27" s="178">
        <v>0</v>
      </c>
      <c r="I27" s="179">
        <v>7</v>
      </c>
      <c r="J27" s="172">
        <f>'[1]Tabla General'!B27+'[1]Tabla General'!C27+'[1]Tabla General'!F27+'[1]Tabla General'!H27+'[1]Tabla General'!I27+'[1]Tabla General'!J27+'[1]Tabla General'!K27</f>
        <v>7</v>
      </c>
      <c r="K27" s="178">
        <v>0</v>
      </c>
      <c r="L27" s="179">
        <v>4</v>
      </c>
      <c r="M27" s="172">
        <f>'[1]Tabla General'!B27+'[1]Tabla General'!C27+'[1]Tabla General'!F27+'[1]Tabla General'!I27+'[1]Tabla General'!J27+'[1]Tabla General'!K27</f>
        <v>7</v>
      </c>
      <c r="N27" s="178">
        <v>0</v>
      </c>
      <c r="O27" s="179">
        <v>1</v>
      </c>
      <c r="P27" s="172">
        <f>'[1]Tabla General'!B27</f>
        <v>1</v>
      </c>
      <c r="Q27" s="170">
        <f>'[1]Tabla General'!K27</f>
        <v>0</v>
      </c>
      <c r="R27" s="171">
        <f>'[1]Tabla General'!J27</f>
        <v>0</v>
      </c>
      <c r="S27" s="172">
        <f t="shared" si="8"/>
        <v>1</v>
      </c>
      <c r="T27" s="170">
        <f>'[1]Tabla General'!C27</f>
        <v>0</v>
      </c>
      <c r="U27" s="171">
        <f>'[1]Tabla General'!D27</f>
        <v>0</v>
      </c>
      <c r="V27" s="173">
        <f>'[1]Tabla General'!E27</f>
        <v>0</v>
      </c>
      <c r="W27" s="174">
        <f t="shared" si="7"/>
        <v>1</v>
      </c>
      <c r="X27" s="175">
        <f>'[1]Tabla General'!F27</f>
        <v>2</v>
      </c>
      <c r="Y27" s="174">
        <f t="shared" si="3"/>
        <v>3</v>
      </c>
      <c r="Z27" s="175">
        <f>'[1]Tabla General'!G27</f>
        <v>0</v>
      </c>
      <c r="AA27" s="170">
        <f>'[1]Tabla General'!H27</f>
        <v>0</v>
      </c>
      <c r="AB27" s="173">
        <f>'[1]Tabla General'!I27</f>
        <v>4</v>
      </c>
      <c r="AC27" s="181">
        <v>5</v>
      </c>
      <c r="AD27" s="182">
        <v>0.2</v>
      </c>
    </row>
    <row r="28" spans="1:30" ht="13.5" thickBot="1" x14ac:dyDescent="0.3">
      <c r="A28" s="183" t="s">
        <v>99</v>
      </c>
      <c r="B28" s="184">
        <v>0</v>
      </c>
      <c r="C28" s="185">
        <v>33</v>
      </c>
      <c r="D28" s="186">
        <v>13</v>
      </c>
      <c r="E28" s="184">
        <v>0</v>
      </c>
      <c r="F28" s="185">
        <v>18</v>
      </c>
      <c r="G28" s="172">
        <f>'[1]Tabla General'!B28+'[1]Tabla General'!C28+'[1]Tabla General'!D28+'[1]Tabla General'!E28+'[1]Tabla General'!F28+'[1]Tabla General'!G28+'[1]Tabla General'!H28+'[1]Tabla General'!I28+'[1]Tabla General'!J28+'[1]Tabla General'!K28</f>
        <v>14</v>
      </c>
      <c r="H28" s="184">
        <v>0</v>
      </c>
      <c r="I28" s="185">
        <v>17</v>
      </c>
      <c r="J28" s="172">
        <f>'[1]Tabla General'!B28+'[1]Tabla General'!C28+'[1]Tabla General'!F28+'[1]Tabla General'!H28+'[1]Tabla General'!I28+'[1]Tabla General'!J28+'[1]Tabla General'!K28</f>
        <v>14</v>
      </c>
      <c r="K28" s="184">
        <v>0</v>
      </c>
      <c r="L28" s="185">
        <v>15</v>
      </c>
      <c r="M28" s="172">
        <f>'[1]Tabla General'!B28+'[1]Tabla General'!C28+'[1]Tabla General'!F28+'[1]Tabla General'!I28+'[1]Tabla General'!J28+'[1]Tabla General'!K28</f>
        <v>12</v>
      </c>
      <c r="N28" s="184">
        <v>0</v>
      </c>
      <c r="O28" s="185">
        <v>2</v>
      </c>
      <c r="P28" s="172">
        <f>'[1]Tabla General'!B28</f>
        <v>2</v>
      </c>
      <c r="Q28" s="170">
        <f>'[1]Tabla General'!K28</f>
        <v>0</v>
      </c>
      <c r="R28" s="171">
        <f>'[1]Tabla General'!J28</f>
        <v>0</v>
      </c>
      <c r="S28" s="172">
        <f t="shared" si="8"/>
        <v>2</v>
      </c>
      <c r="T28" s="170">
        <f>'[1]Tabla General'!C28</f>
        <v>0</v>
      </c>
      <c r="U28" s="171">
        <f>'[1]Tabla General'!D28</f>
        <v>0</v>
      </c>
      <c r="V28" s="173">
        <f>'[1]Tabla General'!E28</f>
        <v>0</v>
      </c>
      <c r="W28" s="174">
        <f t="shared" si="7"/>
        <v>2</v>
      </c>
      <c r="X28" s="175">
        <f>'[1]Tabla General'!F28</f>
        <v>10</v>
      </c>
      <c r="Y28" s="174">
        <f t="shared" si="3"/>
        <v>12</v>
      </c>
      <c r="Z28" s="175">
        <f>'[1]Tabla General'!G28</f>
        <v>0</v>
      </c>
      <c r="AA28" s="170">
        <f>'[1]Tabla General'!H28</f>
        <v>2</v>
      </c>
      <c r="AB28" s="173">
        <f>'[1]Tabla General'!I28</f>
        <v>0</v>
      </c>
      <c r="AC28" s="187">
        <v>10</v>
      </c>
      <c r="AD28" s="188"/>
    </row>
    <row r="29" spans="1:30" ht="13.5" thickBot="1" x14ac:dyDescent="0.3">
      <c r="A29" s="189" t="s">
        <v>100</v>
      </c>
      <c r="B29" s="190">
        <f>B30+B31+B32+B33</f>
        <v>124</v>
      </c>
      <c r="C29" s="191">
        <f t="shared" ref="C29:AC29" si="9">C30+C31+C32+C33</f>
        <v>79</v>
      </c>
      <c r="D29" s="192">
        <f t="shared" si="9"/>
        <v>109</v>
      </c>
      <c r="E29" s="190">
        <f t="shared" si="9"/>
        <v>41</v>
      </c>
      <c r="F29" s="191">
        <f t="shared" si="9"/>
        <v>35</v>
      </c>
      <c r="G29" s="192">
        <f t="shared" si="9"/>
        <v>40</v>
      </c>
      <c r="H29" s="190">
        <f t="shared" si="9"/>
        <v>39</v>
      </c>
      <c r="I29" s="191">
        <f t="shared" si="9"/>
        <v>32</v>
      </c>
      <c r="J29" s="192">
        <f t="shared" si="9"/>
        <v>37</v>
      </c>
      <c r="K29" s="190">
        <f t="shared" si="9"/>
        <v>32</v>
      </c>
      <c r="L29" s="191">
        <f t="shared" si="9"/>
        <v>27</v>
      </c>
      <c r="M29" s="192">
        <f t="shared" si="9"/>
        <v>31</v>
      </c>
      <c r="N29" s="190">
        <f t="shared" si="9"/>
        <v>20</v>
      </c>
      <c r="O29" s="191">
        <f t="shared" si="9"/>
        <v>12</v>
      </c>
      <c r="P29" s="192">
        <f t="shared" si="9"/>
        <v>12</v>
      </c>
      <c r="Q29" s="190">
        <f t="shared" si="9"/>
        <v>0</v>
      </c>
      <c r="R29" s="191">
        <f t="shared" si="9"/>
        <v>0</v>
      </c>
      <c r="S29" s="192">
        <f t="shared" si="9"/>
        <v>12</v>
      </c>
      <c r="T29" s="190">
        <f t="shared" si="9"/>
        <v>1</v>
      </c>
      <c r="U29" s="191">
        <f t="shared" si="9"/>
        <v>2</v>
      </c>
      <c r="V29" s="193">
        <f t="shared" si="9"/>
        <v>0</v>
      </c>
      <c r="W29" s="194">
        <f t="shared" si="9"/>
        <v>15</v>
      </c>
      <c r="X29" s="195">
        <f t="shared" si="9"/>
        <v>13</v>
      </c>
      <c r="Y29" s="194">
        <f t="shared" si="9"/>
        <v>28</v>
      </c>
      <c r="Z29" s="195">
        <f t="shared" si="9"/>
        <v>1</v>
      </c>
      <c r="AA29" s="190">
        <f t="shared" si="9"/>
        <v>6</v>
      </c>
      <c r="AB29" s="193">
        <f t="shared" si="9"/>
        <v>5</v>
      </c>
      <c r="AC29" s="194">
        <f t="shared" si="9"/>
        <v>40</v>
      </c>
      <c r="AD29" s="196">
        <f>SUM(AD30:AD33)</f>
        <v>3.6</v>
      </c>
    </row>
    <row r="30" spans="1:30" ht="13" x14ac:dyDescent="0.25">
      <c r="A30" s="197" t="s">
        <v>101</v>
      </c>
      <c r="B30" s="198">
        <v>59</v>
      </c>
      <c r="C30" s="199">
        <v>37</v>
      </c>
      <c r="D30" s="200">
        <v>37</v>
      </c>
      <c r="E30" s="198">
        <v>22</v>
      </c>
      <c r="F30" s="199">
        <v>20</v>
      </c>
      <c r="G30" s="200">
        <f>'[1]Tabla General'!B29+'[1]Tabla General'!C29+'[1]Tabla General'!D29+'[1]Tabla General'!E29+'[1]Tabla General'!F29+'[1]Tabla General'!G29+'[1]Tabla General'!H29+'[1]Tabla General'!I29+'[1]Tabla General'!J29+'[1]Tabla General'!K29</f>
        <v>14</v>
      </c>
      <c r="H30" s="198">
        <v>22</v>
      </c>
      <c r="I30" s="199">
        <v>18</v>
      </c>
      <c r="J30" s="200">
        <f>'[1]Tabla General'!B29+'[1]Tabla General'!C29+'[1]Tabla General'!F29+'[1]Tabla General'!H29+'[1]Tabla General'!I29+'[1]Tabla General'!J29+'[1]Tabla General'!K29</f>
        <v>14</v>
      </c>
      <c r="K30" s="198">
        <v>20</v>
      </c>
      <c r="L30" s="199">
        <v>15</v>
      </c>
      <c r="M30" s="200">
        <f>'[1]Tabla General'!B29+'[1]Tabla General'!C29+'[1]Tabla General'!F29+'[1]Tabla General'!I29+'[1]Tabla General'!J29+'[1]Tabla General'!K29</f>
        <v>13</v>
      </c>
      <c r="N30" s="198">
        <v>10</v>
      </c>
      <c r="O30" s="199">
        <v>5</v>
      </c>
      <c r="P30" s="200">
        <f>'[1]Tabla General'!B29</f>
        <v>6</v>
      </c>
      <c r="Q30" s="198">
        <f>'[1]Tabla General'!K29</f>
        <v>0</v>
      </c>
      <c r="R30" s="199">
        <f>'[1]Tabla General'!J29</f>
        <v>0</v>
      </c>
      <c r="S30" s="200">
        <f>P30-Q30-R30</f>
        <v>6</v>
      </c>
      <c r="T30" s="198">
        <f>'[1]Tabla General'!C29</f>
        <v>0</v>
      </c>
      <c r="U30" s="199">
        <f>'[1]Tabla General'!D29</f>
        <v>0</v>
      </c>
      <c r="V30" s="201">
        <f>'[1]Tabla General'!E29</f>
        <v>0</v>
      </c>
      <c r="W30" s="202">
        <f>S30+T30+U30+V30</f>
        <v>6</v>
      </c>
      <c r="X30" s="203">
        <f>'[1]Tabla General'!F29</f>
        <v>4</v>
      </c>
      <c r="Y30" s="202">
        <f t="shared" si="3"/>
        <v>10</v>
      </c>
      <c r="Z30" s="203">
        <f>'[1]Tabla General'!G29</f>
        <v>0</v>
      </c>
      <c r="AA30" s="198">
        <f>'[1]Tabla General'!H29</f>
        <v>1</v>
      </c>
      <c r="AB30" s="201">
        <f>'[1]Tabla General'!I29</f>
        <v>3</v>
      </c>
      <c r="AC30" s="202">
        <v>20</v>
      </c>
      <c r="AD30" s="204">
        <v>2.25</v>
      </c>
    </row>
    <row r="31" spans="1:30" ht="13" x14ac:dyDescent="0.25">
      <c r="A31" s="205" t="s">
        <v>102</v>
      </c>
      <c r="B31" s="206">
        <v>47</v>
      </c>
      <c r="C31" s="207">
        <v>26</v>
      </c>
      <c r="D31" s="208">
        <v>66</v>
      </c>
      <c r="E31" s="206">
        <v>17</v>
      </c>
      <c r="F31" s="207">
        <v>12</v>
      </c>
      <c r="G31" s="200">
        <f>'[1]Tabla General'!B30+'[1]Tabla General'!C30+'[1]Tabla General'!D30+'[1]Tabla General'!E30+'[1]Tabla General'!F30+'[1]Tabla General'!G30+'[1]Tabla General'!H30+'[1]Tabla General'!I30+'[1]Tabla General'!J30+'[1]Tabla General'!K30</f>
        <v>20</v>
      </c>
      <c r="H31" s="206">
        <v>15</v>
      </c>
      <c r="I31" s="207">
        <v>11</v>
      </c>
      <c r="J31" s="200">
        <f>'[1]Tabla General'!B30+'[1]Tabla General'!C30+'[1]Tabla General'!F30+'[1]Tabla General'!H30+'[1]Tabla General'!I30+'[1]Tabla General'!J30+'[1]Tabla General'!K30</f>
        <v>17</v>
      </c>
      <c r="K31" s="206">
        <v>11</v>
      </c>
      <c r="L31" s="207">
        <v>9</v>
      </c>
      <c r="M31" s="200">
        <f>'[1]Tabla General'!B30+'[1]Tabla General'!C30+'[1]Tabla General'!F30+'[1]Tabla General'!I30+'[1]Tabla General'!J30+'[1]Tabla General'!K30</f>
        <v>12</v>
      </c>
      <c r="N31" s="206">
        <v>9</v>
      </c>
      <c r="O31" s="207">
        <v>6</v>
      </c>
      <c r="P31" s="200">
        <f>'[1]Tabla General'!B30</f>
        <v>4</v>
      </c>
      <c r="Q31" s="198">
        <f>'[1]Tabla General'!K30</f>
        <v>0</v>
      </c>
      <c r="R31" s="199">
        <f>'[1]Tabla General'!J30</f>
        <v>0</v>
      </c>
      <c r="S31" s="200">
        <f>P31-Q31-R31</f>
        <v>4</v>
      </c>
      <c r="T31" s="198">
        <f>'[1]Tabla General'!C30</f>
        <v>1</v>
      </c>
      <c r="U31" s="199">
        <f>'[1]Tabla General'!D30</f>
        <v>2</v>
      </c>
      <c r="V31" s="201">
        <f>'[1]Tabla General'!E30</f>
        <v>0</v>
      </c>
      <c r="W31" s="202">
        <f>S31+T31+U31+V31</f>
        <v>7</v>
      </c>
      <c r="X31" s="203">
        <f>'[1]Tabla General'!F30</f>
        <v>6</v>
      </c>
      <c r="Y31" s="202">
        <f t="shared" si="3"/>
        <v>13</v>
      </c>
      <c r="Z31" s="203">
        <f>'[1]Tabla General'!G30</f>
        <v>1</v>
      </c>
      <c r="AA31" s="198">
        <f>'[1]Tabla General'!H30</f>
        <v>5</v>
      </c>
      <c r="AB31" s="201">
        <f>'[1]Tabla General'!I30</f>
        <v>1</v>
      </c>
      <c r="AC31" s="209">
        <v>15</v>
      </c>
      <c r="AD31" s="210">
        <v>1.1499999999999999</v>
      </c>
    </row>
    <row r="32" spans="1:30" ht="13" x14ac:dyDescent="0.25">
      <c r="A32" s="205" t="s">
        <v>103</v>
      </c>
      <c r="B32" s="206">
        <v>13</v>
      </c>
      <c r="C32" s="207">
        <v>5</v>
      </c>
      <c r="D32" s="208">
        <v>1</v>
      </c>
      <c r="E32" s="206">
        <v>1</v>
      </c>
      <c r="F32" s="207">
        <v>0</v>
      </c>
      <c r="G32" s="200">
        <f>'[1]Tabla General'!B31+'[1]Tabla General'!C31+'[1]Tabla General'!D31+'[1]Tabla General'!E31+'[1]Tabla General'!F31+'[1]Tabla General'!G31+'[1]Tabla General'!H31+'[1]Tabla General'!I31+'[1]Tabla General'!J31+'[1]Tabla General'!K31</f>
        <v>1</v>
      </c>
      <c r="H32" s="206">
        <v>1</v>
      </c>
      <c r="I32" s="207">
        <v>0</v>
      </c>
      <c r="J32" s="200">
        <f>'[1]Tabla General'!B31+'[1]Tabla General'!C31+'[1]Tabla General'!F31+'[1]Tabla General'!H31+'[1]Tabla General'!I31+'[1]Tabla General'!J31+'[1]Tabla General'!K31</f>
        <v>1</v>
      </c>
      <c r="K32" s="206">
        <v>0</v>
      </c>
      <c r="L32" s="207">
        <v>0</v>
      </c>
      <c r="M32" s="200">
        <f>'[1]Tabla General'!B31+'[1]Tabla General'!C31+'[1]Tabla General'!F31+'[1]Tabla General'!I31+'[1]Tabla General'!J31+'[1]Tabla General'!K31</f>
        <v>1</v>
      </c>
      <c r="N32" s="206">
        <v>0</v>
      </c>
      <c r="O32" s="207">
        <v>0</v>
      </c>
      <c r="P32" s="200">
        <f>'[1]Tabla General'!B31</f>
        <v>0</v>
      </c>
      <c r="Q32" s="198">
        <f>'[1]Tabla General'!K31</f>
        <v>0</v>
      </c>
      <c r="R32" s="199">
        <f>'[1]Tabla General'!J31</f>
        <v>0</v>
      </c>
      <c r="S32" s="200">
        <f>P32-Q32-R32</f>
        <v>0</v>
      </c>
      <c r="T32" s="198">
        <f>'[1]Tabla General'!C31</f>
        <v>0</v>
      </c>
      <c r="U32" s="199">
        <f>'[1]Tabla General'!D31</f>
        <v>0</v>
      </c>
      <c r="V32" s="201">
        <f>'[1]Tabla General'!E31</f>
        <v>0</v>
      </c>
      <c r="W32" s="202">
        <f>S32+T32+U32+V32</f>
        <v>0</v>
      </c>
      <c r="X32" s="203">
        <f>'[1]Tabla General'!F31</f>
        <v>0</v>
      </c>
      <c r="Y32" s="202">
        <f t="shared" si="3"/>
        <v>0</v>
      </c>
      <c r="Z32" s="203">
        <f>'[1]Tabla General'!G31</f>
        <v>0</v>
      </c>
      <c r="AA32" s="198">
        <f>'[1]Tabla General'!H31</f>
        <v>0</v>
      </c>
      <c r="AB32" s="201">
        <f>'[1]Tabla General'!I31</f>
        <v>1</v>
      </c>
      <c r="AC32" s="209">
        <v>0</v>
      </c>
      <c r="AD32" s="210"/>
    </row>
    <row r="33" spans="1:30" ht="13.5" thickBot="1" x14ac:dyDescent="0.3">
      <c r="A33" s="211" t="s">
        <v>104</v>
      </c>
      <c r="B33" s="212">
        <v>5</v>
      </c>
      <c r="C33" s="213">
        <v>11</v>
      </c>
      <c r="D33" s="214">
        <v>5</v>
      </c>
      <c r="E33" s="212">
        <v>1</v>
      </c>
      <c r="F33" s="213">
        <v>3</v>
      </c>
      <c r="G33" s="200">
        <f>'[1]Tabla General'!B32+'[1]Tabla General'!C32+'[1]Tabla General'!D32+'[1]Tabla General'!E32+'[1]Tabla General'!F32+'[1]Tabla General'!G32+'[1]Tabla General'!H32+'[1]Tabla General'!I32+'[1]Tabla General'!J32+'[1]Tabla General'!K32</f>
        <v>5</v>
      </c>
      <c r="H33" s="212">
        <v>1</v>
      </c>
      <c r="I33" s="213">
        <v>3</v>
      </c>
      <c r="J33" s="200">
        <f>'[1]Tabla General'!B32+'[1]Tabla General'!C32+'[1]Tabla General'!F32+'[1]Tabla General'!H32+'[1]Tabla General'!I32+'[1]Tabla General'!J32+'[1]Tabla General'!K32</f>
        <v>5</v>
      </c>
      <c r="K33" s="212">
        <v>1</v>
      </c>
      <c r="L33" s="213">
        <v>3</v>
      </c>
      <c r="M33" s="200">
        <f>'[1]Tabla General'!B32+'[1]Tabla General'!C32+'[1]Tabla General'!F32+'[1]Tabla General'!I32+'[1]Tabla General'!J32+'[1]Tabla General'!K32</f>
        <v>5</v>
      </c>
      <c r="N33" s="212">
        <v>1</v>
      </c>
      <c r="O33" s="213">
        <v>1</v>
      </c>
      <c r="P33" s="200">
        <f>'[1]Tabla General'!B32</f>
        <v>2</v>
      </c>
      <c r="Q33" s="198">
        <f>'[1]Tabla General'!K32</f>
        <v>0</v>
      </c>
      <c r="R33" s="199">
        <f>'[1]Tabla General'!J32</f>
        <v>0</v>
      </c>
      <c r="S33" s="200">
        <f>P33-Q33-R33</f>
        <v>2</v>
      </c>
      <c r="T33" s="198">
        <f>'[1]Tabla General'!C32</f>
        <v>0</v>
      </c>
      <c r="U33" s="199">
        <f>'[1]Tabla General'!D32</f>
        <v>0</v>
      </c>
      <c r="V33" s="201">
        <f>'[1]Tabla General'!E32</f>
        <v>0</v>
      </c>
      <c r="W33" s="202">
        <f>S33+T33+U33+V33</f>
        <v>2</v>
      </c>
      <c r="X33" s="203">
        <f>'[1]Tabla General'!F32</f>
        <v>3</v>
      </c>
      <c r="Y33" s="202">
        <f t="shared" si="3"/>
        <v>5</v>
      </c>
      <c r="Z33" s="203">
        <f>'[1]Tabla General'!G32</f>
        <v>0</v>
      </c>
      <c r="AA33" s="198">
        <f>'[1]Tabla General'!H32</f>
        <v>0</v>
      </c>
      <c r="AB33" s="201">
        <f>'[1]Tabla General'!I32</f>
        <v>0</v>
      </c>
      <c r="AC33" s="215">
        <v>5</v>
      </c>
      <c r="AD33" s="216">
        <v>0.2</v>
      </c>
    </row>
    <row r="34" spans="1:30" ht="25.5" thickBot="1" x14ac:dyDescent="0.3">
      <c r="A34" s="217" t="s">
        <v>105</v>
      </c>
      <c r="B34" s="218">
        <f>B35</f>
        <v>147</v>
      </c>
      <c r="C34" s="219">
        <f t="shared" ref="C34:AC34" si="10">C35</f>
        <v>76</v>
      </c>
      <c r="D34" s="220">
        <f t="shared" si="10"/>
        <v>129</v>
      </c>
      <c r="E34" s="218">
        <f t="shared" si="10"/>
        <v>49</v>
      </c>
      <c r="F34" s="219">
        <f t="shared" si="10"/>
        <v>29</v>
      </c>
      <c r="G34" s="220">
        <f t="shared" si="10"/>
        <v>35</v>
      </c>
      <c r="H34" s="218">
        <f t="shared" si="10"/>
        <v>41</v>
      </c>
      <c r="I34" s="219">
        <f t="shared" si="10"/>
        <v>27</v>
      </c>
      <c r="J34" s="220">
        <f t="shared" si="10"/>
        <v>31</v>
      </c>
      <c r="K34" s="218">
        <f t="shared" si="10"/>
        <v>36</v>
      </c>
      <c r="L34" s="219">
        <f t="shared" si="10"/>
        <v>26</v>
      </c>
      <c r="M34" s="220">
        <f t="shared" si="10"/>
        <v>26</v>
      </c>
      <c r="N34" s="218">
        <f t="shared" si="10"/>
        <v>21</v>
      </c>
      <c r="O34" s="219">
        <f t="shared" si="10"/>
        <v>11</v>
      </c>
      <c r="P34" s="220">
        <f t="shared" si="10"/>
        <v>10</v>
      </c>
      <c r="Q34" s="218">
        <f t="shared" si="10"/>
        <v>0</v>
      </c>
      <c r="R34" s="219">
        <f t="shared" si="10"/>
        <v>0</v>
      </c>
      <c r="S34" s="220">
        <f t="shared" si="10"/>
        <v>10</v>
      </c>
      <c r="T34" s="218">
        <f t="shared" si="10"/>
        <v>1</v>
      </c>
      <c r="U34" s="219">
        <f t="shared" si="10"/>
        <v>1</v>
      </c>
      <c r="V34" s="221">
        <f t="shared" si="10"/>
        <v>0</v>
      </c>
      <c r="W34" s="222">
        <f t="shared" si="10"/>
        <v>12</v>
      </c>
      <c r="X34" s="223">
        <f t="shared" si="10"/>
        <v>13</v>
      </c>
      <c r="Y34" s="222">
        <f t="shared" si="10"/>
        <v>25</v>
      </c>
      <c r="Z34" s="223">
        <f t="shared" si="10"/>
        <v>3</v>
      </c>
      <c r="AA34" s="218">
        <f t="shared" si="10"/>
        <v>5</v>
      </c>
      <c r="AB34" s="221">
        <f t="shared" si="10"/>
        <v>2</v>
      </c>
      <c r="AC34" s="222">
        <f t="shared" si="10"/>
        <v>30</v>
      </c>
      <c r="AD34" s="224">
        <f>AD35</f>
        <v>7.7</v>
      </c>
    </row>
    <row r="35" spans="1:30" ht="13.5" thickBot="1" x14ac:dyDescent="0.3">
      <c r="A35" s="225" t="s">
        <v>106</v>
      </c>
      <c r="B35" s="226">
        <v>147</v>
      </c>
      <c r="C35" s="227">
        <v>76</v>
      </c>
      <c r="D35" s="228">
        <v>129</v>
      </c>
      <c r="E35" s="226">
        <v>49</v>
      </c>
      <c r="F35" s="227">
        <v>29</v>
      </c>
      <c r="G35" s="228">
        <f>'[1]Tabla General'!B33+'[1]Tabla General'!C33+'[1]Tabla General'!D33+'[1]Tabla General'!E33+'[1]Tabla General'!F33+'[1]Tabla General'!G33+'[1]Tabla General'!H33+'[1]Tabla General'!I33+'[1]Tabla General'!J33+'[1]Tabla General'!K33</f>
        <v>35</v>
      </c>
      <c r="H35" s="226">
        <v>41</v>
      </c>
      <c r="I35" s="227">
        <v>27</v>
      </c>
      <c r="J35" s="228">
        <f>'[1]Tabla General'!B33+'[1]Tabla General'!C33+'[1]Tabla General'!F33+'[1]Tabla General'!H33+'[1]Tabla General'!I33+'[1]Tabla General'!J33+'[1]Tabla General'!K33</f>
        <v>31</v>
      </c>
      <c r="K35" s="226">
        <v>36</v>
      </c>
      <c r="L35" s="227">
        <v>26</v>
      </c>
      <c r="M35" s="228">
        <f>'[1]Tabla General'!B33+'[1]Tabla General'!C33+'[1]Tabla General'!F33+'[1]Tabla General'!I33+'[1]Tabla General'!J33+'[1]Tabla General'!K33</f>
        <v>26</v>
      </c>
      <c r="N35" s="226">
        <v>21</v>
      </c>
      <c r="O35" s="227">
        <v>11</v>
      </c>
      <c r="P35" s="228">
        <f>'[1]Tabla General'!B33</f>
        <v>10</v>
      </c>
      <c r="Q35" s="226">
        <f>'[1]Tabla General'!K33</f>
        <v>0</v>
      </c>
      <c r="R35" s="227">
        <f>'[1]Tabla General'!J33</f>
        <v>0</v>
      </c>
      <c r="S35" s="228">
        <f>P35-Q35-R35</f>
        <v>10</v>
      </c>
      <c r="T35" s="226">
        <f>'[1]Tabla General'!C33</f>
        <v>1</v>
      </c>
      <c r="U35" s="227">
        <f>'[1]Tabla General'!D33</f>
        <v>1</v>
      </c>
      <c r="V35" s="229">
        <f>'[1]Tabla General'!E33</f>
        <v>0</v>
      </c>
      <c r="W35" s="230">
        <f>S35+T35+U35+V35</f>
        <v>12</v>
      </c>
      <c r="X35" s="231">
        <f>'[1]Tabla General'!F33</f>
        <v>13</v>
      </c>
      <c r="Y35" s="230">
        <f t="shared" si="3"/>
        <v>25</v>
      </c>
      <c r="Z35" s="231">
        <f>'[1]Tabla General'!G33</f>
        <v>3</v>
      </c>
      <c r="AA35" s="226">
        <f>'[1]Tabla General'!H33</f>
        <v>5</v>
      </c>
      <c r="AB35" s="229">
        <f>'[1]Tabla General'!I33</f>
        <v>2</v>
      </c>
      <c r="AC35" s="230">
        <v>30</v>
      </c>
      <c r="AD35" s="232">
        <v>7.7</v>
      </c>
    </row>
    <row r="36" spans="1:30" ht="13.5" thickBot="1" x14ac:dyDescent="0.3">
      <c r="A36" s="233" t="s">
        <v>107</v>
      </c>
      <c r="B36" s="234">
        <v>88</v>
      </c>
      <c r="C36" s="235">
        <v>66</v>
      </c>
      <c r="D36" s="236">
        <v>66</v>
      </c>
      <c r="E36" s="234">
        <v>20</v>
      </c>
      <c r="F36" s="235">
        <v>12</v>
      </c>
      <c r="G36" s="236">
        <f>'[1]Tabla General'!B34+'[1]Tabla General'!C34+'[1]Tabla General'!D34+'[1]Tabla General'!E34+'[1]Tabla General'!F34+'[1]Tabla General'!G34+'[1]Tabla General'!H34+'[1]Tabla General'!I34+'[1]Tabla General'!J34+'[1]Tabla General'!K34</f>
        <v>14</v>
      </c>
      <c r="H36" s="234">
        <v>17</v>
      </c>
      <c r="I36" s="235">
        <v>11</v>
      </c>
      <c r="J36" s="236">
        <f>'[1]Tabla General'!B34+'[1]Tabla General'!C34+'[1]Tabla General'!F34+'[1]Tabla General'!H34+'[1]Tabla General'!I34+'[1]Tabla General'!J34+'[1]Tabla General'!K34</f>
        <v>11</v>
      </c>
      <c r="K36" s="234">
        <v>14</v>
      </c>
      <c r="L36" s="235">
        <v>8</v>
      </c>
      <c r="M36" s="236">
        <f>'[1]Tabla General'!B34+'[1]Tabla General'!C34+'[1]Tabla General'!F34+'[1]Tabla General'!I34+'[1]Tabla General'!J34+'[1]Tabla General'!K34</f>
        <v>10</v>
      </c>
      <c r="N36" s="234">
        <v>6</v>
      </c>
      <c r="O36" s="235">
        <v>2</v>
      </c>
      <c r="P36" s="236">
        <f>'[1]Tabla General'!B34</f>
        <v>5</v>
      </c>
      <c r="Q36" s="234">
        <f>'[1]Tabla General'!K34</f>
        <v>0</v>
      </c>
      <c r="R36" s="235">
        <f>'[1]Tabla General'!J34</f>
        <v>0</v>
      </c>
      <c r="S36" s="236">
        <f>P36-Q36-R36</f>
        <v>5</v>
      </c>
      <c r="T36" s="234">
        <f>'[1]Tabla General'!C34</f>
        <v>1</v>
      </c>
      <c r="U36" s="235">
        <f>'[1]Tabla General'!D34</f>
        <v>2</v>
      </c>
      <c r="V36" s="237">
        <f>'[1]Tabla General'!E34</f>
        <v>0</v>
      </c>
      <c r="W36" s="238">
        <f>S36+T36+U36+V36</f>
        <v>8</v>
      </c>
      <c r="X36" s="239">
        <f>'[1]Tabla General'!F34</f>
        <v>3</v>
      </c>
      <c r="Y36" s="240">
        <f t="shared" si="3"/>
        <v>11</v>
      </c>
      <c r="Z36" s="239">
        <f>'[1]Tabla General'!G34</f>
        <v>1</v>
      </c>
      <c r="AA36" s="234">
        <f>'[1]Tabla General'!H34</f>
        <v>1</v>
      </c>
      <c r="AB36" s="237">
        <f>'[1]Tabla General'!I34</f>
        <v>1</v>
      </c>
      <c r="AC36" s="240">
        <v>15</v>
      </c>
      <c r="AD36" s="241">
        <v>2.15</v>
      </c>
    </row>
    <row r="37" spans="1:30" ht="13.5" thickBot="1" x14ac:dyDescent="0.3">
      <c r="A37" s="242" t="s">
        <v>108</v>
      </c>
      <c r="B37" s="243">
        <f>B38+B39+B40</f>
        <v>326</v>
      </c>
      <c r="C37" s="244">
        <f t="shared" ref="C37:AC37" si="11">C38+C39+C40</f>
        <v>288</v>
      </c>
      <c r="D37" s="245">
        <f t="shared" si="11"/>
        <v>406</v>
      </c>
      <c r="E37" s="243">
        <f t="shared" si="11"/>
        <v>99</v>
      </c>
      <c r="F37" s="244">
        <f t="shared" si="11"/>
        <v>161</v>
      </c>
      <c r="G37" s="245">
        <f t="shared" si="11"/>
        <v>157</v>
      </c>
      <c r="H37" s="243">
        <f t="shared" si="11"/>
        <v>76</v>
      </c>
      <c r="I37" s="244">
        <f t="shared" si="11"/>
        <v>138</v>
      </c>
      <c r="J37" s="245">
        <f t="shared" si="11"/>
        <v>122</v>
      </c>
      <c r="K37" s="243">
        <f t="shared" si="11"/>
        <v>68</v>
      </c>
      <c r="L37" s="244">
        <f t="shared" si="11"/>
        <v>130</v>
      </c>
      <c r="M37" s="245">
        <f t="shared" si="11"/>
        <v>89</v>
      </c>
      <c r="N37" s="243">
        <f t="shared" si="11"/>
        <v>26</v>
      </c>
      <c r="O37" s="244">
        <f t="shared" si="11"/>
        <v>32</v>
      </c>
      <c r="P37" s="245">
        <f t="shared" si="11"/>
        <v>23</v>
      </c>
      <c r="Q37" s="243">
        <f t="shared" si="11"/>
        <v>0</v>
      </c>
      <c r="R37" s="244">
        <f t="shared" si="11"/>
        <v>0</v>
      </c>
      <c r="S37" s="245">
        <f t="shared" si="11"/>
        <v>23</v>
      </c>
      <c r="T37" s="243">
        <f t="shared" si="11"/>
        <v>1</v>
      </c>
      <c r="U37" s="244">
        <f t="shared" si="11"/>
        <v>24</v>
      </c>
      <c r="V37" s="246">
        <f t="shared" si="11"/>
        <v>0</v>
      </c>
      <c r="W37" s="247">
        <f t="shared" si="11"/>
        <v>48</v>
      </c>
      <c r="X37" s="248">
        <f t="shared" si="11"/>
        <v>41</v>
      </c>
      <c r="Y37" s="247">
        <f t="shared" si="11"/>
        <v>89</v>
      </c>
      <c r="Z37" s="248">
        <f t="shared" si="11"/>
        <v>11</v>
      </c>
      <c r="AA37" s="243">
        <f t="shared" si="11"/>
        <v>33</v>
      </c>
      <c r="AB37" s="246">
        <f t="shared" si="11"/>
        <v>25</v>
      </c>
      <c r="AC37" s="247">
        <f t="shared" si="11"/>
        <v>55</v>
      </c>
      <c r="AD37" s="249">
        <f>AD38</f>
        <v>2.9</v>
      </c>
    </row>
    <row r="38" spans="1:30" ht="13" x14ac:dyDescent="0.25">
      <c r="A38" s="250" t="s">
        <v>109</v>
      </c>
      <c r="B38" s="251">
        <v>288</v>
      </c>
      <c r="C38" s="252">
        <v>265</v>
      </c>
      <c r="D38" s="253">
        <v>400</v>
      </c>
      <c r="E38" s="251">
        <v>95</v>
      </c>
      <c r="F38" s="252">
        <v>154</v>
      </c>
      <c r="G38" s="253">
        <v>151</v>
      </c>
      <c r="H38" s="251">
        <v>74</v>
      </c>
      <c r="I38" s="252">
        <v>132</v>
      </c>
      <c r="J38" s="253">
        <v>117</v>
      </c>
      <c r="K38" s="251">
        <v>67</v>
      </c>
      <c r="L38" s="252">
        <v>126</v>
      </c>
      <c r="M38" s="253">
        <v>86</v>
      </c>
      <c r="N38" s="251">
        <v>26</v>
      </c>
      <c r="O38" s="252">
        <v>32</v>
      </c>
      <c r="P38" s="253">
        <f>'[1]Tabla General'!O3+'[1]Tabla General'!O4+'[1]Tabla General'!O5</f>
        <v>23</v>
      </c>
      <c r="Q38" s="251">
        <f>'[1]Tabla General'!X3+'[1]Tabla General'!X4+'[1]Tabla General'!X5</f>
        <v>0</v>
      </c>
      <c r="R38" s="252">
        <f>'[1]Tabla General'!W3+'[1]Tabla General'!W4+'[1]Tabla General'!W5</f>
        <v>0</v>
      </c>
      <c r="S38" s="253">
        <f>P38-Q38-R38</f>
        <v>23</v>
      </c>
      <c r="T38" s="251">
        <f>'[1]Tabla General'!P3+'[1]Tabla General'!P4+'[1]Tabla General'!P5</f>
        <v>1</v>
      </c>
      <c r="U38" s="252">
        <f>'[1]Tabla General'!Q3+'[1]Tabla General'!Q4+'[1]Tabla General'!Q5</f>
        <v>24</v>
      </c>
      <c r="V38" s="254">
        <f>'[1]Tabla General'!R3+'[1]Tabla General'!R4+'[1]Tabla General'!R5</f>
        <v>0</v>
      </c>
      <c r="W38" s="255">
        <f>S38+T38+U38+V38</f>
        <v>48</v>
      </c>
      <c r="X38" s="256">
        <f>'[1]Tabla General'!S3+'[1]Tabla General'!S4+'[1]Tabla General'!S5</f>
        <v>40</v>
      </c>
      <c r="Y38" s="255">
        <f>W38+X38</f>
        <v>88</v>
      </c>
      <c r="Z38" s="256">
        <f>'[1]Tabla General'!T3+'[1]Tabla General'!T4+'[1]Tabla General'!T5</f>
        <v>10</v>
      </c>
      <c r="AA38" s="251">
        <f>'[1]Tabla General'!U3+'[1]Tabla General'!U4+'[1]Tabla General'!U5</f>
        <v>31</v>
      </c>
      <c r="AB38" s="254">
        <f>'[1]Tabla General'!V3+'[1]Tabla General'!V4+'[1]Tabla General'!V5</f>
        <v>23</v>
      </c>
      <c r="AC38" s="255">
        <v>55</v>
      </c>
      <c r="AD38" s="257">
        <v>2.9</v>
      </c>
    </row>
    <row r="39" spans="1:30" ht="13" x14ac:dyDescent="0.25">
      <c r="A39" s="258" t="s">
        <v>110</v>
      </c>
      <c r="B39" s="259">
        <v>15</v>
      </c>
      <c r="C39" s="260">
        <v>10</v>
      </c>
      <c r="D39" s="261">
        <v>5</v>
      </c>
      <c r="E39" s="259">
        <v>3</v>
      </c>
      <c r="F39" s="260">
        <v>1</v>
      </c>
      <c r="G39" s="261">
        <f>'[1]Tabla General'!B35+'[1]Tabla General'!C35+'[1]Tabla General'!D35+'[1]Tabla General'!E35+'[1]Tabla General'!F35+'[1]Tabla General'!G35+'[1]Tabla General'!H35+'[1]Tabla General'!I35+'[1]Tabla General'!J35+'[1]Tabla General'!K35</f>
        <v>5</v>
      </c>
      <c r="H39" s="259">
        <v>1</v>
      </c>
      <c r="I39" s="260">
        <v>1</v>
      </c>
      <c r="J39" s="261">
        <f>'[1]Tabla General'!B35+'[1]Tabla General'!C35+'[1]Tabla General'!F35+'[1]Tabla General'!H35+'[1]Tabla General'!I35+'[1]Tabla General'!J35+'[1]Tabla General'!K35</f>
        <v>4</v>
      </c>
      <c r="K39" s="259">
        <v>1</v>
      </c>
      <c r="L39" s="260">
        <v>1</v>
      </c>
      <c r="M39" s="261">
        <f>'[1]Tabla General'!B35+'[1]Tabla General'!C35+'[1]Tabla General'!F35+'[1]Tabla General'!I35+'[1]Tabla General'!J35+'[1]Tabla General'!K35</f>
        <v>2</v>
      </c>
      <c r="N39" s="259">
        <v>0</v>
      </c>
      <c r="O39" s="260">
        <v>0</v>
      </c>
      <c r="P39" s="261">
        <f>'[1]Tabla General'!B35</f>
        <v>0</v>
      </c>
      <c r="Q39" s="259">
        <f>'[1]Tabla General'!K35</f>
        <v>0</v>
      </c>
      <c r="R39" s="260">
        <f>'[1]Tabla General'!J35</f>
        <v>0</v>
      </c>
      <c r="S39" s="253">
        <f>P39-Q39-R39</f>
        <v>0</v>
      </c>
      <c r="T39" s="259">
        <f>'[1]Tabla General'!C35</f>
        <v>0</v>
      </c>
      <c r="U39" s="260">
        <f>'[1]Tabla General'!D35</f>
        <v>0</v>
      </c>
      <c r="V39" s="262">
        <f>'[1]Tabla General'!E35</f>
        <v>0</v>
      </c>
      <c r="W39" s="263">
        <f>S39+T39+U39+V39</f>
        <v>0</v>
      </c>
      <c r="X39" s="264">
        <f>'[1]Tabla General'!F35</f>
        <v>1</v>
      </c>
      <c r="Y39" s="263">
        <f>W39+X39</f>
        <v>1</v>
      </c>
      <c r="Z39" s="264">
        <f>'[1]Tabla General'!G35</f>
        <v>1</v>
      </c>
      <c r="AA39" s="259">
        <f>'[1]Tabla General'!H35</f>
        <v>2</v>
      </c>
      <c r="AB39" s="262">
        <f>'[1]Tabla General'!I35</f>
        <v>1</v>
      </c>
      <c r="AC39" s="263">
        <v>0</v>
      </c>
      <c r="AD39" s="265"/>
    </row>
    <row r="40" spans="1:30" ht="13.5" thickBot="1" x14ac:dyDescent="0.3">
      <c r="A40" s="266" t="s">
        <v>111</v>
      </c>
      <c r="B40" s="267">
        <v>23</v>
      </c>
      <c r="C40" s="268">
        <v>13</v>
      </c>
      <c r="D40" s="269">
        <v>1</v>
      </c>
      <c r="E40" s="267">
        <v>1</v>
      </c>
      <c r="F40" s="268">
        <v>6</v>
      </c>
      <c r="G40" s="269">
        <f>'[1]Tabla General'!B36+'[1]Tabla General'!C36+'[1]Tabla General'!D36+'[1]Tabla General'!E36+'[1]Tabla General'!F36+'[1]Tabla General'!G36+'[1]Tabla General'!H36+'[1]Tabla General'!I36+'[1]Tabla General'!J36+'[1]Tabla General'!K36</f>
        <v>1</v>
      </c>
      <c r="H40" s="267">
        <v>1</v>
      </c>
      <c r="I40" s="268">
        <v>5</v>
      </c>
      <c r="J40" s="261">
        <f>'[1]Tabla General'!B36+'[1]Tabla General'!C36+'[1]Tabla General'!F36+'[1]Tabla General'!H36+'[1]Tabla General'!I36+'[1]Tabla General'!J36+'[1]Tabla General'!K36</f>
        <v>1</v>
      </c>
      <c r="K40" s="267">
        <v>0</v>
      </c>
      <c r="L40" s="268">
        <v>3</v>
      </c>
      <c r="M40" s="261">
        <f>'[1]Tabla General'!B36+'[1]Tabla General'!C36+'[1]Tabla General'!F36+'[1]Tabla General'!I36+'[1]Tabla General'!J36+'[1]Tabla General'!K36</f>
        <v>1</v>
      </c>
      <c r="N40" s="267">
        <v>0</v>
      </c>
      <c r="O40" s="268">
        <v>0</v>
      </c>
      <c r="P40" s="269">
        <f>'[1]Tabla General'!B36</f>
        <v>0</v>
      </c>
      <c r="Q40" s="267">
        <f>'[1]Tabla General'!K36</f>
        <v>0</v>
      </c>
      <c r="R40" s="260">
        <f>'[1]Tabla General'!J36</f>
        <v>0</v>
      </c>
      <c r="S40" s="253">
        <f>P40-Q40-R40</f>
        <v>0</v>
      </c>
      <c r="T40" s="259">
        <f>'[1]Tabla General'!C36</f>
        <v>0</v>
      </c>
      <c r="U40" s="260">
        <f>'[1]Tabla General'!D36</f>
        <v>0</v>
      </c>
      <c r="V40" s="262">
        <f>'[1]Tabla General'!E36</f>
        <v>0</v>
      </c>
      <c r="W40" s="270">
        <f>S40+T40+U40+V40</f>
        <v>0</v>
      </c>
      <c r="X40" s="264">
        <f>'[1]Tabla General'!F36</f>
        <v>0</v>
      </c>
      <c r="Y40" s="270">
        <f>W40+X40</f>
        <v>0</v>
      </c>
      <c r="Z40" s="271">
        <f>'[1]Tabla General'!G36</f>
        <v>0</v>
      </c>
      <c r="AA40" s="259">
        <f>'[1]Tabla General'!H36</f>
        <v>0</v>
      </c>
      <c r="AB40" s="262">
        <f>'[1]Tabla General'!I36</f>
        <v>1</v>
      </c>
      <c r="AC40" s="270">
        <v>0</v>
      </c>
      <c r="AD40" s="272"/>
    </row>
    <row r="41" spans="1:30" ht="13.5" thickBot="1" x14ac:dyDescent="0.3">
      <c r="A41" s="273" t="s">
        <v>112</v>
      </c>
      <c r="B41" s="274">
        <f>B37+B36+B34+B29+B20+B12+B5</f>
        <v>1432</v>
      </c>
      <c r="C41" s="275">
        <f t="shared" ref="C41:AC41" si="12">C37+C36+C34+C29+C20+C12+C5</f>
        <v>954</v>
      </c>
      <c r="D41" s="276">
        <f t="shared" si="12"/>
        <v>1211</v>
      </c>
      <c r="E41" s="274">
        <f t="shared" si="12"/>
        <v>425</v>
      </c>
      <c r="F41" s="275">
        <f t="shared" si="12"/>
        <v>430</v>
      </c>
      <c r="G41" s="276">
        <f t="shared" si="12"/>
        <v>448</v>
      </c>
      <c r="H41" s="274">
        <f t="shared" si="12"/>
        <v>340</v>
      </c>
      <c r="I41" s="275">
        <f t="shared" si="12"/>
        <v>374</v>
      </c>
      <c r="J41" s="276">
        <f t="shared" si="12"/>
        <v>381</v>
      </c>
      <c r="K41" s="274">
        <f t="shared" si="12"/>
        <v>291</v>
      </c>
      <c r="L41" s="275">
        <f t="shared" si="12"/>
        <v>325</v>
      </c>
      <c r="M41" s="276">
        <f t="shared" si="12"/>
        <v>304</v>
      </c>
      <c r="N41" s="274">
        <f t="shared" si="12"/>
        <v>137</v>
      </c>
      <c r="O41" s="275">
        <f t="shared" si="12"/>
        <v>111</v>
      </c>
      <c r="P41" s="276">
        <f t="shared" si="12"/>
        <v>101</v>
      </c>
      <c r="Q41" s="274">
        <f t="shared" si="12"/>
        <v>0</v>
      </c>
      <c r="R41" s="275">
        <f t="shared" si="12"/>
        <v>1</v>
      </c>
      <c r="S41" s="276">
        <f>S37+S36+S34+S29+S20+S12+S5</f>
        <v>101</v>
      </c>
      <c r="T41" s="274">
        <f t="shared" si="12"/>
        <v>9</v>
      </c>
      <c r="U41" s="275">
        <f t="shared" si="12"/>
        <v>42</v>
      </c>
      <c r="V41" s="277">
        <f t="shared" si="12"/>
        <v>1</v>
      </c>
      <c r="W41" s="278">
        <f t="shared" si="12"/>
        <v>153</v>
      </c>
      <c r="X41" s="279">
        <f t="shared" si="12"/>
        <v>137</v>
      </c>
      <c r="Y41" s="278">
        <f t="shared" si="12"/>
        <v>290</v>
      </c>
      <c r="Z41" s="279">
        <f t="shared" si="12"/>
        <v>24</v>
      </c>
      <c r="AA41" s="274">
        <f t="shared" si="12"/>
        <v>77</v>
      </c>
      <c r="AB41" s="277">
        <f t="shared" si="12"/>
        <v>57</v>
      </c>
      <c r="AC41" s="278">
        <f t="shared" si="12"/>
        <v>305</v>
      </c>
      <c r="AD41" s="280">
        <f>SUM(AD37+AD36+AD34+AD29+AD20+AD12+AD5)</f>
        <v>28.650000000000002</v>
      </c>
    </row>
    <row r="42" spans="1:30" s="100" customFormat="1" ht="13.25" customHeight="1" x14ac:dyDescent="0.25">
      <c r="A42" s="327" t="s">
        <v>113</v>
      </c>
      <c r="B42" s="327"/>
      <c r="C42" s="327"/>
      <c r="D42" s="327"/>
      <c r="E42" s="327"/>
      <c r="F42" s="281"/>
      <c r="G42" s="282"/>
      <c r="H42" s="281"/>
      <c r="I42" s="281"/>
      <c r="J42" s="282"/>
      <c r="K42" s="281"/>
      <c r="L42" s="281"/>
      <c r="M42" s="282"/>
      <c r="N42" s="281"/>
      <c r="O42" s="281"/>
      <c r="P42" s="282"/>
      <c r="Q42" s="281"/>
      <c r="R42" s="281"/>
      <c r="S42" s="282"/>
      <c r="T42" s="281"/>
      <c r="U42" s="281"/>
      <c r="V42" s="281"/>
      <c r="W42" s="282"/>
      <c r="X42" s="281"/>
      <c r="Y42" s="282"/>
      <c r="Z42" s="281"/>
      <c r="AA42" s="281"/>
      <c r="AB42" s="281"/>
      <c r="AC42" s="282"/>
      <c r="AD42" s="99"/>
    </row>
    <row r="43" spans="1:30" s="100" customFormat="1" ht="13" x14ac:dyDescent="0.25">
      <c r="A43" s="283" t="s">
        <v>114</v>
      </c>
      <c r="D43" s="282"/>
      <c r="E43" s="281"/>
      <c r="F43" s="281"/>
      <c r="G43" s="282"/>
      <c r="H43" s="281"/>
      <c r="I43" s="281"/>
      <c r="J43" s="282"/>
      <c r="K43" s="281"/>
      <c r="L43" s="281"/>
      <c r="M43" s="282"/>
      <c r="N43" s="281"/>
      <c r="O43" s="281"/>
      <c r="P43" s="282"/>
      <c r="Q43" s="281"/>
      <c r="R43" s="281"/>
      <c r="S43" s="282"/>
      <c r="T43" s="281"/>
      <c r="U43" s="281"/>
      <c r="V43" s="281"/>
      <c r="W43" s="282"/>
      <c r="X43" s="281"/>
      <c r="Y43" s="282"/>
      <c r="Z43" s="281"/>
      <c r="AA43" s="281"/>
      <c r="AB43" s="281"/>
      <c r="AC43" s="282"/>
      <c r="AD43" s="99"/>
    </row>
    <row r="44" spans="1:30" s="100" customFormat="1" ht="13" x14ac:dyDescent="0.3">
      <c r="A44" s="284"/>
      <c r="B44" s="285"/>
      <c r="C44" s="285"/>
      <c r="D44" s="286"/>
      <c r="E44" s="285"/>
      <c r="F44" s="285"/>
      <c r="G44" s="286"/>
      <c r="H44" s="285"/>
      <c r="I44" s="285"/>
      <c r="J44" s="286"/>
      <c r="K44" s="285"/>
      <c r="L44" s="285"/>
      <c r="M44" s="286"/>
      <c r="N44" s="285"/>
      <c r="O44" s="285"/>
      <c r="P44" s="286"/>
      <c r="Q44" s="285"/>
      <c r="R44" s="285"/>
      <c r="S44" s="286"/>
      <c r="T44" s="285"/>
      <c r="U44" s="285"/>
      <c r="V44" s="285"/>
      <c r="W44" s="286"/>
      <c r="X44" s="285"/>
      <c r="Y44" s="286"/>
      <c r="Z44" s="285"/>
      <c r="AA44" s="285"/>
      <c r="AB44" s="285"/>
      <c r="AC44" s="286"/>
      <c r="AD44" s="99"/>
    </row>
    <row r="45" spans="1:30" s="100" customFormat="1" ht="13" x14ac:dyDescent="0.3">
      <c r="A45" s="284"/>
      <c r="B45" s="285"/>
      <c r="C45" s="285"/>
      <c r="D45" s="286"/>
      <c r="E45" s="285"/>
      <c r="F45" s="285"/>
      <c r="G45" s="286"/>
      <c r="H45" s="285"/>
      <c r="I45" s="285"/>
      <c r="J45" s="286"/>
      <c r="K45" s="285"/>
      <c r="L45" s="285"/>
      <c r="M45" s="286"/>
      <c r="N45" s="285"/>
      <c r="O45" s="285"/>
      <c r="P45" s="286"/>
      <c r="Q45" s="285"/>
      <c r="R45" s="285"/>
      <c r="S45" s="286"/>
      <c r="T45" s="285"/>
      <c r="U45" s="285"/>
      <c r="V45" s="285"/>
      <c r="W45" s="286"/>
      <c r="X45" s="285"/>
      <c r="Y45" s="286"/>
      <c r="Z45" s="285"/>
      <c r="AA45" s="285"/>
      <c r="AB45" s="285"/>
      <c r="AC45" s="286"/>
      <c r="AD45" s="99"/>
    </row>
    <row r="46" spans="1:30" s="100" customFormat="1" ht="13" x14ac:dyDescent="0.3">
      <c r="A46" s="284"/>
      <c r="B46" s="285"/>
      <c r="C46" s="285"/>
      <c r="D46" s="286"/>
      <c r="E46" s="285"/>
      <c r="F46" s="285"/>
      <c r="G46" s="286"/>
      <c r="H46" s="285"/>
      <c r="I46" s="285"/>
      <c r="J46" s="286"/>
      <c r="K46" s="285"/>
      <c r="L46" s="285"/>
      <c r="M46" s="286"/>
      <c r="N46" s="285"/>
      <c r="O46" s="285"/>
      <c r="P46" s="286"/>
      <c r="Q46" s="285"/>
      <c r="R46" s="285"/>
      <c r="S46" s="286"/>
      <c r="T46" s="285"/>
      <c r="U46" s="285"/>
      <c r="V46" s="285"/>
      <c r="W46" s="286"/>
      <c r="X46" s="285"/>
      <c r="Y46" s="286"/>
      <c r="Z46" s="285"/>
      <c r="AA46" s="285"/>
      <c r="AB46" s="285"/>
      <c r="AC46" s="286"/>
      <c r="AD46" s="99"/>
    </row>
    <row r="47" spans="1:30" s="100" customFormat="1" ht="13" x14ac:dyDescent="0.3">
      <c r="A47" s="284"/>
      <c r="B47" s="285"/>
      <c r="C47" s="285"/>
      <c r="D47" s="286"/>
      <c r="E47" s="285"/>
      <c r="F47" s="285"/>
      <c r="G47" s="286"/>
      <c r="H47" s="285"/>
      <c r="I47" s="285"/>
      <c r="J47" s="286"/>
      <c r="K47" s="285"/>
      <c r="L47" s="285"/>
      <c r="M47" s="286"/>
      <c r="N47" s="285"/>
      <c r="O47" s="285"/>
      <c r="P47" s="286"/>
      <c r="Q47" s="285"/>
      <c r="R47" s="285"/>
      <c r="S47" s="286"/>
      <c r="T47" s="285"/>
      <c r="U47" s="285"/>
      <c r="V47" s="285"/>
      <c r="W47" s="286"/>
      <c r="X47" s="285"/>
      <c r="Y47" s="286"/>
      <c r="Z47" s="285"/>
      <c r="AA47" s="285"/>
      <c r="AB47" s="285"/>
      <c r="AC47" s="286"/>
      <c r="AD47" s="99"/>
    </row>
    <row r="48" spans="1:30" s="100" customFormat="1" ht="13" x14ac:dyDescent="0.3">
      <c r="A48" s="284"/>
      <c r="B48" s="285"/>
      <c r="C48" s="285"/>
      <c r="D48" s="286"/>
      <c r="E48" s="285"/>
      <c r="F48" s="285"/>
      <c r="G48" s="286"/>
      <c r="H48" s="285"/>
      <c r="I48" s="285"/>
      <c r="J48" s="286"/>
      <c r="K48" s="285"/>
      <c r="L48" s="285"/>
      <c r="M48" s="286"/>
      <c r="N48" s="285"/>
      <c r="O48" s="285"/>
      <c r="P48" s="286"/>
      <c r="Q48" s="285"/>
      <c r="R48" s="285"/>
      <c r="S48" s="286"/>
      <c r="T48" s="285"/>
      <c r="U48" s="285"/>
      <c r="V48" s="285"/>
      <c r="W48" s="286"/>
      <c r="X48" s="285"/>
      <c r="Y48" s="286"/>
      <c r="Z48" s="285"/>
      <c r="AA48" s="285"/>
      <c r="AB48" s="285"/>
      <c r="AC48" s="286"/>
      <c r="AD48" s="99"/>
    </row>
    <row r="49" spans="1:29" ht="13" x14ac:dyDescent="0.3">
      <c r="A49" s="287"/>
      <c r="B49" s="288"/>
      <c r="C49" s="288"/>
      <c r="D49" s="289"/>
      <c r="E49" s="288"/>
      <c r="F49" s="288"/>
      <c r="G49" s="289"/>
      <c r="H49" s="288"/>
      <c r="I49" s="288"/>
      <c r="J49" s="289"/>
      <c r="K49" s="288"/>
      <c r="L49" s="288"/>
      <c r="M49" s="289"/>
      <c r="N49" s="288"/>
      <c r="O49" s="288"/>
      <c r="P49" s="289"/>
      <c r="Q49" s="288"/>
      <c r="R49" s="288"/>
      <c r="S49" s="289"/>
      <c r="T49" s="288"/>
      <c r="U49" s="288"/>
      <c r="V49" s="288"/>
      <c r="W49" s="289"/>
      <c r="X49" s="288"/>
      <c r="Y49" s="289"/>
      <c r="Z49" s="288"/>
      <c r="AA49" s="288"/>
      <c r="AB49" s="288"/>
      <c r="AC49" s="289"/>
    </row>
    <row r="50" spans="1:29" ht="13" x14ac:dyDescent="0.3">
      <c r="A50" s="287"/>
      <c r="B50" s="288"/>
      <c r="C50" s="288"/>
      <c r="D50" s="289"/>
      <c r="E50" s="288"/>
      <c r="F50" s="288"/>
      <c r="G50" s="289"/>
      <c r="H50" s="288"/>
      <c r="I50" s="288"/>
      <c r="J50" s="289"/>
      <c r="K50" s="288"/>
      <c r="L50" s="288"/>
      <c r="M50" s="289"/>
      <c r="N50" s="288"/>
      <c r="O50" s="288"/>
      <c r="P50" s="289"/>
      <c r="Q50" s="288"/>
      <c r="R50" s="288"/>
      <c r="S50" s="289"/>
      <c r="T50" s="288"/>
      <c r="U50" s="288"/>
      <c r="V50" s="288"/>
      <c r="W50" s="289"/>
      <c r="X50" s="288"/>
      <c r="Y50" s="289"/>
      <c r="Z50" s="288"/>
      <c r="AA50" s="288"/>
      <c r="AB50" s="288"/>
      <c r="AC50" s="289"/>
    </row>
    <row r="51" spans="1:29" ht="13" x14ac:dyDescent="0.3">
      <c r="A51" s="287"/>
      <c r="B51" s="288"/>
      <c r="C51" s="288"/>
      <c r="D51" s="289"/>
      <c r="E51" s="288"/>
      <c r="F51" s="288"/>
      <c r="G51" s="289"/>
      <c r="H51" s="288"/>
      <c r="J51" s="289"/>
      <c r="K51" s="288"/>
      <c r="L51" s="288"/>
      <c r="N51" s="288"/>
      <c r="O51" s="288"/>
      <c r="P51" s="289"/>
      <c r="Q51" s="288"/>
      <c r="R51" s="288"/>
      <c r="S51" s="289"/>
      <c r="T51" s="288"/>
      <c r="U51" s="288"/>
      <c r="V51" s="288"/>
      <c r="W51" s="289"/>
      <c r="X51" s="288"/>
      <c r="Y51" s="289"/>
      <c r="Z51" s="288"/>
      <c r="AA51" s="288"/>
      <c r="AB51" s="288"/>
      <c r="AC51" s="289"/>
    </row>
    <row r="52" spans="1:29" ht="13" x14ac:dyDescent="0.3">
      <c r="A52" s="287"/>
      <c r="B52" s="288"/>
      <c r="C52" s="288"/>
      <c r="D52" s="289"/>
      <c r="E52" s="288"/>
      <c r="F52" s="288"/>
      <c r="G52" s="289"/>
      <c r="H52" s="288"/>
      <c r="I52" s="288"/>
      <c r="J52" s="289"/>
      <c r="K52" s="288"/>
      <c r="L52" s="288"/>
      <c r="M52" s="289"/>
      <c r="N52" s="288"/>
      <c r="O52" s="288"/>
      <c r="P52" s="289"/>
      <c r="Q52" s="288"/>
      <c r="R52" s="288"/>
      <c r="S52" s="289"/>
      <c r="T52" s="288"/>
      <c r="U52" s="288"/>
      <c r="V52" s="288"/>
      <c r="W52" s="289"/>
      <c r="X52" s="288"/>
      <c r="Y52" s="289"/>
      <c r="Z52" s="288"/>
      <c r="AA52" s="288"/>
      <c r="AB52" s="288"/>
      <c r="AC52" s="289"/>
    </row>
    <row r="53" spans="1:29" ht="13" x14ac:dyDescent="0.3">
      <c r="A53" s="287"/>
      <c r="B53" s="288"/>
      <c r="C53" s="288"/>
      <c r="D53" s="289"/>
      <c r="E53" s="288"/>
      <c r="F53" s="288"/>
      <c r="G53" s="289"/>
      <c r="H53" s="288"/>
      <c r="I53" s="288"/>
      <c r="J53" s="289"/>
      <c r="K53" s="288"/>
      <c r="L53" s="288"/>
      <c r="M53" s="289"/>
      <c r="N53" s="288"/>
      <c r="O53" s="288"/>
      <c r="P53" s="289"/>
      <c r="Q53" s="288"/>
      <c r="R53" s="288"/>
      <c r="S53" s="289"/>
      <c r="T53" s="288"/>
      <c r="U53" s="288"/>
      <c r="V53" s="288"/>
      <c r="W53" s="289"/>
      <c r="X53" s="288"/>
      <c r="Y53" s="289"/>
      <c r="Z53" s="288"/>
      <c r="AA53" s="288"/>
      <c r="AB53" s="288"/>
      <c r="AC53" s="289"/>
    </row>
    <row r="54" spans="1:29" ht="13" x14ac:dyDescent="0.3">
      <c r="A54" s="287"/>
      <c r="B54" s="288"/>
      <c r="C54" s="288"/>
      <c r="D54" s="289"/>
      <c r="E54" s="288"/>
      <c r="F54" s="288"/>
      <c r="G54" s="289"/>
      <c r="H54" s="288"/>
      <c r="J54" s="289"/>
      <c r="K54" s="288"/>
      <c r="L54" s="288"/>
      <c r="N54" s="288"/>
      <c r="O54" s="288"/>
      <c r="P54" s="289"/>
      <c r="Q54" s="288"/>
      <c r="R54" s="288"/>
      <c r="S54" s="289"/>
      <c r="T54" s="288"/>
      <c r="U54" s="288"/>
      <c r="V54" s="288"/>
      <c r="W54" s="289"/>
      <c r="X54" s="288"/>
      <c r="Y54" s="289"/>
      <c r="Z54" s="288"/>
      <c r="AA54" s="288"/>
      <c r="AB54" s="288"/>
      <c r="AC54" s="289"/>
    </row>
    <row r="55" spans="1:29" ht="13" x14ac:dyDescent="0.3">
      <c r="A55" s="287"/>
    </row>
    <row r="56" spans="1:29" ht="13" x14ac:dyDescent="0.3">
      <c r="A56" s="287"/>
    </row>
    <row r="57" spans="1:29" ht="13" x14ac:dyDescent="0.3">
      <c r="A57" s="287"/>
    </row>
    <row r="58" spans="1:29" ht="13" x14ac:dyDescent="0.3">
      <c r="A58" s="287"/>
    </row>
    <row r="59" spans="1:29" ht="13" x14ac:dyDescent="0.3">
      <c r="A59" s="287"/>
    </row>
    <row r="60" spans="1:29" ht="13" x14ac:dyDescent="0.3">
      <c r="A60" s="287"/>
    </row>
    <row r="61" spans="1:29" ht="13" x14ac:dyDescent="0.3">
      <c r="A61" s="287"/>
    </row>
    <row r="62" spans="1:29" ht="13" x14ac:dyDescent="0.3">
      <c r="A62" s="287"/>
    </row>
    <row r="63" spans="1:29" ht="13" x14ac:dyDescent="0.3">
      <c r="A63" s="287"/>
    </row>
    <row r="64" spans="1:29" ht="13" x14ac:dyDescent="0.3">
      <c r="A64" s="287"/>
    </row>
    <row r="65" spans="1:1" ht="13" x14ac:dyDescent="0.3">
      <c r="A65" s="287"/>
    </row>
    <row r="66" spans="1:1" ht="13" x14ac:dyDescent="0.3">
      <c r="A66" s="287"/>
    </row>
    <row r="67" spans="1:1" ht="13" x14ac:dyDescent="0.3">
      <c r="A67" s="287"/>
    </row>
    <row r="68" spans="1:1" ht="13" x14ac:dyDescent="0.3">
      <c r="A68" s="287"/>
    </row>
    <row r="69" spans="1:1" ht="13" x14ac:dyDescent="0.3">
      <c r="A69" s="287"/>
    </row>
    <row r="70" spans="1:1" ht="13" x14ac:dyDescent="0.3">
      <c r="A70" s="287"/>
    </row>
    <row r="71" spans="1:1" ht="13" x14ac:dyDescent="0.3">
      <c r="A71" s="287"/>
    </row>
    <row r="72" spans="1:1" ht="13" x14ac:dyDescent="0.3">
      <c r="A72" s="287"/>
    </row>
    <row r="73" spans="1:1" ht="13" x14ac:dyDescent="0.3">
      <c r="A73" s="287"/>
    </row>
    <row r="74" spans="1:1" ht="13" x14ac:dyDescent="0.3">
      <c r="A74" s="287"/>
    </row>
    <row r="75" spans="1:1" ht="13" x14ac:dyDescent="0.3">
      <c r="A75" s="287"/>
    </row>
    <row r="76" spans="1:1" ht="13" x14ac:dyDescent="0.3">
      <c r="A76" s="287"/>
    </row>
    <row r="77" spans="1:1" ht="13" x14ac:dyDescent="0.3">
      <c r="A77" s="287"/>
    </row>
    <row r="78" spans="1:1" ht="13" x14ac:dyDescent="0.3">
      <c r="A78" s="287"/>
    </row>
    <row r="79" spans="1:1" ht="13" x14ac:dyDescent="0.3">
      <c r="A79" s="287"/>
    </row>
    <row r="80" spans="1:1" ht="13" x14ac:dyDescent="0.3">
      <c r="A80" s="287"/>
    </row>
    <row r="81" spans="1:1" ht="13" x14ac:dyDescent="0.3">
      <c r="A81" s="287"/>
    </row>
    <row r="82" spans="1:1" ht="13" x14ac:dyDescent="0.3">
      <c r="A82" s="287"/>
    </row>
    <row r="83" spans="1:1" ht="13" x14ac:dyDescent="0.3">
      <c r="A83" s="287"/>
    </row>
    <row r="84" spans="1:1" ht="13" x14ac:dyDescent="0.3">
      <c r="A84" s="287"/>
    </row>
    <row r="85" spans="1:1" ht="13" x14ac:dyDescent="0.3">
      <c r="A85" s="287"/>
    </row>
    <row r="86" spans="1:1" ht="13" x14ac:dyDescent="0.3">
      <c r="A86" s="287"/>
    </row>
    <row r="87" spans="1:1" ht="13" x14ac:dyDescent="0.3">
      <c r="A87" s="287"/>
    </row>
    <row r="88" spans="1:1" ht="13" x14ac:dyDescent="0.3">
      <c r="A88" s="287"/>
    </row>
    <row r="89" spans="1:1" ht="13" x14ac:dyDescent="0.3">
      <c r="A89" s="287"/>
    </row>
    <row r="90" spans="1:1" ht="13" x14ac:dyDescent="0.3">
      <c r="A90" s="287"/>
    </row>
    <row r="91" spans="1:1" ht="13" x14ac:dyDescent="0.3">
      <c r="A91" s="287"/>
    </row>
    <row r="92" spans="1:1" ht="13" x14ac:dyDescent="0.3">
      <c r="A92" s="287"/>
    </row>
    <row r="93" spans="1:1" ht="13" x14ac:dyDescent="0.3">
      <c r="A93" s="287"/>
    </row>
    <row r="94" spans="1:1" ht="13" x14ac:dyDescent="0.3">
      <c r="A94" s="287"/>
    </row>
    <row r="95" spans="1:1" ht="13" x14ac:dyDescent="0.3">
      <c r="A95" s="287"/>
    </row>
    <row r="96" spans="1:1" ht="13" x14ac:dyDescent="0.3">
      <c r="A96" s="287"/>
    </row>
    <row r="97" spans="1:1" ht="13" x14ac:dyDescent="0.3">
      <c r="A97" s="287"/>
    </row>
    <row r="98" spans="1:1" ht="13" x14ac:dyDescent="0.3">
      <c r="A98" s="287"/>
    </row>
    <row r="99" spans="1:1" ht="13" x14ac:dyDescent="0.3">
      <c r="A99" s="287"/>
    </row>
    <row r="100" spans="1:1" ht="13" x14ac:dyDescent="0.3">
      <c r="A100" s="287"/>
    </row>
    <row r="101" spans="1:1" ht="13" x14ac:dyDescent="0.3">
      <c r="A101" s="287"/>
    </row>
    <row r="102" spans="1:1" ht="13" x14ac:dyDescent="0.3">
      <c r="A102" s="287"/>
    </row>
    <row r="103" spans="1:1" ht="13" x14ac:dyDescent="0.3">
      <c r="A103" s="287"/>
    </row>
    <row r="104" spans="1:1" ht="13" x14ac:dyDescent="0.3">
      <c r="A104" s="287"/>
    </row>
    <row r="105" spans="1:1" ht="13" x14ac:dyDescent="0.3">
      <c r="A105" s="287"/>
    </row>
    <row r="106" spans="1:1" ht="13" x14ac:dyDescent="0.3">
      <c r="A106" s="287"/>
    </row>
    <row r="107" spans="1:1" ht="13" x14ac:dyDescent="0.3">
      <c r="A107" s="287"/>
    </row>
    <row r="108" spans="1:1" ht="13" x14ac:dyDescent="0.3">
      <c r="A108" s="287"/>
    </row>
    <row r="109" spans="1:1" ht="13" x14ac:dyDescent="0.3">
      <c r="A109" s="287"/>
    </row>
    <row r="110" spans="1:1" ht="13" x14ac:dyDescent="0.3">
      <c r="A110" s="287"/>
    </row>
    <row r="111" spans="1:1" ht="13" x14ac:dyDescent="0.3">
      <c r="A111" s="287"/>
    </row>
    <row r="112" spans="1:1" ht="13" x14ac:dyDescent="0.3">
      <c r="A112" s="287"/>
    </row>
    <row r="113" spans="1:1" ht="13" x14ac:dyDescent="0.3">
      <c r="A113" s="287"/>
    </row>
    <row r="114" spans="1:1" ht="13" x14ac:dyDescent="0.3">
      <c r="A114" s="287"/>
    </row>
    <row r="115" spans="1:1" ht="13" x14ac:dyDescent="0.3">
      <c r="A115" s="287"/>
    </row>
    <row r="116" spans="1:1" ht="13" x14ac:dyDescent="0.3">
      <c r="A116" s="287"/>
    </row>
    <row r="117" spans="1:1" ht="13" x14ac:dyDescent="0.3">
      <c r="A117" s="287"/>
    </row>
    <row r="118" spans="1:1" ht="13" x14ac:dyDescent="0.3">
      <c r="A118" s="287"/>
    </row>
    <row r="119" spans="1:1" ht="13" x14ac:dyDescent="0.3">
      <c r="A119" s="287"/>
    </row>
    <row r="120" spans="1:1" ht="13" x14ac:dyDescent="0.3">
      <c r="A120" s="287"/>
    </row>
    <row r="121" spans="1:1" ht="13" x14ac:dyDescent="0.3">
      <c r="A121" s="287"/>
    </row>
    <row r="122" spans="1:1" ht="13" x14ac:dyDescent="0.3">
      <c r="A122" s="287"/>
    </row>
    <row r="123" spans="1:1" ht="13" x14ac:dyDescent="0.3">
      <c r="A123" s="287"/>
    </row>
    <row r="124" spans="1:1" ht="13" x14ac:dyDescent="0.3">
      <c r="A124" s="287"/>
    </row>
    <row r="125" spans="1:1" ht="13" x14ac:dyDescent="0.3">
      <c r="A125" s="287"/>
    </row>
    <row r="126" spans="1:1" ht="13" x14ac:dyDescent="0.3">
      <c r="A126" s="287"/>
    </row>
    <row r="127" spans="1:1" ht="13" x14ac:dyDescent="0.3">
      <c r="A127" s="287"/>
    </row>
    <row r="128" spans="1:1" ht="13" x14ac:dyDescent="0.3">
      <c r="A128" s="287"/>
    </row>
    <row r="129" spans="1:1" ht="13" x14ac:dyDescent="0.3">
      <c r="A129" s="287"/>
    </row>
    <row r="130" spans="1:1" ht="13" x14ac:dyDescent="0.3">
      <c r="A130" s="287"/>
    </row>
    <row r="131" spans="1:1" ht="13" x14ac:dyDescent="0.3">
      <c r="A131" s="287"/>
    </row>
    <row r="132" spans="1:1" ht="13" x14ac:dyDescent="0.3">
      <c r="A132" s="287"/>
    </row>
    <row r="133" spans="1:1" ht="13" x14ac:dyDescent="0.3">
      <c r="A133" s="287"/>
    </row>
    <row r="134" spans="1:1" ht="13" x14ac:dyDescent="0.3">
      <c r="A134" s="287"/>
    </row>
    <row r="135" spans="1:1" ht="13" x14ac:dyDescent="0.3">
      <c r="A135" s="287"/>
    </row>
    <row r="136" spans="1:1" ht="13" x14ac:dyDescent="0.3">
      <c r="A136" s="287"/>
    </row>
    <row r="137" spans="1:1" ht="13" x14ac:dyDescent="0.3">
      <c r="A137" s="287"/>
    </row>
    <row r="138" spans="1:1" ht="13" x14ac:dyDescent="0.3">
      <c r="A138" s="287"/>
    </row>
    <row r="139" spans="1:1" ht="13" x14ac:dyDescent="0.3">
      <c r="A139" s="287"/>
    </row>
    <row r="140" spans="1:1" ht="13" x14ac:dyDescent="0.3">
      <c r="A140" s="287"/>
    </row>
    <row r="141" spans="1:1" ht="13" x14ac:dyDescent="0.3">
      <c r="A141" s="287"/>
    </row>
    <row r="142" spans="1:1" ht="13" x14ac:dyDescent="0.3">
      <c r="A142" s="287"/>
    </row>
    <row r="143" spans="1:1" ht="13" x14ac:dyDescent="0.3">
      <c r="A143" s="287"/>
    </row>
    <row r="144" spans="1:1" ht="13" x14ac:dyDescent="0.3">
      <c r="A144" s="287"/>
    </row>
    <row r="145" spans="1:1" ht="13" x14ac:dyDescent="0.3">
      <c r="A145" s="287"/>
    </row>
    <row r="146" spans="1:1" ht="13" x14ac:dyDescent="0.3">
      <c r="A146" s="287"/>
    </row>
    <row r="147" spans="1:1" ht="13" x14ac:dyDescent="0.3">
      <c r="A147" s="287"/>
    </row>
    <row r="148" spans="1:1" ht="13" x14ac:dyDescent="0.3">
      <c r="A148" s="287"/>
    </row>
    <row r="149" spans="1:1" ht="13" x14ac:dyDescent="0.3">
      <c r="A149" s="287"/>
    </row>
    <row r="150" spans="1:1" ht="13" x14ac:dyDescent="0.3">
      <c r="A150" s="287"/>
    </row>
    <row r="151" spans="1:1" ht="13" x14ac:dyDescent="0.3">
      <c r="A151" s="287"/>
    </row>
    <row r="152" spans="1:1" ht="13" x14ac:dyDescent="0.3">
      <c r="A152" s="287"/>
    </row>
    <row r="153" spans="1:1" ht="13" x14ac:dyDescent="0.3">
      <c r="A153" s="287"/>
    </row>
    <row r="154" spans="1:1" ht="13" x14ac:dyDescent="0.3">
      <c r="A154" s="287"/>
    </row>
    <row r="155" spans="1:1" ht="13" x14ac:dyDescent="0.3">
      <c r="A155" s="287"/>
    </row>
    <row r="156" spans="1:1" ht="13" x14ac:dyDescent="0.3">
      <c r="A156" s="287"/>
    </row>
    <row r="157" spans="1:1" ht="13" x14ac:dyDescent="0.3">
      <c r="A157" s="287"/>
    </row>
    <row r="158" spans="1:1" ht="13" x14ac:dyDescent="0.3">
      <c r="A158" s="287"/>
    </row>
    <row r="159" spans="1:1" ht="13" x14ac:dyDescent="0.3">
      <c r="A159" s="287"/>
    </row>
    <row r="160" spans="1:1" ht="13" x14ac:dyDescent="0.3">
      <c r="A160" s="287"/>
    </row>
    <row r="161" spans="1:1" ht="13" x14ac:dyDescent="0.3">
      <c r="A161" s="287"/>
    </row>
    <row r="162" spans="1:1" ht="13" x14ac:dyDescent="0.3">
      <c r="A162" s="287"/>
    </row>
    <row r="163" spans="1:1" ht="13" x14ac:dyDescent="0.3">
      <c r="A163" s="287"/>
    </row>
    <row r="164" spans="1:1" ht="13" x14ac:dyDescent="0.3">
      <c r="A164" s="287"/>
    </row>
    <row r="165" spans="1:1" ht="13" x14ac:dyDescent="0.3">
      <c r="A165" s="287"/>
    </row>
    <row r="166" spans="1:1" ht="13" x14ac:dyDescent="0.3">
      <c r="A166" s="287"/>
    </row>
    <row r="167" spans="1:1" ht="13" x14ac:dyDescent="0.3">
      <c r="A167" s="287"/>
    </row>
    <row r="168" spans="1:1" ht="13" x14ac:dyDescent="0.3">
      <c r="A168" s="287"/>
    </row>
    <row r="169" spans="1:1" ht="13" x14ac:dyDescent="0.3">
      <c r="A169" s="287"/>
    </row>
    <row r="170" spans="1:1" ht="13" x14ac:dyDescent="0.3">
      <c r="A170" s="287"/>
    </row>
    <row r="171" spans="1:1" ht="13" x14ac:dyDescent="0.3">
      <c r="A171" s="287"/>
    </row>
    <row r="172" spans="1:1" ht="13" x14ac:dyDescent="0.3">
      <c r="A172" s="287"/>
    </row>
    <row r="173" spans="1:1" ht="13" x14ac:dyDescent="0.3">
      <c r="A173" s="287"/>
    </row>
    <row r="174" spans="1:1" ht="13" x14ac:dyDescent="0.3">
      <c r="A174" s="287"/>
    </row>
    <row r="175" spans="1:1" ht="13" x14ac:dyDescent="0.3">
      <c r="A175" s="287"/>
    </row>
    <row r="176" spans="1:1" ht="13" x14ac:dyDescent="0.3">
      <c r="A176" s="287"/>
    </row>
    <row r="177" spans="1:1" ht="13" x14ac:dyDescent="0.3">
      <c r="A177" s="287"/>
    </row>
    <row r="178" spans="1:1" ht="13" x14ac:dyDescent="0.3">
      <c r="A178" s="287"/>
    </row>
    <row r="179" spans="1:1" ht="13" x14ac:dyDescent="0.3">
      <c r="A179" s="287"/>
    </row>
    <row r="180" spans="1:1" ht="13" x14ac:dyDescent="0.3">
      <c r="A180" s="287"/>
    </row>
    <row r="181" spans="1:1" ht="13" x14ac:dyDescent="0.3">
      <c r="A181" s="287"/>
    </row>
    <row r="182" spans="1:1" ht="13" x14ac:dyDescent="0.3">
      <c r="A182" s="287"/>
    </row>
    <row r="183" spans="1:1" ht="13" x14ac:dyDescent="0.3">
      <c r="A183" s="287"/>
    </row>
    <row r="184" spans="1:1" ht="13" x14ac:dyDescent="0.3">
      <c r="A184" s="287"/>
    </row>
    <row r="185" spans="1:1" ht="13" x14ac:dyDescent="0.3">
      <c r="A185" s="287"/>
    </row>
    <row r="186" spans="1:1" ht="13" x14ac:dyDescent="0.3">
      <c r="A186" s="287"/>
    </row>
    <row r="187" spans="1:1" ht="13" x14ac:dyDescent="0.3">
      <c r="A187" s="287"/>
    </row>
    <row r="188" spans="1:1" ht="13" x14ac:dyDescent="0.3">
      <c r="A188" s="287"/>
    </row>
    <row r="189" spans="1:1" ht="13" x14ac:dyDescent="0.3">
      <c r="A189" s="287"/>
    </row>
    <row r="190" spans="1:1" ht="13" x14ac:dyDescent="0.3">
      <c r="A190" s="287"/>
    </row>
    <row r="191" spans="1:1" ht="13" x14ac:dyDescent="0.3">
      <c r="A191" s="287"/>
    </row>
    <row r="192" spans="1:1" ht="13" x14ac:dyDescent="0.3">
      <c r="A192" s="287"/>
    </row>
    <row r="193" spans="1:1" ht="13" x14ac:dyDescent="0.3">
      <c r="A193" s="287"/>
    </row>
    <row r="194" spans="1:1" ht="13" x14ac:dyDescent="0.3">
      <c r="A194" s="287"/>
    </row>
    <row r="195" spans="1:1" ht="13" x14ac:dyDescent="0.3">
      <c r="A195" s="287"/>
    </row>
    <row r="196" spans="1:1" ht="13" x14ac:dyDescent="0.3">
      <c r="A196" s="287"/>
    </row>
    <row r="197" spans="1:1" ht="13" x14ac:dyDescent="0.3">
      <c r="A197" s="287"/>
    </row>
    <row r="198" spans="1:1" ht="13" x14ac:dyDescent="0.3">
      <c r="A198" s="287"/>
    </row>
    <row r="199" spans="1:1" ht="13" x14ac:dyDescent="0.3">
      <c r="A199" s="287"/>
    </row>
    <row r="200" spans="1:1" ht="13" x14ac:dyDescent="0.3">
      <c r="A200" s="287"/>
    </row>
    <row r="201" spans="1:1" ht="13" x14ac:dyDescent="0.3">
      <c r="A201" s="287"/>
    </row>
    <row r="202" spans="1:1" ht="13" x14ac:dyDescent="0.3">
      <c r="A202" s="287"/>
    </row>
    <row r="203" spans="1:1" ht="13" x14ac:dyDescent="0.3">
      <c r="A203" s="287"/>
    </row>
    <row r="204" spans="1:1" ht="13" x14ac:dyDescent="0.3">
      <c r="A204" s="287"/>
    </row>
    <row r="205" spans="1:1" ht="13" x14ac:dyDescent="0.3">
      <c r="A205" s="287"/>
    </row>
    <row r="206" spans="1:1" ht="13" x14ac:dyDescent="0.3">
      <c r="A206" s="287"/>
    </row>
    <row r="207" spans="1:1" ht="13" x14ac:dyDescent="0.3">
      <c r="A207" s="287"/>
    </row>
    <row r="208" spans="1:1" ht="13" x14ac:dyDescent="0.3">
      <c r="A208" s="287"/>
    </row>
    <row r="209" spans="1:1" ht="13" x14ac:dyDescent="0.3">
      <c r="A209" s="287"/>
    </row>
    <row r="210" spans="1:1" ht="13" x14ac:dyDescent="0.3">
      <c r="A210" s="287"/>
    </row>
    <row r="211" spans="1:1" ht="13" x14ac:dyDescent="0.3">
      <c r="A211" s="287"/>
    </row>
    <row r="212" spans="1:1" ht="13" x14ac:dyDescent="0.3">
      <c r="A212" s="287"/>
    </row>
    <row r="213" spans="1:1" ht="13" x14ac:dyDescent="0.3">
      <c r="A213" s="287"/>
    </row>
    <row r="214" spans="1:1" ht="13" x14ac:dyDescent="0.3">
      <c r="A214" s="287"/>
    </row>
    <row r="215" spans="1:1" ht="13" x14ac:dyDescent="0.3">
      <c r="A215" s="287"/>
    </row>
    <row r="216" spans="1:1" ht="13" x14ac:dyDescent="0.3">
      <c r="A216" s="287"/>
    </row>
    <row r="217" spans="1:1" ht="13" x14ac:dyDescent="0.3">
      <c r="A217" s="287"/>
    </row>
    <row r="218" spans="1:1" ht="13" x14ac:dyDescent="0.3">
      <c r="A218" s="287"/>
    </row>
    <row r="219" spans="1:1" ht="13" x14ac:dyDescent="0.3">
      <c r="A219" s="287"/>
    </row>
    <row r="220" spans="1:1" ht="13" x14ac:dyDescent="0.3">
      <c r="A220" s="287"/>
    </row>
    <row r="221" spans="1:1" ht="13" x14ac:dyDescent="0.3">
      <c r="A221" s="287"/>
    </row>
    <row r="222" spans="1:1" ht="13" x14ac:dyDescent="0.3">
      <c r="A222" s="287"/>
    </row>
    <row r="223" spans="1:1" ht="13" x14ac:dyDescent="0.3">
      <c r="A223" s="287"/>
    </row>
    <row r="224" spans="1:1" ht="13" x14ac:dyDescent="0.3">
      <c r="A224" s="287"/>
    </row>
    <row r="225" spans="1:1" ht="13" x14ac:dyDescent="0.3">
      <c r="A225" s="287"/>
    </row>
    <row r="226" spans="1:1" ht="13" x14ac:dyDescent="0.3">
      <c r="A226" s="287"/>
    </row>
    <row r="227" spans="1:1" ht="13" x14ac:dyDescent="0.3">
      <c r="A227" s="287"/>
    </row>
    <row r="228" spans="1:1" ht="13" x14ac:dyDescent="0.3">
      <c r="A228" s="287"/>
    </row>
    <row r="229" spans="1:1" ht="13" x14ac:dyDescent="0.3">
      <c r="A229" s="287"/>
    </row>
    <row r="230" spans="1:1" ht="13" x14ac:dyDescent="0.3">
      <c r="A230" s="287"/>
    </row>
    <row r="231" spans="1:1" ht="13" x14ac:dyDescent="0.3">
      <c r="A231" s="287"/>
    </row>
    <row r="232" spans="1:1" ht="13" x14ac:dyDescent="0.3">
      <c r="A232" s="287"/>
    </row>
    <row r="233" spans="1:1" ht="13" x14ac:dyDescent="0.3">
      <c r="A233" s="287"/>
    </row>
    <row r="234" spans="1:1" ht="13" x14ac:dyDescent="0.3">
      <c r="A234" s="287"/>
    </row>
    <row r="235" spans="1:1" ht="13" x14ac:dyDescent="0.3">
      <c r="A235" s="287"/>
    </row>
    <row r="236" spans="1:1" ht="13" x14ac:dyDescent="0.3">
      <c r="A236" s="287"/>
    </row>
    <row r="237" spans="1:1" ht="13" x14ac:dyDescent="0.3">
      <c r="A237" s="287"/>
    </row>
    <row r="238" spans="1:1" ht="13" x14ac:dyDescent="0.3">
      <c r="A238" s="287"/>
    </row>
    <row r="239" spans="1:1" ht="13" x14ac:dyDescent="0.3">
      <c r="A239" s="287"/>
    </row>
    <row r="240" spans="1:1" ht="13" x14ac:dyDescent="0.3">
      <c r="A240" s="287"/>
    </row>
    <row r="241" spans="1:1" ht="13" x14ac:dyDescent="0.3">
      <c r="A241" s="287"/>
    </row>
    <row r="242" spans="1:1" ht="13" x14ac:dyDescent="0.3">
      <c r="A242" s="287"/>
    </row>
    <row r="243" spans="1:1" ht="13" x14ac:dyDescent="0.3">
      <c r="A243" s="287"/>
    </row>
    <row r="244" spans="1:1" ht="13" x14ac:dyDescent="0.3">
      <c r="A244" s="287"/>
    </row>
    <row r="245" spans="1:1" ht="13" x14ac:dyDescent="0.3">
      <c r="A245" s="287"/>
    </row>
    <row r="246" spans="1:1" ht="13" x14ac:dyDescent="0.3">
      <c r="A246" s="287"/>
    </row>
    <row r="247" spans="1:1" ht="13" x14ac:dyDescent="0.3">
      <c r="A247" s="287"/>
    </row>
    <row r="248" spans="1:1" ht="13" x14ac:dyDescent="0.3">
      <c r="A248" s="287"/>
    </row>
    <row r="249" spans="1:1" ht="13" x14ac:dyDescent="0.3">
      <c r="A249" s="287"/>
    </row>
    <row r="250" spans="1:1" ht="13" x14ac:dyDescent="0.3">
      <c r="A250" s="287"/>
    </row>
    <row r="251" spans="1:1" ht="13" x14ac:dyDescent="0.3">
      <c r="A251" s="287"/>
    </row>
    <row r="252" spans="1:1" ht="13" x14ac:dyDescent="0.3">
      <c r="A252" s="287"/>
    </row>
    <row r="253" spans="1:1" ht="13" x14ac:dyDescent="0.3">
      <c r="A253" s="287"/>
    </row>
    <row r="254" spans="1:1" ht="13" x14ac:dyDescent="0.3">
      <c r="A254" s="287"/>
    </row>
    <row r="255" spans="1:1" ht="13" x14ac:dyDescent="0.3">
      <c r="A255" s="287"/>
    </row>
    <row r="256" spans="1:1" ht="13" x14ac:dyDescent="0.3">
      <c r="A256" s="287"/>
    </row>
    <row r="257" spans="1:1" ht="13" x14ac:dyDescent="0.3">
      <c r="A257" s="287"/>
    </row>
    <row r="258" spans="1:1" ht="13" x14ac:dyDescent="0.3">
      <c r="A258" s="287"/>
    </row>
    <row r="259" spans="1:1" ht="13" x14ac:dyDescent="0.3">
      <c r="A259" s="287"/>
    </row>
    <row r="260" spans="1:1" ht="13" x14ac:dyDescent="0.3">
      <c r="A260" s="287"/>
    </row>
    <row r="261" spans="1:1" ht="13" x14ac:dyDescent="0.3">
      <c r="A261" s="287"/>
    </row>
    <row r="262" spans="1:1" ht="13" x14ac:dyDescent="0.3">
      <c r="A262" s="287"/>
    </row>
    <row r="263" spans="1:1" ht="13" x14ac:dyDescent="0.3">
      <c r="A263" s="287"/>
    </row>
    <row r="264" spans="1:1" ht="13" x14ac:dyDescent="0.3">
      <c r="A264" s="287"/>
    </row>
    <row r="265" spans="1:1" ht="13" x14ac:dyDescent="0.3">
      <c r="A265" s="287"/>
    </row>
    <row r="266" spans="1:1" ht="13" x14ac:dyDescent="0.3">
      <c r="A266" s="287"/>
    </row>
    <row r="267" spans="1:1" ht="13" x14ac:dyDescent="0.3">
      <c r="A267" s="287"/>
    </row>
    <row r="268" spans="1:1" ht="13" x14ac:dyDescent="0.3">
      <c r="A268" s="287"/>
    </row>
    <row r="269" spans="1:1" ht="13" x14ac:dyDescent="0.3">
      <c r="A269" s="287"/>
    </row>
    <row r="270" spans="1:1" ht="13" x14ac:dyDescent="0.3">
      <c r="A270" s="287"/>
    </row>
    <row r="271" spans="1:1" ht="13" x14ac:dyDescent="0.3">
      <c r="A271" s="287"/>
    </row>
    <row r="272" spans="1:1" ht="13" x14ac:dyDescent="0.3">
      <c r="A272" s="287"/>
    </row>
    <row r="273" spans="1:1" ht="13" x14ac:dyDescent="0.3">
      <c r="A273" s="287"/>
    </row>
    <row r="274" spans="1:1" ht="13" x14ac:dyDescent="0.3">
      <c r="A274" s="287"/>
    </row>
    <row r="275" spans="1:1" ht="13" x14ac:dyDescent="0.3">
      <c r="A275" s="287"/>
    </row>
    <row r="276" spans="1:1" ht="13" x14ac:dyDescent="0.3">
      <c r="A276" s="287"/>
    </row>
    <row r="277" spans="1:1" ht="13" x14ac:dyDescent="0.3">
      <c r="A277" s="287"/>
    </row>
    <row r="278" spans="1:1" ht="13" x14ac:dyDescent="0.3">
      <c r="A278" s="287"/>
    </row>
    <row r="279" spans="1:1" ht="13" x14ac:dyDescent="0.3">
      <c r="A279" s="287"/>
    </row>
    <row r="280" spans="1:1" ht="13" x14ac:dyDescent="0.3">
      <c r="A280" s="287"/>
    </row>
    <row r="281" spans="1:1" ht="13" x14ac:dyDescent="0.3">
      <c r="A281" s="287"/>
    </row>
    <row r="282" spans="1:1" ht="13" x14ac:dyDescent="0.3">
      <c r="A282" s="287"/>
    </row>
    <row r="283" spans="1:1" ht="13" x14ac:dyDescent="0.3">
      <c r="A283" s="287"/>
    </row>
    <row r="284" spans="1:1" ht="13" x14ac:dyDescent="0.3">
      <c r="A284" s="287"/>
    </row>
    <row r="285" spans="1:1" ht="13" x14ac:dyDescent="0.3">
      <c r="A285" s="287"/>
    </row>
    <row r="286" spans="1:1" ht="13" x14ac:dyDescent="0.3">
      <c r="A286" s="287"/>
    </row>
    <row r="287" spans="1:1" ht="13" x14ac:dyDescent="0.3">
      <c r="A287" s="287"/>
    </row>
    <row r="288" spans="1:1" ht="13" x14ac:dyDescent="0.3">
      <c r="A288" s="287"/>
    </row>
    <row r="289" spans="1:1" ht="13" x14ac:dyDescent="0.3">
      <c r="A289" s="287"/>
    </row>
    <row r="290" spans="1:1" ht="13" x14ac:dyDescent="0.3">
      <c r="A290" s="287"/>
    </row>
    <row r="291" spans="1:1" ht="13" x14ac:dyDescent="0.3">
      <c r="A291" s="287"/>
    </row>
    <row r="292" spans="1:1" ht="13" x14ac:dyDescent="0.3">
      <c r="A292" s="287"/>
    </row>
    <row r="293" spans="1:1" ht="13" x14ac:dyDescent="0.3">
      <c r="A293" s="287"/>
    </row>
    <row r="294" spans="1:1" ht="13" x14ac:dyDescent="0.3">
      <c r="A294" s="287"/>
    </row>
    <row r="295" spans="1:1" ht="13" x14ac:dyDescent="0.3">
      <c r="A295" s="287"/>
    </row>
    <row r="296" spans="1:1" ht="13" x14ac:dyDescent="0.3">
      <c r="A296" s="287"/>
    </row>
    <row r="297" spans="1:1" ht="13" x14ac:dyDescent="0.3">
      <c r="A297" s="287"/>
    </row>
    <row r="298" spans="1:1" ht="13" x14ac:dyDescent="0.3">
      <c r="A298" s="287"/>
    </row>
    <row r="299" spans="1:1" ht="13" x14ac:dyDescent="0.3">
      <c r="A299" s="287"/>
    </row>
    <row r="300" spans="1:1" ht="13" x14ac:dyDescent="0.3">
      <c r="A300" s="287"/>
    </row>
    <row r="301" spans="1:1" ht="13" x14ac:dyDescent="0.3">
      <c r="A301" s="287"/>
    </row>
    <row r="302" spans="1:1" ht="13" x14ac:dyDescent="0.3">
      <c r="A302" s="287"/>
    </row>
    <row r="303" spans="1:1" ht="13" x14ac:dyDescent="0.3">
      <c r="A303" s="287"/>
    </row>
    <row r="304" spans="1:1" ht="13" x14ac:dyDescent="0.3">
      <c r="A304" s="287"/>
    </row>
    <row r="305" spans="1:1" ht="13" x14ac:dyDescent="0.3">
      <c r="A305" s="287"/>
    </row>
    <row r="306" spans="1:1" ht="13" x14ac:dyDescent="0.3">
      <c r="A306" s="287"/>
    </row>
    <row r="307" spans="1:1" ht="13" x14ac:dyDescent="0.3">
      <c r="A307" s="287"/>
    </row>
    <row r="308" spans="1:1" ht="13" x14ac:dyDescent="0.3">
      <c r="A308" s="287"/>
    </row>
    <row r="309" spans="1:1" ht="13" x14ac:dyDescent="0.3">
      <c r="A309" s="287"/>
    </row>
    <row r="310" spans="1:1" ht="13" x14ac:dyDescent="0.3">
      <c r="A310" s="287"/>
    </row>
    <row r="311" spans="1:1" ht="13" x14ac:dyDescent="0.3">
      <c r="A311" s="287"/>
    </row>
    <row r="312" spans="1:1" ht="13" x14ac:dyDescent="0.3">
      <c r="A312" s="287"/>
    </row>
    <row r="313" spans="1:1" ht="13" x14ac:dyDescent="0.3">
      <c r="A313" s="287"/>
    </row>
    <row r="314" spans="1:1" ht="13" x14ac:dyDescent="0.3">
      <c r="A314" s="287"/>
    </row>
    <row r="315" spans="1:1" ht="13" x14ac:dyDescent="0.3">
      <c r="A315" s="287"/>
    </row>
    <row r="316" spans="1:1" ht="13" x14ac:dyDescent="0.3">
      <c r="A316" s="287"/>
    </row>
    <row r="317" spans="1:1" ht="13" x14ac:dyDescent="0.3">
      <c r="A317" s="287"/>
    </row>
    <row r="318" spans="1:1" ht="13" x14ac:dyDescent="0.3">
      <c r="A318" s="287"/>
    </row>
    <row r="319" spans="1:1" ht="13" x14ac:dyDescent="0.3">
      <c r="A319" s="287"/>
    </row>
    <row r="320" spans="1:1" ht="13" x14ac:dyDescent="0.3">
      <c r="A320" s="287"/>
    </row>
    <row r="321" spans="1:1" ht="13" x14ac:dyDescent="0.3">
      <c r="A321" s="287"/>
    </row>
    <row r="322" spans="1:1" ht="13" x14ac:dyDescent="0.3">
      <c r="A322" s="287"/>
    </row>
    <row r="323" spans="1:1" ht="13" x14ac:dyDescent="0.3">
      <c r="A323" s="287"/>
    </row>
    <row r="324" spans="1:1" ht="13" x14ac:dyDescent="0.3">
      <c r="A324" s="287"/>
    </row>
    <row r="325" spans="1:1" ht="13" x14ac:dyDescent="0.3">
      <c r="A325" s="287"/>
    </row>
    <row r="326" spans="1:1" ht="13" x14ac:dyDescent="0.3">
      <c r="A326" s="287"/>
    </row>
    <row r="327" spans="1:1" ht="13" x14ac:dyDescent="0.3">
      <c r="A327" s="287"/>
    </row>
    <row r="328" spans="1:1" ht="13" x14ac:dyDescent="0.3">
      <c r="A328" s="287"/>
    </row>
    <row r="329" spans="1:1" ht="13" x14ac:dyDescent="0.3">
      <c r="A329" s="287"/>
    </row>
    <row r="330" spans="1:1" ht="13" x14ac:dyDescent="0.3">
      <c r="A330" s="287"/>
    </row>
    <row r="331" spans="1:1" ht="13" x14ac:dyDescent="0.3">
      <c r="A331" s="287"/>
    </row>
    <row r="332" spans="1:1" ht="13" x14ac:dyDescent="0.3">
      <c r="A332" s="287"/>
    </row>
    <row r="333" spans="1:1" ht="13" x14ac:dyDescent="0.3">
      <c r="A333" s="287"/>
    </row>
    <row r="334" spans="1:1" ht="13" x14ac:dyDescent="0.3">
      <c r="A334" s="287"/>
    </row>
    <row r="335" spans="1:1" ht="13" x14ac:dyDescent="0.3">
      <c r="A335" s="287"/>
    </row>
    <row r="336" spans="1:1" ht="13" x14ac:dyDescent="0.3">
      <c r="A336" s="287"/>
    </row>
    <row r="337" spans="1:1" ht="13" x14ac:dyDescent="0.3">
      <c r="A337" s="287"/>
    </row>
    <row r="338" spans="1:1" ht="13" x14ac:dyDescent="0.3">
      <c r="A338" s="287"/>
    </row>
    <row r="339" spans="1:1" ht="13" x14ac:dyDescent="0.3">
      <c r="A339" s="287"/>
    </row>
    <row r="340" spans="1:1" ht="13" x14ac:dyDescent="0.3">
      <c r="A340" s="287"/>
    </row>
    <row r="341" spans="1:1" ht="13" x14ac:dyDescent="0.3">
      <c r="A341" s="287"/>
    </row>
    <row r="342" spans="1:1" ht="13" x14ac:dyDescent="0.3">
      <c r="A342" s="287"/>
    </row>
    <row r="343" spans="1:1" ht="13" x14ac:dyDescent="0.3">
      <c r="A343" s="287"/>
    </row>
    <row r="344" spans="1:1" ht="13" x14ac:dyDescent="0.3">
      <c r="A344" s="287"/>
    </row>
    <row r="345" spans="1:1" ht="13" x14ac:dyDescent="0.3">
      <c r="A345" s="287"/>
    </row>
    <row r="346" spans="1:1" ht="13" x14ac:dyDescent="0.3">
      <c r="A346" s="287"/>
    </row>
    <row r="347" spans="1:1" ht="13" x14ac:dyDescent="0.3">
      <c r="A347" s="287"/>
    </row>
    <row r="348" spans="1:1" ht="13" x14ac:dyDescent="0.3">
      <c r="A348" s="287"/>
    </row>
    <row r="349" spans="1:1" ht="13" x14ac:dyDescent="0.3">
      <c r="A349" s="287"/>
    </row>
    <row r="350" spans="1:1" ht="13" x14ac:dyDescent="0.3">
      <c r="A350" s="287"/>
    </row>
    <row r="351" spans="1:1" ht="13" x14ac:dyDescent="0.3">
      <c r="A351" s="287"/>
    </row>
    <row r="352" spans="1:1" ht="13" x14ac:dyDescent="0.3">
      <c r="A352" s="287"/>
    </row>
    <row r="353" spans="1:1" ht="13" x14ac:dyDescent="0.3">
      <c r="A353" s="287"/>
    </row>
    <row r="354" spans="1:1" ht="13" x14ac:dyDescent="0.3">
      <c r="A354" s="287"/>
    </row>
    <row r="355" spans="1:1" ht="13" x14ac:dyDescent="0.3">
      <c r="A355" s="287"/>
    </row>
    <row r="356" spans="1:1" ht="13" x14ac:dyDescent="0.3">
      <c r="A356" s="287"/>
    </row>
    <row r="357" spans="1:1" ht="13" x14ac:dyDescent="0.3">
      <c r="A357" s="287"/>
    </row>
    <row r="358" spans="1:1" ht="13" x14ac:dyDescent="0.3">
      <c r="A358" s="287"/>
    </row>
    <row r="359" spans="1:1" ht="13" x14ac:dyDescent="0.3">
      <c r="A359" s="287"/>
    </row>
    <row r="360" spans="1:1" ht="13" x14ac:dyDescent="0.3">
      <c r="A360" s="287"/>
    </row>
    <row r="361" spans="1:1" ht="13" x14ac:dyDescent="0.3">
      <c r="A361" s="287"/>
    </row>
    <row r="362" spans="1:1" ht="13" x14ac:dyDescent="0.3">
      <c r="A362" s="287"/>
    </row>
    <row r="363" spans="1:1" ht="13" x14ac:dyDescent="0.3">
      <c r="A363" s="287"/>
    </row>
    <row r="364" spans="1:1" ht="13" x14ac:dyDescent="0.3">
      <c r="A364" s="287"/>
    </row>
    <row r="365" spans="1:1" ht="13" x14ac:dyDescent="0.3">
      <c r="A365" s="287"/>
    </row>
    <row r="366" spans="1:1" ht="13" x14ac:dyDescent="0.3">
      <c r="A366" s="287"/>
    </row>
    <row r="367" spans="1:1" ht="13" x14ac:dyDescent="0.3">
      <c r="A367" s="287"/>
    </row>
    <row r="368" spans="1:1" ht="13" x14ac:dyDescent="0.3">
      <c r="A368" s="287"/>
    </row>
    <row r="369" spans="1:1" ht="13" x14ac:dyDescent="0.3">
      <c r="A369" s="287"/>
    </row>
    <row r="370" spans="1:1" ht="13" x14ac:dyDescent="0.3">
      <c r="A370" s="287"/>
    </row>
    <row r="371" spans="1:1" ht="13" x14ac:dyDescent="0.3">
      <c r="A371" s="287"/>
    </row>
    <row r="372" spans="1:1" ht="13" x14ac:dyDescent="0.3">
      <c r="A372" s="287"/>
    </row>
    <row r="373" spans="1:1" ht="13" x14ac:dyDescent="0.3">
      <c r="A373" s="287"/>
    </row>
    <row r="374" spans="1:1" ht="13" x14ac:dyDescent="0.3">
      <c r="A374" s="287"/>
    </row>
    <row r="375" spans="1:1" ht="13" x14ac:dyDescent="0.3">
      <c r="A375" s="287"/>
    </row>
    <row r="376" spans="1:1" ht="13" x14ac:dyDescent="0.3">
      <c r="A376" s="287"/>
    </row>
    <row r="377" spans="1:1" ht="13" x14ac:dyDescent="0.3">
      <c r="A377" s="287"/>
    </row>
    <row r="378" spans="1:1" ht="13" x14ac:dyDescent="0.3">
      <c r="A378" s="287"/>
    </row>
    <row r="379" spans="1:1" ht="13" x14ac:dyDescent="0.3">
      <c r="A379" s="287"/>
    </row>
    <row r="380" spans="1:1" ht="13" x14ac:dyDescent="0.3">
      <c r="A380" s="287"/>
    </row>
    <row r="381" spans="1:1" ht="13" x14ac:dyDescent="0.3">
      <c r="A381" s="287"/>
    </row>
    <row r="382" spans="1:1" ht="13" x14ac:dyDescent="0.3">
      <c r="A382" s="287"/>
    </row>
    <row r="383" spans="1:1" ht="13" x14ac:dyDescent="0.3">
      <c r="A383" s="287"/>
    </row>
    <row r="384" spans="1:1" ht="13" x14ac:dyDescent="0.3">
      <c r="A384" s="287"/>
    </row>
    <row r="385" spans="1:1" ht="13" x14ac:dyDescent="0.3">
      <c r="A385" s="287"/>
    </row>
    <row r="386" spans="1:1" ht="13" x14ac:dyDescent="0.3">
      <c r="A386" s="287"/>
    </row>
    <row r="387" spans="1:1" ht="13" x14ac:dyDescent="0.3">
      <c r="A387" s="287"/>
    </row>
    <row r="388" spans="1:1" ht="13" x14ac:dyDescent="0.3">
      <c r="A388" s="287"/>
    </row>
    <row r="389" spans="1:1" ht="13" x14ac:dyDescent="0.3">
      <c r="A389" s="287"/>
    </row>
    <row r="390" spans="1:1" ht="13" x14ac:dyDescent="0.3">
      <c r="A390" s="287"/>
    </row>
    <row r="391" spans="1:1" ht="13" x14ac:dyDescent="0.3">
      <c r="A391" s="287"/>
    </row>
    <row r="392" spans="1:1" ht="13" x14ac:dyDescent="0.3">
      <c r="A392" s="287"/>
    </row>
    <row r="393" spans="1:1" ht="13" x14ac:dyDescent="0.3">
      <c r="A393" s="287"/>
    </row>
    <row r="394" spans="1:1" ht="13" x14ac:dyDescent="0.3">
      <c r="A394" s="287"/>
    </row>
    <row r="395" spans="1:1" ht="13" x14ac:dyDescent="0.3">
      <c r="A395" s="287"/>
    </row>
    <row r="396" spans="1:1" ht="13" x14ac:dyDescent="0.3">
      <c r="A396" s="287"/>
    </row>
    <row r="397" spans="1:1" ht="13" x14ac:dyDescent="0.3">
      <c r="A397" s="287"/>
    </row>
    <row r="398" spans="1:1" ht="13" x14ac:dyDescent="0.3">
      <c r="A398" s="287"/>
    </row>
    <row r="399" spans="1:1" ht="13" x14ac:dyDescent="0.3">
      <c r="A399" s="287"/>
    </row>
    <row r="400" spans="1:1" ht="13" x14ac:dyDescent="0.3">
      <c r="A400" s="287"/>
    </row>
    <row r="401" spans="1:1" ht="13" x14ac:dyDescent="0.3">
      <c r="A401" s="287"/>
    </row>
    <row r="402" spans="1:1" ht="13" x14ac:dyDescent="0.3">
      <c r="A402" s="287"/>
    </row>
    <row r="403" spans="1:1" ht="13" x14ac:dyDescent="0.3">
      <c r="A403" s="287"/>
    </row>
    <row r="404" spans="1:1" ht="13" x14ac:dyDescent="0.3">
      <c r="A404" s="287"/>
    </row>
    <row r="405" spans="1:1" ht="13" x14ac:dyDescent="0.3">
      <c r="A405" s="287"/>
    </row>
    <row r="406" spans="1:1" ht="13" x14ac:dyDescent="0.3">
      <c r="A406" s="287"/>
    </row>
    <row r="407" spans="1:1" ht="13" x14ac:dyDescent="0.3">
      <c r="A407" s="287"/>
    </row>
    <row r="408" spans="1:1" ht="13" x14ac:dyDescent="0.3">
      <c r="A408" s="287"/>
    </row>
    <row r="409" spans="1:1" ht="13" x14ac:dyDescent="0.3">
      <c r="A409" s="287"/>
    </row>
    <row r="410" spans="1:1" ht="13" x14ac:dyDescent="0.3">
      <c r="A410" s="287"/>
    </row>
    <row r="411" spans="1:1" ht="13" x14ac:dyDescent="0.3">
      <c r="A411" s="287"/>
    </row>
    <row r="412" spans="1:1" ht="13" x14ac:dyDescent="0.3">
      <c r="A412" s="287"/>
    </row>
    <row r="413" spans="1:1" ht="13" x14ac:dyDescent="0.3">
      <c r="A413" s="287"/>
    </row>
    <row r="414" spans="1:1" ht="13" x14ac:dyDescent="0.3">
      <c r="A414" s="287"/>
    </row>
    <row r="415" spans="1:1" ht="13" x14ac:dyDescent="0.3">
      <c r="A415" s="287"/>
    </row>
    <row r="416" spans="1:1" ht="13" x14ac:dyDescent="0.3">
      <c r="A416" s="287"/>
    </row>
    <row r="417" spans="1:1" ht="13" x14ac:dyDescent="0.3">
      <c r="A417" s="287"/>
    </row>
    <row r="418" spans="1:1" ht="13" x14ac:dyDescent="0.3">
      <c r="A418" s="287"/>
    </row>
    <row r="419" spans="1:1" ht="13" x14ac:dyDescent="0.3">
      <c r="A419" s="287"/>
    </row>
    <row r="420" spans="1:1" ht="13" x14ac:dyDescent="0.3">
      <c r="A420" s="287"/>
    </row>
    <row r="421" spans="1:1" ht="13" x14ac:dyDescent="0.3">
      <c r="A421" s="287"/>
    </row>
    <row r="422" spans="1:1" ht="13" x14ac:dyDescent="0.3">
      <c r="A422" s="287"/>
    </row>
    <row r="423" spans="1:1" ht="13" x14ac:dyDescent="0.3">
      <c r="A423" s="287"/>
    </row>
    <row r="424" spans="1:1" ht="13" x14ac:dyDescent="0.3">
      <c r="A424" s="287"/>
    </row>
    <row r="425" spans="1:1" ht="13" x14ac:dyDescent="0.3">
      <c r="A425" s="287"/>
    </row>
    <row r="426" spans="1:1" ht="13" x14ac:dyDescent="0.3">
      <c r="A426" s="287"/>
    </row>
    <row r="427" spans="1:1" ht="13" x14ac:dyDescent="0.3">
      <c r="A427" s="287"/>
    </row>
    <row r="428" spans="1:1" ht="13" x14ac:dyDescent="0.3">
      <c r="A428" s="287"/>
    </row>
    <row r="429" spans="1:1" ht="13" x14ac:dyDescent="0.3">
      <c r="A429" s="287"/>
    </row>
    <row r="430" spans="1:1" ht="13" x14ac:dyDescent="0.3">
      <c r="A430" s="287"/>
    </row>
    <row r="431" spans="1:1" ht="13" x14ac:dyDescent="0.3">
      <c r="A431" s="287"/>
    </row>
    <row r="432" spans="1:1" ht="13" x14ac:dyDescent="0.3">
      <c r="A432" s="287"/>
    </row>
    <row r="433" spans="1:1" ht="13" x14ac:dyDescent="0.3">
      <c r="A433" s="287"/>
    </row>
    <row r="434" spans="1:1" ht="13" x14ac:dyDescent="0.3">
      <c r="A434" s="287"/>
    </row>
    <row r="435" spans="1:1" ht="13" x14ac:dyDescent="0.3">
      <c r="A435" s="287"/>
    </row>
    <row r="436" spans="1:1" ht="13" x14ac:dyDescent="0.3">
      <c r="A436" s="287"/>
    </row>
    <row r="437" spans="1:1" ht="13" x14ac:dyDescent="0.3">
      <c r="A437" s="287"/>
    </row>
    <row r="438" spans="1:1" ht="13" x14ac:dyDescent="0.3">
      <c r="A438" s="287"/>
    </row>
    <row r="439" spans="1:1" ht="13" x14ac:dyDescent="0.3">
      <c r="A439" s="287"/>
    </row>
    <row r="440" spans="1:1" ht="13" x14ac:dyDescent="0.3">
      <c r="A440" s="287"/>
    </row>
    <row r="441" spans="1:1" ht="13" x14ac:dyDescent="0.3">
      <c r="A441" s="287"/>
    </row>
    <row r="442" spans="1:1" ht="13" x14ac:dyDescent="0.3">
      <c r="A442" s="287"/>
    </row>
    <row r="443" spans="1:1" ht="13" x14ac:dyDescent="0.3">
      <c r="A443" s="287"/>
    </row>
    <row r="444" spans="1:1" ht="13" x14ac:dyDescent="0.3">
      <c r="A444" s="287"/>
    </row>
    <row r="445" spans="1:1" ht="13" x14ac:dyDescent="0.3">
      <c r="A445" s="287"/>
    </row>
    <row r="446" spans="1:1" ht="13" x14ac:dyDescent="0.3">
      <c r="A446" s="287"/>
    </row>
    <row r="447" spans="1:1" ht="13" x14ac:dyDescent="0.3">
      <c r="A447" s="287"/>
    </row>
    <row r="448" spans="1:1" ht="13" x14ac:dyDescent="0.3">
      <c r="A448" s="287"/>
    </row>
    <row r="449" spans="1:1" ht="13" x14ac:dyDescent="0.3">
      <c r="A449" s="287"/>
    </row>
    <row r="450" spans="1:1" ht="13" x14ac:dyDescent="0.3">
      <c r="A450" s="287"/>
    </row>
    <row r="451" spans="1:1" ht="13" x14ac:dyDescent="0.3">
      <c r="A451" s="287"/>
    </row>
    <row r="452" spans="1:1" ht="13" x14ac:dyDescent="0.3">
      <c r="A452" s="287"/>
    </row>
    <row r="453" spans="1:1" ht="13" x14ac:dyDescent="0.3">
      <c r="A453" s="287"/>
    </row>
    <row r="454" spans="1:1" ht="13" x14ac:dyDescent="0.3">
      <c r="A454" s="287"/>
    </row>
    <row r="455" spans="1:1" ht="13" x14ac:dyDescent="0.3">
      <c r="A455" s="287"/>
    </row>
    <row r="456" spans="1:1" ht="13" x14ac:dyDescent="0.3">
      <c r="A456" s="287"/>
    </row>
    <row r="457" spans="1:1" ht="13" x14ac:dyDescent="0.3">
      <c r="A457" s="287"/>
    </row>
    <row r="458" spans="1:1" ht="13" x14ac:dyDescent="0.3">
      <c r="A458" s="287"/>
    </row>
    <row r="459" spans="1:1" ht="13" x14ac:dyDescent="0.3">
      <c r="A459" s="287"/>
    </row>
    <row r="460" spans="1:1" ht="13" x14ac:dyDescent="0.3">
      <c r="A460" s="287"/>
    </row>
    <row r="461" spans="1:1" ht="13" x14ac:dyDescent="0.3">
      <c r="A461" s="287"/>
    </row>
    <row r="462" spans="1:1" ht="13" x14ac:dyDescent="0.3">
      <c r="A462" s="287"/>
    </row>
    <row r="463" spans="1:1" ht="13" x14ac:dyDescent="0.3">
      <c r="A463" s="287"/>
    </row>
    <row r="464" spans="1:1" ht="13" x14ac:dyDescent="0.3">
      <c r="A464" s="287"/>
    </row>
    <row r="465" spans="1:1" ht="13" x14ac:dyDescent="0.3">
      <c r="A465" s="287"/>
    </row>
    <row r="466" spans="1:1" ht="13" x14ac:dyDescent="0.3">
      <c r="A466" s="287"/>
    </row>
    <row r="467" spans="1:1" ht="13" x14ac:dyDescent="0.3">
      <c r="A467" s="287"/>
    </row>
    <row r="468" spans="1:1" ht="13" x14ac:dyDescent="0.3">
      <c r="A468" s="287"/>
    </row>
    <row r="469" spans="1:1" ht="13" x14ac:dyDescent="0.3">
      <c r="A469" s="287"/>
    </row>
    <row r="470" spans="1:1" ht="13" x14ac:dyDescent="0.3">
      <c r="A470" s="287"/>
    </row>
    <row r="471" spans="1:1" ht="13" x14ac:dyDescent="0.3">
      <c r="A471" s="287"/>
    </row>
    <row r="472" spans="1:1" ht="13" x14ac:dyDescent="0.3">
      <c r="A472" s="287"/>
    </row>
    <row r="473" spans="1:1" ht="13" x14ac:dyDescent="0.3">
      <c r="A473" s="287"/>
    </row>
    <row r="474" spans="1:1" ht="13" x14ac:dyDescent="0.3">
      <c r="A474" s="287"/>
    </row>
    <row r="475" spans="1:1" ht="13" x14ac:dyDescent="0.3">
      <c r="A475" s="287"/>
    </row>
    <row r="476" spans="1:1" ht="13" x14ac:dyDescent="0.3">
      <c r="A476" s="287"/>
    </row>
    <row r="477" spans="1:1" ht="13" x14ac:dyDescent="0.3">
      <c r="A477" s="287"/>
    </row>
    <row r="478" spans="1:1" ht="13" x14ac:dyDescent="0.3">
      <c r="A478" s="287"/>
    </row>
    <row r="479" spans="1:1" ht="13" x14ac:dyDescent="0.3">
      <c r="A479" s="287"/>
    </row>
    <row r="480" spans="1:1" ht="13" x14ac:dyDescent="0.3">
      <c r="A480" s="287"/>
    </row>
    <row r="481" spans="1:1" ht="13" x14ac:dyDescent="0.3">
      <c r="A481" s="287"/>
    </row>
    <row r="482" spans="1:1" ht="13" x14ac:dyDescent="0.3">
      <c r="A482" s="287"/>
    </row>
    <row r="483" spans="1:1" ht="13" x14ac:dyDescent="0.3">
      <c r="A483" s="287"/>
    </row>
    <row r="484" spans="1:1" ht="13" x14ac:dyDescent="0.3">
      <c r="A484" s="287"/>
    </row>
    <row r="485" spans="1:1" ht="13" x14ac:dyDescent="0.3">
      <c r="A485" s="287"/>
    </row>
    <row r="486" spans="1:1" ht="13" x14ac:dyDescent="0.3">
      <c r="A486" s="287"/>
    </row>
    <row r="487" spans="1:1" ht="13" x14ac:dyDescent="0.3">
      <c r="A487" s="287"/>
    </row>
    <row r="488" spans="1:1" ht="13" x14ac:dyDescent="0.3">
      <c r="A488" s="287"/>
    </row>
    <row r="489" spans="1:1" ht="13" x14ac:dyDescent="0.3">
      <c r="A489" s="287"/>
    </row>
    <row r="490" spans="1:1" ht="13" x14ac:dyDescent="0.3">
      <c r="A490" s="287"/>
    </row>
    <row r="491" spans="1:1" ht="13" x14ac:dyDescent="0.3">
      <c r="A491" s="287"/>
    </row>
    <row r="492" spans="1:1" ht="13" x14ac:dyDescent="0.3">
      <c r="A492" s="287"/>
    </row>
    <row r="493" spans="1:1" ht="13" x14ac:dyDescent="0.3">
      <c r="A493" s="287"/>
    </row>
    <row r="494" spans="1:1" ht="13" x14ac:dyDescent="0.3">
      <c r="A494" s="287"/>
    </row>
    <row r="495" spans="1:1" ht="13" x14ac:dyDescent="0.3">
      <c r="A495" s="287"/>
    </row>
    <row r="496" spans="1:1" ht="13" x14ac:dyDescent="0.3">
      <c r="A496" s="287"/>
    </row>
    <row r="497" spans="1:20" ht="13" x14ac:dyDescent="0.3">
      <c r="A497" s="287"/>
    </row>
    <row r="498" spans="1:20" ht="13" x14ac:dyDescent="0.3">
      <c r="A498" s="287"/>
    </row>
    <row r="499" spans="1:20" ht="13" x14ac:dyDescent="0.3">
      <c r="A499" s="287"/>
    </row>
    <row r="500" spans="1:20" ht="13" x14ac:dyDescent="0.3">
      <c r="A500" s="287"/>
    </row>
    <row r="501" spans="1:20" ht="13" x14ac:dyDescent="0.3">
      <c r="A501" s="287"/>
    </row>
    <row r="502" spans="1:20" ht="13" x14ac:dyDescent="0.3">
      <c r="A502" s="287"/>
    </row>
    <row r="503" spans="1:20" ht="13" x14ac:dyDescent="0.3">
      <c r="A503" s="287"/>
    </row>
    <row r="504" spans="1:20" ht="13" x14ac:dyDescent="0.3">
      <c r="A504" s="287"/>
    </row>
    <row r="505" spans="1:20" ht="13" x14ac:dyDescent="0.3">
      <c r="A505" s="287"/>
    </row>
    <row r="506" spans="1:20" ht="13" x14ac:dyDescent="0.3">
      <c r="A506" s="287"/>
    </row>
    <row r="507" spans="1:20" ht="13" x14ac:dyDescent="0.3">
      <c r="A507" s="287"/>
    </row>
    <row r="508" spans="1:20" ht="13" x14ac:dyDescent="0.3">
      <c r="A508" s="287"/>
    </row>
    <row r="509" spans="1:20" ht="13" x14ac:dyDescent="0.3">
      <c r="A509" s="287"/>
      <c r="I509" s="291"/>
      <c r="M509" s="292"/>
    </row>
    <row r="510" spans="1:20" ht="13" x14ac:dyDescent="0.3">
      <c r="A510" s="287"/>
      <c r="B510" s="293"/>
      <c r="C510" s="294"/>
      <c r="D510" s="292"/>
      <c r="E510" s="295"/>
      <c r="F510" s="291"/>
      <c r="G510" s="292"/>
      <c r="H510" s="295"/>
      <c r="I510" s="291"/>
      <c r="K510" s="295"/>
      <c r="L510" s="291"/>
      <c r="M510" s="292"/>
      <c r="N510" s="295"/>
      <c r="O510" s="291"/>
      <c r="T510" s="295"/>
    </row>
    <row r="511" spans="1:20" ht="13" x14ac:dyDescent="0.3">
      <c r="A511" s="287"/>
      <c r="B511" s="293"/>
      <c r="C511" s="294"/>
      <c r="D511" s="292"/>
      <c r="E511" s="295"/>
      <c r="F511" s="291"/>
      <c r="G511" s="292"/>
      <c r="H511" s="295"/>
      <c r="I511" s="291"/>
      <c r="K511" s="295"/>
      <c r="L511" s="291"/>
      <c r="M511" s="292"/>
      <c r="N511" s="295"/>
      <c r="O511" s="291"/>
      <c r="T511" s="295"/>
    </row>
    <row r="512" spans="1:20" ht="13" x14ac:dyDescent="0.3">
      <c r="A512" s="287"/>
      <c r="B512" s="293"/>
      <c r="C512" s="294"/>
      <c r="D512" s="292"/>
      <c r="E512" s="295"/>
      <c r="F512" s="291"/>
      <c r="G512" s="292"/>
      <c r="H512" s="295"/>
      <c r="I512" s="291"/>
      <c r="K512" s="295"/>
      <c r="L512" s="291"/>
      <c r="M512" s="292"/>
      <c r="N512" s="295"/>
      <c r="O512" s="291"/>
      <c r="T512" s="295"/>
    </row>
    <row r="513" spans="1:20" ht="13" x14ac:dyDescent="0.3">
      <c r="A513" s="287"/>
      <c r="B513" s="293"/>
      <c r="C513" s="294"/>
      <c r="D513" s="292"/>
      <c r="E513" s="295"/>
      <c r="F513" s="291"/>
      <c r="G513" s="292"/>
      <c r="H513" s="295"/>
      <c r="I513" s="291"/>
      <c r="K513" s="295"/>
      <c r="L513" s="291"/>
      <c r="M513" s="292"/>
      <c r="N513" s="295"/>
      <c r="O513" s="291"/>
      <c r="T513" s="295"/>
    </row>
    <row r="514" spans="1:20" ht="13" x14ac:dyDescent="0.3">
      <c r="A514" s="287"/>
      <c r="B514" s="293"/>
      <c r="C514" s="294"/>
      <c r="D514" s="292"/>
      <c r="E514" s="295"/>
      <c r="F514" s="291"/>
      <c r="G514" s="292"/>
      <c r="H514" s="295"/>
      <c r="I514" s="291"/>
      <c r="K514" s="295"/>
      <c r="L514" s="291"/>
      <c r="M514" s="292"/>
      <c r="N514" s="295"/>
      <c r="O514" s="291"/>
      <c r="T514" s="295"/>
    </row>
    <row r="515" spans="1:20" ht="13" x14ac:dyDescent="0.3">
      <c r="A515" s="287"/>
      <c r="B515" s="293"/>
      <c r="C515" s="294"/>
      <c r="D515" s="292"/>
      <c r="E515" s="295"/>
      <c r="F515" s="291"/>
      <c r="G515" s="292"/>
      <c r="H515" s="295"/>
      <c r="I515" s="291"/>
      <c r="K515" s="295"/>
      <c r="L515" s="291"/>
      <c r="M515" s="292"/>
      <c r="N515" s="295"/>
      <c r="O515" s="291"/>
      <c r="T515" s="295"/>
    </row>
    <row r="516" spans="1:20" ht="13" x14ac:dyDescent="0.3">
      <c r="A516" s="287"/>
      <c r="B516" s="293"/>
      <c r="C516" s="294"/>
      <c r="D516" s="292"/>
      <c r="E516" s="295"/>
      <c r="F516" s="291"/>
      <c r="G516" s="292"/>
      <c r="H516" s="295"/>
      <c r="I516" s="291"/>
      <c r="K516" s="295"/>
      <c r="L516" s="291"/>
      <c r="M516" s="292"/>
      <c r="N516" s="295"/>
      <c r="O516" s="291"/>
      <c r="T516" s="295"/>
    </row>
    <row r="517" spans="1:20" ht="13" x14ac:dyDescent="0.3">
      <c r="A517" s="287"/>
      <c r="B517" s="293"/>
      <c r="C517" s="294"/>
      <c r="D517" s="292"/>
      <c r="E517" s="295"/>
      <c r="F517" s="291"/>
      <c r="G517" s="292"/>
      <c r="H517" s="295"/>
      <c r="I517" s="291"/>
      <c r="K517" s="295"/>
      <c r="L517" s="291"/>
      <c r="M517" s="292"/>
      <c r="N517" s="295"/>
      <c r="O517" s="291"/>
      <c r="T517" s="295"/>
    </row>
    <row r="518" spans="1:20" ht="13" x14ac:dyDescent="0.3">
      <c r="A518" s="287"/>
      <c r="B518" s="293"/>
      <c r="C518" s="294"/>
      <c r="D518" s="292"/>
      <c r="E518" s="295"/>
      <c r="F518" s="291"/>
      <c r="G518" s="292"/>
      <c r="H518" s="295"/>
      <c r="I518" s="291"/>
      <c r="K518" s="295"/>
      <c r="L518" s="291"/>
      <c r="M518" s="292"/>
      <c r="N518" s="295"/>
      <c r="O518" s="291"/>
      <c r="T518" s="295"/>
    </row>
    <row r="519" spans="1:20" ht="13" x14ac:dyDescent="0.3">
      <c r="A519" s="287"/>
      <c r="B519" s="293"/>
      <c r="C519" s="294"/>
      <c r="D519" s="292"/>
      <c r="E519" s="295"/>
      <c r="F519" s="291"/>
      <c r="G519" s="292"/>
      <c r="H519" s="295"/>
      <c r="I519" s="291"/>
      <c r="K519" s="295"/>
      <c r="L519" s="291"/>
      <c r="M519" s="292"/>
      <c r="N519" s="295"/>
      <c r="O519" s="291"/>
      <c r="T519" s="295"/>
    </row>
    <row r="520" spans="1:20" ht="13" x14ac:dyDescent="0.3">
      <c r="A520" s="287"/>
      <c r="B520" s="293"/>
      <c r="C520" s="294"/>
      <c r="D520" s="292"/>
      <c r="E520" s="295"/>
      <c r="F520" s="291"/>
      <c r="G520" s="292"/>
      <c r="H520" s="295"/>
      <c r="I520" s="291"/>
      <c r="K520" s="295"/>
      <c r="L520" s="291"/>
      <c r="M520" s="292"/>
      <c r="N520" s="295"/>
      <c r="O520" s="291"/>
      <c r="T520" s="295"/>
    </row>
    <row r="521" spans="1:20" ht="13" x14ac:dyDescent="0.3">
      <c r="A521" s="287"/>
      <c r="B521" s="293"/>
      <c r="C521" s="294"/>
      <c r="D521" s="292"/>
      <c r="E521" s="295"/>
      <c r="F521" s="291"/>
      <c r="G521" s="292"/>
      <c r="H521" s="295"/>
      <c r="I521" s="291"/>
      <c r="K521" s="295"/>
      <c r="L521" s="291"/>
      <c r="M521" s="292"/>
      <c r="N521" s="295"/>
      <c r="O521" s="291"/>
      <c r="T521" s="295"/>
    </row>
    <row r="522" spans="1:20" ht="13" x14ac:dyDescent="0.3">
      <c r="A522" s="287"/>
      <c r="B522" s="293"/>
      <c r="C522" s="294"/>
      <c r="D522" s="292"/>
      <c r="E522" s="295"/>
      <c r="F522" s="291"/>
      <c r="G522" s="292"/>
      <c r="H522" s="295"/>
      <c r="I522" s="291"/>
      <c r="K522" s="295"/>
      <c r="L522" s="291"/>
      <c r="M522" s="292"/>
      <c r="N522" s="295"/>
      <c r="O522" s="291"/>
      <c r="T522" s="295"/>
    </row>
    <row r="523" spans="1:20" ht="13" x14ac:dyDescent="0.3">
      <c r="A523" s="287"/>
      <c r="B523" s="293"/>
      <c r="C523" s="294"/>
      <c r="D523" s="292"/>
      <c r="E523" s="295"/>
      <c r="F523" s="291"/>
      <c r="G523" s="292"/>
      <c r="H523" s="295"/>
      <c r="I523" s="291"/>
      <c r="K523" s="295"/>
      <c r="L523" s="291"/>
      <c r="M523" s="292"/>
      <c r="N523" s="295"/>
      <c r="O523" s="291"/>
      <c r="T523" s="295"/>
    </row>
    <row r="524" spans="1:20" ht="13" x14ac:dyDescent="0.3">
      <c r="A524" s="287"/>
      <c r="B524" s="293"/>
      <c r="C524" s="294"/>
      <c r="D524" s="292"/>
      <c r="E524" s="295"/>
      <c r="F524" s="291"/>
      <c r="G524" s="292"/>
      <c r="H524" s="295"/>
      <c r="I524" s="291"/>
      <c r="K524" s="295"/>
      <c r="L524" s="291"/>
      <c r="M524" s="292"/>
      <c r="N524" s="295"/>
      <c r="O524" s="291"/>
      <c r="T524" s="295"/>
    </row>
    <row r="525" spans="1:20" ht="13" x14ac:dyDescent="0.3">
      <c r="A525" s="287"/>
      <c r="B525" s="293"/>
      <c r="C525" s="294"/>
      <c r="D525" s="292"/>
      <c r="E525" s="295"/>
      <c r="F525" s="291"/>
      <c r="G525" s="292"/>
      <c r="H525" s="295"/>
      <c r="I525" s="291"/>
      <c r="K525" s="295"/>
      <c r="L525" s="291"/>
      <c r="M525" s="292"/>
      <c r="N525" s="295"/>
      <c r="O525" s="291"/>
      <c r="T525" s="295"/>
    </row>
    <row r="526" spans="1:20" ht="13" x14ac:dyDescent="0.3">
      <c r="A526" s="287"/>
      <c r="B526" s="293"/>
      <c r="C526" s="294"/>
      <c r="D526" s="292"/>
      <c r="E526" s="295"/>
      <c r="F526" s="291"/>
      <c r="G526" s="292"/>
      <c r="H526" s="295"/>
      <c r="I526" s="291"/>
      <c r="K526" s="295"/>
      <c r="L526" s="291"/>
      <c r="M526" s="292"/>
      <c r="N526" s="295"/>
      <c r="O526" s="291"/>
      <c r="T526" s="295"/>
    </row>
    <row r="527" spans="1:20" ht="13" x14ac:dyDescent="0.3">
      <c r="A527" s="287"/>
      <c r="B527" s="293"/>
      <c r="C527" s="294"/>
      <c r="D527" s="292"/>
      <c r="E527" s="295"/>
      <c r="F527" s="291"/>
      <c r="G527" s="292"/>
      <c r="H527" s="295"/>
      <c r="I527" s="291"/>
      <c r="K527" s="295"/>
      <c r="L527" s="291"/>
      <c r="M527" s="292"/>
      <c r="N527" s="295"/>
      <c r="O527" s="291"/>
      <c r="T527" s="295"/>
    </row>
    <row r="528" spans="1:20" ht="13" x14ac:dyDescent="0.3">
      <c r="A528" s="287"/>
      <c r="B528" s="293"/>
      <c r="C528" s="294"/>
      <c r="D528" s="292"/>
      <c r="E528" s="295"/>
      <c r="F528" s="291"/>
      <c r="G528" s="292"/>
      <c r="H528" s="295"/>
      <c r="I528" s="291"/>
      <c r="K528" s="295"/>
      <c r="L528" s="291"/>
      <c r="M528" s="292"/>
      <c r="N528" s="295"/>
      <c r="O528" s="291"/>
      <c r="T528" s="295"/>
    </row>
    <row r="529" spans="1:20" ht="13" x14ac:dyDescent="0.3">
      <c r="A529" s="287"/>
      <c r="B529" s="293"/>
      <c r="C529" s="294"/>
      <c r="D529" s="292"/>
      <c r="E529" s="295"/>
      <c r="F529" s="291"/>
      <c r="G529" s="292"/>
      <c r="H529" s="295"/>
      <c r="I529" s="291"/>
      <c r="K529" s="295"/>
      <c r="L529" s="291"/>
      <c r="M529" s="292"/>
      <c r="N529" s="295"/>
      <c r="O529" s="291"/>
      <c r="T529" s="295"/>
    </row>
    <row r="530" spans="1:20" ht="13" x14ac:dyDescent="0.3">
      <c r="A530" s="287"/>
      <c r="B530" s="293"/>
      <c r="C530" s="294"/>
      <c r="D530" s="292"/>
      <c r="E530" s="295"/>
      <c r="F530" s="291"/>
      <c r="G530" s="292"/>
      <c r="H530" s="295"/>
      <c r="I530" s="291"/>
      <c r="K530" s="295"/>
      <c r="L530" s="291"/>
      <c r="M530" s="292"/>
      <c r="N530" s="295"/>
      <c r="O530" s="291"/>
      <c r="T530" s="295"/>
    </row>
    <row r="531" spans="1:20" ht="13" x14ac:dyDescent="0.3">
      <c r="A531" s="287"/>
      <c r="B531" s="293"/>
      <c r="C531" s="294"/>
      <c r="D531" s="292"/>
      <c r="E531" s="295"/>
      <c r="F531" s="291"/>
      <c r="G531" s="292"/>
      <c r="H531" s="295"/>
      <c r="I531" s="291"/>
      <c r="K531" s="295"/>
      <c r="L531" s="291"/>
      <c r="M531" s="292"/>
      <c r="N531" s="295"/>
      <c r="O531" s="291"/>
      <c r="T531" s="295"/>
    </row>
    <row r="532" spans="1:20" ht="13" x14ac:dyDescent="0.3">
      <c r="A532" s="287"/>
      <c r="B532" s="293"/>
      <c r="C532" s="294"/>
      <c r="D532" s="292"/>
      <c r="E532" s="295"/>
      <c r="F532" s="291"/>
      <c r="G532" s="292"/>
      <c r="H532" s="295"/>
      <c r="I532" s="291"/>
      <c r="K532" s="295"/>
      <c r="L532" s="291"/>
      <c r="M532" s="292"/>
      <c r="N532" s="295"/>
      <c r="O532" s="291"/>
      <c r="T532" s="295"/>
    </row>
    <row r="533" spans="1:20" ht="13" x14ac:dyDescent="0.3">
      <c r="A533" s="287"/>
      <c r="B533" s="293"/>
      <c r="C533" s="294"/>
      <c r="D533" s="292"/>
      <c r="E533" s="295"/>
      <c r="F533" s="291"/>
      <c r="G533" s="292"/>
      <c r="H533" s="295"/>
      <c r="I533" s="291"/>
      <c r="K533" s="295"/>
      <c r="L533" s="291"/>
      <c r="M533" s="292"/>
      <c r="N533" s="295"/>
      <c r="O533" s="291"/>
      <c r="T533" s="295"/>
    </row>
    <row r="534" spans="1:20" ht="13" x14ac:dyDescent="0.3">
      <c r="A534" s="287"/>
      <c r="B534" s="293"/>
      <c r="C534" s="294"/>
      <c r="D534" s="292"/>
      <c r="E534" s="295"/>
      <c r="F534" s="291"/>
      <c r="G534" s="292"/>
      <c r="H534" s="295"/>
      <c r="I534" s="291"/>
      <c r="K534" s="295"/>
      <c r="L534" s="291"/>
      <c r="M534" s="292"/>
      <c r="N534" s="295"/>
      <c r="O534" s="291"/>
      <c r="T534" s="295"/>
    </row>
    <row r="535" spans="1:20" ht="13" x14ac:dyDescent="0.3">
      <c r="A535" s="287"/>
      <c r="B535" s="293"/>
      <c r="C535" s="294"/>
      <c r="D535" s="292"/>
      <c r="E535" s="295"/>
      <c r="F535" s="291"/>
      <c r="G535" s="292"/>
      <c r="H535" s="295"/>
      <c r="I535" s="291"/>
      <c r="K535" s="295"/>
      <c r="L535" s="291"/>
      <c r="M535" s="292"/>
      <c r="N535" s="295"/>
      <c r="O535" s="291"/>
      <c r="T535" s="295"/>
    </row>
    <row r="536" spans="1:20" ht="13" x14ac:dyDescent="0.3">
      <c r="A536" s="287"/>
      <c r="B536" s="293"/>
      <c r="C536" s="294"/>
      <c r="D536" s="292"/>
      <c r="E536" s="295"/>
      <c r="F536" s="291"/>
      <c r="G536" s="292"/>
      <c r="H536" s="295"/>
      <c r="I536" s="291"/>
      <c r="K536" s="295"/>
      <c r="L536" s="291"/>
      <c r="M536" s="292"/>
      <c r="N536" s="295"/>
      <c r="O536" s="291"/>
      <c r="T536" s="295"/>
    </row>
    <row r="537" spans="1:20" ht="13" x14ac:dyDescent="0.3">
      <c r="A537" s="287"/>
      <c r="B537" s="293"/>
      <c r="C537" s="294"/>
      <c r="D537" s="292"/>
      <c r="E537" s="295"/>
      <c r="F537" s="291"/>
      <c r="G537" s="292"/>
      <c r="H537" s="295"/>
      <c r="I537" s="291"/>
      <c r="K537" s="295"/>
      <c r="L537" s="291"/>
      <c r="M537" s="292"/>
      <c r="N537" s="295"/>
      <c r="O537" s="291"/>
      <c r="T537" s="295"/>
    </row>
    <row r="538" spans="1:20" ht="13" x14ac:dyDescent="0.3">
      <c r="A538" s="287"/>
      <c r="B538" s="293"/>
      <c r="C538" s="294"/>
      <c r="D538" s="292"/>
      <c r="E538" s="295"/>
      <c r="F538" s="291"/>
      <c r="G538" s="292"/>
      <c r="H538" s="295"/>
      <c r="I538" s="291"/>
      <c r="K538" s="295"/>
      <c r="L538" s="291"/>
      <c r="M538" s="292"/>
      <c r="N538" s="295"/>
      <c r="O538" s="291"/>
      <c r="T538" s="295"/>
    </row>
    <row r="539" spans="1:20" ht="13" x14ac:dyDescent="0.3">
      <c r="A539" s="287"/>
      <c r="B539" s="293"/>
      <c r="C539" s="294"/>
      <c r="D539" s="292"/>
      <c r="E539" s="295"/>
      <c r="F539" s="291"/>
      <c r="G539" s="292"/>
      <c r="H539" s="295"/>
      <c r="I539" s="291"/>
      <c r="K539" s="295"/>
      <c r="L539" s="291"/>
      <c r="M539" s="292"/>
      <c r="N539" s="295"/>
      <c r="O539" s="291"/>
      <c r="T539" s="295"/>
    </row>
    <row r="540" spans="1:20" ht="13" x14ac:dyDescent="0.3">
      <c r="A540" s="287"/>
      <c r="B540" s="293"/>
      <c r="C540" s="294"/>
      <c r="D540" s="292"/>
      <c r="E540" s="295"/>
      <c r="F540" s="291"/>
      <c r="G540" s="292"/>
      <c r="H540" s="295"/>
      <c r="I540" s="291"/>
      <c r="K540" s="295"/>
      <c r="L540" s="291"/>
      <c r="M540" s="292"/>
      <c r="N540" s="295"/>
      <c r="O540" s="291"/>
      <c r="T540" s="295"/>
    </row>
    <row r="541" spans="1:20" ht="13" x14ac:dyDescent="0.3">
      <c r="A541" s="287"/>
      <c r="B541" s="293"/>
      <c r="C541" s="294"/>
      <c r="D541" s="292"/>
      <c r="E541" s="295"/>
      <c r="F541" s="291"/>
      <c r="G541" s="292"/>
      <c r="H541" s="295"/>
      <c r="I541" s="291"/>
      <c r="K541" s="295"/>
      <c r="L541" s="291"/>
      <c r="M541" s="292"/>
      <c r="N541" s="295"/>
      <c r="O541" s="291"/>
      <c r="T541" s="295"/>
    </row>
    <row r="542" spans="1:20" ht="13" x14ac:dyDescent="0.3">
      <c r="A542" s="287"/>
      <c r="B542" s="293"/>
      <c r="C542" s="294"/>
      <c r="D542" s="292"/>
      <c r="E542" s="295"/>
      <c r="F542" s="291"/>
      <c r="G542" s="292"/>
      <c r="H542" s="295"/>
      <c r="I542" s="291"/>
      <c r="K542" s="295"/>
      <c r="L542" s="291"/>
      <c r="M542" s="292"/>
      <c r="N542" s="295"/>
      <c r="O542" s="291"/>
      <c r="T542" s="295"/>
    </row>
    <row r="543" spans="1:20" ht="13" x14ac:dyDescent="0.3">
      <c r="A543" s="287"/>
      <c r="B543" s="293"/>
      <c r="C543" s="294"/>
      <c r="D543" s="292"/>
      <c r="E543" s="295"/>
      <c r="F543" s="291"/>
      <c r="G543" s="292"/>
      <c r="H543" s="295"/>
      <c r="I543" s="291"/>
      <c r="K543" s="295"/>
      <c r="L543" s="291"/>
      <c r="M543" s="292"/>
      <c r="N543" s="295"/>
      <c r="O543" s="291"/>
      <c r="T543" s="295"/>
    </row>
    <row r="544" spans="1:20" ht="13" x14ac:dyDescent="0.3">
      <c r="A544" s="287"/>
      <c r="B544" s="293"/>
      <c r="C544" s="294"/>
      <c r="D544" s="292"/>
      <c r="E544" s="295"/>
      <c r="F544" s="291"/>
      <c r="G544" s="292"/>
      <c r="H544" s="295"/>
      <c r="I544" s="291"/>
      <c r="K544" s="295"/>
      <c r="L544" s="291"/>
      <c r="M544" s="292"/>
      <c r="N544" s="295"/>
      <c r="O544" s="291"/>
      <c r="T544" s="295"/>
    </row>
    <row r="545" spans="1:20" ht="13" x14ac:dyDescent="0.3">
      <c r="A545" s="287"/>
      <c r="B545" s="293"/>
      <c r="C545" s="294"/>
      <c r="D545" s="292"/>
      <c r="E545" s="295"/>
      <c r="F545" s="291"/>
      <c r="G545" s="292"/>
      <c r="H545" s="295"/>
      <c r="I545" s="291"/>
      <c r="K545" s="295"/>
      <c r="L545" s="291"/>
      <c r="M545" s="292"/>
      <c r="N545" s="295"/>
      <c r="O545" s="291"/>
      <c r="T545" s="295"/>
    </row>
    <row r="546" spans="1:20" ht="13" x14ac:dyDescent="0.3">
      <c r="A546" s="287"/>
      <c r="B546" s="293"/>
      <c r="C546" s="294"/>
      <c r="D546" s="292"/>
      <c r="E546" s="295"/>
      <c r="F546" s="291"/>
      <c r="G546" s="292"/>
      <c r="H546" s="295"/>
      <c r="I546" s="291"/>
      <c r="K546" s="295"/>
      <c r="L546" s="291"/>
      <c r="M546" s="292"/>
      <c r="N546" s="295"/>
      <c r="O546" s="291"/>
      <c r="T546" s="295"/>
    </row>
    <row r="547" spans="1:20" ht="13" x14ac:dyDescent="0.3">
      <c r="A547" s="287"/>
      <c r="B547" s="293"/>
      <c r="C547" s="294"/>
      <c r="D547" s="292"/>
      <c r="E547" s="295"/>
      <c r="F547" s="291"/>
      <c r="G547" s="292"/>
      <c r="H547" s="295"/>
      <c r="I547" s="291"/>
      <c r="K547" s="295"/>
      <c r="L547" s="291"/>
      <c r="M547" s="292"/>
      <c r="N547" s="295"/>
      <c r="O547" s="291"/>
      <c r="T547" s="295"/>
    </row>
    <row r="548" spans="1:20" ht="13" x14ac:dyDescent="0.3">
      <c r="A548" s="287"/>
      <c r="B548" s="293"/>
      <c r="C548" s="294"/>
      <c r="D548" s="292"/>
      <c r="E548" s="295"/>
      <c r="F548" s="291"/>
      <c r="G548" s="292"/>
      <c r="H548" s="295"/>
      <c r="I548" s="291"/>
      <c r="K548" s="295"/>
      <c r="L548" s="291"/>
      <c r="M548" s="292"/>
      <c r="N548" s="295"/>
      <c r="O548" s="291"/>
      <c r="T548" s="295"/>
    </row>
    <row r="549" spans="1:20" ht="13" x14ac:dyDescent="0.3">
      <c r="A549" s="287"/>
      <c r="B549" s="293"/>
      <c r="C549" s="294"/>
      <c r="D549" s="292"/>
      <c r="E549" s="295"/>
      <c r="F549" s="291"/>
      <c r="G549" s="292"/>
      <c r="H549" s="295"/>
      <c r="I549" s="291"/>
      <c r="K549" s="295"/>
      <c r="L549" s="291"/>
      <c r="M549" s="292"/>
      <c r="N549" s="295"/>
      <c r="O549" s="291"/>
      <c r="T549" s="295"/>
    </row>
    <row r="550" spans="1:20" ht="13" x14ac:dyDescent="0.3">
      <c r="A550" s="287"/>
      <c r="B550" s="293"/>
      <c r="C550" s="294"/>
      <c r="D550" s="292"/>
      <c r="E550" s="295"/>
      <c r="F550" s="291"/>
      <c r="G550" s="292"/>
      <c r="H550" s="295"/>
      <c r="I550" s="291"/>
      <c r="K550" s="295"/>
      <c r="L550" s="291"/>
      <c r="M550" s="292"/>
      <c r="N550" s="295"/>
      <c r="O550" s="291"/>
      <c r="T550" s="295"/>
    </row>
    <row r="551" spans="1:20" ht="13" x14ac:dyDescent="0.3">
      <c r="A551" s="287"/>
      <c r="B551" s="293"/>
      <c r="C551" s="294"/>
      <c r="D551" s="292"/>
      <c r="E551" s="295"/>
      <c r="F551" s="291"/>
      <c r="G551" s="292"/>
      <c r="H551" s="295"/>
      <c r="I551" s="291"/>
      <c r="K551" s="295"/>
      <c r="L551" s="291"/>
      <c r="M551" s="292"/>
      <c r="N551" s="295"/>
      <c r="O551" s="291"/>
      <c r="T551" s="295"/>
    </row>
    <row r="552" spans="1:20" ht="13" x14ac:dyDescent="0.3">
      <c r="A552" s="287"/>
      <c r="B552" s="293"/>
      <c r="C552" s="294"/>
      <c r="D552" s="292"/>
      <c r="E552" s="295"/>
      <c r="F552" s="291"/>
      <c r="G552" s="292"/>
      <c r="H552" s="295"/>
      <c r="I552" s="291"/>
      <c r="K552" s="295"/>
      <c r="L552" s="291"/>
      <c r="M552" s="292"/>
      <c r="N552" s="295"/>
      <c r="O552" s="291"/>
      <c r="T552" s="295"/>
    </row>
    <row r="553" spans="1:20" ht="13" x14ac:dyDescent="0.3">
      <c r="A553" s="287"/>
      <c r="B553" s="293"/>
      <c r="C553" s="294"/>
      <c r="D553" s="292"/>
      <c r="E553" s="295"/>
      <c r="F553" s="291"/>
      <c r="G553" s="292"/>
      <c r="H553" s="295"/>
      <c r="I553" s="291"/>
      <c r="K553" s="295"/>
      <c r="L553" s="291"/>
      <c r="M553" s="292"/>
      <c r="N553" s="295"/>
      <c r="O553" s="291"/>
      <c r="T553" s="295"/>
    </row>
    <row r="554" spans="1:20" ht="13" x14ac:dyDescent="0.3">
      <c r="A554" s="287"/>
      <c r="B554" s="293"/>
      <c r="C554" s="294"/>
      <c r="D554" s="292"/>
      <c r="E554" s="295"/>
      <c r="F554" s="291"/>
      <c r="G554" s="292"/>
      <c r="H554" s="295"/>
      <c r="I554" s="291"/>
      <c r="K554" s="295"/>
      <c r="L554" s="291"/>
      <c r="M554" s="292"/>
      <c r="N554" s="295"/>
      <c r="O554" s="291"/>
      <c r="T554" s="295"/>
    </row>
    <row r="555" spans="1:20" ht="13" x14ac:dyDescent="0.3">
      <c r="A555" s="287"/>
      <c r="B555" s="293"/>
      <c r="C555" s="294"/>
      <c r="D555" s="292"/>
      <c r="E555" s="295"/>
      <c r="F555" s="291"/>
      <c r="G555" s="292"/>
      <c r="H555" s="295"/>
      <c r="I555" s="291"/>
      <c r="K555" s="295"/>
      <c r="L555" s="291"/>
      <c r="M555" s="292"/>
      <c r="N555" s="295"/>
      <c r="O555" s="291"/>
      <c r="T555" s="295"/>
    </row>
    <row r="556" spans="1:20" ht="13" x14ac:dyDescent="0.3">
      <c r="A556" s="287"/>
      <c r="B556" s="293"/>
      <c r="C556" s="294"/>
      <c r="D556" s="292"/>
      <c r="E556" s="295"/>
      <c r="F556" s="291"/>
      <c r="G556" s="292"/>
      <c r="H556" s="295"/>
      <c r="I556" s="291"/>
      <c r="K556" s="295"/>
      <c r="L556" s="291"/>
      <c r="M556" s="292"/>
      <c r="N556" s="295"/>
      <c r="O556" s="291"/>
      <c r="T556" s="295"/>
    </row>
    <row r="557" spans="1:20" ht="13" x14ac:dyDescent="0.3">
      <c r="A557" s="287"/>
      <c r="B557" s="293"/>
      <c r="C557" s="294"/>
      <c r="D557" s="292"/>
      <c r="E557" s="295"/>
      <c r="F557" s="291"/>
      <c r="G557" s="292"/>
      <c r="H557" s="295"/>
      <c r="I557" s="291"/>
      <c r="K557" s="295"/>
      <c r="L557" s="291"/>
      <c r="M557" s="292"/>
      <c r="N557" s="295"/>
      <c r="O557" s="291"/>
      <c r="T557" s="295"/>
    </row>
    <row r="558" spans="1:20" ht="13" x14ac:dyDescent="0.3">
      <c r="A558" s="287"/>
      <c r="B558" s="293"/>
      <c r="C558" s="294"/>
      <c r="D558" s="292"/>
      <c r="E558" s="295"/>
      <c r="F558" s="291"/>
      <c r="G558" s="292"/>
      <c r="H558" s="295"/>
      <c r="I558" s="291"/>
      <c r="K558" s="295"/>
      <c r="L558" s="291"/>
      <c r="M558" s="292"/>
      <c r="N558" s="295"/>
      <c r="O558" s="291"/>
      <c r="T558" s="295"/>
    </row>
    <row r="559" spans="1:20" ht="13" x14ac:dyDescent="0.3">
      <c r="A559" s="287"/>
      <c r="B559" s="293"/>
      <c r="C559" s="294"/>
      <c r="D559" s="292"/>
      <c r="E559" s="295"/>
      <c r="F559" s="291"/>
      <c r="G559" s="292"/>
      <c r="H559" s="295"/>
      <c r="I559" s="291"/>
      <c r="K559" s="295"/>
      <c r="L559" s="291"/>
      <c r="M559" s="292"/>
      <c r="N559" s="295"/>
      <c r="O559" s="291"/>
      <c r="T559" s="295"/>
    </row>
    <row r="560" spans="1:20" ht="13" x14ac:dyDescent="0.3">
      <c r="A560" s="287"/>
      <c r="B560" s="293"/>
      <c r="C560" s="294"/>
      <c r="D560" s="292"/>
      <c r="E560" s="295"/>
      <c r="F560" s="291"/>
      <c r="G560" s="292"/>
      <c r="H560" s="295"/>
      <c r="I560" s="291"/>
      <c r="K560" s="295"/>
      <c r="L560" s="291"/>
      <c r="M560" s="292"/>
      <c r="N560" s="295"/>
      <c r="O560" s="291"/>
      <c r="T560" s="295"/>
    </row>
    <row r="561" spans="1:20" ht="13" x14ac:dyDescent="0.3">
      <c r="A561" s="287"/>
      <c r="B561" s="293"/>
      <c r="C561" s="294"/>
      <c r="D561" s="292"/>
      <c r="E561" s="295"/>
      <c r="F561" s="291"/>
      <c r="G561" s="292"/>
      <c r="H561" s="295"/>
      <c r="I561" s="291"/>
      <c r="K561" s="295"/>
      <c r="L561" s="291"/>
      <c r="M561" s="292"/>
      <c r="N561" s="295"/>
      <c r="O561" s="291"/>
      <c r="T561" s="295"/>
    </row>
    <row r="562" spans="1:20" ht="13" x14ac:dyDescent="0.3">
      <c r="A562" s="287"/>
      <c r="B562" s="293"/>
      <c r="C562" s="294"/>
      <c r="D562" s="292"/>
      <c r="E562" s="295"/>
      <c r="F562" s="291"/>
      <c r="G562" s="292"/>
      <c r="H562" s="295"/>
      <c r="I562" s="291"/>
      <c r="K562" s="295"/>
      <c r="L562" s="291"/>
      <c r="M562" s="292"/>
      <c r="N562" s="295"/>
      <c r="O562" s="291"/>
      <c r="T562" s="295"/>
    </row>
    <row r="563" spans="1:20" ht="13" x14ac:dyDescent="0.3">
      <c r="A563" s="287"/>
      <c r="B563" s="293"/>
      <c r="C563" s="294"/>
      <c r="D563" s="292"/>
      <c r="E563" s="295"/>
      <c r="F563" s="291"/>
      <c r="G563" s="292"/>
      <c r="H563" s="295"/>
      <c r="I563" s="291"/>
      <c r="K563" s="295"/>
      <c r="L563" s="291"/>
      <c r="M563" s="292"/>
      <c r="N563" s="295"/>
      <c r="O563" s="291"/>
      <c r="T563" s="295"/>
    </row>
    <row r="564" spans="1:20" ht="13" x14ac:dyDescent="0.3">
      <c r="A564" s="287"/>
      <c r="B564" s="293"/>
      <c r="C564" s="294"/>
      <c r="D564" s="292"/>
      <c r="E564" s="295"/>
      <c r="F564" s="291"/>
      <c r="G564" s="292"/>
      <c r="H564" s="295"/>
      <c r="I564" s="291"/>
      <c r="K564" s="295"/>
      <c r="L564" s="291"/>
      <c r="M564" s="292"/>
      <c r="N564" s="295"/>
      <c r="O564" s="291"/>
      <c r="T564" s="295"/>
    </row>
    <row r="565" spans="1:20" ht="13" x14ac:dyDescent="0.3">
      <c r="A565" s="287"/>
      <c r="B565" s="293"/>
      <c r="C565" s="294"/>
      <c r="D565" s="292"/>
      <c r="E565" s="295"/>
      <c r="F565" s="291"/>
      <c r="G565" s="292"/>
      <c r="H565" s="295"/>
      <c r="I565" s="291"/>
      <c r="K565" s="295"/>
      <c r="L565" s="291"/>
      <c r="M565" s="292"/>
      <c r="N565" s="295"/>
      <c r="O565" s="291"/>
      <c r="T565" s="295"/>
    </row>
    <row r="566" spans="1:20" ht="13" x14ac:dyDescent="0.3">
      <c r="A566" s="287"/>
      <c r="B566" s="293"/>
      <c r="C566" s="294"/>
      <c r="D566" s="292"/>
      <c r="E566" s="295"/>
      <c r="F566" s="291"/>
      <c r="G566" s="292"/>
      <c r="H566" s="295"/>
      <c r="I566" s="291"/>
      <c r="K566" s="295"/>
      <c r="L566" s="291"/>
      <c r="M566" s="292"/>
      <c r="N566" s="295"/>
      <c r="O566" s="291"/>
      <c r="T566" s="295"/>
    </row>
    <row r="567" spans="1:20" ht="13" x14ac:dyDescent="0.3">
      <c r="A567" s="287"/>
      <c r="B567" s="293"/>
      <c r="C567" s="294"/>
      <c r="D567" s="292"/>
      <c r="E567" s="295"/>
      <c r="F567" s="291"/>
      <c r="G567" s="292"/>
      <c r="H567" s="295"/>
      <c r="I567" s="291"/>
      <c r="K567" s="295"/>
      <c r="L567" s="291"/>
      <c r="M567" s="292"/>
      <c r="N567" s="295"/>
      <c r="O567" s="291"/>
      <c r="T567" s="295"/>
    </row>
    <row r="568" spans="1:20" ht="13" x14ac:dyDescent="0.3">
      <c r="A568" s="287"/>
      <c r="B568" s="293"/>
      <c r="C568" s="294"/>
      <c r="D568" s="292"/>
      <c r="E568" s="295"/>
      <c r="F568" s="291"/>
      <c r="G568" s="292"/>
      <c r="H568" s="295"/>
      <c r="I568" s="291"/>
      <c r="K568" s="295"/>
      <c r="L568" s="291"/>
      <c r="M568" s="292"/>
      <c r="N568" s="295"/>
      <c r="O568" s="291"/>
      <c r="T568" s="295"/>
    </row>
    <row r="569" spans="1:20" ht="13" x14ac:dyDescent="0.3">
      <c r="A569" s="287"/>
      <c r="B569" s="293"/>
      <c r="C569" s="294"/>
      <c r="D569" s="292"/>
      <c r="E569" s="295"/>
      <c r="F569" s="291"/>
      <c r="G569" s="292"/>
      <c r="H569" s="295"/>
      <c r="I569" s="291"/>
      <c r="K569" s="295"/>
      <c r="L569" s="291"/>
      <c r="M569" s="292"/>
      <c r="N569" s="295"/>
      <c r="O569" s="291"/>
      <c r="T569" s="295"/>
    </row>
    <row r="570" spans="1:20" ht="13" x14ac:dyDescent="0.3">
      <c r="A570" s="287"/>
      <c r="B570" s="293"/>
      <c r="C570" s="294"/>
      <c r="D570" s="292"/>
      <c r="E570" s="295"/>
      <c r="F570" s="291"/>
      <c r="G570" s="292"/>
      <c r="H570" s="295"/>
      <c r="I570" s="291"/>
      <c r="K570" s="295"/>
      <c r="L570" s="291"/>
      <c r="M570" s="292"/>
      <c r="N570" s="295"/>
      <c r="O570" s="291"/>
      <c r="T570" s="295"/>
    </row>
    <row r="571" spans="1:20" ht="13" x14ac:dyDescent="0.3">
      <c r="A571" s="287"/>
      <c r="B571" s="293"/>
      <c r="C571" s="294"/>
      <c r="D571" s="292"/>
      <c r="E571" s="295"/>
      <c r="F571" s="291"/>
      <c r="G571" s="292"/>
      <c r="H571" s="295"/>
      <c r="I571" s="291"/>
      <c r="K571" s="295"/>
      <c r="L571" s="291"/>
      <c r="M571" s="292"/>
      <c r="N571" s="295"/>
      <c r="O571" s="291"/>
      <c r="T571" s="295"/>
    </row>
    <row r="572" spans="1:20" ht="13" x14ac:dyDescent="0.3">
      <c r="A572" s="287"/>
      <c r="B572" s="293"/>
      <c r="C572" s="294"/>
      <c r="D572" s="292"/>
      <c r="E572" s="295"/>
      <c r="F572" s="291"/>
      <c r="G572" s="292"/>
      <c r="H572" s="295"/>
      <c r="I572" s="291"/>
      <c r="K572" s="295"/>
      <c r="L572" s="291"/>
      <c r="M572" s="292"/>
      <c r="N572" s="295"/>
      <c r="O572" s="291"/>
      <c r="T572" s="295"/>
    </row>
    <row r="573" spans="1:20" ht="13" x14ac:dyDescent="0.3">
      <c r="A573" s="287"/>
      <c r="B573" s="293"/>
      <c r="C573" s="294"/>
      <c r="D573" s="292"/>
      <c r="E573" s="295"/>
      <c r="F573" s="291"/>
      <c r="G573" s="292"/>
      <c r="H573" s="295"/>
      <c r="I573" s="291"/>
      <c r="K573" s="295"/>
      <c r="L573" s="291"/>
      <c r="M573" s="292"/>
      <c r="N573" s="295"/>
      <c r="O573" s="291"/>
      <c r="T573" s="295"/>
    </row>
    <row r="574" spans="1:20" ht="13" x14ac:dyDescent="0.3">
      <c r="A574" s="287"/>
      <c r="B574" s="293"/>
      <c r="C574" s="294"/>
      <c r="D574" s="292"/>
      <c r="E574" s="295"/>
      <c r="F574" s="291"/>
      <c r="G574" s="292"/>
      <c r="H574" s="295"/>
      <c r="I574" s="291"/>
      <c r="K574" s="295"/>
      <c r="L574" s="291"/>
      <c r="M574" s="292"/>
      <c r="N574" s="295"/>
      <c r="O574" s="291"/>
      <c r="T574" s="295"/>
    </row>
    <row r="575" spans="1:20" ht="13" x14ac:dyDescent="0.3">
      <c r="A575" s="287"/>
      <c r="B575" s="293"/>
      <c r="C575" s="294"/>
      <c r="D575" s="292"/>
      <c r="E575" s="295"/>
      <c r="F575" s="291"/>
      <c r="G575" s="292"/>
      <c r="H575" s="295"/>
      <c r="I575" s="291"/>
      <c r="K575" s="295"/>
      <c r="L575" s="291"/>
      <c r="M575" s="292"/>
      <c r="N575" s="295"/>
      <c r="O575" s="291"/>
      <c r="T575" s="295"/>
    </row>
    <row r="576" spans="1:20" ht="13" x14ac:dyDescent="0.3">
      <c r="A576" s="287"/>
      <c r="B576" s="293"/>
      <c r="C576" s="294"/>
      <c r="D576" s="292"/>
      <c r="E576" s="295"/>
      <c r="F576" s="291"/>
      <c r="G576" s="292"/>
      <c r="H576" s="295"/>
      <c r="I576" s="291"/>
      <c r="K576" s="295"/>
      <c r="L576" s="291"/>
      <c r="M576" s="292"/>
      <c r="N576" s="295"/>
      <c r="O576" s="291"/>
      <c r="T576" s="295"/>
    </row>
    <row r="577" spans="1:20" ht="13" x14ac:dyDescent="0.3">
      <c r="A577" s="287"/>
      <c r="B577" s="293"/>
      <c r="C577" s="294"/>
      <c r="D577" s="292"/>
      <c r="E577" s="295"/>
      <c r="F577" s="291"/>
      <c r="G577" s="292"/>
      <c r="H577" s="295"/>
      <c r="I577" s="291"/>
      <c r="K577" s="295"/>
      <c r="L577" s="291"/>
      <c r="M577" s="292"/>
      <c r="N577" s="295"/>
      <c r="O577" s="291"/>
      <c r="T577" s="295"/>
    </row>
    <row r="578" spans="1:20" ht="13" x14ac:dyDescent="0.3">
      <c r="A578" s="287"/>
      <c r="B578" s="293"/>
      <c r="C578" s="294"/>
      <c r="D578" s="292"/>
      <c r="E578" s="295"/>
      <c r="F578" s="291"/>
      <c r="G578" s="292"/>
      <c r="H578" s="295"/>
      <c r="I578" s="291"/>
      <c r="K578" s="295"/>
      <c r="L578" s="291"/>
      <c r="M578" s="292"/>
      <c r="N578" s="295"/>
      <c r="O578" s="291"/>
      <c r="T578" s="295"/>
    </row>
    <row r="579" spans="1:20" ht="13" x14ac:dyDescent="0.3">
      <c r="A579" s="287"/>
      <c r="B579" s="293"/>
      <c r="C579" s="294"/>
      <c r="D579" s="292"/>
      <c r="E579" s="295"/>
      <c r="F579" s="291"/>
      <c r="G579" s="292"/>
      <c r="H579" s="295"/>
      <c r="I579" s="291"/>
      <c r="K579" s="295"/>
      <c r="L579" s="291"/>
      <c r="M579" s="292"/>
      <c r="N579" s="295"/>
      <c r="O579" s="291"/>
      <c r="T579" s="295"/>
    </row>
    <row r="580" spans="1:20" ht="13" x14ac:dyDescent="0.3">
      <c r="A580" s="287"/>
      <c r="B580" s="293"/>
      <c r="C580" s="294"/>
      <c r="D580" s="292"/>
      <c r="E580" s="295"/>
      <c r="F580" s="291"/>
      <c r="G580" s="292"/>
      <c r="H580" s="295"/>
      <c r="I580" s="291"/>
      <c r="K580" s="295"/>
      <c r="L580" s="291"/>
      <c r="M580" s="292"/>
      <c r="N580" s="295"/>
      <c r="O580" s="291"/>
      <c r="T580" s="295"/>
    </row>
    <row r="581" spans="1:20" ht="13" x14ac:dyDescent="0.3">
      <c r="A581" s="287"/>
      <c r="B581" s="293"/>
      <c r="C581" s="294"/>
      <c r="D581" s="292"/>
      <c r="E581" s="295"/>
      <c r="F581" s="291"/>
      <c r="G581" s="292"/>
      <c r="H581" s="295"/>
      <c r="I581" s="291"/>
      <c r="K581" s="295"/>
      <c r="L581" s="291"/>
      <c r="M581" s="292"/>
      <c r="N581" s="295"/>
      <c r="O581" s="291"/>
      <c r="T581" s="295"/>
    </row>
    <row r="582" spans="1:20" ht="13" x14ac:dyDescent="0.3">
      <c r="A582" s="287"/>
      <c r="B582" s="293"/>
      <c r="C582" s="294"/>
      <c r="D582" s="292"/>
      <c r="E582" s="295"/>
      <c r="F582" s="291"/>
      <c r="G582" s="292"/>
      <c r="H582" s="295"/>
      <c r="I582" s="291"/>
      <c r="K582" s="295"/>
      <c r="L582" s="291"/>
      <c r="M582" s="292"/>
      <c r="N582" s="295"/>
      <c r="O582" s="291"/>
      <c r="T582" s="295"/>
    </row>
    <row r="583" spans="1:20" ht="13" x14ac:dyDescent="0.3">
      <c r="A583" s="287"/>
      <c r="B583" s="293"/>
      <c r="C583" s="294"/>
      <c r="D583" s="292"/>
      <c r="E583" s="295"/>
      <c r="F583" s="291"/>
      <c r="G583" s="292"/>
      <c r="H583" s="295"/>
      <c r="I583" s="291"/>
      <c r="K583" s="295"/>
      <c r="L583" s="291"/>
      <c r="M583" s="292"/>
      <c r="N583" s="295"/>
      <c r="O583" s="291"/>
      <c r="T583" s="295"/>
    </row>
    <row r="584" spans="1:20" ht="13" x14ac:dyDescent="0.3">
      <c r="A584" s="287"/>
      <c r="B584" s="293"/>
      <c r="C584" s="294"/>
      <c r="D584" s="292"/>
      <c r="E584" s="295"/>
      <c r="F584" s="291"/>
      <c r="G584" s="292"/>
      <c r="H584" s="295"/>
      <c r="I584" s="291"/>
      <c r="K584" s="295"/>
      <c r="L584" s="291"/>
      <c r="M584" s="292"/>
      <c r="N584" s="295"/>
      <c r="O584" s="291"/>
      <c r="T584" s="295"/>
    </row>
    <row r="585" spans="1:20" ht="13" x14ac:dyDescent="0.3">
      <c r="A585" s="287"/>
      <c r="B585" s="293"/>
      <c r="C585" s="294"/>
      <c r="D585" s="292"/>
      <c r="E585" s="295"/>
      <c r="F585" s="291"/>
      <c r="G585" s="292"/>
      <c r="H585" s="295"/>
      <c r="I585" s="291"/>
      <c r="K585" s="295"/>
      <c r="L585" s="291"/>
      <c r="M585" s="292"/>
      <c r="N585" s="295"/>
      <c r="O585" s="291"/>
      <c r="T585" s="295"/>
    </row>
    <row r="586" spans="1:20" ht="13" x14ac:dyDescent="0.3">
      <c r="A586" s="287"/>
      <c r="B586" s="293"/>
      <c r="C586" s="294"/>
      <c r="D586" s="292"/>
      <c r="E586" s="295"/>
      <c r="F586" s="291"/>
      <c r="G586" s="292"/>
      <c r="H586" s="295"/>
      <c r="I586" s="291"/>
      <c r="K586" s="295"/>
      <c r="L586" s="291"/>
      <c r="M586" s="292"/>
      <c r="N586" s="295"/>
      <c r="O586" s="291"/>
      <c r="T586" s="295"/>
    </row>
    <row r="587" spans="1:20" ht="13" x14ac:dyDescent="0.3">
      <c r="A587" s="287"/>
      <c r="B587" s="293"/>
      <c r="C587" s="294"/>
      <c r="D587" s="292"/>
      <c r="E587" s="295"/>
      <c r="F587" s="291"/>
      <c r="G587" s="292"/>
      <c r="H587" s="295"/>
      <c r="I587" s="291"/>
      <c r="K587" s="295"/>
      <c r="L587" s="291"/>
      <c r="M587" s="292"/>
      <c r="N587" s="295"/>
      <c r="O587" s="291"/>
      <c r="T587" s="295"/>
    </row>
    <row r="588" spans="1:20" ht="13" x14ac:dyDescent="0.3">
      <c r="A588" s="287"/>
      <c r="B588" s="293"/>
      <c r="C588" s="294"/>
      <c r="D588" s="292"/>
      <c r="E588" s="295"/>
      <c r="F588" s="291"/>
      <c r="G588" s="292"/>
      <c r="H588" s="295"/>
      <c r="I588" s="291"/>
      <c r="K588" s="295"/>
      <c r="L588" s="291"/>
      <c r="M588" s="292"/>
      <c r="N588" s="295"/>
      <c r="O588" s="291"/>
      <c r="T588" s="295"/>
    </row>
    <row r="589" spans="1:20" ht="13" x14ac:dyDescent="0.3">
      <c r="A589" s="287"/>
      <c r="B589" s="293"/>
      <c r="C589" s="294"/>
      <c r="D589" s="292"/>
      <c r="E589" s="295"/>
      <c r="F589" s="291"/>
      <c r="G589" s="292"/>
      <c r="H589" s="295"/>
      <c r="I589" s="291"/>
      <c r="K589" s="295"/>
      <c r="L589" s="291"/>
      <c r="M589" s="292"/>
      <c r="N589" s="295"/>
      <c r="O589" s="291"/>
      <c r="T589" s="295"/>
    </row>
    <row r="590" spans="1:20" ht="13" x14ac:dyDescent="0.3">
      <c r="A590" s="287"/>
      <c r="B590" s="293"/>
      <c r="C590" s="294"/>
      <c r="D590" s="292"/>
      <c r="E590" s="295"/>
      <c r="F590" s="291"/>
      <c r="G590" s="292"/>
      <c r="H590" s="295"/>
      <c r="I590" s="291"/>
      <c r="K590" s="295"/>
      <c r="L590" s="291"/>
      <c r="M590" s="292"/>
      <c r="N590" s="295"/>
      <c r="O590" s="291"/>
      <c r="T590" s="295"/>
    </row>
    <row r="591" spans="1:20" ht="13" x14ac:dyDescent="0.3">
      <c r="A591" s="287"/>
      <c r="B591" s="293"/>
      <c r="C591" s="294"/>
      <c r="D591" s="292"/>
      <c r="E591" s="295"/>
      <c r="F591" s="291"/>
      <c r="G591" s="292"/>
      <c r="H591" s="295"/>
      <c r="I591" s="291"/>
      <c r="K591" s="295"/>
      <c r="L591" s="291"/>
      <c r="M591" s="292"/>
      <c r="N591" s="295"/>
      <c r="O591" s="291"/>
      <c r="T591" s="295"/>
    </row>
    <row r="592" spans="1:20" ht="13" x14ac:dyDescent="0.3">
      <c r="A592" s="287"/>
      <c r="B592" s="293"/>
      <c r="C592" s="294"/>
      <c r="D592" s="292"/>
      <c r="E592" s="295"/>
      <c r="F592" s="291"/>
      <c r="G592" s="292"/>
      <c r="H592" s="295"/>
      <c r="I592" s="291"/>
      <c r="K592" s="295"/>
      <c r="L592" s="291"/>
      <c r="M592" s="292"/>
      <c r="N592" s="295"/>
      <c r="O592" s="291"/>
      <c r="T592" s="295"/>
    </row>
    <row r="593" spans="1:20" ht="13" x14ac:dyDescent="0.3">
      <c r="A593" s="287"/>
      <c r="B593" s="293"/>
      <c r="C593" s="294"/>
      <c r="D593" s="292"/>
      <c r="E593" s="295"/>
      <c r="F593" s="291"/>
      <c r="G593" s="292"/>
      <c r="H593" s="295"/>
      <c r="I593" s="291"/>
      <c r="K593" s="295"/>
      <c r="L593" s="291"/>
      <c r="M593" s="292"/>
      <c r="N593" s="295"/>
      <c r="O593" s="291"/>
      <c r="T593" s="295"/>
    </row>
    <row r="594" spans="1:20" ht="13" x14ac:dyDescent="0.3">
      <c r="A594" s="287"/>
      <c r="B594" s="293"/>
      <c r="C594" s="294"/>
      <c r="D594" s="292"/>
      <c r="E594" s="295"/>
      <c r="F594" s="291"/>
      <c r="G594" s="292"/>
      <c r="H594" s="295"/>
      <c r="I594" s="291"/>
      <c r="K594" s="295"/>
      <c r="L594" s="291"/>
      <c r="M594" s="292"/>
      <c r="N594" s="295"/>
      <c r="O594" s="291"/>
      <c r="T594" s="295"/>
    </row>
    <row r="595" spans="1:20" ht="13" x14ac:dyDescent="0.3">
      <c r="A595" s="287"/>
      <c r="B595" s="293"/>
      <c r="C595" s="294"/>
      <c r="D595" s="292"/>
      <c r="E595" s="295"/>
      <c r="F595" s="291"/>
      <c r="G595" s="292"/>
      <c r="H595" s="295"/>
      <c r="I595" s="291"/>
      <c r="K595" s="295"/>
      <c r="L595" s="291"/>
      <c r="M595" s="292"/>
      <c r="N595" s="295"/>
      <c r="O595" s="291"/>
      <c r="T595" s="295"/>
    </row>
    <row r="596" spans="1:20" ht="13" x14ac:dyDescent="0.3">
      <c r="A596" s="287"/>
      <c r="B596" s="293"/>
      <c r="C596" s="294"/>
      <c r="D596" s="292"/>
      <c r="E596" s="295"/>
      <c r="F596" s="291"/>
      <c r="G596" s="292"/>
      <c r="H596" s="295"/>
      <c r="I596" s="291"/>
      <c r="K596" s="295"/>
      <c r="L596" s="291"/>
      <c r="M596" s="292"/>
      <c r="N596" s="295"/>
      <c r="O596" s="291"/>
      <c r="T596" s="295"/>
    </row>
    <row r="597" spans="1:20" ht="13" x14ac:dyDescent="0.3">
      <c r="A597" s="287"/>
      <c r="B597" s="293"/>
      <c r="C597" s="294"/>
      <c r="D597" s="292"/>
      <c r="E597" s="295"/>
      <c r="F597" s="291"/>
      <c r="G597" s="292"/>
      <c r="H597" s="295"/>
      <c r="I597" s="291"/>
      <c r="K597" s="295"/>
      <c r="L597" s="291"/>
      <c r="M597" s="292"/>
      <c r="N597" s="295"/>
      <c r="O597" s="291"/>
      <c r="T597" s="295"/>
    </row>
    <row r="598" spans="1:20" ht="13" x14ac:dyDescent="0.3">
      <c r="A598" s="287"/>
      <c r="B598" s="293"/>
      <c r="C598" s="294"/>
      <c r="D598" s="292"/>
      <c r="E598" s="295"/>
      <c r="F598" s="291"/>
      <c r="G598" s="292"/>
      <c r="H598" s="295"/>
      <c r="I598" s="291"/>
      <c r="K598" s="295"/>
      <c r="L598" s="291"/>
      <c r="M598" s="292"/>
      <c r="N598" s="295"/>
      <c r="O598" s="291"/>
      <c r="T598" s="295"/>
    </row>
    <row r="599" spans="1:20" ht="13" x14ac:dyDescent="0.3">
      <c r="A599" s="287"/>
      <c r="B599" s="293"/>
      <c r="C599" s="294"/>
      <c r="D599" s="292"/>
      <c r="E599" s="295"/>
      <c r="F599" s="291"/>
      <c r="G599" s="292"/>
      <c r="H599" s="295"/>
      <c r="I599" s="291"/>
      <c r="K599" s="295"/>
      <c r="L599" s="291"/>
      <c r="M599" s="292"/>
      <c r="N599" s="295"/>
      <c r="O599" s="291"/>
      <c r="T599" s="295"/>
    </row>
    <row r="600" spans="1:20" ht="13" x14ac:dyDescent="0.3">
      <c r="A600" s="287"/>
      <c r="B600" s="293"/>
      <c r="C600" s="294"/>
      <c r="D600" s="292"/>
      <c r="E600" s="295"/>
      <c r="F600" s="291"/>
      <c r="G600" s="292"/>
      <c r="H600" s="295"/>
      <c r="I600" s="291"/>
      <c r="K600" s="295"/>
      <c r="L600" s="291"/>
      <c r="M600" s="292"/>
      <c r="N600" s="295"/>
      <c r="O600" s="291"/>
      <c r="T600" s="295"/>
    </row>
    <row r="601" spans="1:20" ht="13" x14ac:dyDescent="0.3">
      <c r="A601" s="287"/>
      <c r="B601" s="293"/>
      <c r="C601" s="294"/>
      <c r="D601" s="292"/>
      <c r="E601" s="295"/>
      <c r="F601" s="291"/>
      <c r="G601" s="292"/>
      <c r="H601" s="295"/>
      <c r="I601" s="291"/>
      <c r="K601" s="295"/>
      <c r="L601" s="291"/>
      <c r="M601" s="292"/>
      <c r="N601" s="295"/>
      <c r="O601" s="291"/>
      <c r="T601" s="295"/>
    </row>
    <row r="602" spans="1:20" ht="13" x14ac:dyDescent="0.3">
      <c r="A602" s="287"/>
      <c r="B602" s="293"/>
      <c r="C602" s="294"/>
      <c r="D602" s="292"/>
      <c r="E602" s="295"/>
      <c r="F602" s="291"/>
      <c r="G602" s="292"/>
      <c r="H602" s="295"/>
      <c r="I602" s="291"/>
      <c r="K602" s="295"/>
      <c r="L602" s="291"/>
      <c r="M602" s="292"/>
      <c r="N602" s="295"/>
      <c r="O602" s="291"/>
      <c r="T602" s="295"/>
    </row>
    <row r="603" spans="1:20" ht="13" x14ac:dyDescent="0.3">
      <c r="A603" s="287"/>
      <c r="B603" s="293"/>
      <c r="C603" s="294"/>
      <c r="D603" s="292"/>
      <c r="E603" s="295"/>
      <c r="F603" s="291"/>
      <c r="G603" s="292"/>
      <c r="H603" s="295"/>
      <c r="I603" s="291"/>
      <c r="K603" s="295"/>
      <c r="L603" s="291"/>
      <c r="M603" s="292"/>
      <c r="N603" s="295"/>
      <c r="O603" s="291"/>
      <c r="T603" s="295"/>
    </row>
    <row r="604" spans="1:20" ht="13" x14ac:dyDescent="0.3">
      <c r="A604" s="287"/>
      <c r="B604" s="293"/>
      <c r="C604" s="294"/>
      <c r="D604" s="292"/>
      <c r="E604" s="295"/>
      <c r="F604" s="291"/>
      <c r="G604" s="292"/>
      <c r="H604" s="295"/>
      <c r="I604" s="291"/>
      <c r="K604" s="295"/>
      <c r="L604" s="291"/>
      <c r="M604" s="292"/>
      <c r="N604" s="295"/>
      <c r="O604" s="291"/>
      <c r="T604" s="295"/>
    </row>
    <row r="605" spans="1:20" ht="13" x14ac:dyDescent="0.3">
      <c r="A605" s="287"/>
      <c r="B605" s="293"/>
      <c r="C605" s="294"/>
      <c r="D605" s="292"/>
      <c r="E605" s="295"/>
      <c r="F605" s="291"/>
      <c r="G605" s="292"/>
      <c r="H605" s="295"/>
      <c r="I605" s="291"/>
      <c r="K605" s="295"/>
      <c r="L605" s="291"/>
      <c r="M605" s="292"/>
      <c r="N605" s="295"/>
      <c r="O605" s="291"/>
      <c r="T605" s="295"/>
    </row>
    <row r="606" spans="1:20" ht="13" x14ac:dyDescent="0.3">
      <c r="A606" s="287"/>
      <c r="B606" s="293"/>
      <c r="C606" s="294"/>
      <c r="D606" s="292"/>
      <c r="E606" s="295"/>
      <c r="F606" s="291"/>
      <c r="G606" s="292"/>
      <c r="H606" s="295"/>
      <c r="I606" s="291"/>
      <c r="K606" s="295"/>
      <c r="L606" s="291"/>
      <c r="M606" s="292"/>
      <c r="N606" s="295"/>
      <c r="O606" s="291"/>
      <c r="T606" s="295"/>
    </row>
    <row r="607" spans="1:20" ht="13" x14ac:dyDescent="0.3">
      <c r="A607" s="287"/>
      <c r="B607" s="293"/>
      <c r="C607" s="294"/>
      <c r="D607" s="292"/>
      <c r="E607" s="295"/>
      <c r="F607" s="291"/>
      <c r="G607" s="292"/>
      <c r="H607" s="295"/>
      <c r="I607" s="291"/>
      <c r="K607" s="295"/>
      <c r="L607" s="291"/>
      <c r="M607" s="292"/>
      <c r="N607" s="295"/>
      <c r="O607" s="291"/>
      <c r="T607" s="295"/>
    </row>
    <row r="608" spans="1:20" ht="13" x14ac:dyDescent="0.3">
      <c r="A608" s="287"/>
      <c r="B608" s="293"/>
      <c r="C608" s="294"/>
      <c r="D608" s="292"/>
      <c r="E608" s="295"/>
      <c r="F608" s="291"/>
      <c r="G608" s="292"/>
      <c r="H608" s="295"/>
      <c r="I608" s="291"/>
      <c r="K608" s="295"/>
      <c r="L608" s="291"/>
      <c r="M608" s="292"/>
      <c r="N608" s="295"/>
      <c r="O608" s="291"/>
      <c r="T608" s="295"/>
    </row>
    <row r="609" spans="1:20" ht="13" x14ac:dyDescent="0.3">
      <c r="A609" s="287"/>
      <c r="B609" s="293"/>
      <c r="C609" s="294"/>
      <c r="D609" s="292"/>
      <c r="E609" s="295"/>
      <c r="F609" s="291"/>
      <c r="G609" s="292"/>
      <c r="H609" s="295"/>
      <c r="I609" s="291"/>
      <c r="K609" s="295"/>
      <c r="L609" s="291"/>
      <c r="M609" s="292"/>
      <c r="N609" s="295"/>
      <c r="O609" s="291"/>
      <c r="T609" s="295"/>
    </row>
    <row r="610" spans="1:20" ht="13" x14ac:dyDescent="0.3">
      <c r="A610" s="287"/>
      <c r="B610" s="293"/>
      <c r="C610" s="294"/>
      <c r="D610" s="292"/>
      <c r="E610" s="295"/>
      <c r="F610" s="291"/>
      <c r="G610" s="292"/>
      <c r="H610" s="295"/>
      <c r="I610" s="291"/>
      <c r="K610" s="295"/>
      <c r="L610" s="291"/>
      <c r="M610" s="292"/>
      <c r="N610" s="295"/>
      <c r="O610" s="291"/>
      <c r="T610" s="295"/>
    </row>
    <row r="611" spans="1:20" ht="13" x14ac:dyDescent="0.3">
      <c r="A611" s="287"/>
      <c r="B611" s="293"/>
      <c r="C611" s="294"/>
      <c r="D611" s="292"/>
      <c r="E611" s="295"/>
      <c r="F611" s="291"/>
      <c r="G611" s="292"/>
      <c r="H611" s="295"/>
      <c r="I611" s="291"/>
      <c r="K611" s="295"/>
      <c r="L611" s="291"/>
      <c r="M611" s="292"/>
      <c r="N611" s="295"/>
      <c r="O611" s="291"/>
      <c r="T611" s="295"/>
    </row>
    <row r="612" spans="1:20" ht="13" x14ac:dyDescent="0.3">
      <c r="A612" s="287"/>
      <c r="B612" s="293"/>
      <c r="C612" s="294"/>
      <c r="D612" s="292"/>
      <c r="E612" s="295"/>
      <c r="F612" s="291"/>
      <c r="G612" s="292"/>
      <c r="H612" s="295"/>
      <c r="I612" s="291"/>
      <c r="K612" s="295"/>
      <c r="L612" s="291"/>
      <c r="M612" s="292"/>
      <c r="N612" s="295"/>
      <c r="O612" s="291"/>
      <c r="T612" s="295"/>
    </row>
    <row r="613" spans="1:20" ht="13" x14ac:dyDescent="0.3">
      <c r="A613" s="287"/>
      <c r="B613" s="293"/>
      <c r="C613" s="294"/>
      <c r="D613" s="292"/>
      <c r="E613" s="295"/>
      <c r="F613" s="291"/>
      <c r="G613" s="292"/>
      <c r="H613" s="295"/>
      <c r="I613" s="291"/>
      <c r="K613" s="295"/>
      <c r="L613" s="291"/>
      <c r="M613" s="292"/>
      <c r="N613" s="295"/>
      <c r="O613" s="291"/>
      <c r="T613" s="295"/>
    </row>
    <row r="614" spans="1:20" ht="13" x14ac:dyDescent="0.3">
      <c r="A614" s="287"/>
      <c r="B614" s="293"/>
      <c r="C614" s="294"/>
      <c r="D614" s="292"/>
      <c r="E614" s="295"/>
      <c r="F614" s="291"/>
      <c r="G614" s="292"/>
      <c r="H614" s="295"/>
      <c r="I614" s="291"/>
      <c r="K614" s="295"/>
      <c r="L614" s="291"/>
      <c r="M614" s="292"/>
      <c r="N614" s="295"/>
      <c r="O614" s="291"/>
      <c r="T614" s="295"/>
    </row>
    <row r="615" spans="1:20" ht="13" x14ac:dyDescent="0.3">
      <c r="A615" s="287"/>
      <c r="B615" s="293"/>
      <c r="C615" s="294"/>
      <c r="D615" s="292"/>
      <c r="E615" s="295"/>
      <c r="F615" s="291"/>
      <c r="G615" s="292"/>
      <c r="H615" s="295"/>
      <c r="I615" s="291"/>
      <c r="K615" s="295"/>
      <c r="L615" s="291"/>
      <c r="M615" s="292"/>
      <c r="N615" s="295"/>
      <c r="O615" s="291"/>
      <c r="T615" s="295"/>
    </row>
    <row r="616" spans="1:20" ht="13" x14ac:dyDescent="0.3">
      <c r="A616" s="287"/>
      <c r="B616" s="293"/>
      <c r="C616" s="294"/>
      <c r="D616" s="292"/>
      <c r="E616" s="295"/>
      <c r="F616" s="291"/>
      <c r="G616" s="292"/>
      <c r="H616" s="295"/>
      <c r="I616" s="291"/>
      <c r="K616" s="295"/>
      <c r="L616" s="291"/>
      <c r="M616" s="292"/>
      <c r="N616" s="295"/>
      <c r="O616" s="291"/>
      <c r="T616" s="295"/>
    </row>
    <row r="617" spans="1:20" ht="13" x14ac:dyDescent="0.3">
      <c r="A617" s="287"/>
      <c r="B617" s="293"/>
      <c r="C617" s="294"/>
      <c r="D617" s="292"/>
      <c r="E617" s="295"/>
      <c r="F617" s="291"/>
      <c r="G617" s="292"/>
      <c r="H617" s="295"/>
      <c r="I617" s="291"/>
      <c r="K617" s="295"/>
      <c r="L617" s="291"/>
      <c r="M617" s="292"/>
      <c r="N617" s="295"/>
      <c r="O617" s="291"/>
      <c r="T617" s="295"/>
    </row>
    <row r="618" spans="1:20" ht="13" x14ac:dyDescent="0.3">
      <c r="A618" s="287"/>
      <c r="B618" s="293"/>
      <c r="C618" s="294"/>
      <c r="D618" s="292"/>
      <c r="E618" s="295"/>
      <c r="F618" s="291"/>
      <c r="G618" s="292"/>
      <c r="H618" s="295"/>
      <c r="I618" s="291"/>
      <c r="K618" s="295"/>
      <c r="L618" s="291"/>
      <c r="M618" s="292"/>
      <c r="N618" s="295"/>
      <c r="O618" s="291"/>
      <c r="T618" s="295"/>
    </row>
    <row r="619" spans="1:20" ht="13" x14ac:dyDescent="0.3">
      <c r="A619" s="287"/>
      <c r="B619" s="293"/>
      <c r="C619" s="294"/>
      <c r="D619" s="292"/>
      <c r="E619" s="295"/>
      <c r="F619" s="291"/>
      <c r="G619" s="292"/>
      <c r="H619" s="295"/>
      <c r="I619" s="291"/>
      <c r="K619" s="295"/>
      <c r="L619" s="291"/>
      <c r="M619" s="292"/>
      <c r="N619" s="295"/>
      <c r="O619" s="291"/>
      <c r="T619" s="295"/>
    </row>
    <row r="620" spans="1:20" ht="13" x14ac:dyDescent="0.3">
      <c r="A620" s="287"/>
      <c r="B620" s="293"/>
      <c r="C620" s="294"/>
      <c r="D620" s="292"/>
      <c r="E620" s="295"/>
      <c r="F620" s="291"/>
      <c r="G620" s="292"/>
      <c r="H620" s="295"/>
      <c r="I620" s="291"/>
      <c r="K620" s="295"/>
      <c r="L620" s="291"/>
      <c r="M620" s="292"/>
      <c r="N620" s="295"/>
      <c r="O620" s="291"/>
      <c r="T620" s="295"/>
    </row>
    <row r="621" spans="1:20" ht="13" x14ac:dyDescent="0.3">
      <c r="A621" s="287"/>
      <c r="B621" s="293"/>
      <c r="C621" s="294"/>
      <c r="D621" s="292"/>
      <c r="E621" s="295"/>
      <c r="F621" s="291"/>
      <c r="G621" s="292"/>
      <c r="H621" s="295"/>
      <c r="I621" s="291"/>
      <c r="K621" s="295"/>
      <c r="L621" s="291"/>
      <c r="M621" s="292"/>
      <c r="N621" s="295"/>
      <c r="O621" s="291"/>
      <c r="T621" s="295"/>
    </row>
    <row r="622" spans="1:20" ht="13" x14ac:dyDescent="0.3">
      <c r="A622" s="287"/>
      <c r="B622" s="293"/>
      <c r="C622" s="294"/>
      <c r="D622" s="292"/>
      <c r="E622" s="295"/>
      <c r="F622" s="291"/>
      <c r="G622" s="292"/>
      <c r="H622" s="295"/>
      <c r="I622" s="291"/>
      <c r="K622" s="295"/>
      <c r="L622" s="291"/>
      <c r="M622" s="292"/>
      <c r="N622" s="295"/>
      <c r="O622" s="291"/>
      <c r="T622" s="295"/>
    </row>
    <row r="623" spans="1:20" ht="13" x14ac:dyDescent="0.3">
      <c r="A623" s="287"/>
      <c r="B623" s="293"/>
      <c r="C623" s="294"/>
      <c r="D623" s="292"/>
      <c r="E623" s="295"/>
      <c r="F623" s="291"/>
      <c r="G623" s="292"/>
      <c r="H623" s="295"/>
      <c r="I623" s="291"/>
      <c r="K623" s="295"/>
      <c r="L623" s="291"/>
      <c r="M623" s="292"/>
      <c r="N623" s="295"/>
      <c r="O623" s="291"/>
      <c r="T623" s="295"/>
    </row>
    <row r="624" spans="1:20" ht="13" x14ac:dyDescent="0.3">
      <c r="A624" s="287"/>
      <c r="B624" s="293"/>
      <c r="C624" s="294"/>
      <c r="D624" s="292"/>
      <c r="E624" s="295"/>
      <c r="F624" s="291"/>
      <c r="G624" s="292"/>
      <c r="H624" s="295"/>
      <c r="I624" s="291"/>
      <c r="K624" s="295"/>
      <c r="L624" s="291"/>
      <c r="M624" s="292"/>
      <c r="N624" s="295"/>
      <c r="O624" s="291"/>
      <c r="T624" s="295"/>
    </row>
    <row r="625" spans="1:20" ht="13" x14ac:dyDescent="0.3">
      <c r="A625" s="287"/>
      <c r="B625" s="293"/>
      <c r="C625" s="294"/>
      <c r="D625" s="292"/>
      <c r="E625" s="295"/>
      <c r="F625" s="291"/>
      <c r="G625" s="292"/>
      <c r="H625" s="295"/>
      <c r="I625" s="291"/>
      <c r="K625" s="295"/>
      <c r="L625" s="291"/>
      <c r="M625" s="292"/>
      <c r="N625" s="295"/>
      <c r="O625" s="291"/>
      <c r="T625" s="295"/>
    </row>
    <row r="626" spans="1:20" ht="13" x14ac:dyDescent="0.3">
      <c r="A626" s="287"/>
      <c r="B626" s="293"/>
      <c r="C626" s="294"/>
      <c r="D626" s="292"/>
      <c r="E626" s="295"/>
      <c r="F626" s="291"/>
      <c r="G626" s="292"/>
      <c r="H626" s="295"/>
      <c r="I626" s="291"/>
      <c r="K626" s="295"/>
      <c r="L626" s="291"/>
      <c r="M626" s="292"/>
      <c r="N626" s="295"/>
      <c r="O626" s="291"/>
      <c r="T626" s="295"/>
    </row>
    <row r="627" spans="1:20" ht="13" x14ac:dyDescent="0.3">
      <c r="A627" s="287"/>
      <c r="B627" s="293"/>
      <c r="C627" s="294"/>
      <c r="D627" s="292"/>
      <c r="E627" s="295"/>
      <c r="F627" s="291"/>
      <c r="G627" s="292"/>
      <c r="H627" s="295"/>
      <c r="I627" s="291"/>
      <c r="K627" s="295"/>
      <c r="L627" s="291"/>
      <c r="M627" s="292"/>
      <c r="N627" s="295"/>
      <c r="O627" s="291"/>
      <c r="T627" s="295"/>
    </row>
    <row r="628" spans="1:20" ht="13" x14ac:dyDescent="0.3">
      <c r="A628" s="287"/>
      <c r="B628" s="293"/>
      <c r="C628" s="294"/>
      <c r="D628" s="292"/>
      <c r="E628" s="295"/>
      <c r="F628" s="291"/>
      <c r="G628" s="292"/>
      <c r="H628" s="295"/>
      <c r="I628" s="291"/>
      <c r="K628" s="295"/>
      <c r="L628" s="291"/>
      <c r="M628" s="292"/>
      <c r="N628" s="295"/>
      <c r="O628" s="291"/>
      <c r="T628" s="295"/>
    </row>
    <row r="629" spans="1:20" ht="13" x14ac:dyDescent="0.3">
      <c r="A629" s="287"/>
      <c r="B629" s="293"/>
      <c r="C629" s="294"/>
      <c r="D629" s="292"/>
      <c r="E629" s="295"/>
      <c r="F629" s="291"/>
      <c r="G629" s="292"/>
      <c r="H629" s="295"/>
      <c r="I629" s="291"/>
      <c r="K629" s="295"/>
      <c r="L629" s="291"/>
      <c r="M629" s="292"/>
      <c r="N629" s="295"/>
      <c r="O629" s="291"/>
      <c r="T629" s="295"/>
    </row>
    <row r="630" spans="1:20" ht="13" x14ac:dyDescent="0.3">
      <c r="A630" s="287"/>
      <c r="B630" s="293"/>
      <c r="C630" s="294"/>
      <c r="D630" s="292"/>
      <c r="E630" s="295"/>
      <c r="F630" s="291"/>
      <c r="G630" s="292"/>
      <c r="H630" s="295"/>
      <c r="I630" s="291"/>
      <c r="K630" s="295"/>
      <c r="L630" s="291"/>
      <c r="M630" s="292"/>
      <c r="N630" s="295"/>
      <c r="O630" s="291"/>
      <c r="T630" s="295"/>
    </row>
    <row r="631" spans="1:20" ht="13" x14ac:dyDescent="0.3">
      <c r="A631" s="287"/>
      <c r="B631" s="293"/>
      <c r="C631" s="294"/>
      <c r="D631" s="292"/>
      <c r="E631" s="295"/>
      <c r="F631" s="291"/>
      <c r="G631" s="292"/>
      <c r="H631" s="295"/>
      <c r="I631" s="291"/>
      <c r="K631" s="295"/>
      <c r="L631" s="291"/>
      <c r="M631" s="292"/>
      <c r="N631" s="295"/>
      <c r="O631" s="291"/>
      <c r="T631" s="295"/>
    </row>
    <row r="632" spans="1:20" ht="13" x14ac:dyDescent="0.3">
      <c r="A632" s="287"/>
      <c r="B632" s="293"/>
      <c r="C632" s="294"/>
      <c r="D632" s="292"/>
      <c r="E632" s="295"/>
      <c r="F632" s="291"/>
      <c r="G632" s="292"/>
      <c r="H632" s="295"/>
      <c r="I632" s="291"/>
      <c r="K632" s="295"/>
      <c r="L632" s="291"/>
      <c r="M632" s="292"/>
      <c r="N632" s="295"/>
      <c r="O632" s="291"/>
      <c r="T632" s="295"/>
    </row>
    <row r="633" spans="1:20" ht="13" x14ac:dyDescent="0.3">
      <c r="A633" s="287"/>
      <c r="B633" s="293"/>
      <c r="C633" s="294"/>
      <c r="D633" s="292"/>
      <c r="E633" s="295"/>
      <c r="F633" s="291"/>
      <c r="G633" s="292"/>
      <c r="H633" s="295"/>
      <c r="I633" s="291"/>
      <c r="K633" s="295"/>
      <c r="L633" s="291"/>
      <c r="M633" s="292"/>
      <c r="N633" s="295"/>
      <c r="O633" s="291"/>
      <c r="T633" s="295"/>
    </row>
    <row r="634" spans="1:20" ht="13" x14ac:dyDescent="0.3">
      <c r="A634" s="287"/>
      <c r="B634" s="293"/>
      <c r="C634" s="294"/>
      <c r="D634" s="292"/>
      <c r="E634" s="295"/>
      <c r="F634" s="291"/>
      <c r="G634" s="292"/>
      <c r="H634" s="295"/>
      <c r="I634" s="291"/>
      <c r="K634" s="295"/>
      <c r="L634" s="291"/>
      <c r="M634" s="292"/>
      <c r="N634" s="295"/>
      <c r="O634" s="291"/>
      <c r="T634" s="295"/>
    </row>
    <row r="635" spans="1:20" ht="13" x14ac:dyDescent="0.3">
      <c r="A635" s="287"/>
      <c r="B635" s="293"/>
      <c r="C635" s="294"/>
      <c r="D635" s="292"/>
      <c r="E635" s="295"/>
      <c r="F635" s="291"/>
      <c r="G635" s="292"/>
      <c r="H635" s="295"/>
      <c r="I635" s="291"/>
      <c r="K635" s="295"/>
      <c r="L635" s="291"/>
      <c r="M635" s="292"/>
      <c r="N635" s="295"/>
      <c r="O635" s="291"/>
      <c r="T635" s="295"/>
    </row>
    <row r="636" spans="1:20" ht="13" x14ac:dyDescent="0.3">
      <c r="A636" s="287"/>
      <c r="B636" s="293"/>
      <c r="C636" s="294"/>
      <c r="D636" s="292"/>
      <c r="E636" s="295"/>
      <c r="F636" s="291"/>
      <c r="G636" s="292"/>
      <c r="H636" s="295"/>
      <c r="I636" s="291"/>
      <c r="K636" s="295"/>
      <c r="L636" s="291"/>
      <c r="M636" s="292"/>
      <c r="N636" s="295"/>
      <c r="O636" s="291"/>
      <c r="T636" s="295"/>
    </row>
    <row r="637" spans="1:20" ht="13" x14ac:dyDescent="0.3">
      <c r="A637" s="287"/>
      <c r="B637" s="293"/>
      <c r="C637" s="294"/>
      <c r="D637" s="292"/>
      <c r="E637" s="295"/>
      <c r="F637" s="291"/>
      <c r="G637" s="292"/>
      <c r="H637" s="295"/>
      <c r="I637" s="291"/>
      <c r="K637" s="295"/>
      <c r="L637" s="291"/>
      <c r="M637" s="292"/>
      <c r="N637" s="295"/>
      <c r="O637" s="291"/>
      <c r="T637" s="295"/>
    </row>
    <row r="638" spans="1:20" ht="13" x14ac:dyDescent="0.3">
      <c r="A638" s="287"/>
      <c r="B638" s="293"/>
      <c r="C638" s="294"/>
      <c r="D638" s="292"/>
      <c r="E638" s="295"/>
      <c r="F638" s="291"/>
      <c r="G638" s="292"/>
      <c r="H638" s="295"/>
      <c r="I638" s="291"/>
      <c r="K638" s="295"/>
      <c r="L638" s="291"/>
      <c r="M638" s="292"/>
      <c r="N638" s="295"/>
      <c r="O638" s="291"/>
      <c r="T638" s="295"/>
    </row>
    <row r="639" spans="1:20" ht="13" x14ac:dyDescent="0.3">
      <c r="A639" s="287"/>
      <c r="B639" s="293"/>
      <c r="C639" s="294"/>
      <c r="D639" s="292"/>
      <c r="E639" s="295"/>
      <c r="F639" s="291"/>
      <c r="G639" s="292"/>
      <c r="H639" s="295"/>
      <c r="I639" s="291"/>
      <c r="K639" s="295"/>
      <c r="L639" s="291"/>
      <c r="M639" s="292"/>
      <c r="N639" s="295"/>
      <c r="O639" s="291"/>
      <c r="T639" s="295"/>
    </row>
    <row r="640" spans="1:20" ht="13" x14ac:dyDescent="0.3">
      <c r="A640" s="287"/>
      <c r="B640" s="293"/>
      <c r="C640" s="294"/>
      <c r="D640" s="292"/>
      <c r="E640" s="295"/>
      <c r="F640" s="291"/>
      <c r="G640" s="292"/>
      <c r="H640" s="295"/>
      <c r="I640" s="291"/>
      <c r="K640" s="295"/>
      <c r="L640" s="291"/>
      <c r="M640" s="292"/>
      <c r="N640" s="295"/>
      <c r="O640" s="291"/>
      <c r="T640" s="295"/>
    </row>
    <row r="641" spans="1:20" ht="13" x14ac:dyDescent="0.3">
      <c r="A641" s="287"/>
      <c r="B641" s="293"/>
      <c r="C641" s="294"/>
      <c r="D641" s="292"/>
      <c r="E641" s="295"/>
      <c r="F641" s="291"/>
      <c r="G641" s="292"/>
      <c r="H641" s="295"/>
      <c r="I641" s="291"/>
      <c r="K641" s="295"/>
      <c r="L641" s="291"/>
      <c r="M641" s="292"/>
      <c r="N641" s="295"/>
      <c r="O641" s="291"/>
      <c r="T641" s="295"/>
    </row>
    <row r="642" spans="1:20" ht="13" x14ac:dyDescent="0.3">
      <c r="A642" s="287"/>
      <c r="B642" s="293"/>
      <c r="C642" s="294"/>
      <c r="D642" s="292"/>
      <c r="E642" s="295"/>
      <c r="F642" s="291"/>
      <c r="G642" s="292"/>
      <c r="H642" s="295"/>
      <c r="I642" s="291"/>
      <c r="K642" s="295"/>
      <c r="L642" s="291"/>
      <c r="M642" s="292"/>
      <c r="N642" s="295"/>
      <c r="O642" s="291"/>
      <c r="T642" s="295"/>
    </row>
    <row r="643" spans="1:20" ht="13" x14ac:dyDescent="0.3">
      <c r="A643" s="287"/>
      <c r="B643" s="293"/>
      <c r="C643" s="294"/>
      <c r="D643" s="292"/>
      <c r="E643" s="295"/>
      <c r="F643" s="291"/>
      <c r="G643" s="292"/>
      <c r="H643" s="295"/>
      <c r="I643" s="291"/>
      <c r="K643" s="295"/>
      <c r="L643" s="291"/>
      <c r="M643" s="292"/>
      <c r="N643" s="295"/>
      <c r="O643" s="291"/>
      <c r="T643" s="295"/>
    </row>
    <row r="644" spans="1:20" ht="13" x14ac:dyDescent="0.3">
      <c r="A644" s="287"/>
      <c r="B644" s="293"/>
      <c r="C644" s="294"/>
      <c r="D644" s="292"/>
      <c r="E644" s="295"/>
      <c r="F644" s="291"/>
      <c r="G644" s="292"/>
      <c r="H644" s="295"/>
      <c r="I644" s="291"/>
      <c r="K644" s="295"/>
      <c r="L644" s="291"/>
      <c r="M644" s="292"/>
      <c r="N644" s="295"/>
      <c r="O644" s="291"/>
      <c r="T644" s="295"/>
    </row>
    <row r="645" spans="1:20" ht="13" x14ac:dyDescent="0.3">
      <c r="A645" s="287"/>
      <c r="B645" s="293"/>
      <c r="C645" s="294"/>
      <c r="D645" s="292"/>
      <c r="E645" s="295"/>
      <c r="F645" s="291"/>
      <c r="G645" s="292"/>
      <c r="H645" s="295"/>
      <c r="I645" s="291"/>
      <c r="K645" s="295"/>
      <c r="L645" s="291"/>
      <c r="M645" s="292"/>
      <c r="N645" s="295"/>
      <c r="O645" s="291"/>
      <c r="T645" s="295"/>
    </row>
    <row r="646" spans="1:20" ht="13" x14ac:dyDescent="0.3">
      <c r="A646" s="287"/>
      <c r="B646" s="293"/>
      <c r="C646" s="294"/>
      <c r="D646" s="292"/>
      <c r="E646" s="295"/>
      <c r="F646" s="291"/>
      <c r="G646" s="292"/>
      <c r="H646" s="295"/>
      <c r="I646" s="291"/>
      <c r="K646" s="295"/>
      <c r="L646" s="291"/>
      <c r="M646" s="292"/>
      <c r="N646" s="295"/>
      <c r="O646" s="291"/>
      <c r="T646" s="295"/>
    </row>
    <row r="647" spans="1:20" ht="13" x14ac:dyDescent="0.3">
      <c r="A647" s="287"/>
      <c r="B647" s="293"/>
      <c r="C647" s="294"/>
      <c r="D647" s="292"/>
      <c r="E647" s="295"/>
      <c r="F647" s="291"/>
      <c r="G647" s="292"/>
      <c r="H647" s="295"/>
      <c r="I647" s="291"/>
      <c r="K647" s="295"/>
      <c r="L647" s="291"/>
      <c r="M647" s="292"/>
      <c r="N647" s="295"/>
      <c r="O647" s="291"/>
      <c r="T647" s="295"/>
    </row>
    <row r="648" spans="1:20" ht="13" x14ac:dyDescent="0.3">
      <c r="A648" s="287"/>
      <c r="B648" s="293"/>
      <c r="C648" s="294"/>
      <c r="D648" s="292"/>
      <c r="E648" s="295"/>
      <c r="F648" s="291"/>
      <c r="G648" s="292"/>
      <c r="H648" s="295"/>
      <c r="I648" s="291"/>
      <c r="K648" s="295"/>
      <c r="L648" s="291"/>
      <c r="M648" s="292"/>
      <c r="N648" s="295"/>
      <c r="O648" s="291"/>
      <c r="T648" s="295"/>
    </row>
    <row r="649" spans="1:20" ht="13" x14ac:dyDescent="0.3">
      <c r="A649" s="287"/>
      <c r="B649" s="293"/>
      <c r="C649" s="294"/>
      <c r="D649" s="292"/>
      <c r="E649" s="295"/>
      <c r="F649" s="291"/>
      <c r="G649" s="292"/>
      <c r="H649" s="295"/>
      <c r="I649" s="291"/>
      <c r="K649" s="295"/>
      <c r="L649" s="291"/>
      <c r="M649" s="292"/>
      <c r="N649" s="295"/>
      <c r="O649" s="291"/>
      <c r="T649" s="295"/>
    </row>
    <row r="650" spans="1:20" ht="13" x14ac:dyDescent="0.3">
      <c r="A650" s="287"/>
      <c r="B650" s="293"/>
      <c r="C650" s="294"/>
      <c r="D650" s="292"/>
      <c r="E650" s="295"/>
      <c r="F650" s="291"/>
      <c r="G650" s="292"/>
      <c r="H650" s="295"/>
      <c r="I650" s="291"/>
      <c r="K650" s="295"/>
      <c r="L650" s="291"/>
      <c r="M650" s="292"/>
      <c r="N650" s="295"/>
      <c r="O650" s="291"/>
      <c r="T650" s="295"/>
    </row>
    <row r="651" spans="1:20" ht="13" x14ac:dyDescent="0.3">
      <c r="A651" s="287"/>
      <c r="B651" s="293"/>
      <c r="C651" s="294"/>
      <c r="D651" s="292"/>
      <c r="E651" s="295"/>
      <c r="F651" s="291"/>
      <c r="G651" s="292"/>
      <c r="H651" s="295"/>
      <c r="I651" s="291"/>
      <c r="K651" s="295"/>
      <c r="L651" s="291"/>
      <c r="M651" s="292"/>
      <c r="N651" s="295"/>
      <c r="O651" s="291"/>
      <c r="T651" s="295"/>
    </row>
    <row r="652" spans="1:20" ht="13" x14ac:dyDescent="0.3">
      <c r="A652" s="287"/>
      <c r="B652" s="293"/>
      <c r="C652" s="294"/>
      <c r="D652" s="292"/>
      <c r="E652" s="295"/>
      <c r="F652" s="291"/>
      <c r="G652" s="292"/>
      <c r="H652" s="295"/>
      <c r="I652" s="291"/>
      <c r="K652" s="295"/>
      <c r="L652" s="291"/>
      <c r="M652" s="292"/>
      <c r="N652" s="295"/>
      <c r="O652" s="291"/>
      <c r="T652" s="295"/>
    </row>
    <row r="653" spans="1:20" ht="13" x14ac:dyDescent="0.3">
      <c r="A653" s="287"/>
      <c r="B653" s="293"/>
      <c r="C653" s="294"/>
      <c r="D653" s="292"/>
      <c r="E653" s="295"/>
      <c r="F653" s="291"/>
      <c r="G653" s="292"/>
      <c r="H653" s="295"/>
      <c r="I653" s="291"/>
      <c r="K653" s="295"/>
      <c r="L653" s="291"/>
      <c r="M653" s="292"/>
      <c r="N653" s="295"/>
      <c r="O653" s="291"/>
      <c r="T653" s="295"/>
    </row>
    <row r="654" spans="1:20" ht="13" x14ac:dyDescent="0.3">
      <c r="A654" s="287"/>
      <c r="B654" s="293"/>
      <c r="C654" s="294"/>
      <c r="D654" s="292"/>
      <c r="E654" s="295"/>
      <c r="F654" s="291"/>
      <c r="G654" s="292"/>
      <c r="H654" s="295"/>
      <c r="I654" s="291"/>
      <c r="K654" s="295"/>
      <c r="L654" s="291"/>
      <c r="M654" s="292"/>
      <c r="N654" s="295"/>
      <c r="O654" s="291"/>
      <c r="T654" s="295"/>
    </row>
    <row r="655" spans="1:20" ht="13" x14ac:dyDescent="0.3">
      <c r="A655" s="287"/>
      <c r="B655" s="293"/>
      <c r="C655" s="294"/>
      <c r="D655" s="292"/>
      <c r="E655" s="295"/>
      <c r="F655" s="291"/>
      <c r="G655" s="292"/>
      <c r="H655" s="295"/>
      <c r="I655" s="291"/>
      <c r="K655" s="295"/>
      <c r="L655" s="291"/>
      <c r="M655" s="292"/>
      <c r="N655" s="295"/>
      <c r="O655" s="291"/>
      <c r="T655" s="295"/>
    </row>
    <row r="656" spans="1:20" ht="13" x14ac:dyDescent="0.3">
      <c r="A656" s="287"/>
      <c r="B656" s="293"/>
      <c r="C656" s="294"/>
      <c r="D656" s="292"/>
      <c r="E656" s="295"/>
      <c r="F656" s="291"/>
      <c r="G656" s="292"/>
      <c r="H656" s="295"/>
      <c r="I656" s="291"/>
      <c r="K656" s="295"/>
      <c r="L656" s="291"/>
      <c r="M656" s="292"/>
      <c r="N656" s="295"/>
      <c r="O656" s="291"/>
      <c r="T656" s="295"/>
    </row>
    <row r="657" spans="1:20" ht="13" x14ac:dyDescent="0.3">
      <c r="A657" s="287"/>
      <c r="B657" s="293"/>
      <c r="C657" s="294"/>
      <c r="D657" s="292"/>
      <c r="E657" s="295"/>
      <c r="F657" s="291"/>
      <c r="G657" s="292"/>
      <c r="H657" s="295"/>
      <c r="I657" s="291"/>
      <c r="K657" s="295"/>
      <c r="L657" s="291"/>
      <c r="M657" s="292"/>
      <c r="N657" s="295"/>
      <c r="O657" s="291"/>
      <c r="T657" s="295"/>
    </row>
    <row r="658" spans="1:20" ht="13" x14ac:dyDescent="0.3">
      <c r="A658" s="287"/>
      <c r="B658" s="293"/>
      <c r="C658" s="294"/>
      <c r="D658" s="292"/>
      <c r="E658" s="295"/>
      <c r="F658" s="291"/>
      <c r="G658" s="292"/>
      <c r="H658" s="295"/>
      <c r="I658" s="291"/>
      <c r="K658" s="295"/>
      <c r="L658" s="291"/>
      <c r="M658" s="292"/>
      <c r="N658" s="295"/>
      <c r="O658" s="291"/>
      <c r="T658" s="295"/>
    </row>
    <row r="659" spans="1:20" ht="13" x14ac:dyDescent="0.3">
      <c r="A659" s="287"/>
      <c r="B659" s="293"/>
      <c r="C659" s="294"/>
      <c r="D659" s="292"/>
      <c r="E659" s="295"/>
      <c r="F659" s="291"/>
      <c r="G659" s="292"/>
      <c r="H659" s="295"/>
      <c r="I659" s="291"/>
      <c r="K659" s="295"/>
      <c r="L659" s="291"/>
      <c r="M659" s="292"/>
      <c r="N659" s="295"/>
      <c r="O659" s="291"/>
      <c r="T659" s="295"/>
    </row>
    <row r="660" spans="1:20" ht="13" x14ac:dyDescent="0.3">
      <c r="A660" s="287"/>
      <c r="B660" s="293"/>
      <c r="C660" s="294"/>
      <c r="D660" s="292"/>
      <c r="E660" s="295"/>
      <c r="F660" s="291"/>
      <c r="G660" s="292"/>
      <c r="H660" s="295"/>
      <c r="I660" s="291"/>
      <c r="K660" s="295"/>
      <c r="L660" s="291"/>
      <c r="M660" s="292"/>
      <c r="N660" s="295"/>
      <c r="O660" s="291"/>
      <c r="T660" s="295"/>
    </row>
    <row r="661" spans="1:20" ht="13" x14ac:dyDescent="0.3">
      <c r="A661" s="287"/>
      <c r="B661" s="293"/>
      <c r="C661" s="294"/>
      <c r="D661" s="292"/>
      <c r="E661" s="295"/>
      <c r="F661" s="291"/>
      <c r="G661" s="292"/>
      <c r="H661" s="295"/>
      <c r="I661" s="291"/>
      <c r="K661" s="295"/>
      <c r="L661" s="291"/>
      <c r="M661" s="292"/>
      <c r="N661" s="295"/>
      <c r="O661" s="291"/>
      <c r="T661" s="295"/>
    </row>
    <row r="662" spans="1:20" ht="13" x14ac:dyDescent="0.3">
      <c r="A662" s="287"/>
      <c r="B662" s="293"/>
      <c r="C662" s="294"/>
      <c r="D662" s="292"/>
      <c r="E662" s="295"/>
      <c r="F662" s="291"/>
      <c r="G662" s="292"/>
      <c r="H662" s="295"/>
      <c r="I662" s="291"/>
      <c r="K662" s="295"/>
      <c r="L662" s="291"/>
      <c r="M662" s="292"/>
      <c r="N662" s="295"/>
      <c r="O662" s="291"/>
      <c r="T662" s="295"/>
    </row>
    <row r="663" spans="1:20" ht="13" x14ac:dyDescent="0.3">
      <c r="A663" s="287"/>
      <c r="B663" s="293"/>
      <c r="C663" s="294"/>
      <c r="D663" s="292"/>
      <c r="E663" s="295"/>
      <c r="F663" s="291"/>
      <c r="G663" s="292"/>
      <c r="H663" s="295"/>
      <c r="I663" s="291"/>
      <c r="K663" s="295"/>
      <c r="L663" s="291"/>
      <c r="M663" s="292"/>
      <c r="N663" s="295"/>
      <c r="O663" s="291"/>
      <c r="T663" s="295"/>
    </row>
    <row r="664" spans="1:20" ht="13" x14ac:dyDescent="0.3">
      <c r="A664" s="287"/>
      <c r="B664" s="293"/>
      <c r="C664" s="294"/>
      <c r="D664" s="292"/>
      <c r="E664" s="295"/>
      <c r="F664" s="291"/>
      <c r="G664" s="292"/>
      <c r="H664" s="295"/>
      <c r="I664" s="291"/>
      <c r="K664" s="295"/>
      <c r="L664" s="291"/>
      <c r="M664" s="292"/>
      <c r="N664" s="295"/>
      <c r="O664" s="291"/>
      <c r="T664" s="295"/>
    </row>
    <row r="665" spans="1:20" ht="13" x14ac:dyDescent="0.3">
      <c r="A665" s="287"/>
      <c r="B665" s="293"/>
      <c r="C665" s="294"/>
      <c r="D665" s="292"/>
      <c r="E665" s="295"/>
      <c r="F665" s="291"/>
      <c r="G665" s="292"/>
      <c r="H665" s="295"/>
      <c r="I665" s="291"/>
      <c r="K665" s="295"/>
      <c r="L665" s="291"/>
      <c r="M665" s="292"/>
      <c r="N665" s="295"/>
      <c r="O665" s="291"/>
      <c r="T665" s="295"/>
    </row>
    <row r="666" spans="1:20" ht="13" x14ac:dyDescent="0.3">
      <c r="A666" s="287"/>
      <c r="B666" s="293"/>
      <c r="C666" s="294"/>
      <c r="D666" s="292"/>
      <c r="E666" s="295"/>
      <c r="F666" s="291"/>
      <c r="G666" s="292"/>
      <c r="H666" s="295"/>
      <c r="I666" s="291"/>
      <c r="K666" s="295"/>
      <c r="L666" s="291"/>
      <c r="M666" s="292"/>
      <c r="N666" s="295"/>
      <c r="O666" s="291"/>
      <c r="T666" s="295"/>
    </row>
    <row r="667" spans="1:20" ht="13" x14ac:dyDescent="0.3">
      <c r="A667" s="287"/>
      <c r="B667" s="293"/>
      <c r="C667" s="294"/>
      <c r="D667" s="292"/>
      <c r="E667" s="295"/>
      <c r="F667" s="291"/>
      <c r="G667" s="292"/>
      <c r="H667" s="295"/>
      <c r="I667" s="291"/>
      <c r="K667" s="295"/>
      <c r="L667" s="291"/>
      <c r="M667" s="292"/>
      <c r="N667" s="295"/>
      <c r="O667" s="291"/>
      <c r="T667" s="295"/>
    </row>
    <row r="668" spans="1:20" ht="13" x14ac:dyDescent="0.3">
      <c r="A668" s="287"/>
      <c r="B668" s="293"/>
      <c r="C668" s="294"/>
      <c r="D668" s="292"/>
      <c r="E668" s="295"/>
      <c r="F668" s="291"/>
      <c r="G668" s="292"/>
      <c r="H668" s="295"/>
      <c r="I668" s="291"/>
      <c r="K668" s="295"/>
      <c r="L668" s="291"/>
      <c r="M668" s="292"/>
      <c r="N668" s="295"/>
      <c r="O668" s="291"/>
      <c r="T668" s="295"/>
    </row>
    <row r="669" spans="1:20" ht="13" x14ac:dyDescent="0.3">
      <c r="A669" s="287"/>
      <c r="B669" s="293"/>
      <c r="C669" s="294"/>
      <c r="D669" s="292"/>
      <c r="E669" s="295"/>
      <c r="F669" s="291"/>
      <c r="G669" s="292"/>
      <c r="H669" s="295"/>
      <c r="I669" s="291"/>
      <c r="K669" s="295"/>
      <c r="L669" s="291"/>
      <c r="M669" s="292"/>
      <c r="N669" s="295"/>
      <c r="O669" s="291"/>
      <c r="T669" s="295"/>
    </row>
    <row r="670" spans="1:20" ht="13" x14ac:dyDescent="0.3">
      <c r="A670" s="287"/>
      <c r="B670" s="293"/>
      <c r="C670" s="294"/>
      <c r="D670" s="292"/>
      <c r="E670" s="295"/>
      <c r="F670" s="291"/>
      <c r="G670" s="292"/>
      <c r="H670" s="295"/>
      <c r="I670" s="291"/>
      <c r="K670" s="295"/>
      <c r="L670" s="291"/>
      <c r="M670" s="292"/>
      <c r="N670" s="295"/>
      <c r="O670" s="291"/>
      <c r="T670" s="295"/>
    </row>
    <row r="671" spans="1:20" ht="13" x14ac:dyDescent="0.3">
      <c r="A671" s="287"/>
      <c r="B671" s="293"/>
      <c r="C671" s="294"/>
      <c r="D671" s="292"/>
      <c r="E671" s="295"/>
      <c r="F671" s="291"/>
      <c r="G671" s="292"/>
      <c r="H671" s="295"/>
      <c r="I671" s="291"/>
      <c r="K671" s="295"/>
      <c r="L671" s="291"/>
      <c r="M671" s="292"/>
      <c r="N671" s="295"/>
      <c r="O671" s="291"/>
      <c r="T671" s="295"/>
    </row>
    <row r="672" spans="1:20" ht="13" x14ac:dyDescent="0.3">
      <c r="A672" s="287"/>
      <c r="B672" s="293"/>
      <c r="C672" s="294"/>
      <c r="D672" s="292"/>
      <c r="E672" s="295"/>
      <c r="F672" s="291"/>
      <c r="G672" s="292"/>
      <c r="H672" s="295"/>
      <c r="I672" s="291"/>
      <c r="K672" s="295"/>
      <c r="L672" s="291"/>
      <c r="M672" s="292"/>
      <c r="N672" s="295"/>
      <c r="O672" s="291"/>
      <c r="T672" s="295"/>
    </row>
    <row r="673" spans="1:20" ht="13" x14ac:dyDescent="0.3">
      <c r="A673" s="287"/>
      <c r="B673" s="293"/>
      <c r="C673" s="294"/>
      <c r="D673" s="292"/>
      <c r="E673" s="295"/>
      <c r="F673" s="291"/>
      <c r="G673" s="292"/>
      <c r="H673" s="295"/>
      <c r="I673" s="291"/>
      <c r="K673" s="295"/>
      <c r="L673" s="291"/>
      <c r="M673" s="292"/>
      <c r="N673" s="295"/>
      <c r="O673" s="291"/>
      <c r="T673" s="295"/>
    </row>
    <row r="674" spans="1:20" ht="13" x14ac:dyDescent="0.3">
      <c r="A674" s="287"/>
      <c r="B674" s="293"/>
      <c r="C674" s="294"/>
      <c r="D674" s="292"/>
      <c r="E674" s="295"/>
      <c r="F674" s="291"/>
      <c r="G674" s="292"/>
      <c r="H674" s="295"/>
      <c r="I674" s="291"/>
      <c r="K674" s="295"/>
      <c r="L674" s="291"/>
      <c r="M674" s="292"/>
      <c r="N674" s="295"/>
      <c r="O674" s="291"/>
      <c r="T674" s="295"/>
    </row>
    <row r="675" spans="1:20" ht="13" x14ac:dyDescent="0.3">
      <c r="A675" s="287"/>
      <c r="B675" s="293"/>
      <c r="C675" s="294"/>
      <c r="D675" s="292"/>
      <c r="E675" s="295"/>
      <c r="F675" s="291"/>
      <c r="G675" s="292"/>
      <c r="H675" s="295"/>
      <c r="I675" s="291"/>
      <c r="K675" s="295"/>
      <c r="L675" s="291"/>
      <c r="M675" s="292"/>
      <c r="N675" s="295"/>
      <c r="O675" s="291"/>
      <c r="T675" s="295"/>
    </row>
    <row r="676" spans="1:20" ht="13" x14ac:dyDescent="0.3">
      <c r="A676" s="287"/>
      <c r="B676" s="293"/>
      <c r="C676" s="294"/>
      <c r="D676" s="292"/>
      <c r="E676" s="295"/>
      <c r="F676" s="291"/>
      <c r="G676" s="292"/>
      <c r="H676" s="295"/>
      <c r="I676" s="291"/>
      <c r="K676" s="295"/>
      <c r="L676" s="291"/>
      <c r="M676" s="292"/>
      <c r="N676" s="295"/>
      <c r="O676" s="291"/>
      <c r="T676" s="295"/>
    </row>
    <row r="677" spans="1:20" ht="13" x14ac:dyDescent="0.3">
      <c r="A677" s="287"/>
      <c r="B677" s="293"/>
      <c r="C677" s="294"/>
      <c r="D677" s="292"/>
      <c r="E677" s="295"/>
      <c r="F677" s="291"/>
      <c r="G677" s="292"/>
      <c r="H677" s="295"/>
      <c r="I677" s="291"/>
      <c r="K677" s="295"/>
      <c r="L677" s="291"/>
      <c r="M677" s="292"/>
      <c r="N677" s="295"/>
      <c r="O677" s="291"/>
      <c r="T677" s="295"/>
    </row>
    <row r="678" spans="1:20" ht="13" x14ac:dyDescent="0.3">
      <c r="A678" s="287"/>
      <c r="B678" s="293"/>
      <c r="C678" s="294"/>
      <c r="D678" s="292"/>
      <c r="E678" s="295"/>
      <c r="F678" s="291"/>
      <c r="G678" s="292"/>
      <c r="H678" s="295"/>
      <c r="I678" s="291"/>
      <c r="K678" s="295"/>
      <c r="L678" s="291"/>
      <c r="M678" s="292"/>
      <c r="N678" s="295"/>
      <c r="O678" s="291"/>
      <c r="T678" s="295"/>
    </row>
    <row r="679" spans="1:20" ht="13" x14ac:dyDescent="0.3">
      <c r="A679" s="287"/>
      <c r="B679" s="293"/>
      <c r="C679" s="294"/>
      <c r="D679" s="292"/>
      <c r="E679" s="295"/>
      <c r="F679" s="291"/>
      <c r="G679" s="292"/>
      <c r="H679" s="295"/>
      <c r="I679" s="291"/>
      <c r="K679" s="295"/>
      <c r="L679" s="291"/>
      <c r="M679" s="292"/>
      <c r="N679" s="295"/>
      <c r="O679" s="291"/>
      <c r="T679" s="295"/>
    </row>
    <row r="680" spans="1:20" ht="13" x14ac:dyDescent="0.3">
      <c r="A680" s="287"/>
      <c r="B680" s="293"/>
      <c r="C680" s="294"/>
      <c r="D680" s="292"/>
      <c r="E680" s="295"/>
      <c r="F680" s="291"/>
      <c r="G680" s="292"/>
      <c r="H680" s="295"/>
      <c r="I680" s="291"/>
      <c r="K680" s="295"/>
      <c r="L680" s="291"/>
      <c r="M680" s="292"/>
      <c r="N680" s="295"/>
      <c r="O680" s="291"/>
      <c r="T680" s="295"/>
    </row>
    <row r="681" spans="1:20" ht="13" x14ac:dyDescent="0.3">
      <c r="A681" s="287"/>
      <c r="B681" s="293"/>
      <c r="C681" s="294"/>
      <c r="D681" s="292"/>
      <c r="E681" s="295"/>
      <c r="F681" s="291"/>
      <c r="G681" s="292"/>
      <c r="H681" s="295"/>
      <c r="I681" s="291"/>
      <c r="K681" s="295"/>
      <c r="L681" s="291"/>
      <c r="M681" s="292"/>
      <c r="N681" s="295"/>
      <c r="O681" s="291"/>
      <c r="T681" s="295"/>
    </row>
    <row r="682" spans="1:20" ht="13" x14ac:dyDescent="0.3">
      <c r="A682" s="287"/>
      <c r="B682" s="293"/>
      <c r="C682" s="294"/>
      <c r="D682" s="292"/>
      <c r="E682" s="295"/>
      <c r="F682" s="291"/>
      <c r="G682" s="292"/>
      <c r="H682" s="295"/>
      <c r="I682" s="291"/>
      <c r="K682" s="295"/>
      <c r="L682" s="291"/>
      <c r="M682" s="292"/>
      <c r="N682" s="295"/>
      <c r="O682" s="291"/>
      <c r="T682" s="295"/>
    </row>
    <row r="683" spans="1:20" ht="13" x14ac:dyDescent="0.3">
      <c r="A683" s="287"/>
      <c r="B683" s="293"/>
      <c r="C683" s="294"/>
      <c r="D683" s="292"/>
      <c r="E683" s="295"/>
      <c r="F683" s="291"/>
      <c r="G683" s="292"/>
      <c r="H683" s="295"/>
      <c r="I683" s="291"/>
      <c r="K683" s="295"/>
      <c r="L683" s="291"/>
      <c r="M683" s="292"/>
      <c r="N683" s="295"/>
      <c r="O683" s="291"/>
      <c r="T683" s="295"/>
    </row>
    <row r="684" spans="1:20" ht="13" x14ac:dyDescent="0.3">
      <c r="A684" s="287"/>
      <c r="B684" s="293"/>
      <c r="C684" s="294"/>
      <c r="D684" s="292"/>
      <c r="E684" s="295"/>
      <c r="F684" s="291"/>
      <c r="G684" s="292"/>
      <c r="H684" s="295"/>
      <c r="I684" s="291"/>
      <c r="K684" s="295"/>
      <c r="L684" s="291"/>
      <c r="M684" s="292"/>
      <c r="N684" s="295"/>
      <c r="O684" s="291"/>
      <c r="T684" s="295"/>
    </row>
    <row r="685" spans="1:20" ht="13" x14ac:dyDescent="0.3">
      <c r="A685" s="287"/>
      <c r="B685" s="293"/>
      <c r="C685" s="294"/>
      <c r="D685" s="292"/>
      <c r="E685" s="295"/>
      <c r="F685" s="291"/>
      <c r="G685" s="292"/>
      <c r="H685" s="295"/>
      <c r="I685" s="291"/>
      <c r="K685" s="295"/>
      <c r="L685" s="291"/>
      <c r="M685" s="292"/>
      <c r="N685" s="295"/>
      <c r="O685" s="291"/>
      <c r="T685" s="295"/>
    </row>
    <row r="686" spans="1:20" ht="13" x14ac:dyDescent="0.3">
      <c r="A686" s="287"/>
      <c r="B686" s="293"/>
      <c r="C686" s="294"/>
      <c r="D686" s="292"/>
      <c r="E686" s="295"/>
      <c r="F686" s="291"/>
      <c r="G686" s="292"/>
      <c r="H686" s="295"/>
      <c r="I686" s="291"/>
      <c r="K686" s="295"/>
      <c r="L686" s="291"/>
      <c r="M686" s="292"/>
      <c r="N686" s="295"/>
      <c r="O686" s="291"/>
      <c r="T686" s="295"/>
    </row>
    <row r="687" spans="1:20" ht="13" x14ac:dyDescent="0.3">
      <c r="A687" s="287"/>
      <c r="B687" s="293"/>
      <c r="C687" s="294"/>
      <c r="D687" s="292"/>
      <c r="E687" s="295"/>
      <c r="F687" s="291"/>
      <c r="G687" s="292"/>
      <c r="H687" s="295"/>
      <c r="I687" s="291"/>
      <c r="K687" s="295"/>
      <c r="L687" s="291"/>
      <c r="M687" s="292"/>
      <c r="N687" s="295"/>
      <c r="O687" s="291"/>
      <c r="T687" s="295"/>
    </row>
    <row r="688" spans="1:20" ht="13" x14ac:dyDescent="0.3">
      <c r="A688" s="287"/>
      <c r="B688" s="293"/>
      <c r="C688" s="294"/>
      <c r="D688" s="292"/>
      <c r="E688" s="295"/>
      <c r="F688" s="291"/>
      <c r="G688" s="292"/>
      <c r="H688" s="295"/>
      <c r="I688" s="291"/>
      <c r="K688" s="295"/>
      <c r="L688" s="291"/>
      <c r="M688" s="292"/>
      <c r="N688" s="295"/>
      <c r="O688" s="291"/>
      <c r="T688" s="295"/>
    </row>
    <row r="689" spans="1:20" ht="13" x14ac:dyDescent="0.3">
      <c r="A689" s="287"/>
      <c r="B689" s="293"/>
      <c r="C689" s="294"/>
      <c r="D689" s="292"/>
      <c r="E689" s="295"/>
      <c r="F689" s="291"/>
      <c r="G689" s="292"/>
      <c r="H689" s="295"/>
      <c r="I689" s="291"/>
      <c r="K689" s="295"/>
      <c r="L689" s="291"/>
      <c r="M689" s="292"/>
      <c r="N689" s="295"/>
      <c r="O689" s="291"/>
      <c r="T689" s="295"/>
    </row>
    <row r="690" spans="1:20" ht="13" x14ac:dyDescent="0.3">
      <c r="A690" s="287"/>
      <c r="B690" s="293"/>
      <c r="C690" s="294"/>
      <c r="D690" s="292"/>
      <c r="E690" s="295"/>
      <c r="F690" s="291"/>
      <c r="G690" s="292"/>
      <c r="H690" s="295"/>
      <c r="I690" s="291"/>
      <c r="K690" s="295"/>
      <c r="L690" s="291"/>
      <c r="M690" s="292"/>
      <c r="N690" s="295"/>
      <c r="O690" s="291"/>
      <c r="T690" s="295"/>
    </row>
    <row r="691" spans="1:20" ht="13" x14ac:dyDescent="0.3">
      <c r="A691" s="287"/>
      <c r="B691" s="293"/>
      <c r="C691" s="294"/>
      <c r="D691" s="292"/>
      <c r="E691" s="295"/>
      <c r="F691" s="291"/>
      <c r="G691" s="292"/>
      <c r="H691" s="295"/>
      <c r="I691" s="291"/>
      <c r="K691" s="295"/>
      <c r="L691" s="291"/>
      <c r="M691" s="292"/>
      <c r="N691" s="295"/>
      <c r="O691" s="291"/>
      <c r="T691" s="295"/>
    </row>
    <row r="692" spans="1:20" ht="13" x14ac:dyDescent="0.3">
      <c r="A692" s="287"/>
      <c r="B692" s="293"/>
      <c r="C692" s="294"/>
      <c r="D692" s="292"/>
      <c r="E692" s="295"/>
      <c r="F692" s="291"/>
      <c r="G692" s="292"/>
      <c r="H692" s="295"/>
      <c r="I692" s="291"/>
      <c r="K692" s="295"/>
      <c r="L692" s="291"/>
      <c r="M692" s="292"/>
      <c r="N692" s="295"/>
      <c r="O692" s="291"/>
      <c r="T692" s="295"/>
    </row>
    <row r="693" spans="1:20" ht="13" x14ac:dyDescent="0.3">
      <c r="A693" s="287"/>
      <c r="B693" s="293"/>
      <c r="C693" s="294"/>
      <c r="D693" s="292"/>
      <c r="E693" s="295"/>
      <c r="F693" s="291"/>
      <c r="G693" s="292"/>
      <c r="H693" s="295"/>
      <c r="I693" s="291"/>
      <c r="K693" s="295"/>
      <c r="L693" s="291"/>
      <c r="M693" s="292"/>
      <c r="N693" s="295"/>
      <c r="O693" s="291"/>
      <c r="T693" s="295"/>
    </row>
    <row r="694" spans="1:20" ht="13" x14ac:dyDescent="0.3">
      <c r="A694" s="287"/>
      <c r="B694" s="293"/>
      <c r="C694" s="294"/>
      <c r="D694" s="292"/>
      <c r="E694" s="295"/>
      <c r="F694" s="291"/>
      <c r="G694" s="292"/>
      <c r="H694" s="295"/>
      <c r="I694" s="291"/>
      <c r="K694" s="295"/>
      <c r="L694" s="291"/>
      <c r="M694" s="292"/>
      <c r="N694" s="295"/>
      <c r="O694" s="291"/>
      <c r="T694" s="295"/>
    </row>
    <row r="695" spans="1:20" ht="13" x14ac:dyDescent="0.3">
      <c r="A695" s="287"/>
      <c r="B695" s="293"/>
      <c r="C695" s="294"/>
      <c r="D695" s="292"/>
      <c r="E695" s="295"/>
      <c r="F695" s="291"/>
      <c r="G695" s="292"/>
      <c r="H695" s="295"/>
      <c r="I695" s="291"/>
      <c r="K695" s="295"/>
      <c r="L695" s="291"/>
      <c r="M695" s="292"/>
      <c r="N695" s="295"/>
      <c r="O695" s="291"/>
      <c r="T695" s="295"/>
    </row>
    <row r="696" spans="1:20" ht="13" x14ac:dyDescent="0.3">
      <c r="A696" s="287"/>
      <c r="B696" s="293"/>
      <c r="C696" s="294"/>
      <c r="D696" s="292"/>
      <c r="E696" s="295"/>
      <c r="F696" s="291"/>
      <c r="G696" s="292"/>
      <c r="H696" s="295"/>
      <c r="I696" s="291"/>
      <c r="K696" s="295"/>
      <c r="L696" s="291"/>
      <c r="M696" s="292"/>
      <c r="N696" s="295"/>
      <c r="O696" s="291"/>
      <c r="T696" s="295"/>
    </row>
    <row r="697" spans="1:20" ht="13" x14ac:dyDescent="0.3">
      <c r="A697" s="287"/>
      <c r="B697" s="293"/>
      <c r="C697" s="294"/>
      <c r="D697" s="292"/>
      <c r="E697" s="295"/>
      <c r="F697" s="291"/>
      <c r="G697" s="292"/>
      <c r="H697" s="295"/>
      <c r="I697" s="291"/>
      <c r="K697" s="295"/>
      <c r="L697" s="291"/>
      <c r="M697" s="292"/>
      <c r="N697" s="295"/>
      <c r="O697" s="291"/>
      <c r="T697" s="295"/>
    </row>
    <row r="698" spans="1:20" ht="13" x14ac:dyDescent="0.3">
      <c r="A698" s="287"/>
      <c r="B698" s="293"/>
      <c r="C698" s="294"/>
      <c r="D698" s="292"/>
      <c r="E698" s="295"/>
      <c r="F698" s="291"/>
      <c r="G698" s="292"/>
      <c r="H698" s="295"/>
      <c r="I698" s="291"/>
      <c r="K698" s="295"/>
      <c r="L698" s="291"/>
      <c r="M698" s="292"/>
      <c r="N698" s="295"/>
      <c r="O698" s="291"/>
      <c r="T698" s="295"/>
    </row>
    <row r="699" spans="1:20" ht="13" x14ac:dyDescent="0.3">
      <c r="A699" s="287"/>
      <c r="B699" s="293"/>
      <c r="C699" s="294"/>
      <c r="D699" s="292"/>
      <c r="E699" s="295"/>
      <c r="F699" s="291"/>
      <c r="G699" s="292"/>
      <c r="H699" s="295"/>
      <c r="I699" s="291"/>
      <c r="K699" s="295"/>
      <c r="L699" s="291"/>
      <c r="M699" s="292"/>
      <c r="N699" s="295"/>
      <c r="O699" s="291"/>
      <c r="T699" s="295"/>
    </row>
    <row r="700" spans="1:20" ht="13" x14ac:dyDescent="0.3">
      <c r="A700" s="287"/>
      <c r="B700" s="293"/>
      <c r="C700" s="294"/>
      <c r="D700" s="292"/>
      <c r="E700" s="295"/>
      <c r="F700" s="291"/>
      <c r="G700" s="292"/>
      <c r="H700" s="295"/>
      <c r="I700" s="291"/>
      <c r="K700" s="295"/>
      <c r="L700" s="291"/>
      <c r="M700" s="292"/>
      <c r="N700" s="295"/>
      <c r="O700" s="291"/>
      <c r="T700" s="295"/>
    </row>
    <row r="701" spans="1:20" ht="13" x14ac:dyDescent="0.3">
      <c r="A701" s="287"/>
      <c r="B701" s="293"/>
      <c r="C701" s="294"/>
      <c r="D701" s="292"/>
      <c r="E701" s="295"/>
      <c r="F701" s="291"/>
      <c r="G701" s="292"/>
      <c r="H701" s="295"/>
      <c r="I701" s="291"/>
      <c r="K701" s="295"/>
      <c r="L701" s="291"/>
      <c r="M701" s="292"/>
      <c r="N701" s="295"/>
      <c r="O701" s="291"/>
      <c r="T701" s="295"/>
    </row>
    <row r="702" spans="1:20" ht="13" x14ac:dyDescent="0.3">
      <c r="A702" s="287"/>
      <c r="B702" s="293"/>
      <c r="C702" s="294"/>
      <c r="D702" s="292"/>
      <c r="E702" s="295"/>
      <c r="F702" s="291"/>
      <c r="G702" s="292"/>
      <c r="H702" s="295"/>
      <c r="I702" s="291"/>
      <c r="K702" s="295"/>
      <c r="L702" s="291"/>
      <c r="M702" s="292"/>
      <c r="N702" s="295"/>
      <c r="O702" s="291"/>
      <c r="T702" s="295"/>
    </row>
    <row r="703" spans="1:20" ht="13" x14ac:dyDescent="0.3">
      <c r="A703" s="287"/>
      <c r="B703" s="293"/>
      <c r="C703" s="294"/>
      <c r="D703" s="292"/>
      <c r="E703" s="295"/>
      <c r="F703" s="291"/>
      <c r="G703" s="292"/>
      <c r="H703" s="295"/>
      <c r="I703" s="291"/>
      <c r="K703" s="295"/>
      <c r="L703" s="291"/>
      <c r="M703" s="292"/>
      <c r="N703" s="295"/>
      <c r="O703" s="291"/>
      <c r="T703" s="295"/>
    </row>
    <row r="704" spans="1:20" ht="13" x14ac:dyDescent="0.3">
      <c r="A704" s="287"/>
      <c r="B704" s="293"/>
      <c r="C704" s="294"/>
      <c r="D704" s="292"/>
      <c r="E704" s="295"/>
      <c r="F704" s="291"/>
      <c r="G704" s="292"/>
      <c r="H704" s="295"/>
      <c r="I704" s="291"/>
      <c r="K704" s="295"/>
      <c r="L704" s="291"/>
      <c r="M704" s="292"/>
      <c r="N704" s="295"/>
      <c r="O704" s="291"/>
      <c r="T704" s="295"/>
    </row>
    <row r="705" spans="1:20" ht="13" x14ac:dyDescent="0.3">
      <c r="A705" s="287"/>
      <c r="B705" s="293"/>
      <c r="C705" s="294"/>
      <c r="D705" s="292"/>
      <c r="E705" s="295"/>
      <c r="F705" s="291"/>
      <c r="G705" s="292"/>
      <c r="H705" s="295"/>
      <c r="I705" s="291"/>
      <c r="K705" s="295"/>
      <c r="L705" s="291"/>
      <c r="M705" s="292"/>
      <c r="N705" s="295"/>
      <c r="O705" s="291"/>
      <c r="T705" s="295"/>
    </row>
    <row r="706" spans="1:20" ht="13" x14ac:dyDescent="0.3">
      <c r="A706" s="287"/>
      <c r="B706" s="293"/>
      <c r="C706" s="294"/>
      <c r="D706" s="292"/>
      <c r="E706" s="295"/>
      <c r="F706" s="291"/>
      <c r="G706" s="292"/>
      <c r="H706" s="295"/>
      <c r="I706" s="291"/>
      <c r="K706" s="295"/>
      <c r="L706" s="291"/>
      <c r="M706" s="292"/>
      <c r="N706" s="295"/>
      <c r="O706" s="291"/>
      <c r="T706" s="295"/>
    </row>
    <row r="707" spans="1:20" ht="13" x14ac:dyDescent="0.3">
      <c r="A707" s="287"/>
      <c r="B707" s="293"/>
      <c r="C707" s="294"/>
      <c r="D707" s="292"/>
      <c r="E707" s="295"/>
      <c r="F707" s="291"/>
      <c r="G707" s="292"/>
      <c r="H707" s="295"/>
      <c r="I707" s="291"/>
      <c r="K707" s="295"/>
      <c r="L707" s="291"/>
      <c r="M707" s="292"/>
      <c r="N707" s="295"/>
      <c r="O707" s="291"/>
      <c r="T707" s="295"/>
    </row>
    <row r="708" spans="1:20" ht="13" x14ac:dyDescent="0.3">
      <c r="A708" s="287"/>
      <c r="B708" s="293"/>
      <c r="C708" s="294"/>
      <c r="D708" s="292"/>
      <c r="E708" s="295"/>
      <c r="F708" s="291"/>
      <c r="G708" s="292"/>
      <c r="H708" s="295"/>
      <c r="I708" s="291"/>
      <c r="K708" s="295"/>
      <c r="L708" s="291"/>
      <c r="M708" s="292"/>
      <c r="N708" s="295"/>
      <c r="O708" s="291"/>
      <c r="T708" s="295"/>
    </row>
    <row r="709" spans="1:20" ht="13" x14ac:dyDescent="0.3">
      <c r="A709" s="287"/>
      <c r="B709" s="293"/>
      <c r="C709" s="294"/>
      <c r="D709" s="292"/>
      <c r="E709" s="295"/>
      <c r="F709" s="291"/>
      <c r="G709" s="292"/>
      <c r="H709" s="295"/>
      <c r="I709" s="291"/>
      <c r="K709" s="295"/>
      <c r="L709" s="291"/>
      <c r="M709" s="292"/>
      <c r="N709" s="295"/>
      <c r="O709" s="291"/>
      <c r="T709" s="295"/>
    </row>
    <row r="710" spans="1:20" ht="13" x14ac:dyDescent="0.3">
      <c r="A710" s="287"/>
      <c r="B710" s="293"/>
      <c r="C710" s="294"/>
      <c r="D710" s="292"/>
      <c r="E710" s="295"/>
      <c r="F710" s="291"/>
      <c r="G710" s="292"/>
      <c r="H710" s="295"/>
      <c r="I710" s="291"/>
      <c r="K710" s="295"/>
      <c r="L710" s="291"/>
      <c r="M710" s="292"/>
      <c r="N710" s="295"/>
      <c r="O710" s="291"/>
      <c r="T710" s="295"/>
    </row>
    <row r="711" spans="1:20" ht="13" x14ac:dyDescent="0.3">
      <c r="A711" s="287"/>
      <c r="B711" s="293"/>
      <c r="C711" s="294"/>
      <c r="D711" s="292"/>
      <c r="E711" s="295"/>
      <c r="F711" s="291"/>
      <c r="G711" s="292"/>
      <c r="H711" s="295"/>
      <c r="I711" s="291"/>
      <c r="K711" s="295"/>
      <c r="L711" s="291"/>
      <c r="M711" s="292"/>
      <c r="N711" s="295"/>
      <c r="O711" s="291"/>
      <c r="T711" s="295"/>
    </row>
    <row r="712" spans="1:20" ht="13" x14ac:dyDescent="0.3">
      <c r="A712" s="287"/>
      <c r="B712" s="293"/>
      <c r="C712" s="294"/>
      <c r="D712" s="292"/>
      <c r="E712" s="295"/>
      <c r="F712" s="291"/>
      <c r="G712" s="292"/>
      <c r="H712" s="295"/>
      <c r="I712" s="291"/>
      <c r="K712" s="295"/>
      <c r="L712" s="291"/>
      <c r="M712" s="292"/>
      <c r="N712" s="295"/>
      <c r="O712" s="291"/>
      <c r="T712" s="295"/>
    </row>
    <row r="713" spans="1:20" ht="13" x14ac:dyDescent="0.3">
      <c r="A713" s="287"/>
      <c r="B713" s="293"/>
      <c r="C713" s="294"/>
      <c r="D713" s="292"/>
      <c r="E713" s="295"/>
      <c r="F713" s="291"/>
      <c r="G713" s="292"/>
      <c r="H713" s="295"/>
      <c r="I713" s="291"/>
      <c r="K713" s="295"/>
      <c r="L713" s="291"/>
      <c r="M713" s="292"/>
      <c r="N713" s="295"/>
      <c r="O713" s="291"/>
      <c r="T713" s="295"/>
    </row>
    <row r="714" spans="1:20" ht="13" x14ac:dyDescent="0.3">
      <c r="A714" s="287"/>
      <c r="B714" s="293"/>
      <c r="C714" s="294"/>
      <c r="D714" s="292"/>
      <c r="E714" s="295"/>
      <c r="F714" s="291"/>
      <c r="G714" s="292"/>
      <c r="H714" s="295"/>
      <c r="I714" s="291"/>
      <c r="K714" s="295"/>
      <c r="L714" s="291"/>
      <c r="M714" s="292"/>
      <c r="N714" s="295"/>
      <c r="O714" s="291"/>
      <c r="T714" s="295"/>
    </row>
    <row r="715" spans="1:20" ht="13" x14ac:dyDescent="0.3">
      <c r="A715" s="287"/>
      <c r="B715" s="293"/>
      <c r="C715" s="294"/>
      <c r="D715" s="292"/>
      <c r="E715" s="295"/>
      <c r="F715" s="291"/>
      <c r="G715" s="292"/>
      <c r="H715" s="295"/>
      <c r="I715" s="291"/>
      <c r="K715" s="295"/>
      <c r="L715" s="291"/>
      <c r="M715" s="292"/>
      <c r="N715" s="295"/>
      <c r="O715" s="291"/>
      <c r="T715" s="295"/>
    </row>
    <row r="716" spans="1:20" ht="13" x14ac:dyDescent="0.3">
      <c r="A716" s="287"/>
      <c r="B716" s="293"/>
      <c r="C716" s="294"/>
      <c r="D716" s="292"/>
      <c r="E716" s="295"/>
      <c r="F716" s="291"/>
      <c r="G716" s="292"/>
      <c r="H716" s="295"/>
      <c r="I716" s="291"/>
      <c r="K716" s="295"/>
      <c r="L716" s="291"/>
      <c r="M716" s="292"/>
      <c r="N716" s="295"/>
      <c r="O716" s="291"/>
      <c r="T716" s="295"/>
    </row>
    <row r="717" spans="1:20" ht="13" x14ac:dyDescent="0.3">
      <c r="A717" s="287"/>
      <c r="B717" s="293"/>
      <c r="C717" s="294"/>
      <c r="D717" s="292"/>
      <c r="E717" s="295"/>
      <c r="F717" s="291"/>
      <c r="G717" s="292"/>
      <c r="H717" s="295"/>
      <c r="I717" s="291"/>
      <c r="K717" s="295"/>
      <c r="L717" s="291"/>
      <c r="M717" s="292"/>
      <c r="N717" s="295"/>
      <c r="O717" s="291"/>
      <c r="T717" s="295"/>
    </row>
    <row r="718" spans="1:20" ht="13" x14ac:dyDescent="0.3">
      <c r="A718" s="287"/>
      <c r="B718" s="293"/>
      <c r="C718" s="294"/>
      <c r="D718" s="292"/>
      <c r="E718" s="295"/>
      <c r="F718" s="291"/>
      <c r="G718" s="292"/>
      <c r="H718" s="295"/>
      <c r="I718" s="291"/>
      <c r="K718" s="295"/>
      <c r="L718" s="291"/>
      <c r="M718" s="292"/>
      <c r="N718" s="295"/>
      <c r="O718" s="291"/>
      <c r="T718" s="295"/>
    </row>
    <row r="719" spans="1:20" ht="13" x14ac:dyDescent="0.3">
      <c r="A719" s="287"/>
      <c r="B719" s="293"/>
      <c r="C719" s="294"/>
      <c r="D719" s="292"/>
      <c r="E719" s="295"/>
      <c r="F719" s="291"/>
      <c r="G719" s="292"/>
      <c r="H719" s="295"/>
      <c r="I719" s="291"/>
      <c r="K719" s="295"/>
      <c r="L719" s="291"/>
      <c r="M719" s="292"/>
      <c r="N719" s="295"/>
      <c r="O719" s="291"/>
      <c r="T719" s="295"/>
    </row>
    <row r="720" spans="1:20" ht="13" x14ac:dyDescent="0.3">
      <c r="A720" s="287"/>
      <c r="B720" s="293"/>
      <c r="C720" s="294"/>
      <c r="D720" s="292"/>
      <c r="E720" s="295"/>
      <c r="F720" s="291"/>
      <c r="G720" s="292"/>
      <c r="H720" s="295"/>
      <c r="I720" s="291"/>
      <c r="K720" s="295"/>
      <c r="L720" s="291"/>
      <c r="M720" s="292"/>
      <c r="N720" s="295"/>
      <c r="O720" s="291"/>
      <c r="T720" s="295"/>
    </row>
    <row r="721" spans="1:20" ht="13" x14ac:dyDescent="0.3">
      <c r="A721" s="287"/>
      <c r="B721" s="293"/>
      <c r="C721" s="294"/>
      <c r="D721" s="292"/>
      <c r="E721" s="295"/>
      <c r="F721" s="291"/>
      <c r="G721" s="292"/>
      <c r="H721" s="295"/>
      <c r="I721" s="291"/>
      <c r="K721" s="295"/>
      <c r="L721" s="291"/>
      <c r="M721" s="292"/>
      <c r="N721" s="295"/>
      <c r="O721" s="291"/>
      <c r="T721" s="295"/>
    </row>
    <row r="722" spans="1:20" ht="13" x14ac:dyDescent="0.3">
      <c r="A722" s="287"/>
      <c r="B722" s="293"/>
      <c r="C722" s="294"/>
      <c r="D722" s="292"/>
      <c r="E722" s="295"/>
      <c r="F722" s="291"/>
      <c r="G722" s="292"/>
      <c r="H722" s="295"/>
      <c r="I722" s="291"/>
      <c r="K722" s="295"/>
      <c r="L722" s="291"/>
      <c r="M722" s="292"/>
      <c r="N722" s="295"/>
      <c r="O722" s="291"/>
      <c r="T722" s="295"/>
    </row>
    <row r="723" spans="1:20" ht="13" x14ac:dyDescent="0.3">
      <c r="A723" s="287"/>
      <c r="B723" s="293"/>
      <c r="C723" s="294"/>
      <c r="D723" s="292"/>
      <c r="E723" s="295"/>
      <c r="F723" s="291"/>
      <c r="G723" s="292"/>
      <c r="H723" s="295"/>
      <c r="I723" s="291"/>
      <c r="K723" s="295"/>
      <c r="L723" s="291"/>
      <c r="M723" s="292"/>
      <c r="N723" s="295"/>
      <c r="O723" s="291"/>
      <c r="T723" s="295"/>
    </row>
    <row r="724" spans="1:20" ht="13" x14ac:dyDescent="0.3">
      <c r="A724" s="287"/>
      <c r="B724" s="293"/>
      <c r="C724" s="294"/>
      <c r="D724" s="292"/>
      <c r="E724" s="295"/>
      <c r="F724" s="291"/>
      <c r="G724" s="292"/>
      <c r="H724" s="295"/>
      <c r="I724" s="291"/>
      <c r="K724" s="295"/>
      <c r="L724" s="291"/>
      <c r="M724" s="292"/>
      <c r="N724" s="295"/>
      <c r="O724" s="291"/>
      <c r="T724" s="295"/>
    </row>
    <row r="725" spans="1:20" ht="13" x14ac:dyDescent="0.3">
      <c r="A725" s="287"/>
      <c r="B725" s="293"/>
      <c r="C725" s="294"/>
      <c r="D725" s="292"/>
      <c r="E725" s="295"/>
      <c r="F725" s="291"/>
      <c r="G725" s="292"/>
      <c r="H725" s="295"/>
      <c r="I725" s="291"/>
      <c r="K725" s="295"/>
      <c r="L725" s="291"/>
      <c r="M725" s="292"/>
      <c r="N725" s="295"/>
      <c r="O725" s="291"/>
      <c r="T725" s="295"/>
    </row>
    <row r="726" spans="1:20" ht="13" x14ac:dyDescent="0.3">
      <c r="A726" s="287"/>
      <c r="B726" s="293"/>
      <c r="C726" s="294"/>
      <c r="D726" s="292"/>
      <c r="E726" s="295"/>
      <c r="F726" s="291"/>
      <c r="G726" s="292"/>
      <c r="H726" s="295"/>
      <c r="I726" s="291"/>
      <c r="K726" s="295"/>
      <c r="L726" s="291"/>
      <c r="M726" s="292"/>
      <c r="N726" s="295"/>
      <c r="O726" s="291"/>
      <c r="T726" s="295"/>
    </row>
    <row r="727" spans="1:20" ht="13" x14ac:dyDescent="0.3">
      <c r="A727" s="287"/>
      <c r="B727" s="293"/>
      <c r="C727" s="294"/>
      <c r="D727" s="292"/>
      <c r="E727" s="295"/>
      <c r="F727" s="291"/>
      <c r="G727" s="292"/>
      <c r="H727" s="295"/>
      <c r="I727" s="291"/>
      <c r="K727" s="295"/>
      <c r="L727" s="291"/>
      <c r="M727" s="292"/>
      <c r="N727" s="295"/>
      <c r="O727" s="291"/>
      <c r="T727" s="295"/>
    </row>
    <row r="728" spans="1:20" ht="13" x14ac:dyDescent="0.3">
      <c r="A728" s="287"/>
      <c r="B728" s="293"/>
      <c r="C728" s="294"/>
      <c r="D728" s="292"/>
      <c r="E728" s="295"/>
      <c r="F728" s="291"/>
      <c r="G728" s="292"/>
      <c r="H728" s="295"/>
      <c r="I728" s="291"/>
      <c r="K728" s="295"/>
      <c r="L728" s="291"/>
      <c r="M728" s="292"/>
      <c r="N728" s="295"/>
      <c r="O728" s="291"/>
      <c r="T728" s="295"/>
    </row>
    <row r="729" spans="1:20" ht="13" x14ac:dyDescent="0.3">
      <c r="A729" s="287"/>
      <c r="B729" s="293"/>
      <c r="C729" s="294"/>
      <c r="D729" s="292"/>
      <c r="E729" s="295"/>
      <c r="F729" s="291"/>
      <c r="G729" s="292"/>
      <c r="H729" s="295"/>
      <c r="I729" s="291"/>
      <c r="K729" s="295"/>
      <c r="L729" s="291"/>
      <c r="M729" s="292"/>
      <c r="N729" s="295"/>
      <c r="O729" s="291"/>
      <c r="T729" s="295"/>
    </row>
    <row r="730" spans="1:20" ht="13" x14ac:dyDescent="0.3">
      <c r="A730" s="287"/>
      <c r="B730" s="293"/>
      <c r="C730" s="294"/>
      <c r="D730" s="292"/>
      <c r="E730" s="295"/>
      <c r="F730" s="291"/>
      <c r="G730" s="292"/>
      <c r="H730" s="295"/>
      <c r="I730" s="291"/>
      <c r="K730" s="295"/>
      <c r="L730" s="291"/>
      <c r="M730" s="292"/>
      <c r="N730" s="295"/>
      <c r="O730" s="291"/>
      <c r="T730" s="295"/>
    </row>
    <row r="731" spans="1:20" ht="13" x14ac:dyDescent="0.3">
      <c r="A731" s="287"/>
      <c r="B731" s="293"/>
      <c r="C731" s="294"/>
      <c r="D731" s="292"/>
      <c r="E731" s="295"/>
      <c r="F731" s="291"/>
      <c r="G731" s="292"/>
      <c r="H731" s="295"/>
      <c r="I731" s="291"/>
      <c r="K731" s="295"/>
      <c r="L731" s="291"/>
      <c r="M731" s="292"/>
      <c r="N731" s="295"/>
      <c r="O731" s="291"/>
      <c r="T731" s="295"/>
    </row>
    <row r="732" spans="1:20" ht="13" x14ac:dyDescent="0.3">
      <c r="A732" s="287"/>
      <c r="B732" s="293"/>
      <c r="C732" s="294"/>
      <c r="D732" s="292"/>
      <c r="E732" s="295"/>
      <c r="F732" s="291"/>
      <c r="G732" s="292"/>
      <c r="H732" s="295"/>
      <c r="I732" s="291"/>
      <c r="K732" s="295"/>
      <c r="L732" s="291"/>
      <c r="M732" s="292"/>
      <c r="N732" s="295"/>
      <c r="O732" s="291"/>
      <c r="T732" s="295"/>
    </row>
    <row r="733" spans="1:20" ht="13" x14ac:dyDescent="0.3">
      <c r="A733" s="287"/>
      <c r="B733" s="293"/>
      <c r="C733" s="294"/>
      <c r="D733" s="292"/>
      <c r="E733" s="295"/>
      <c r="F733" s="291"/>
      <c r="G733" s="292"/>
      <c r="H733" s="295"/>
      <c r="I733" s="291"/>
      <c r="K733" s="295"/>
      <c r="L733" s="291"/>
      <c r="M733" s="292"/>
      <c r="N733" s="295"/>
      <c r="O733" s="291"/>
      <c r="T733" s="295"/>
    </row>
    <row r="734" spans="1:20" ht="13" x14ac:dyDescent="0.3">
      <c r="A734" s="287"/>
      <c r="B734" s="293"/>
      <c r="C734" s="294"/>
      <c r="D734" s="292"/>
      <c r="E734" s="295"/>
      <c r="F734" s="291"/>
      <c r="G734" s="292"/>
      <c r="H734" s="295"/>
      <c r="I734" s="291"/>
      <c r="K734" s="295"/>
      <c r="L734" s="291"/>
      <c r="M734" s="292"/>
      <c r="N734" s="295"/>
      <c r="O734" s="291"/>
      <c r="T734" s="295"/>
    </row>
    <row r="735" spans="1:20" ht="13" x14ac:dyDescent="0.3">
      <c r="A735" s="287"/>
      <c r="B735" s="293"/>
      <c r="C735" s="294"/>
      <c r="D735" s="292"/>
      <c r="E735" s="295"/>
      <c r="F735" s="291"/>
      <c r="G735" s="292"/>
      <c r="H735" s="295"/>
      <c r="I735" s="291"/>
      <c r="K735" s="295"/>
      <c r="L735" s="291"/>
      <c r="M735" s="292"/>
      <c r="N735" s="295"/>
      <c r="O735" s="291"/>
      <c r="T735" s="295"/>
    </row>
    <row r="736" spans="1:20" ht="13" x14ac:dyDescent="0.3">
      <c r="A736" s="287"/>
      <c r="B736" s="293"/>
      <c r="C736" s="294"/>
      <c r="D736" s="292"/>
      <c r="E736" s="295"/>
      <c r="F736" s="291"/>
      <c r="G736" s="292"/>
      <c r="H736" s="295"/>
      <c r="I736" s="291"/>
      <c r="K736" s="295"/>
      <c r="L736" s="291"/>
      <c r="M736" s="292"/>
      <c r="N736" s="295"/>
      <c r="O736" s="291"/>
      <c r="T736" s="295"/>
    </row>
    <row r="737" spans="1:20" ht="13" x14ac:dyDescent="0.3">
      <c r="A737" s="287"/>
      <c r="B737" s="293"/>
      <c r="C737" s="294"/>
      <c r="D737" s="292"/>
      <c r="E737" s="295"/>
      <c r="F737" s="291"/>
      <c r="G737" s="292"/>
      <c r="H737" s="295"/>
      <c r="I737" s="291"/>
      <c r="K737" s="295"/>
      <c r="L737" s="291"/>
      <c r="M737" s="292"/>
      <c r="N737" s="295"/>
      <c r="O737" s="291"/>
      <c r="T737" s="295"/>
    </row>
    <row r="738" spans="1:20" ht="13" x14ac:dyDescent="0.3">
      <c r="A738" s="287"/>
      <c r="B738" s="293"/>
      <c r="C738" s="294"/>
      <c r="D738" s="292"/>
      <c r="E738" s="295"/>
      <c r="F738" s="291"/>
      <c r="G738" s="292"/>
      <c r="H738" s="295"/>
      <c r="I738" s="291"/>
      <c r="K738" s="295"/>
      <c r="L738" s="291"/>
      <c r="M738" s="292"/>
      <c r="N738" s="295"/>
      <c r="O738" s="291"/>
      <c r="T738" s="295"/>
    </row>
    <row r="739" spans="1:20" ht="13" x14ac:dyDescent="0.3">
      <c r="A739" s="287"/>
      <c r="B739" s="293"/>
      <c r="C739" s="294"/>
      <c r="D739" s="292"/>
      <c r="E739" s="295"/>
      <c r="F739" s="291"/>
      <c r="G739" s="292"/>
      <c r="H739" s="295"/>
      <c r="I739" s="291"/>
      <c r="K739" s="295"/>
      <c r="L739" s="291"/>
      <c r="M739" s="292"/>
      <c r="N739" s="295"/>
      <c r="O739" s="291"/>
      <c r="T739" s="295"/>
    </row>
    <row r="740" spans="1:20" ht="13" x14ac:dyDescent="0.3">
      <c r="A740" s="287"/>
      <c r="B740" s="293"/>
      <c r="C740" s="294"/>
      <c r="D740" s="292"/>
      <c r="E740" s="295"/>
      <c r="F740" s="291"/>
      <c r="G740" s="292"/>
      <c r="H740" s="295"/>
      <c r="I740" s="291"/>
      <c r="K740" s="295"/>
      <c r="L740" s="291"/>
      <c r="M740" s="292"/>
      <c r="N740" s="295"/>
      <c r="O740" s="291"/>
      <c r="T740" s="295"/>
    </row>
    <row r="741" spans="1:20" ht="13" x14ac:dyDescent="0.3">
      <c r="A741" s="287"/>
      <c r="B741" s="293"/>
      <c r="C741" s="294"/>
      <c r="D741" s="292"/>
      <c r="E741" s="295"/>
      <c r="F741" s="291"/>
      <c r="G741" s="292"/>
      <c r="H741" s="295"/>
      <c r="I741" s="291"/>
      <c r="K741" s="295"/>
      <c r="L741" s="291"/>
      <c r="M741" s="292"/>
      <c r="N741" s="295"/>
      <c r="O741" s="291"/>
      <c r="T741" s="295"/>
    </row>
    <row r="742" spans="1:20" ht="13" x14ac:dyDescent="0.3">
      <c r="A742" s="287"/>
      <c r="B742" s="293"/>
      <c r="C742" s="294"/>
      <c r="D742" s="292"/>
      <c r="E742" s="295"/>
      <c r="F742" s="291"/>
      <c r="G742" s="292"/>
      <c r="H742" s="295"/>
      <c r="I742" s="291"/>
      <c r="K742" s="295"/>
      <c r="L742" s="291"/>
      <c r="M742" s="292"/>
      <c r="N742" s="295"/>
      <c r="O742" s="291"/>
      <c r="T742" s="295"/>
    </row>
    <row r="743" spans="1:20" ht="13" x14ac:dyDescent="0.3">
      <c r="A743" s="287"/>
      <c r="B743" s="293"/>
      <c r="C743" s="294"/>
      <c r="D743" s="292"/>
      <c r="E743" s="295"/>
      <c r="F743" s="291"/>
      <c r="G743" s="292"/>
      <c r="H743" s="295"/>
      <c r="I743" s="291"/>
      <c r="K743" s="295"/>
      <c r="L743" s="291"/>
      <c r="M743" s="292"/>
      <c r="N743" s="295"/>
      <c r="O743" s="291"/>
      <c r="T743" s="295"/>
    </row>
    <row r="744" spans="1:20" ht="13" x14ac:dyDescent="0.3">
      <c r="A744" s="287"/>
      <c r="B744" s="293"/>
      <c r="C744" s="294"/>
      <c r="D744" s="292"/>
      <c r="E744" s="295"/>
      <c r="F744" s="291"/>
      <c r="G744" s="292"/>
      <c r="H744" s="295"/>
      <c r="I744" s="291"/>
      <c r="K744" s="295"/>
      <c r="L744" s="291"/>
      <c r="M744" s="292"/>
      <c r="N744" s="295"/>
      <c r="O744" s="291"/>
      <c r="T744" s="295"/>
    </row>
    <row r="745" spans="1:20" ht="13" x14ac:dyDescent="0.3">
      <c r="A745" s="287"/>
      <c r="B745" s="293"/>
      <c r="C745" s="294"/>
      <c r="D745" s="292"/>
      <c r="E745" s="295"/>
      <c r="F745" s="291"/>
      <c r="G745" s="292"/>
      <c r="H745" s="295"/>
      <c r="I745" s="291"/>
      <c r="K745" s="295"/>
      <c r="L745" s="291"/>
      <c r="M745" s="292"/>
      <c r="N745" s="295"/>
      <c r="O745" s="291"/>
      <c r="T745" s="295"/>
    </row>
    <row r="746" spans="1:20" ht="13" x14ac:dyDescent="0.3">
      <c r="A746" s="287"/>
      <c r="B746" s="293"/>
      <c r="C746" s="294"/>
      <c r="D746" s="292"/>
      <c r="E746" s="295"/>
      <c r="F746" s="291"/>
      <c r="G746" s="292"/>
      <c r="H746" s="295"/>
      <c r="I746" s="291"/>
      <c r="K746" s="295"/>
      <c r="L746" s="291"/>
      <c r="M746" s="292"/>
      <c r="N746" s="295"/>
      <c r="O746" s="291"/>
      <c r="T746" s="295"/>
    </row>
    <row r="747" spans="1:20" ht="13" x14ac:dyDescent="0.3">
      <c r="A747" s="287"/>
      <c r="B747" s="293"/>
      <c r="C747" s="294"/>
      <c r="D747" s="292"/>
      <c r="E747" s="295"/>
      <c r="F747" s="291"/>
      <c r="G747" s="292"/>
      <c r="H747" s="295"/>
      <c r="I747" s="291"/>
      <c r="K747" s="295"/>
      <c r="L747" s="291"/>
      <c r="M747" s="292"/>
      <c r="N747" s="295"/>
      <c r="O747" s="291"/>
      <c r="T747" s="295"/>
    </row>
    <row r="748" spans="1:20" ht="13" x14ac:dyDescent="0.3">
      <c r="A748" s="287"/>
      <c r="B748" s="293"/>
      <c r="C748" s="294"/>
      <c r="D748" s="292"/>
      <c r="E748" s="295"/>
      <c r="F748" s="291"/>
      <c r="G748" s="292"/>
      <c r="H748" s="295"/>
      <c r="I748" s="291"/>
      <c r="K748" s="295"/>
      <c r="L748" s="291"/>
      <c r="M748" s="292"/>
      <c r="N748" s="295"/>
      <c r="O748" s="291"/>
      <c r="T748" s="295"/>
    </row>
    <row r="749" spans="1:20" ht="13" x14ac:dyDescent="0.3">
      <c r="A749" s="287"/>
      <c r="B749" s="293"/>
      <c r="C749" s="294"/>
      <c r="D749" s="292"/>
      <c r="E749" s="295"/>
      <c r="F749" s="291"/>
      <c r="G749" s="292"/>
      <c r="H749" s="295"/>
      <c r="I749" s="291"/>
      <c r="K749" s="295"/>
      <c r="L749" s="291"/>
      <c r="M749" s="292"/>
      <c r="N749" s="295"/>
      <c r="O749" s="291"/>
      <c r="T749" s="295"/>
    </row>
    <row r="750" spans="1:20" ht="13" x14ac:dyDescent="0.3">
      <c r="A750" s="287"/>
      <c r="B750" s="293"/>
      <c r="C750" s="294"/>
      <c r="D750" s="292"/>
      <c r="E750" s="295"/>
      <c r="F750" s="291"/>
      <c r="G750" s="292"/>
      <c r="H750" s="295"/>
      <c r="I750" s="291"/>
      <c r="K750" s="295"/>
      <c r="L750" s="291"/>
      <c r="M750" s="292"/>
      <c r="N750" s="295"/>
      <c r="O750" s="291"/>
      <c r="T750" s="295"/>
    </row>
    <row r="751" spans="1:20" ht="13" x14ac:dyDescent="0.3">
      <c r="A751" s="287"/>
      <c r="B751" s="293"/>
      <c r="C751" s="294"/>
      <c r="D751" s="292"/>
      <c r="E751" s="295"/>
      <c r="F751" s="291"/>
      <c r="G751" s="292"/>
      <c r="H751" s="295"/>
      <c r="I751" s="291"/>
      <c r="K751" s="295"/>
      <c r="L751" s="291"/>
      <c r="M751" s="292"/>
      <c r="N751" s="295"/>
      <c r="O751" s="291"/>
      <c r="T751" s="295"/>
    </row>
    <row r="752" spans="1:20" ht="13" x14ac:dyDescent="0.3">
      <c r="A752" s="287"/>
      <c r="B752" s="293"/>
      <c r="C752" s="294"/>
      <c r="D752" s="292"/>
      <c r="E752" s="295"/>
      <c r="F752" s="291"/>
      <c r="G752" s="292"/>
      <c r="H752" s="295"/>
      <c r="I752" s="291"/>
      <c r="K752" s="295"/>
      <c r="L752" s="291"/>
      <c r="M752" s="292"/>
      <c r="N752" s="295"/>
      <c r="O752" s="291"/>
      <c r="T752" s="295"/>
    </row>
    <row r="753" spans="1:20" ht="13" x14ac:dyDescent="0.3">
      <c r="A753" s="287"/>
      <c r="B753" s="293"/>
      <c r="C753" s="294"/>
      <c r="D753" s="292"/>
      <c r="E753" s="295"/>
      <c r="F753" s="291"/>
      <c r="G753" s="292"/>
      <c r="H753" s="295"/>
      <c r="I753" s="291"/>
      <c r="K753" s="295"/>
      <c r="L753" s="291"/>
      <c r="M753" s="292"/>
      <c r="N753" s="295"/>
      <c r="O753" s="291"/>
      <c r="T753" s="295"/>
    </row>
    <row r="754" spans="1:20" ht="13" x14ac:dyDescent="0.3">
      <c r="A754" s="287"/>
      <c r="B754" s="293"/>
      <c r="C754" s="294"/>
      <c r="D754" s="292"/>
      <c r="E754" s="295"/>
      <c r="F754" s="291"/>
      <c r="G754" s="292"/>
      <c r="H754" s="295"/>
      <c r="I754" s="291"/>
      <c r="K754" s="295"/>
      <c r="L754" s="291"/>
      <c r="M754" s="292"/>
      <c r="N754" s="295"/>
      <c r="O754" s="291"/>
      <c r="T754" s="295"/>
    </row>
    <row r="755" spans="1:20" ht="13" x14ac:dyDescent="0.3">
      <c r="A755" s="287"/>
      <c r="B755" s="293"/>
      <c r="C755" s="294"/>
      <c r="D755" s="292"/>
      <c r="E755" s="295"/>
      <c r="F755" s="291"/>
      <c r="G755" s="292"/>
      <c r="H755" s="295"/>
      <c r="I755" s="291"/>
      <c r="K755" s="295"/>
      <c r="L755" s="291"/>
      <c r="M755" s="292"/>
      <c r="N755" s="295"/>
      <c r="O755" s="291"/>
      <c r="T755" s="295"/>
    </row>
    <row r="756" spans="1:20" ht="13" x14ac:dyDescent="0.3">
      <c r="A756" s="287"/>
      <c r="B756" s="293"/>
      <c r="C756" s="294"/>
      <c r="D756" s="292"/>
      <c r="E756" s="295"/>
      <c r="F756" s="291"/>
      <c r="G756" s="292"/>
      <c r="H756" s="295"/>
      <c r="I756" s="291"/>
      <c r="K756" s="295"/>
      <c r="L756" s="291"/>
      <c r="M756" s="292"/>
      <c r="N756" s="295"/>
      <c r="O756" s="291"/>
      <c r="T756" s="295"/>
    </row>
    <row r="757" spans="1:20" ht="13" x14ac:dyDescent="0.3">
      <c r="A757" s="287"/>
      <c r="B757" s="293"/>
      <c r="C757" s="294"/>
      <c r="D757" s="292"/>
      <c r="E757" s="295"/>
      <c r="F757" s="291"/>
      <c r="G757" s="292"/>
      <c r="H757" s="295"/>
      <c r="I757" s="291"/>
      <c r="K757" s="295"/>
      <c r="L757" s="291"/>
      <c r="M757" s="292"/>
      <c r="N757" s="295"/>
      <c r="O757" s="291"/>
      <c r="T757" s="295"/>
    </row>
    <row r="758" spans="1:20" ht="13" x14ac:dyDescent="0.3">
      <c r="A758" s="287"/>
      <c r="B758" s="293"/>
      <c r="C758" s="294"/>
      <c r="D758" s="292"/>
      <c r="E758" s="295"/>
      <c r="F758" s="291"/>
      <c r="G758" s="292"/>
      <c r="H758" s="295"/>
      <c r="I758" s="291"/>
      <c r="K758" s="295"/>
      <c r="L758" s="291"/>
      <c r="M758" s="292"/>
      <c r="N758" s="295"/>
      <c r="O758" s="291"/>
      <c r="T758" s="295"/>
    </row>
    <row r="759" spans="1:20" ht="13" x14ac:dyDescent="0.3">
      <c r="A759" s="287"/>
      <c r="B759" s="293"/>
      <c r="C759" s="294"/>
      <c r="D759" s="292"/>
      <c r="E759" s="295"/>
      <c r="F759" s="291"/>
      <c r="G759" s="292"/>
      <c r="H759" s="295"/>
      <c r="I759" s="291"/>
      <c r="K759" s="295"/>
      <c r="L759" s="291"/>
      <c r="M759" s="292"/>
      <c r="N759" s="295"/>
      <c r="O759" s="291"/>
      <c r="T759" s="295"/>
    </row>
    <row r="760" spans="1:20" ht="13" x14ac:dyDescent="0.3">
      <c r="A760" s="287"/>
      <c r="B760" s="293"/>
      <c r="C760" s="294"/>
      <c r="D760" s="292"/>
      <c r="E760" s="295"/>
      <c r="F760" s="291"/>
      <c r="G760" s="292"/>
      <c r="H760" s="295"/>
      <c r="I760" s="291"/>
      <c r="K760" s="295"/>
      <c r="L760" s="291"/>
      <c r="M760" s="292"/>
      <c r="N760" s="295"/>
      <c r="O760" s="291"/>
      <c r="T760" s="295"/>
    </row>
    <row r="761" spans="1:20" ht="13" x14ac:dyDescent="0.3">
      <c r="A761" s="287"/>
      <c r="B761" s="293"/>
      <c r="C761" s="294"/>
      <c r="D761" s="292"/>
      <c r="E761" s="295"/>
      <c r="F761" s="291"/>
      <c r="G761" s="292"/>
      <c r="H761" s="295"/>
      <c r="I761" s="291"/>
      <c r="K761" s="295"/>
      <c r="L761" s="291"/>
      <c r="M761" s="292"/>
      <c r="N761" s="295"/>
      <c r="O761" s="291"/>
      <c r="T761" s="295"/>
    </row>
    <row r="762" spans="1:20" ht="13" x14ac:dyDescent="0.3">
      <c r="A762" s="287"/>
      <c r="B762" s="293"/>
      <c r="C762" s="294"/>
      <c r="D762" s="292"/>
      <c r="E762" s="295"/>
      <c r="F762" s="291"/>
      <c r="G762" s="292"/>
      <c r="H762" s="295"/>
      <c r="I762" s="291"/>
      <c r="K762" s="295"/>
      <c r="L762" s="291"/>
      <c r="M762" s="292"/>
      <c r="N762" s="295"/>
      <c r="O762" s="291"/>
      <c r="T762" s="295"/>
    </row>
    <row r="763" spans="1:20" ht="13" x14ac:dyDescent="0.3">
      <c r="A763" s="287"/>
      <c r="B763" s="293"/>
      <c r="C763" s="294"/>
      <c r="D763" s="292"/>
      <c r="E763" s="295"/>
      <c r="F763" s="291"/>
      <c r="G763" s="292"/>
      <c r="H763" s="295"/>
      <c r="I763" s="291"/>
      <c r="K763" s="295"/>
      <c r="L763" s="291"/>
      <c r="M763" s="292"/>
      <c r="N763" s="295"/>
      <c r="O763" s="291"/>
      <c r="T763" s="295"/>
    </row>
    <row r="764" spans="1:20" ht="13" x14ac:dyDescent="0.3">
      <c r="A764" s="287"/>
      <c r="B764" s="293"/>
      <c r="C764" s="294"/>
      <c r="D764" s="292"/>
      <c r="E764" s="295"/>
      <c r="F764" s="291"/>
      <c r="G764" s="292"/>
      <c r="H764" s="295"/>
      <c r="I764" s="291"/>
      <c r="K764" s="295"/>
      <c r="L764" s="291"/>
      <c r="M764" s="292"/>
      <c r="N764" s="295"/>
      <c r="O764" s="291"/>
      <c r="T764" s="295"/>
    </row>
    <row r="765" spans="1:20" ht="13" x14ac:dyDescent="0.3">
      <c r="A765" s="287"/>
      <c r="B765" s="293"/>
      <c r="C765" s="294"/>
      <c r="D765" s="292"/>
      <c r="E765" s="295"/>
      <c r="F765" s="291"/>
      <c r="G765" s="292"/>
      <c r="H765" s="295"/>
      <c r="I765" s="291"/>
      <c r="K765" s="295"/>
      <c r="L765" s="291"/>
      <c r="M765" s="292"/>
      <c r="N765" s="295"/>
      <c r="O765" s="291"/>
      <c r="T765" s="295"/>
    </row>
    <row r="766" spans="1:20" ht="13" x14ac:dyDescent="0.3">
      <c r="A766" s="287"/>
      <c r="B766" s="293"/>
      <c r="C766" s="294"/>
      <c r="D766" s="292"/>
      <c r="E766" s="295"/>
      <c r="F766" s="291"/>
      <c r="G766" s="292"/>
      <c r="H766" s="295"/>
      <c r="I766" s="291"/>
      <c r="K766" s="295"/>
      <c r="L766" s="291"/>
      <c r="M766" s="292"/>
      <c r="N766" s="295"/>
      <c r="O766" s="291"/>
      <c r="T766" s="295"/>
    </row>
    <row r="767" spans="1:20" ht="13" x14ac:dyDescent="0.3">
      <c r="A767" s="287"/>
      <c r="B767" s="293"/>
      <c r="C767" s="294"/>
      <c r="D767" s="292"/>
      <c r="E767" s="295"/>
      <c r="F767" s="291"/>
      <c r="G767" s="292"/>
      <c r="H767" s="295"/>
      <c r="I767" s="291"/>
      <c r="K767" s="295"/>
      <c r="L767" s="291"/>
      <c r="M767" s="292"/>
      <c r="N767" s="295"/>
      <c r="O767" s="291"/>
      <c r="T767" s="295"/>
    </row>
    <row r="768" spans="1:20" ht="13" x14ac:dyDescent="0.3">
      <c r="A768" s="287"/>
      <c r="B768" s="293"/>
      <c r="C768" s="294"/>
      <c r="D768" s="292"/>
      <c r="E768" s="295"/>
      <c r="F768" s="291"/>
      <c r="G768" s="292"/>
      <c r="H768" s="295"/>
      <c r="I768" s="291"/>
      <c r="K768" s="295"/>
      <c r="L768" s="291"/>
      <c r="M768" s="292"/>
      <c r="N768" s="295"/>
      <c r="O768" s="291"/>
      <c r="T768" s="295"/>
    </row>
    <row r="769" spans="1:20" ht="13" x14ac:dyDescent="0.3">
      <c r="A769" s="287"/>
      <c r="B769" s="293"/>
      <c r="C769" s="294"/>
      <c r="D769" s="292"/>
      <c r="E769" s="295"/>
      <c r="F769" s="291"/>
      <c r="G769" s="292"/>
      <c r="H769" s="295"/>
      <c r="I769" s="291"/>
      <c r="K769" s="295"/>
      <c r="L769" s="291"/>
      <c r="M769" s="292"/>
      <c r="N769" s="295"/>
      <c r="O769" s="291"/>
      <c r="T769" s="295"/>
    </row>
    <row r="770" spans="1:20" ht="13" x14ac:dyDescent="0.3">
      <c r="A770" s="287"/>
      <c r="B770" s="293"/>
      <c r="C770" s="294"/>
      <c r="D770" s="292"/>
      <c r="E770" s="295"/>
      <c r="F770" s="291"/>
      <c r="G770" s="292"/>
      <c r="H770" s="295"/>
      <c r="I770" s="291"/>
      <c r="K770" s="295"/>
      <c r="L770" s="291"/>
      <c r="M770" s="292"/>
      <c r="N770" s="295"/>
      <c r="O770" s="291"/>
      <c r="T770" s="295"/>
    </row>
    <row r="771" spans="1:20" ht="13" x14ac:dyDescent="0.3">
      <c r="A771" s="287"/>
      <c r="B771" s="293"/>
      <c r="C771" s="294"/>
      <c r="D771" s="292"/>
      <c r="E771" s="295"/>
      <c r="F771" s="291"/>
      <c r="G771" s="292"/>
      <c r="H771" s="295"/>
      <c r="I771" s="291"/>
      <c r="K771" s="295"/>
      <c r="L771" s="291"/>
      <c r="M771" s="292"/>
      <c r="N771" s="295"/>
      <c r="O771" s="291"/>
      <c r="T771" s="295"/>
    </row>
    <row r="772" spans="1:20" ht="13" x14ac:dyDescent="0.3">
      <c r="A772" s="287"/>
      <c r="B772" s="293"/>
      <c r="C772" s="294"/>
      <c r="D772" s="292"/>
      <c r="E772" s="295"/>
      <c r="F772" s="291"/>
      <c r="G772" s="292"/>
      <c r="H772" s="295"/>
      <c r="I772" s="291"/>
      <c r="K772" s="295"/>
      <c r="L772" s="291"/>
      <c r="M772" s="292"/>
      <c r="N772" s="295"/>
      <c r="O772" s="291"/>
      <c r="T772" s="295"/>
    </row>
    <row r="773" spans="1:20" ht="13" x14ac:dyDescent="0.3">
      <c r="A773" s="287"/>
      <c r="B773" s="293"/>
      <c r="C773" s="294"/>
      <c r="D773" s="292"/>
      <c r="E773" s="295"/>
      <c r="F773" s="291"/>
      <c r="G773" s="292"/>
      <c r="H773" s="295"/>
      <c r="I773" s="291"/>
      <c r="K773" s="295"/>
      <c r="L773" s="291"/>
      <c r="M773" s="292"/>
      <c r="N773" s="295"/>
      <c r="O773" s="291"/>
      <c r="T773" s="295"/>
    </row>
    <row r="774" spans="1:20" ht="13" x14ac:dyDescent="0.3">
      <c r="A774" s="287"/>
      <c r="B774" s="293"/>
      <c r="C774" s="294"/>
      <c r="D774" s="292"/>
      <c r="E774" s="295"/>
      <c r="F774" s="291"/>
      <c r="G774" s="292"/>
      <c r="H774" s="295"/>
      <c r="I774" s="291"/>
      <c r="K774" s="295"/>
      <c r="L774" s="291"/>
      <c r="M774" s="292"/>
      <c r="N774" s="295"/>
      <c r="O774" s="291"/>
      <c r="T774" s="295"/>
    </row>
    <row r="775" spans="1:20" ht="13" x14ac:dyDescent="0.3">
      <c r="A775" s="287"/>
      <c r="B775" s="293"/>
      <c r="C775" s="294"/>
      <c r="D775" s="292"/>
      <c r="E775" s="295"/>
      <c r="F775" s="291"/>
      <c r="G775" s="292"/>
      <c r="H775" s="295"/>
      <c r="I775" s="291"/>
      <c r="K775" s="295"/>
      <c r="L775" s="291"/>
      <c r="M775" s="292"/>
      <c r="N775" s="295"/>
      <c r="O775" s="291"/>
      <c r="T775" s="295"/>
    </row>
    <row r="776" spans="1:20" ht="13" x14ac:dyDescent="0.3">
      <c r="A776" s="287"/>
      <c r="B776" s="293"/>
      <c r="C776" s="294"/>
      <c r="D776" s="292"/>
      <c r="E776" s="295"/>
      <c r="F776" s="291"/>
      <c r="G776" s="292"/>
      <c r="H776" s="295"/>
      <c r="I776" s="291"/>
      <c r="K776" s="295"/>
      <c r="L776" s="291"/>
      <c r="M776" s="292"/>
      <c r="N776" s="295"/>
      <c r="O776" s="291"/>
      <c r="T776" s="295"/>
    </row>
    <row r="777" spans="1:20" ht="13" x14ac:dyDescent="0.3">
      <c r="A777" s="287"/>
      <c r="B777" s="293"/>
      <c r="C777" s="294"/>
      <c r="D777" s="292"/>
      <c r="E777" s="295"/>
      <c r="F777" s="291"/>
      <c r="G777" s="292"/>
      <c r="H777" s="295"/>
      <c r="I777" s="291"/>
      <c r="K777" s="295"/>
      <c r="L777" s="291"/>
      <c r="M777" s="292"/>
      <c r="N777" s="295"/>
      <c r="O777" s="291"/>
      <c r="T777" s="295"/>
    </row>
    <row r="778" spans="1:20" ht="13" x14ac:dyDescent="0.3">
      <c r="A778" s="287"/>
      <c r="B778" s="293"/>
      <c r="C778" s="294"/>
      <c r="D778" s="292"/>
      <c r="E778" s="295"/>
      <c r="F778" s="291"/>
      <c r="G778" s="292"/>
      <c r="H778" s="295"/>
      <c r="I778" s="291"/>
      <c r="K778" s="295"/>
      <c r="L778" s="291"/>
      <c r="M778" s="292"/>
      <c r="N778" s="295"/>
      <c r="O778" s="291"/>
      <c r="T778" s="295"/>
    </row>
    <row r="779" spans="1:20" ht="13" x14ac:dyDescent="0.3">
      <c r="A779" s="287"/>
      <c r="B779" s="293"/>
      <c r="C779" s="294"/>
      <c r="D779" s="292"/>
      <c r="E779" s="295"/>
      <c r="F779" s="291"/>
      <c r="G779" s="292"/>
      <c r="H779" s="295"/>
      <c r="I779" s="291"/>
      <c r="K779" s="295"/>
      <c r="L779" s="291"/>
      <c r="M779" s="292"/>
      <c r="N779" s="295"/>
      <c r="O779" s="291"/>
      <c r="T779" s="295"/>
    </row>
    <row r="780" spans="1:20" ht="13" x14ac:dyDescent="0.3">
      <c r="A780" s="287"/>
      <c r="B780" s="293"/>
      <c r="C780" s="294"/>
      <c r="D780" s="292"/>
      <c r="E780" s="295"/>
      <c r="F780" s="291"/>
      <c r="G780" s="292"/>
      <c r="H780" s="295"/>
      <c r="I780" s="291"/>
      <c r="K780" s="295"/>
      <c r="L780" s="291"/>
      <c r="M780" s="292"/>
      <c r="N780" s="295"/>
      <c r="O780" s="291"/>
      <c r="T780" s="295"/>
    </row>
    <row r="781" spans="1:20" ht="13" x14ac:dyDescent="0.3">
      <c r="A781" s="287"/>
      <c r="B781" s="293"/>
      <c r="C781" s="294"/>
      <c r="D781" s="292"/>
      <c r="E781" s="295"/>
      <c r="F781" s="291"/>
      <c r="G781" s="292"/>
      <c r="H781" s="295"/>
      <c r="I781" s="291"/>
      <c r="K781" s="295"/>
      <c r="L781" s="291"/>
      <c r="M781" s="292"/>
      <c r="N781" s="295"/>
      <c r="O781" s="291"/>
      <c r="T781" s="295"/>
    </row>
    <row r="782" spans="1:20" ht="13" x14ac:dyDescent="0.3">
      <c r="A782" s="287"/>
      <c r="B782" s="293"/>
      <c r="C782" s="294"/>
      <c r="D782" s="292"/>
      <c r="E782" s="295"/>
      <c r="F782" s="291"/>
      <c r="G782" s="292"/>
      <c r="H782" s="295"/>
      <c r="I782" s="291"/>
      <c r="K782" s="295"/>
      <c r="L782" s="291"/>
      <c r="M782" s="292"/>
      <c r="N782" s="295"/>
      <c r="O782" s="291"/>
      <c r="T782" s="295"/>
    </row>
    <row r="783" spans="1:20" ht="13" x14ac:dyDescent="0.3">
      <c r="A783" s="287"/>
      <c r="B783" s="293"/>
      <c r="C783" s="294"/>
      <c r="D783" s="292"/>
      <c r="E783" s="295"/>
      <c r="F783" s="291"/>
      <c r="G783" s="292"/>
      <c r="H783" s="295"/>
      <c r="I783" s="291"/>
      <c r="K783" s="295"/>
      <c r="L783" s="291"/>
      <c r="M783" s="292"/>
      <c r="N783" s="295"/>
      <c r="O783" s="291"/>
      <c r="T783" s="295"/>
    </row>
    <row r="784" spans="1:20" ht="13" x14ac:dyDescent="0.3">
      <c r="A784" s="287"/>
      <c r="B784" s="293"/>
      <c r="C784" s="294"/>
      <c r="D784" s="292"/>
      <c r="E784" s="295"/>
      <c r="F784" s="291"/>
      <c r="G784" s="292"/>
      <c r="H784" s="295"/>
      <c r="I784" s="291"/>
      <c r="K784" s="295"/>
      <c r="L784" s="291"/>
      <c r="M784" s="292"/>
      <c r="N784" s="295"/>
      <c r="O784" s="291"/>
      <c r="T784" s="295"/>
    </row>
    <row r="785" spans="1:20" ht="13" x14ac:dyDescent="0.3">
      <c r="A785" s="287"/>
      <c r="B785" s="293"/>
      <c r="C785" s="294"/>
      <c r="D785" s="292"/>
      <c r="E785" s="295"/>
      <c r="F785" s="291"/>
      <c r="G785" s="292"/>
      <c r="H785" s="295"/>
      <c r="I785" s="291"/>
      <c r="K785" s="295"/>
      <c r="L785" s="291"/>
      <c r="M785" s="292"/>
      <c r="N785" s="295"/>
      <c r="O785" s="291"/>
      <c r="T785" s="295"/>
    </row>
    <row r="786" spans="1:20" ht="13" x14ac:dyDescent="0.3">
      <c r="A786" s="287"/>
      <c r="B786" s="293"/>
      <c r="C786" s="294"/>
      <c r="D786" s="292"/>
      <c r="E786" s="295"/>
      <c r="F786" s="291"/>
      <c r="G786" s="292"/>
      <c r="H786" s="295"/>
      <c r="I786" s="291"/>
      <c r="K786" s="295"/>
      <c r="L786" s="291"/>
      <c r="M786" s="292"/>
      <c r="N786" s="295"/>
      <c r="O786" s="291"/>
      <c r="T786" s="295"/>
    </row>
    <row r="787" spans="1:20" ht="13" x14ac:dyDescent="0.3">
      <c r="A787" s="287"/>
      <c r="B787" s="293"/>
      <c r="C787" s="294"/>
      <c r="D787" s="292"/>
      <c r="E787" s="295"/>
      <c r="F787" s="291"/>
      <c r="G787" s="292"/>
      <c r="H787" s="295"/>
      <c r="I787" s="291"/>
      <c r="K787" s="295"/>
      <c r="L787" s="291"/>
      <c r="M787" s="292"/>
      <c r="N787" s="295"/>
      <c r="O787" s="291"/>
      <c r="T787" s="295"/>
    </row>
    <row r="788" spans="1:20" ht="13" x14ac:dyDescent="0.3">
      <c r="A788" s="287"/>
      <c r="B788" s="293"/>
      <c r="C788" s="294"/>
      <c r="D788" s="292"/>
      <c r="E788" s="295"/>
      <c r="F788" s="291"/>
      <c r="G788" s="292"/>
      <c r="H788" s="295"/>
      <c r="I788" s="291"/>
      <c r="K788" s="295"/>
      <c r="L788" s="291"/>
      <c r="M788" s="292"/>
      <c r="N788" s="295"/>
      <c r="O788" s="291"/>
      <c r="T788" s="295"/>
    </row>
    <row r="789" spans="1:20" ht="13" x14ac:dyDescent="0.3">
      <c r="A789" s="287"/>
      <c r="B789" s="293"/>
      <c r="C789" s="294"/>
      <c r="D789" s="292"/>
      <c r="E789" s="295"/>
      <c r="F789" s="291"/>
      <c r="G789" s="292"/>
      <c r="H789" s="295"/>
      <c r="I789" s="291"/>
      <c r="K789" s="295"/>
      <c r="L789" s="291"/>
      <c r="M789" s="292"/>
      <c r="N789" s="295"/>
      <c r="O789" s="291"/>
      <c r="T789" s="295"/>
    </row>
    <row r="790" spans="1:20" ht="13" x14ac:dyDescent="0.3">
      <c r="A790" s="287"/>
      <c r="B790" s="293"/>
      <c r="C790" s="294"/>
      <c r="D790" s="292"/>
      <c r="E790" s="295"/>
      <c r="F790" s="291"/>
      <c r="G790" s="292"/>
      <c r="H790" s="295"/>
      <c r="I790" s="291"/>
      <c r="K790" s="295"/>
      <c r="L790" s="291"/>
      <c r="M790" s="292"/>
      <c r="N790" s="295"/>
      <c r="O790" s="291"/>
      <c r="T790" s="295"/>
    </row>
    <row r="791" spans="1:20" ht="13" x14ac:dyDescent="0.3">
      <c r="A791" s="287"/>
      <c r="B791" s="293"/>
      <c r="C791" s="294"/>
      <c r="D791" s="292"/>
      <c r="E791" s="295"/>
      <c r="F791" s="291"/>
      <c r="G791" s="292"/>
      <c r="H791" s="295"/>
      <c r="I791" s="291"/>
      <c r="K791" s="295"/>
      <c r="L791" s="291"/>
      <c r="M791" s="292"/>
      <c r="N791" s="295"/>
      <c r="O791" s="291"/>
      <c r="T791" s="295"/>
    </row>
    <row r="792" spans="1:20" ht="13" x14ac:dyDescent="0.3">
      <c r="A792" s="287"/>
      <c r="B792" s="293"/>
      <c r="C792" s="294"/>
      <c r="D792" s="292"/>
      <c r="E792" s="295"/>
      <c r="F792" s="291"/>
      <c r="G792" s="292"/>
      <c r="H792" s="295"/>
      <c r="I792" s="291"/>
      <c r="K792" s="295"/>
      <c r="L792" s="291"/>
      <c r="M792" s="292"/>
      <c r="N792" s="295"/>
      <c r="O792" s="291"/>
      <c r="T792" s="295"/>
    </row>
    <row r="793" spans="1:20" ht="13" x14ac:dyDescent="0.3">
      <c r="A793" s="287"/>
      <c r="B793" s="293"/>
      <c r="C793" s="294"/>
      <c r="D793" s="292"/>
      <c r="E793" s="295"/>
      <c r="F793" s="291"/>
      <c r="G793" s="292"/>
      <c r="H793" s="295"/>
      <c r="I793" s="291"/>
      <c r="K793" s="295"/>
      <c r="L793" s="291"/>
      <c r="M793" s="292"/>
      <c r="N793" s="295"/>
      <c r="O793" s="291"/>
      <c r="T793" s="295"/>
    </row>
    <row r="794" spans="1:20" ht="13" x14ac:dyDescent="0.3">
      <c r="A794" s="287"/>
      <c r="B794" s="293"/>
      <c r="C794" s="294"/>
      <c r="D794" s="292"/>
      <c r="E794" s="295"/>
      <c r="F794" s="291"/>
      <c r="G794" s="292"/>
      <c r="H794" s="295"/>
      <c r="I794" s="291"/>
      <c r="K794" s="295"/>
      <c r="L794" s="291"/>
      <c r="M794" s="292"/>
      <c r="N794" s="295"/>
      <c r="O794" s="291"/>
      <c r="T794" s="295"/>
    </row>
    <row r="795" spans="1:20" ht="13" x14ac:dyDescent="0.3">
      <c r="A795" s="287"/>
      <c r="B795" s="293"/>
      <c r="C795" s="294"/>
      <c r="D795" s="292"/>
      <c r="E795" s="295"/>
      <c r="F795" s="291"/>
      <c r="G795" s="292"/>
      <c r="H795" s="295"/>
      <c r="I795" s="291"/>
      <c r="K795" s="295"/>
      <c r="L795" s="291"/>
      <c r="M795" s="292"/>
      <c r="N795" s="295"/>
      <c r="O795" s="291"/>
      <c r="T795" s="295"/>
    </row>
    <row r="796" spans="1:20" ht="13" x14ac:dyDescent="0.3">
      <c r="A796" s="287"/>
      <c r="B796" s="293"/>
      <c r="C796" s="294"/>
      <c r="D796" s="292"/>
      <c r="E796" s="295"/>
      <c r="F796" s="291"/>
      <c r="G796" s="292"/>
      <c r="H796" s="295"/>
      <c r="I796" s="291"/>
      <c r="K796" s="295"/>
      <c r="L796" s="291"/>
      <c r="M796" s="292"/>
      <c r="N796" s="295"/>
      <c r="O796" s="291"/>
      <c r="T796" s="295"/>
    </row>
    <row r="797" spans="1:20" ht="13" x14ac:dyDescent="0.3">
      <c r="A797" s="287"/>
      <c r="B797" s="293"/>
      <c r="C797" s="294"/>
      <c r="D797" s="292"/>
      <c r="E797" s="295"/>
      <c r="F797" s="291"/>
      <c r="G797" s="292"/>
      <c r="H797" s="295"/>
      <c r="I797" s="291"/>
      <c r="K797" s="295"/>
      <c r="L797" s="291"/>
      <c r="M797" s="292"/>
      <c r="N797" s="295"/>
      <c r="O797" s="291"/>
      <c r="T797" s="295"/>
    </row>
    <row r="798" spans="1:20" ht="13" x14ac:dyDescent="0.3">
      <c r="A798" s="287"/>
      <c r="B798" s="293"/>
      <c r="C798" s="294"/>
      <c r="D798" s="292"/>
      <c r="E798" s="295"/>
      <c r="F798" s="291"/>
      <c r="G798" s="292"/>
      <c r="H798" s="295"/>
      <c r="I798" s="291"/>
      <c r="K798" s="295"/>
      <c r="L798" s="291"/>
      <c r="M798" s="292"/>
      <c r="N798" s="295"/>
      <c r="O798" s="291"/>
      <c r="T798" s="295"/>
    </row>
    <row r="799" spans="1:20" ht="13" x14ac:dyDescent="0.3">
      <c r="A799" s="287"/>
      <c r="B799" s="293"/>
      <c r="C799" s="294"/>
      <c r="D799" s="292"/>
      <c r="E799" s="295"/>
      <c r="F799" s="291"/>
      <c r="G799" s="292"/>
      <c r="H799" s="295"/>
      <c r="I799" s="291"/>
      <c r="K799" s="295"/>
      <c r="L799" s="291"/>
      <c r="M799" s="292"/>
      <c r="N799" s="295"/>
      <c r="O799" s="291"/>
      <c r="T799" s="295"/>
    </row>
    <row r="800" spans="1:20" ht="13" x14ac:dyDescent="0.3">
      <c r="A800" s="287"/>
      <c r="B800" s="293"/>
      <c r="C800" s="294"/>
      <c r="D800" s="292"/>
      <c r="E800" s="295"/>
      <c r="F800" s="291"/>
      <c r="G800" s="292"/>
      <c r="H800" s="295"/>
      <c r="I800" s="291"/>
      <c r="K800" s="295"/>
      <c r="L800" s="291"/>
      <c r="M800" s="292"/>
      <c r="N800" s="295"/>
      <c r="O800" s="291"/>
      <c r="T800" s="295"/>
    </row>
    <row r="801" spans="1:20" ht="13" x14ac:dyDescent="0.3">
      <c r="A801" s="287"/>
      <c r="B801" s="293"/>
      <c r="C801" s="294"/>
      <c r="D801" s="292"/>
      <c r="E801" s="295"/>
      <c r="F801" s="291"/>
      <c r="G801" s="292"/>
      <c r="H801" s="295"/>
      <c r="I801" s="291"/>
      <c r="K801" s="295"/>
      <c r="L801" s="291"/>
      <c r="M801" s="292"/>
      <c r="N801" s="295"/>
      <c r="O801" s="291"/>
      <c r="T801" s="295"/>
    </row>
    <row r="802" spans="1:20" ht="13" x14ac:dyDescent="0.3">
      <c r="A802" s="287"/>
      <c r="B802" s="293"/>
      <c r="C802" s="294"/>
      <c r="D802" s="292"/>
      <c r="E802" s="295"/>
      <c r="F802" s="291"/>
      <c r="G802" s="292"/>
      <c r="H802" s="295"/>
      <c r="I802" s="291"/>
      <c r="K802" s="295"/>
      <c r="L802" s="291"/>
      <c r="M802" s="292"/>
      <c r="N802" s="295"/>
      <c r="O802" s="291"/>
      <c r="T802" s="295"/>
    </row>
    <row r="803" spans="1:20" ht="13" x14ac:dyDescent="0.3">
      <c r="A803" s="287"/>
      <c r="B803" s="293"/>
      <c r="C803" s="294"/>
      <c r="D803" s="292"/>
      <c r="E803" s="295"/>
      <c r="F803" s="291"/>
      <c r="G803" s="292"/>
      <c r="H803" s="295"/>
      <c r="I803" s="291"/>
      <c r="K803" s="295"/>
      <c r="L803" s="291"/>
      <c r="M803" s="292"/>
      <c r="N803" s="295"/>
      <c r="O803" s="291"/>
      <c r="T803" s="295"/>
    </row>
    <row r="804" spans="1:20" ht="13" x14ac:dyDescent="0.3">
      <c r="A804" s="287"/>
      <c r="B804" s="293"/>
      <c r="C804" s="294"/>
      <c r="D804" s="292"/>
      <c r="E804" s="295"/>
      <c r="F804" s="291"/>
      <c r="G804" s="292"/>
      <c r="H804" s="295"/>
      <c r="I804" s="291"/>
      <c r="K804" s="295"/>
      <c r="L804" s="291"/>
      <c r="M804" s="292"/>
      <c r="N804" s="295"/>
      <c r="O804" s="291"/>
      <c r="T804" s="295"/>
    </row>
    <row r="805" spans="1:20" ht="13" x14ac:dyDescent="0.3">
      <c r="A805" s="287"/>
      <c r="B805" s="293"/>
      <c r="C805" s="294"/>
      <c r="D805" s="292"/>
      <c r="E805" s="295"/>
      <c r="F805" s="291"/>
      <c r="G805" s="292"/>
      <c r="H805" s="295"/>
      <c r="I805" s="291"/>
      <c r="K805" s="295"/>
      <c r="L805" s="291"/>
      <c r="M805" s="292"/>
      <c r="N805" s="295"/>
      <c r="O805" s="291"/>
      <c r="T805" s="295"/>
    </row>
    <row r="806" spans="1:20" ht="13" x14ac:dyDescent="0.3">
      <c r="A806" s="287"/>
      <c r="B806" s="293"/>
      <c r="C806" s="294"/>
      <c r="D806" s="292"/>
      <c r="E806" s="295"/>
      <c r="F806" s="291"/>
      <c r="G806" s="292"/>
      <c r="H806" s="295"/>
      <c r="I806" s="291"/>
      <c r="K806" s="295"/>
      <c r="L806" s="291"/>
      <c r="M806" s="292"/>
      <c r="N806" s="295"/>
      <c r="O806" s="291"/>
      <c r="T806" s="295"/>
    </row>
    <row r="807" spans="1:20" ht="13" x14ac:dyDescent="0.3">
      <c r="A807" s="287"/>
      <c r="B807" s="293"/>
      <c r="C807" s="294"/>
      <c r="D807" s="292"/>
      <c r="E807" s="295"/>
      <c r="F807" s="291"/>
      <c r="G807" s="292"/>
      <c r="H807" s="295"/>
      <c r="I807" s="291"/>
      <c r="K807" s="295"/>
      <c r="L807" s="291"/>
      <c r="M807" s="292"/>
      <c r="N807" s="295"/>
      <c r="O807" s="291"/>
      <c r="T807" s="295"/>
    </row>
    <row r="808" spans="1:20" ht="13" x14ac:dyDescent="0.3">
      <c r="A808" s="287"/>
      <c r="B808" s="293"/>
      <c r="C808" s="294"/>
      <c r="D808" s="292"/>
      <c r="E808" s="295"/>
      <c r="F808" s="291"/>
      <c r="G808" s="292"/>
      <c r="H808" s="295"/>
      <c r="I808" s="291"/>
      <c r="K808" s="295"/>
      <c r="L808" s="291"/>
      <c r="M808" s="292"/>
      <c r="N808" s="295"/>
      <c r="O808" s="291"/>
      <c r="T808" s="295"/>
    </row>
    <row r="809" spans="1:20" ht="13" x14ac:dyDescent="0.3">
      <c r="A809" s="287"/>
      <c r="B809" s="293"/>
      <c r="C809" s="294"/>
      <c r="D809" s="292"/>
      <c r="E809" s="295"/>
      <c r="F809" s="291"/>
      <c r="G809" s="292"/>
      <c r="H809" s="295"/>
      <c r="I809" s="291"/>
      <c r="K809" s="295"/>
      <c r="L809" s="291"/>
      <c r="M809" s="292"/>
      <c r="N809" s="295"/>
      <c r="O809" s="291"/>
      <c r="T809" s="295"/>
    </row>
    <row r="810" spans="1:20" ht="13" x14ac:dyDescent="0.3">
      <c r="A810" s="287"/>
      <c r="B810" s="293"/>
      <c r="C810" s="294"/>
      <c r="D810" s="292"/>
      <c r="E810" s="295"/>
      <c r="F810" s="291"/>
      <c r="G810" s="292"/>
      <c r="H810" s="295"/>
      <c r="I810" s="291"/>
      <c r="K810" s="295"/>
      <c r="L810" s="291"/>
      <c r="M810" s="292"/>
      <c r="N810" s="295"/>
      <c r="O810" s="291"/>
      <c r="T810" s="295"/>
    </row>
    <row r="811" spans="1:20" ht="13" x14ac:dyDescent="0.3">
      <c r="A811" s="287"/>
      <c r="B811" s="293"/>
      <c r="C811" s="294"/>
      <c r="D811" s="292"/>
      <c r="E811" s="295"/>
      <c r="F811" s="291"/>
      <c r="G811" s="292"/>
      <c r="H811" s="295"/>
      <c r="I811" s="291"/>
      <c r="K811" s="295"/>
      <c r="L811" s="291"/>
      <c r="M811" s="292"/>
      <c r="N811" s="295"/>
      <c r="O811" s="291"/>
      <c r="T811" s="295"/>
    </row>
    <row r="812" spans="1:20" ht="13" x14ac:dyDescent="0.3">
      <c r="A812" s="287"/>
      <c r="B812" s="293"/>
      <c r="C812" s="294"/>
      <c r="D812" s="292"/>
      <c r="E812" s="295"/>
      <c r="F812" s="291"/>
      <c r="G812" s="292"/>
      <c r="H812" s="295"/>
      <c r="I812" s="291"/>
      <c r="K812" s="295"/>
      <c r="L812" s="291"/>
      <c r="M812" s="292"/>
      <c r="N812" s="295"/>
      <c r="O812" s="291"/>
      <c r="T812" s="295"/>
    </row>
    <row r="813" spans="1:20" ht="13" x14ac:dyDescent="0.3">
      <c r="A813" s="287"/>
      <c r="B813" s="293"/>
      <c r="C813" s="294"/>
      <c r="D813" s="292"/>
      <c r="E813" s="295"/>
      <c r="F813" s="291"/>
      <c r="G813" s="292"/>
      <c r="H813" s="295"/>
      <c r="I813" s="291"/>
      <c r="K813" s="295"/>
      <c r="L813" s="291"/>
      <c r="M813" s="292"/>
      <c r="N813" s="295"/>
      <c r="O813" s="291"/>
      <c r="T813" s="295"/>
    </row>
    <row r="814" spans="1:20" ht="13" x14ac:dyDescent="0.3">
      <c r="A814" s="287"/>
      <c r="B814" s="293"/>
      <c r="C814" s="294"/>
      <c r="D814" s="292"/>
      <c r="E814" s="295"/>
      <c r="F814" s="291"/>
      <c r="G814" s="292"/>
      <c r="H814" s="295"/>
      <c r="I814" s="291"/>
      <c r="K814" s="295"/>
      <c r="L814" s="291"/>
      <c r="M814" s="292"/>
      <c r="N814" s="295"/>
      <c r="O814" s="291"/>
      <c r="T814" s="295"/>
    </row>
    <row r="815" spans="1:20" ht="13" x14ac:dyDescent="0.3">
      <c r="A815" s="287"/>
      <c r="B815" s="293"/>
      <c r="C815" s="294"/>
      <c r="D815" s="292"/>
      <c r="E815" s="295"/>
      <c r="F815" s="291"/>
      <c r="G815" s="292"/>
      <c r="H815" s="295"/>
      <c r="I815" s="291"/>
      <c r="K815" s="295"/>
      <c r="L815" s="291"/>
      <c r="M815" s="292"/>
      <c r="N815" s="295"/>
      <c r="O815" s="291"/>
      <c r="T815" s="295"/>
    </row>
    <row r="816" spans="1:20" ht="13" x14ac:dyDescent="0.3">
      <c r="A816" s="287"/>
      <c r="B816" s="293"/>
      <c r="C816" s="294"/>
      <c r="D816" s="292"/>
      <c r="E816" s="295"/>
      <c r="F816" s="291"/>
      <c r="G816" s="292"/>
      <c r="H816" s="295"/>
      <c r="I816" s="291"/>
      <c r="K816" s="295"/>
      <c r="L816" s="291"/>
      <c r="M816" s="292"/>
      <c r="N816" s="295"/>
      <c r="O816" s="291"/>
      <c r="T816" s="295"/>
    </row>
    <row r="817" spans="1:20" ht="13" x14ac:dyDescent="0.3">
      <c r="A817" s="287"/>
      <c r="B817" s="293"/>
      <c r="C817" s="294"/>
      <c r="D817" s="292"/>
      <c r="E817" s="295"/>
      <c r="F817" s="291"/>
      <c r="G817" s="292"/>
      <c r="H817" s="295"/>
      <c r="I817" s="291"/>
      <c r="K817" s="295"/>
      <c r="L817" s="291"/>
      <c r="M817" s="292"/>
      <c r="N817" s="295"/>
      <c r="O817" s="291"/>
      <c r="T817" s="295"/>
    </row>
    <row r="818" spans="1:20" ht="13" x14ac:dyDescent="0.3">
      <c r="A818" s="287"/>
      <c r="B818" s="293"/>
      <c r="C818" s="294"/>
      <c r="D818" s="292"/>
      <c r="E818" s="295"/>
      <c r="F818" s="291"/>
      <c r="G818" s="292"/>
      <c r="H818" s="295"/>
      <c r="I818" s="291"/>
      <c r="K818" s="295"/>
      <c r="L818" s="291"/>
      <c r="M818" s="292"/>
      <c r="N818" s="295"/>
      <c r="O818" s="291"/>
      <c r="T818" s="295"/>
    </row>
    <row r="819" spans="1:20" ht="13" x14ac:dyDescent="0.3">
      <c r="A819" s="287"/>
      <c r="B819" s="293"/>
      <c r="C819" s="294"/>
      <c r="D819" s="292"/>
      <c r="E819" s="295"/>
      <c r="F819" s="291"/>
      <c r="G819" s="292"/>
      <c r="H819" s="295"/>
      <c r="I819" s="291"/>
      <c r="K819" s="295"/>
      <c r="L819" s="291"/>
      <c r="M819" s="292"/>
      <c r="N819" s="295"/>
      <c r="O819" s="291"/>
      <c r="T819" s="295"/>
    </row>
    <row r="820" spans="1:20" ht="13" x14ac:dyDescent="0.3">
      <c r="A820" s="287"/>
      <c r="B820" s="293"/>
      <c r="C820" s="294"/>
      <c r="D820" s="292"/>
      <c r="E820" s="295"/>
      <c r="F820" s="291"/>
      <c r="G820" s="292"/>
      <c r="H820" s="295"/>
      <c r="I820" s="291"/>
      <c r="K820" s="295"/>
      <c r="L820" s="291"/>
      <c r="M820" s="292"/>
      <c r="N820" s="295"/>
      <c r="O820" s="291"/>
      <c r="T820" s="295"/>
    </row>
    <row r="821" spans="1:20" ht="13" x14ac:dyDescent="0.3">
      <c r="A821" s="287"/>
      <c r="B821" s="293"/>
      <c r="C821" s="294"/>
      <c r="D821" s="292"/>
      <c r="E821" s="295"/>
      <c r="F821" s="291"/>
      <c r="G821" s="292"/>
      <c r="H821" s="295"/>
      <c r="I821" s="291"/>
      <c r="K821" s="295"/>
      <c r="L821" s="291"/>
      <c r="M821" s="292"/>
      <c r="N821" s="295"/>
      <c r="O821" s="291"/>
      <c r="T821" s="295"/>
    </row>
    <row r="822" spans="1:20" ht="13" x14ac:dyDescent="0.3">
      <c r="A822" s="287"/>
      <c r="B822" s="293"/>
      <c r="C822" s="294"/>
      <c r="D822" s="292"/>
      <c r="E822" s="295"/>
      <c r="F822" s="291"/>
      <c r="G822" s="292"/>
      <c r="H822" s="295"/>
      <c r="I822" s="291"/>
      <c r="K822" s="295"/>
      <c r="L822" s="291"/>
      <c r="M822" s="292"/>
      <c r="N822" s="295"/>
      <c r="O822" s="291"/>
      <c r="T822" s="295"/>
    </row>
    <row r="823" spans="1:20" ht="13" x14ac:dyDescent="0.3">
      <c r="A823" s="287"/>
      <c r="B823" s="293"/>
      <c r="C823" s="294"/>
      <c r="D823" s="292"/>
      <c r="E823" s="295"/>
      <c r="F823" s="291"/>
      <c r="G823" s="292"/>
      <c r="H823" s="295"/>
      <c r="I823" s="291"/>
      <c r="K823" s="295"/>
      <c r="L823" s="291"/>
      <c r="M823" s="292"/>
      <c r="N823" s="295"/>
      <c r="O823" s="291"/>
      <c r="T823" s="295"/>
    </row>
    <row r="824" spans="1:20" ht="13" x14ac:dyDescent="0.3">
      <c r="A824" s="287"/>
      <c r="B824" s="293"/>
      <c r="C824" s="294"/>
      <c r="D824" s="292"/>
      <c r="E824" s="295"/>
      <c r="F824" s="291"/>
      <c r="G824" s="292"/>
      <c r="H824" s="295"/>
      <c r="I824" s="291"/>
      <c r="K824" s="295"/>
      <c r="L824" s="291"/>
      <c r="M824" s="292"/>
      <c r="N824" s="295"/>
      <c r="O824" s="291"/>
      <c r="T824" s="295"/>
    </row>
    <row r="825" spans="1:20" ht="13" x14ac:dyDescent="0.3">
      <c r="A825" s="287"/>
      <c r="B825" s="293"/>
      <c r="C825" s="294"/>
      <c r="D825" s="292"/>
      <c r="E825" s="295"/>
      <c r="F825" s="291"/>
      <c r="G825" s="292"/>
      <c r="H825" s="295"/>
      <c r="I825" s="291"/>
      <c r="K825" s="295"/>
      <c r="L825" s="291"/>
      <c r="M825" s="292"/>
      <c r="N825" s="295"/>
      <c r="O825" s="291"/>
      <c r="T825" s="295"/>
    </row>
    <row r="826" spans="1:20" ht="13" x14ac:dyDescent="0.3">
      <c r="A826" s="287"/>
      <c r="B826" s="293"/>
      <c r="C826" s="294"/>
      <c r="D826" s="292"/>
      <c r="E826" s="295"/>
      <c r="F826" s="291"/>
      <c r="G826" s="292"/>
      <c r="H826" s="295"/>
      <c r="I826" s="291"/>
      <c r="K826" s="295"/>
      <c r="L826" s="291"/>
      <c r="M826" s="292"/>
      <c r="N826" s="295"/>
      <c r="O826" s="291"/>
      <c r="T826" s="295"/>
    </row>
    <row r="827" spans="1:20" ht="13" x14ac:dyDescent="0.3">
      <c r="A827" s="287"/>
      <c r="B827" s="293"/>
      <c r="C827" s="294"/>
      <c r="D827" s="292"/>
      <c r="E827" s="295"/>
      <c r="F827" s="291"/>
      <c r="G827" s="292"/>
      <c r="H827" s="295"/>
      <c r="I827" s="291"/>
      <c r="K827" s="295"/>
      <c r="L827" s="291"/>
      <c r="M827" s="292"/>
      <c r="N827" s="295"/>
      <c r="O827" s="291"/>
      <c r="T827" s="295"/>
    </row>
    <row r="828" spans="1:20" ht="13" x14ac:dyDescent="0.3">
      <c r="A828" s="287"/>
      <c r="B828" s="293"/>
      <c r="C828" s="294"/>
      <c r="D828" s="292"/>
      <c r="E828" s="295"/>
      <c r="F828" s="291"/>
      <c r="G828" s="292"/>
      <c r="H828" s="295"/>
      <c r="I828" s="291"/>
      <c r="K828" s="295"/>
      <c r="L828" s="291"/>
      <c r="M828" s="292"/>
      <c r="N828" s="295"/>
      <c r="O828" s="291"/>
      <c r="T828" s="295"/>
    </row>
    <row r="829" spans="1:20" ht="13" x14ac:dyDescent="0.3">
      <c r="A829" s="287"/>
      <c r="B829" s="293"/>
      <c r="C829" s="294"/>
      <c r="D829" s="292"/>
      <c r="E829" s="295"/>
      <c r="F829" s="291"/>
      <c r="G829" s="292"/>
      <c r="H829" s="295"/>
      <c r="I829" s="291"/>
      <c r="K829" s="295"/>
      <c r="L829" s="291"/>
      <c r="M829" s="292"/>
      <c r="N829" s="295"/>
      <c r="O829" s="291"/>
      <c r="T829" s="295"/>
    </row>
    <row r="830" spans="1:20" ht="13" x14ac:dyDescent="0.3">
      <c r="A830" s="287"/>
      <c r="B830" s="293"/>
      <c r="C830" s="294"/>
      <c r="D830" s="292"/>
      <c r="E830" s="295"/>
      <c r="F830" s="291"/>
      <c r="G830" s="292"/>
      <c r="H830" s="295"/>
      <c r="I830" s="291"/>
      <c r="K830" s="295"/>
      <c r="L830" s="291"/>
      <c r="M830" s="292"/>
      <c r="N830" s="295"/>
      <c r="O830" s="291"/>
      <c r="T830" s="295"/>
    </row>
    <row r="831" spans="1:20" ht="13" x14ac:dyDescent="0.3">
      <c r="A831" s="287"/>
      <c r="B831" s="293"/>
      <c r="C831" s="294"/>
      <c r="D831" s="292"/>
      <c r="E831" s="295"/>
      <c r="F831" s="291"/>
      <c r="G831" s="292"/>
      <c r="H831" s="295"/>
      <c r="I831" s="291"/>
      <c r="K831" s="295"/>
      <c r="L831" s="291"/>
      <c r="M831" s="292"/>
      <c r="N831" s="295"/>
      <c r="O831" s="291"/>
      <c r="T831" s="295"/>
    </row>
    <row r="832" spans="1:20" ht="13" x14ac:dyDescent="0.3">
      <c r="A832" s="287"/>
      <c r="B832" s="293"/>
      <c r="C832" s="294"/>
      <c r="D832" s="292"/>
      <c r="E832" s="295"/>
      <c r="F832" s="291"/>
      <c r="G832" s="292"/>
      <c r="H832" s="295"/>
      <c r="I832" s="291"/>
      <c r="K832" s="295"/>
      <c r="L832" s="291"/>
      <c r="M832" s="292"/>
      <c r="N832" s="295"/>
      <c r="O832" s="291"/>
      <c r="T832" s="295"/>
    </row>
    <row r="833" spans="1:20" ht="13" x14ac:dyDescent="0.3">
      <c r="A833" s="287"/>
      <c r="B833" s="293"/>
      <c r="C833" s="294"/>
      <c r="D833" s="292"/>
      <c r="E833" s="295"/>
      <c r="F833" s="291"/>
      <c r="G833" s="292"/>
      <c r="H833" s="295"/>
      <c r="I833" s="291"/>
      <c r="K833" s="295"/>
      <c r="L833" s="291"/>
      <c r="M833" s="292"/>
      <c r="N833" s="295"/>
      <c r="O833" s="291"/>
      <c r="T833" s="295"/>
    </row>
    <row r="834" spans="1:20" ht="13" x14ac:dyDescent="0.3">
      <c r="A834" s="287"/>
      <c r="B834" s="293"/>
      <c r="C834" s="294"/>
      <c r="D834" s="292"/>
      <c r="E834" s="295"/>
      <c r="F834" s="291"/>
      <c r="G834" s="292"/>
      <c r="H834" s="295"/>
      <c r="I834" s="291"/>
      <c r="K834" s="295"/>
      <c r="L834" s="291"/>
      <c r="M834" s="292"/>
      <c r="N834" s="295"/>
      <c r="O834" s="291"/>
      <c r="T834" s="295"/>
    </row>
    <row r="835" spans="1:20" ht="13" x14ac:dyDescent="0.3">
      <c r="A835" s="287"/>
      <c r="B835" s="293"/>
      <c r="C835" s="294"/>
      <c r="D835" s="292"/>
      <c r="E835" s="295"/>
      <c r="F835" s="291"/>
      <c r="G835" s="292"/>
      <c r="H835" s="295"/>
      <c r="I835" s="291"/>
      <c r="K835" s="295"/>
      <c r="L835" s="291"/>
      <c r="M835" s="292"/>
      <c r="N835" s="295"/>
      <c r="O835" s="291"/>
      <c r="T835" s="295"/>
    </row>
    <row r="836" spans="1:20" ht="13" x14ac:dyDescent="0.3">
      <c r="A836" s="287"/>
      <c r="B836" s="293"/>
      <c r="C836" s="294"/>
      <c r="D836" s="292"/>
      <c r="E836" s="295"/>
      <c r="F836" s="291"/>
      <c r="G836" s="292"/>
      <c r="H836" s="295"/>
      <c r="I836" s="291"/>
      <c r="K836" s="295"/>
      <c r="L836" s="291"/>
      <c r="M836" s="292"/>
      <c r="N836" s="295"/>
      <c r="O836" s="291"/>
      <c r="T836" s="295"/>
    </row>
    <row r="837" spans="1:20" ht="13" x14ac:dyDescent="0.3">
      <c r="A837" s="287"/>
      <c r="B837" s="293"/>
      <c r="C837" s="294"/>
      <c r="D837" s="292"/>
      <c r="E837" s="295"/>
      <c r="F837" s="291"/>
      <c r="G837" s="292"/>
      <c r="H837" s="295"/>
      <c r="I837" s="291"/>
      <c r="K837" s="295"/>
      <c r="L837" s="291"/>
      <c r="M837" s="292"/>
      <c r="N837" s="295"/>
      <c r="O837" s="291"/>
      <c r="T837" s="295"/>
    </row>
    <row r="838" spans="1:20" ht="13" x14ac:dyDescent="0.3">
      <c r="A838" s="287"/>
      <c r="B838" s="293"/>
      <c r="C838" s="294"/>
      <c r="D838" s="292"/>
      <c r="E838" s="295"/>
      <c r="F838" s="291"/>
      <c r="G838" s="292"/>
      <c r="H838" s="295"/>
      <c r="I838" s="291"/>
      <c r="K838" s="295"/>
      <c r="L838" s="291"/>
      <c r="M838" s="292"/>
      <c r="N838" s="295"/>
      <c r="O838" s="291"/>
      <c r="T838" s="295"/>
    </row>
    <row r="839" spans="1:20" ht="13" x14ac:dyDescent="0.3">
      <c r="A839" s="287"/>
      <c r="B839" s="293"/>
      <c r="C839" s="294"/>
      <c r="D839" s="292"/>
      <c r="E839" s="295"/>
      <c r="F839" s="291"/>
      <c r="G839" s="292"/>
      <c r="H839" s="295"/>
      <c r="I839" s="291"/>
      <c r="K839" s="295"/>
      <c r="L839" s="291"/>
      <c r="M839" s="292"/>
      <c r="N839" s="295"/>
      <c r="O839" s="291"/>
      <c r="T839" s="295"/>
    </row>
    <row r="840" spans="1:20" ht="13" x14ac:dyDescent="0.3">
      <c r="A840" s="287"/>
      <c r="B840" s="293"/>
      <c r="C840" s="294"/>
      <c r="D840" s="292"/>
      <c r="E840" s="295"/>
      <c r="F840" s="291"/>
      <c r="G840" s="292"/>
      <c r="H840" s="295"/>
      <c r="I840" s="291"/>
      <c r="K840" s="295"/>
      <c r="L840" s="291"/>
      <c r="M840" s="292"/>
      <c r="N840" s="295"/>
      <c r="O840" s="291"/>
      <c r="T840" s="295"/>
    </row>
    <row r="841" spans="1:20" ht="13" x14ac:dyDescent="0.3">
      <c r="A841" s="287"/>
      <c r="B841" s="293"/>
      <c r="C841" s="294"/>
      <c r="D841" s="292"/>
      <c r="E841" s="295"/>
      <c r="F841" s="291"/>
      <c r="G841" s="292"/>
      <c r="H841" s="295"/>
      <c r="I841" s="291"/>
      <c r="K841" s="295"/>
      <c r="L841" s="291"/>
      <c r="M841" s="292"/>
      <c r="N841" s="295"/>
      <c r="O841" s="291"/>
      <c r="T841" s="295"/>
    </row>
    <row r="842" spans="1:20" ht="13" x14ac:dyDescent="0.3">
      <c r="A842" s="287"/>
      <c r="B842" s="293"/>
      <c r="C842" s="294"/>
      <c r="D842" s="292"/>
      <c r="E842" s="295"/>
      <c r="F842" s="291"/>
      <c r="G842" s="292"/>
      <c r="H842" s="295"/>
      <c r="I842" s="291"/>
      <c r="K842" s="295"/>
      <c r="L842" s="291"/>
      <c r="M842" s="292"/>
      <c r="N842" s="295"/>
      <c r="O842" s="291"/>
      <c r="T842" s="295"/>
    </row>
    <row r="843" spans="1:20" ht="13" x14ac:dyDescent="0.3">
      <c r="A843" s="287"/>
      <c r="B843" s="293"/>
      <c r="C843" s="294"/>
      <c r="D843" s="292"/>
      <c r="E843" s="295"/>
      <c r="F843" s="291"/>
      <c r="G843" s="292"/>
      <c r="H843" s="295"/>
      <c r="I843" s="291"/>
      <c r="K843" s="295"/>
      <c r="L843" s="291"/>
      <c r="M843" s="292"/>
      <c r="N843" s="295"/>
      <c r="O843" s="291"/>
      <c r="T843" s="295"/>
    </row>
    <row r="844" spans="1:20" ht="13" x14ac:dyDescent="0.3">
      <c r="A844" s="287"/>
      <c r="B844" s="293"/>
      <c r="C844" s="294"/>
      <c r="D844" s="292"/>
      <c r="E844" s="295"/>
      <c r="F844" s="291"/>
      <c r="G844" s="292"/>
      <c r="H844" s="295"/>
      <c r="I844" s="291"/>
      <c r="K844" s="295"/>
      <c r="L844" s="291"/>
      <c r="M844" s="292"/>
      <c r="N844" s="295"/>
      <c r="O844" s="291"/>
      <c r="T844" s="295"/>
    </row>
    <row r="845" spans="1:20" ht="13" x14ac:dyDescent="0.3">
      <c r="A845" s="287"/>
      <c r="B845" s="293"/>
      <c r="C845" s="294"/>
      <c r="D845" s="292"/>
      <c r="E845" s="295"/>
      <c r="F845" s="291"/>
      <c r="G845" s="292"/>
      <c r="H845" s="295"/>
      <c r="I845" s="291"/>
      <c r="K845" s="295"/>
      <c r="L845" s="291"/>
      <c r="M845" s="292"/>
      <c r="N845" s="295"/>
      <c r="O845" s="291"/>
      <c r="T845" s="295"/>
    </row>
    <row r="846" spans="1:20" ht="13" x14ac:dyDescent="0.3">
      <c r="A846" s="287"/>
      <c r="B846" s="293"/>
      <c r="C846" s="294"/>
      <c r="D846" s="292"/>
      <c r="E846" s="295"/>
      <c r="F846" s="291"/>
      <c r="G846" s="292"/>
      <c r="H846" s="295"/>
      <c r="I846" s="291"/>
      <c r="K846" s="295"/>
      <c r="L846" s="291"/>
      <c r="M846" s="292"/>
      <c r="N846" s="295"/>
      <c r="O846" s="291"/>
      <c r="T846" s="295"/>
    </row>
    <row r="847" spans="1:20" ht="13" x14ac:dyDescent="0.3">
      <c r="A847" s="287"/>
      <c r="B847" s="293"/>
      <c r="C847" s="294"/>
      <c r="D847" s="292"/>
      <c r="E847" s="295"/>
      <c r="F847" s="291"/>
      <c r="G847" s="292"/>
      <c r="H847" s="295"/>
      <c r="I847" s="291"/>
      <c r="K847" s="295"/>
      <c r="L847" s="291"/>
      <c r="M847" s="292"/>
      <c r="N847" s="295"/>
      <c r="O847" s="291"/>
      <c r="T847" s="295"/>
    </row>
    <row r="848" spans="1:20" ht="13" x14ac:dyDescent="0.3">
      <c r="A848" s="287"/>
      <c r="B848" s="293"/>
      <c r="C848" s="294"/>
      <c r="D848" s="292"/>
      <c r="E848" s="295"/>
      <c r="F848" s="291"/>
      <c r="G848" s="292"/>
      <c r="H848" s="295"/>
      <c r="I848" s="291"/>
      <c r="K848" s="295"/>
      <c r="L848" s="291"/>
      <c r="M848" s="292"/>
      <c r="N848" s="295"/>
      <c r="O848" s="291"/>
      <c r="T848" s="295"/>
    </row>
    <row r="849" spans="1:20" ht="13" x14ac:dyDescent="0.3">
      <c r="A849" s="287"/>
      <c r="B849" s="293"/>
      <c r="C849" s="294"/>
      <c r="D849" s="292"/>
      <c r="E849" s="295"/>
      <c r="F849" s="291"/>
      <c r="G849" s="292"/>
      <c r="H849" s="295"/>
      <c r="I849" s="291"/>
      <c r="K849" s="295"/>
      <c r="L849" s="291"/>
      <c r="M849" s="292"/>
      <c r="N849" s="295"/>
      <c r="O849" s="291"/>
      <c r="T849" s="295"/>
    </row>
    <row r="850" spans="1:20" ht="13" x14ac:dyDescent="0.3">
      <c r="A850" s="287"/>
      <c r="B850" s="293"/>
      <c r="C850" s="294"/>
      <c r="D850" s="292"/>
      <c r="E850" s="295"/>
      <c r="F850" s="291"/>
      <c r="G850" s="292"/>
      <c r="H850" s="295"/>
      <c r="I850" s="291"/>
      <c r="K850" s="295"/>
      <c r="L850" s="291"/>
      <c r="M850" s="292"/>
      <c r="N850" s="295"/>
      <c r="O850" s="291"/>
      <c r="T850" s="295"/>
    </row>
    <row r="851" spans="1:20" ht="13" x14ac:dyDescent="0.3">
      <c r="A851" s="287"/>
      <c r="B851" s="293"/>
      <c r="C851" s="294"/>
      <c r="D851" s="292"/>
      <c r="E851" s="295"/>
      <c r="F851" s="291"/>
      <c r="G851" s="292"/>
      <c r="H851" s="295"/>
      <c r="I851" s="291"/>
      <c r="K851" s="295"/>
      <c r="L851" s="291"/>
      <c r="M851" s="292"/>
      <c r="N851" s="295"/>
      <c r="O851" s="291"/>
      <c r="T851" s="295"/>
    </row>
    <row r="852" spans="1:20" ht="13" x14ac:dyDescent="0.3">
      <c r="A852" s="287"/>
      <c r="B852" s="293"/>
      <c r="C852" s="294"/>
      <c r="D852" s="292"/>
      <c r="E852" s="295"/>
      <c r="F852" s="291"/>
      <c r="G852" s="292"/>
      <c r="H852" s="295"/>
      <c r="I852" s="291"/>
      <c r="K852" s="295"/>
      <c r="L852" s="291"/>
      <c r="M852" s="292"/>
      <c r="N852" s="295"/>
      <c r="O852" s="291"/>
      <c r="T852" s="295"/>
    </row>
    <row r="853" spans="1:20" ht="13" x14ac:dyDescent="0.3">
      <c r="A853" s="287"/>
      <c r="B853" s="293"/>
      <c r="C853" s="294"/>
      <c r="D853" s="292"/>
      <c r="E853" s="295"/>
      <c r="F853" s="291"/>
      <c r="G853" s="292"/>
      <c r="H853" s="295"/>
      <c r="I853" s="291"/>
      <c r="K853" s="295"/>
      <c r="L853" s="291"/>
      <c r="M853" s="292"/>
      <c r="N853" s="295"/>
      <c r="O853" s="291"/>
      <c r="T853" s="295"/>
    </row>
    <row r="854" spans="1:20" ht="13" x14ac:dyDescent="0.3">
      <c r="A854" s="287"/>
      <c r="B854" s="293"/>
      <c r="C854" s="294"/>
      <c r="D854" s="292"/>
      <c r="E854" s="295"/>
      <c r="F854" s="291"/>
      <c r="G854" s="292"/>
      <c r="H854" s="295"/>
      <c r="I854" s="291"/>
      <c r="K854" s="295"/>
      <c r="L854" s="291"/>
      <c r="M854" s="292"/>
      <c r="N854" s="295"/>
      <c r="O854" s="291"/>
      <c r="T854" s="295"/>
    </row>
    <row r="855" spans="1:20" ht="13" x14ac:dyDescent="0.3">
      <c r="A855" s="287"/>
      <c r="B855" s="293"/>
      <c r="C855" s="294"/>
      <c r="D855" s="292"/>
      <c r="E855" s="295"/>
      <c r="F855" s="291"/>
      <c r="G855" s="292"/>
      <c r="H855" s="295"/>
      <c r="I855" s="291"/>
      <c r="K855" s="295"/>
      <c r="L855" s="291"/>
      <c r="M855" s="292"/>
      <c r="N855" s="295"/>
      <c r="O855" s="291"/>
      <c r="T855" s="295"/>
    </row>
    <row r="856" spans="1:20" ht="13" x14ac:dyDescent="0.3">
      <c r="A856" s="287"/>
      <c r="B856" s="293"/>
      <c r="C856" s="294"/>
      <c r="D856" s="292"/>
      <c r="E856" s="295"/>
      <c r="F856" s="291"/>
      <c r="G856" s="292"/>
      <c r="H856" s="295"/>
      <c r="I856" s="291"/>
      <c r="K856" s="295"/>
      <c r="L856" s="291"/>
      <c r="M856" s="292"/>
      <c r="N856" s="295"/>
      <c r="O856" s="291"/>
      <c r="T856" s="295"/>
    </row>
    <row r="857" spans="1:20" ht="13" x14ac:dyDescent="0.3">
      <c r="A857" s="287"/>
      <c r="B857" s="293"/>
      <c r="C857" s="294"/>
      <c r="D857" s="292"/>
      <c r="E857" s="295"/>
      <c r="F857" s="291"/>
      <c r="G857" s="292"/>
      <c r="H857" s="295"/>
      <c r="I857" s="291"/>
      <c r="K857" s="295"/>
      <c r="L857" s="291"/>
      <c r="M857" s="292"/>
      <c r="N857" s="295"/>
      <c r="O857" s="291"/>
      <c r="T857" s="295"/>
    </row>
    <row r="858" spans="1:20" ht="13" x14ac:dyDescent="0.3">
      <c r="A858" s="287"/>
      <c r="B858" s="293"/>
      <c r="C858" s="294"/>
      <c r="D858" s="292"/>
      <c r="E858" s="295"/>
      <c r="F858" s="291"/>
      <c r="G858" s="292"/>
      <c r="H858" s="295"/>
      <c r="I858" s="291"/>
      <c r="K858" s="295"/>
      <c r="L858" s="291"/>
      <c r="M858" s="292"/>
      <c r="N858" s="295"/>
      <c r="O858" s="291"/>
      <c r="T858" s="295"/>
    </row>
    <row r="859" spans="1:20" ht="13" x14ac:dyDescent="0.3">
      <c r="A859" s="287"/>
      <c r="B859" s="293"/>
      <c r="C859" s="294"/>
      <c r="D859" s="292"/>
      <c r="E859" s="295"/>
      <c r="F859" s="291"/>
      <c r="G859" s="292"/>
      <c r="H859" s="295"/>
      <c r="I859" s="291"/>
      <c r="K859" s="295"/>
      <c r="L859" s="291"/>
      <c r="M859" s="292"/>
      <c r="N859" s="295"/>
      <c r="O859" s="291"/>
      <c r="T859" s="295"/>
    </row>
    <row r="860" spans="1:20" ht="13" x14ac:dyDescent="0.3">
      <c r="A860" s="287"/>
      <c r="B860" s="293"/>
      <c r="C860" s="294"/>
      <c r="D860" s="292"/>
      <c r="E860" s="295"/>
      <c r="F860" s="291"/>
      <c r="G860" s="292"/>
      <c r="H860" s="295"/>
      <c r="I860" s="291"/>
      <c r="K860" s="295"/>
      <c r="L860" s="291"/>
      <c r="M860" s="292"/>
      <c r="N860" s="295"/>
      <c r="O860" s="291"/>
      <c r="T860" s="295"/>
    </row>
    <row r="861" spans="1:20" ht="13" x14ac:dyDescent="0.3">
      <c r="A861" s="287"/>
      <c r="B861" s="293"/>
      <c r="C861" s="294"/>
      <c r="D861" s="292"/>
      <c r="E861" s="295"/>
      <c r="F861" s="291"/>
      <c r="G861" s="292"/>
      <c r="H861" s="295"/>
      <c r="I861" s="291"/>
      <c r="K861" s="295"/>
      <c r="L861" s="291"/>
      <c r="M861" s="292"/>
      <c r="N861" s="295"/>
      <c r="O861" s="291"/>
      <c r="T861" s="295"/>
    </row>
    <row r="862" spans="1:20" ht="13" x14ac:dyDescent="0.3">
      <c r="A862" s="287"/>
      <c r="B862" s="293"/>
      <c r="C862" s="294"/>
      <c r="D862" s="292"/>
      <c r="E862" s="295"/>
      <c r="F862" s="291"/>
      <c r="G862" s="292"/>
      <c r="H862" s="295"/>
      <c r="I862" s="291"/>
      <c r="K862" s="295"/>
      <c r="L862" s="291"/>
      <c r="M862" s="292"/>
      <c r="N862" s="295"/>
      <c r="O862" s="291"/>
      <c r="T862" s="295"/>
    </row>
    <row r="863" spans="1:20" ht="13" x14ac:dyDescent="0.3">
      <c r="A863" s="287"/>
      <c r="B863" s="293"/>
      <c r="C863" s="294"/>
      <c r="D863" s="292"/>
      <c r="E863" s="295"/>
      <c r="F863" s="291"/>
      <c r="G863" s="292"/>
      <c r="H863" s="295"/>
      <c r="I863" s="291"/>
      <c r="K863" s="295"/>
      <c r="L863" s="291"/>
      <c r="M863" s="292"/>
      <c r="N863" s="295"/>
      <c r="O863" s="291"/>
      <c r="T863" s="295"/>
    </row>
    <row r="864" spans="1:20" ht="13" x14ac:dyDescent="0.3">
      <c r="A864" s="287"/>
      <c r="B864" s="293"/>
      <c r="C864" s="294"/>
      <c r="D864" s="292"/>
      <c r="E864" s="295"/>
      <c r="F864" s="291"/>
      <c r="G864" s="292"/>
      <c r="H864" s="295"/>
      <c r="I864" s="291"/>
      <c r="K864" s="295"/>
      <c r="L864" s="291"/>
      <c r="M864" s="292"/>
      <c r="N864" s="295"/>
      <c r="O864" s="291"/>
      <c r="T864" s="295"/>
    </row>
    <row r="865" spans="1:20" ht="13" x14ac:dyDescent="0.3">
      <c r="A865" s="287"/>
      <c r="B865" s="293"/>
      <c r="C865" s="294"/>
      <c r="D865" s="292"/>
      <c r="E865" s="295"/>
      <c r="F865" s="291"/>
      <c r="G865" s="292"/>
      <c r="H865" s="295"/>
      <c r="I865" s="291"/>
      <c r="K865" s="295"/>
      <c r="L865" s="291"/>
      <c r="M865" s="292"/>
      <c r="N865" s="295"/>
      <c r="O865" s="291"/>
      <c r="T865" s="295"/>
    </row>
    <row r="866" spans="1:20" ht="13" x14ac:dyDescent="0.3">
      <c r="A866" s="287"/>
      <c r="B866" s="293"/>
      <c r="C866" s="294"/>
      <c r="D866" s="292"/>
      <c r="E866" s="295"/>
      <c r="F866" s="291"/>
      <c r="G866" s="292"/>
      <c r="H866" s="295"/>
      <c r="I866" s="291"/>
      <c r="K866" s="295"/>
      <c r="L866" s="291"/>
      <c r="M866" s="292"/>
      <c r="N866" s="295"/>
      <c r="O866" s="291"/>
      <c r="T866" s="295"/>
    </row>
    <row r="867" spans="1:20" ht="13" x14ac:dyDescent="0.3">
      <c r="A867" s="287"/>
      <c r="B867" s="293"/>
      <c r="C867" s="294"/>
      <c r="D867" s="292"/>
      <c r="E867" s="295"/>
      <c r="F867" s="291"/>
      <c r="G867" s="292"/>
      <c r="H867" s="295"/>
      <c r="I867" s="291"/>
      <c r="K867" s="295"/>
      <c r="L867" s="291"/>
      <c r="M867" s="292"/>
      <c r="N867" s="295"/>
      <c r="O867" s="291"/>
      <c r="T867" s="295"/>
    </row>
    <row r="868" spans="1:20" ht="13" x14ac:dyDescent="0.3">
      <c r="A868" s="287"/>
      <c r="B868" s="293"/>
      <c r="C868" s="294"/>
      <c r="D868" s="292"/>
      <c r="E868" s="295"/>
      <c r="F868" s="291"/>
      <c r="G868" s="292"/>
      <c r="H868" s="295"/>
      <c r="I868" s="291"/>
      <c r="K868" s="295"/>
      <c r="L868" s="291"/>
      <c r="M868" s="292"/>
      <c r="N868" s="295"/>
      <c r="O868" s="291"/>
      <c r="T868" s="295"/>
    </row>
    <row r="869" spans="1:20" ht="13" x14ac:dyDescent="0.3">
      <c r="A869" s="287"/>
      <c r="B869" s="293"/>
      <c r="C869" s="294"/>
      <c r="D869" s="292"/>
      <c r="E869" s="295"/>
      <c r="F869" s="291"/>
      <c r="G869" s="292"/>
      <c r="H869" s="295"/>
      <c r="I869" s="291"/>
      <c r="K869" s="295"/>
      <c r="L869" s="291"/>
      <c r="M869" s="292"/>
      <c r="N869" s="295"/>
      <c r="O869" s="291"/>
      <c r="T869" s="295"/>
    </row>
    <row r="870" spans="1:20" ht="13" x14ac:dyDescent="0.3">
      <c r="A870" s="287"/>
      <c r="B870" s="293"/>
      <c r="C870" s="294"/>
      <c r="D870" s="292"/>
      <c r="E870" s="295"/>
      <c r="F870" s="291"/>
      <c r="G870" s="292"/>
      <c r="H870" s="295"/>
      <c r="I870" s="291"/>
      <c r="K870" s="295"/>
      <c r="L870" s="291"/>
      <c r="M870" s="292"/>
      <c r="N870" s="295"/>
      <c r="O870" s="291"/>
      <c r="T870" s="295"/>
    </row>
    <row r="871" spans="1:20" ht="13" x14ac:dyDescent="0.3">
      <c r="A871" s="287"/>
      <c r="B871" s="293"/>
      <c r="C871" s="294"/>
      <c r="D871" s="292"/>
      <c r="E871" s="295"/>
      <c r="F871" s="291"/>
      <c r="G871" s="292"/>
      <c r="H871" s="295"/>
      <c r="I871" s="291"/>
      <c r="K871" s="295"/>
      <c r="L871" s="291"/>
      <c r="M871" s="292"/>
      <c r="N871" s="295"/>
      <c r="O871" s="291"/>
      <c r="T871" s="295"/>
    </row>
    <row r="872" spans="1:20" ht="13" x14ac:dyDescent="0.3">
      <c r="A872" s="287"/>
      <c r="B872" s="293"/>
      <c r="C872" s="294"/>
      <c r="D872" s="292"/>
      <c r="E872" s="295"/>
      <c r="F872" s="291"/>
      <c r="G872" s="292"/>
      <c r="H872" s="295"/>
      <c r="I872" s="291"/>
      <c r="K872" s="295"/>
      <c r="L872" s="291"/>
      <c r="M872" s="292"/>
      <c r="N872" s="295"/>
      <c r="O872" s="291"/>
      <c r="T872" s="295"/>
    </row>
    <row r="873" spans="1:20" ht="13" x14ac:dyDescent="0.3">
      <c r="A873" s="287"/>
      <c r="B873" s="293"/>
      <c r="C873" s="294"/>
      <c r="D873" s="292"/>
      <c r="E873" s="295"/>
      <c r="F873" s="291"/>
      <c r="G873" s="292"/>
      <c r="H873" s="295"/>
      <c r="I873" s="291"/>
      <c r="K873" s="295"/>
      <c r="L873" s="291"/>
      <c r="M873" s="292"/>
      <c r="N873" s="295"/>
      <c r="O873" s="291"/>
      <c r="T873" s="295"/>
    </row>
    <row r="874" spans="1:20" ht="13" x14ac:dyDescent="0.3">
      <c r="A874" s="287"/>
      <c r="B874" s="293"/>
      <c r="C874" s="294"/>
      <c r="D874" s="292"/>
      <c r="E874" s="295"/>
      <c r="F874" s="291"/>
      <c r="G874" s="292"/>
      <c r="H874" s="295"/>
      <c r="I874" s="291"/>
      <c r="K874" s="295"/>
      <c r="L874" s="291"/>
      <c r="M874" s="292"/>
      <c r="N874" s="295"/>
      <c r="O874" s="291"/>
      <c r="T874" s="295"/>
    </row>
    <row r="875" spans="1:20" ht="13" x14ac:dyDescent="0.3">
      <c r="A875" s="287"/>
      <c r="B875" s="293"/>
      <c r="C875" s="294"/>
      <c r="D875" s="292"/>
      <c r="E875" s="295"/>
      <c r="F875" s="291"/>
      <c r="G875" s="292"/>
      <c r="H875" s="295"/>
      <c r="I875" s="291"/>
      <c r="K875" s="295"/>
      <c r="L875" s="291"/>
      <c r="M875" s="292"/>
      <c r="N875" s="295"/>
      <c r="O875" s="291"/>
      <c r="T875" s="295"/>
    </row>
    <row r="876" spans="1:20" ht="13" x14ac:dyDescent="0.3">
      <c r="A876" s="287"/>
      <c r="B876" s="293"/>
      <c r="C876" s="294"/>
      <c r="D876" s="292"/>
      <c r="E876" s="295"/>
      <c r="F876" s="291"/>
      <c r="G876" s="292"/>
      <c r="H876" s="295"/>
      <c r="I876" s="291"/>
      <c r="K876" s="295"/>
      <c r="L876" s="291"/>
      <c r="M876" s="292"/>
      <c r="N876" s="295"/>
      <c r="O876" s="291"/>
      <c r="T876" s="295"/>
    </row>
    <row r="877" spans="1:20" ht="13" x14ac:dyDescent="0.3">
      <c r="A877" s="287"/>
      <c r="B877" s="293"/>
      <c r="C877" s="294"/>
      <c r="D877" s="292"/>
      <c r="E877" s="295"/>
      <c r="F877" s="291"/>
      <c r="G877" s="292"/>
      <c r="H877" s="295"/>
      <c r="I877" s="291"/>
      <c r="K877" s="295"/>
      <c r="L877" s="291"/>
      <c r="M877" s="292"/>
      <c r="N877" s="295"/>
      <c r="O877" s="291"/>
      <c r="T877" s="295"/>
    </row>
    <row r="878" spans="1:20" ht="13" x14ac:dyDescent="0.3">
      <c r="A878" s="287"/>
      <c r="B878" s="293"/>
      <c r="C878" s="294"/>
      <c r="D878" s="292"/>
      <c r="E878" s="295"/>
      <c r="F878" s="291"/>
      <c r="G878" s="292"/>
      <c r="H878" s="295"/>
      <c r="I878" s="291"/>
      <c r="K878" s="295"/>
      <c r="L878" s="291"/>
      <c r="M878" s="292"/>
      <c r="N878" s="295"/>
      <c r="O878" s="291"/>
      <c r="T878" s="295"/>
    </row>
    <row r="879" spans="1:20" ht="13" x14ac:dyDescent="0.3">
      <c r="A879" s="287"/>
      <c r="B879" s="293"/>
      <c r="C879" s="294"/>
      <c r="D879" s="292"/>
      <c r="E879" s="295"/>
      <c r="F879" s="291"/>
      <c r="G879" s="292"/>
      <c r="H879" s="295"/>
      <c r="I879" s="291"/>
      <c r="K879" s="295"/>
      <c r="L879" s="291"/>
      <c r="M879" s="292"/>
      <c r="N879" s="295"/>
      <c r="O879" s="291"/>
      <c r="T879" s="295"/>
    </row>
    <row r="880" spans="1:20" ht="13" x14ac:dyDescent="0.3">
      <c r="A880" s="287"/>
      <c r="B880" s="293"/>
      <c r="C880" s="294"/>
      <c r="D880" s="292"/>
      <c r="E880" s="295"/>
      <c r="F880" s="291"/>
      <c r="G880" s="292"/>
      <c r="H880" s="295"/>
      <c r="I880" s="291"/>
      <c r="K880" s="295"/>
      <c r="L880" s="291"/>
      <c r="M880" s="292"/>
      <c r="N880" s="295"/>
      <c r="O880" s="291"/>
      <c r="T880" s="295"/>
    </row>
    <row r="881" spans="1:20" ht="13" x14ac:dyDescent="0.3">
      <c r="A881" s="287"/>
      <c r="B881" s="293"/>
      <c r="C881" s="294"/>
      <c r="D881" s="292"/>
      <c r="E881" s="295"/>
      <c r="F881" s="291"/>
      <c r="G881" s="292"/>
      <c r="H881" s="295"/>
      <c r="I881" s="291"/>
      <c r="K881" s="295"/>
      <c r="L881" s="291"/>
      <c r="M881" s="292"/>
      <c r="N881" s="295"/>
      <c r="O881" s="291"/>
      <c r="T881" s="295"/>
    </row>
    <row r="882" spans="1:20" ht="13" x14ac:dyDescent="0.3">
      <c r="A882" s="287"/>
      <c r="B882" s="293"/>
      <c r="C882" s="294"/>
      <c r="D882" s="292"/>
      <c r="E882" s="295"/>
      <c r="F882" s="291"/>
      <c r="G882" s="292"/>
      <c r="H882" s="295"/>
      <c r="I882" s="291"/>
      <c r="K882" s="295"/>
      <c r="L882" s="291"/>
      <c r="M882" s="292"/>
      <c r="N882" s="295"/>
      <c r="O882" s="291"/>
      <c r="T882" s="295"/>
    </row>
    <row r="883" spans="1:20" ht="13" x14ac:dyDescent="0.3">
      <c r="A883" s="287"/>
      <c r="B883" s="293"/>
      <c r="C883" s="294"/>
      <c r="D883" s="292"/>
      <c r="E883" s="295"/>
      <c r="F883" s="291"/>
      <c r="G883" s="292"/>
      <c r="H883" s="295"/>
      <c r="I883" s="291"/>
      <c r="K883" s="295"/>
      <c r="L883" s="291"/>
      <c r="M883" s="292"/>
      <c r="N883" s="295"/>
      <c r="O883" s="291"/>
      <c r="T883" s="295"/>
    </row>
    <row r="884" spans="1:20" ht="13" x14ac:dyDescent="0.3">
      <c r="A884" s="287"/>
      <c r="B884" s="293"/>
      <c r="C884" s="294"/>
      <c r="D884" s="292"/>
      <c r="E884" s="295"/>
      <c r="F884" s="291"/>
      <c r="G884" s="292"/>
      <c r="H884" s="295"/>
      <c r="I884" s="291"/>
      <c r="K884" s="295"/>
      <c r="L884" s="291"/>
      <c r="M884" s="292"/>
      <c r="N884" s="295"/>
      <c r="O884" s="291"/>
      <c r="T884" s="295"/>
    </row>
    <row r="885" spans="1:20" ht="13" x14ac:dyDescent="0.3">
      <c r="A885" s="287"/>
      <c r="B885" s="293"/>
      <c r="C885" s="294"/>
      <c r="D885" s="292"/>
      <c r="E885" s="295"/>
      <c r="F885" s="291"/>
      <c r="G885" s="292"/>
      <c r="H885" s="295"/>
      <c r="I885" s="291"/>
      <c r="K885" s="295"/>
      <c r="L885" s="291"/>
      <c r="M885" s="292"/>
      <c r="N885" s="295"/>
      <c r="O885" s="291"/>
      <c r="T885" s="295"/>
    </row>
    <row r="886" spans="1:20" ht="13" x14ac:dyDescent="0.3">
      <c r="A886" s="287"/>
      <c r="B886" s="293"/>
      <c r="C886" s="294"/>
      <c r="D886" s="292"/>
      <c r="E886" s="295"/>
      <c r="F886" s="291"/>
      <c r="G886" s="292"/>
      <c r="H886" s="295"/>
      <c r="I886" s="291"/>
      <c r="K886" s="295"/>
      <c r="L886" s="291"/>
      <c r="M886" s="292"/>
      <c r="N886" s="295"/>
      <c r="O886" s="291"/>
      <c r="T886" s="295"/>
    </row>
    <row r="887" spans="1:20" ht="13" x14ac:dyDescent="0.3">
      <c r="A887" s="287"/>
      <c r="B887" s="293"/>
      <c r="C887" s="294"/>
      <c r="D887" s="292"/>
      <c r="E887" s="295"/>
      <c r="F887" s="291"/>
      <c r="G887" s="292"/>
      <c r="H887" s="295"/>
      <c r="I887" s="291"/>
      <c r="K887" s="295"/>
      <c r="L887" s="291"/>
      <c r="M887" s="292"/>
      <c r="N887" s="295"/>
      <c r="O887" s="291"/>
      <c r="T887" s="295"/>
    </row>
    <row r="888" spans="1:20" ht="13" x14ac:dyDescent="0.3">
      <c r="A888" s="287"/>
      <c r="B888" s="293"/>
      <c r="C888" s="294"/>
      <c r="D888" s="292"/>
      <c r="E888" s="295"/>
      <c r="F888" s="291"/>
      <c r="G888" s="292"/>
      <c r="H888" s="295"/>
      <c r="I888" s="291"/>
      <c r="K888" s="295"/>
      <c r="L888" s="291"/>
      <c r="M888" s="292"/>
      <c r="N888" s="295"/>
      <c r="O888" s="291"/>
      <c r="T888" s="295"/>
    </row>
    <row r="889" spans="1:20" ht="13" x14ac:dyDescent="0.3">
      <c r="A889" s="287"/>
      <c r="B889" s="293"/>
      <c r="C889" s="294"/>
      <c r="D889" s="292"/>
      <c r="E889" s="295"/>
      <c r="F889" s="291"/>
      <c r="G889" s="292"/>
      <c r="H889" s="295"/>
      <c r="I889" s="291"/>
      <c r="K889" s="295"/>
      <c r="L889" s="291"/>
      <c r="M889" s="292"/>
      <c r="N889" s="295"/>
      <c r="O889" s="291"/>
      <c r="T889" s="295"/>
    </row>
    <row r="890" spans="1:20" ht="13" x14ac:dyDescent="0.3">
      <c r="A890" s="287"/>
      <c r="B890" s="293"/>
      <c r="C890" s="294"/>
      <c r="D890" s="292"/>
      <c r="E890" s="295"/>
      <c r="F890" s="291"/>
      <c r="G890" s="292"/>
      <c r="H890" s="295"/>
      <c r="I890" s="291"/>
      <c r="K890" s="295"/>
      <c r="L890" s="291"/>
      <c r="M890" s="292"/>
      <c r="N890" s="295"/>
      <c r="O890" s="291"/>
      <c r="T890" s="295"/>
    </row>
    <row r="891" spans="1:20" ht="13" x14ac:dyDescent="0.3">
      <c r="A891" s="287"/>
      <c r="B891" s="293"/>
      <c r="C891" s="294"/>
      <c r="D891" s="292"/>
      <c r="E891" s="295"/>
      <c r="F891" s="291"/>
      <c r="G891" s="292"/>
      <c r="H891" s="295"/>
      <c r="I891" s="291"/>
      <c r="K891" s="295"/>
      <c r="L891" s="291"/>
      <c r="M891" s="292"/>
      <c r="N891" s="295"/>
      <c r="O891" s="291"/>
      <c r="T891" s="295"/>
    </row>
    <row r="892" spans="1:20" ht="13" x14ac:dyDescent="0.3">
      <c r="A892" s="287"/>
      <c r="B892" s="293"/>
      <c r="C892" s="294"/>
      <c r="D892" s="292"/>
      <c r="E892" s="295"/>
      <c r="F892" s="291"/>
      <c r="G892" s="292"/>
      <c r="H892" s="295"/>
      <c r="I892" s="291"/>
      <c r="K892" s="295"/>
      <c r="L892" s="291"/>
      <c r="M892" s="292"/>
      <c r="N892" s="295"/>
      <c r="O892" s="291"/>
      <c r="T892" s="295"/>
    </row>
    <row r="893" spans="1:20" ht="13" x14ac:dyDescent="0.3">
      <c r="A893" s="287"/>
      <c r="B893" s="293"/>
      <c r="C893" s="294"/>
      <c r="D893" s="292"/>
      <c r="E893" s="295"/>
      <c r="F893" s="291"/>
      <c r="G893" s="292"/>
      <c r="H893" s="295"/>
      <c r="I893" s="291"/>
      <c r="K893" s="295"/>
      <c r="L893" s="291"/>
      <c r="M893" s="292"/>
      <c r="N893" s="295"/>
      <c r="O893" s="291"/>
      <c r="T893" s="295"/>
    </row>
    <row r="894" spans="1:20" ht="13" x14ac:dyDescent="0.3">
      <c r="A894" s="287"/>
      <c r="B894" s="293"/>
      <c r="C894" s="294"/>
      <c r="D894" s="292"/>
      <c r="E894" s="295"/>
      <c r="F894" s="291"/>
      <c r="G894" s="292"/>
      <c r="H894" s="295"/>
      <c r="I894" s="291"/>
      <c r="K894" s="295"/>
      <c r="L894" s="291"/>
      <c r="M894" s="292"/>
      <c r="N894" s="295"/>
      <c r="O894" s="291"/>
      <c r="T894" s="295"/>
    </row>
    <row r="895" spans="1:20" ht="13" x14ac:dyDescent="0.3">
      <c r="A895" s="287"/>
      <c r="B895" s="293"/>
      <c r="C895" s="294"/>
      <c r="D895" s="292"/>
      <c r="E895" s="295"/>
      <c r="F895" s="291"/>
      <c r="G895" s="292"/>
      <c r="H895" s="295"/>
      <c r="I895" s="291"/>
      <c r="K895" s="295"/>
      <c r="L895" s="291"/>
      <c r="M895" s="292"/>
      <c r="N895" s="295"/>
      <c r="O895" s="291"/>
      <c r="T895" s="295"/>
    </row>
    <row r="896" spans="1:20" ht="13" x14ac:dyDescent="0.3">
      <c r="A896" s="287"/>
      <c r="B896" s="293"/>
      <c r="C896" s="294"/>
      <c r="D896" s="292"/>
      <c r="E896" s="295"/>
      <c r="F896" s="291"/>
      <c r="G896" s="292"/>
      <c r="H896" s="295"/>
      <c r="I896" s="291"/>
      <c r="K896" s="295"/>
      <c r="L896" s="291"/>
      <c r="M896" s="292"/>
      <c r="N896" s="295"/>
      <c r="O896" s="291"/>
      <c r="T896" s="295"/>
    </row>
    <row r="897" spans="1:20" ht="13" x14ac:dyDescent="0.3">
      <c r="A897" s="287"/>
      <c r="B897" s="293"/>
      <c r="C897" s="294"/>
      <c r="D897" s="292"/>
      <c r="E897" s="295"/>
      <c r="F897" s="291"/>
      <c r="G897" s="292"/>
      <c r="H897" s="295"/>
      <c r="I897" s="291"/>
      <c r="K897" s="295"/>
      <c r="L897" s="291"/>
      <c r="M897" s="292"/>
      <c r="N897" s="295"/>
      <c r="O897" s="291"/>
      <c r="T897" s="295"/>
    </row>
    <row r="898" spans="1:20" ht="13" x14ac:dyDescent="0.3">
      <c r="A898" s="287"/>
      <c r="B898" s="293"/>
      <c r="C898" s="294"/>
      <c r="D898" s="292"/>
      <c r="E898" s="295"/>
      <c r="F898" s="291"/>
      <c r="G898" s="292"/>
      <c r="H898" s="295"/>
      <c r="I898" s="291"/>
      <c r="K898" s="295"/>
      <c r="L898" s="291"/>
      <c r="M898" s="292"/>
      <c r="N898" s="295"/>
      <c r="O898" s="291"/>
      <c r="T898" s="295"/>
    </row>
    <row r="899" spans="1:20" ht="13" x14ac:dyDescent="0.3">
      <c r="A899" s="287"/>
      <c r="B899" s="293"/>
      <c r="C899" s="294"/>
      <c r="D899" s="292"/>
      <c r="E899" s="295"/>
      <c r="F899" s="291"/>
      <c r="G899" s="292"/>
      <c r="H899" s="295"/>
      <c r="I899" s="291"/>
      <c r="K899" s="295"/>
      <c r="L899" s="291"/>
      <c r="M899" s="292"/>
      <c r="N899" s="295"/>
      <c r="O899" s="291"/>
      <c r="T899" s="295"/>
    </row>
    <row r="900" spans="1:20" ht="13" x14ac:dyDescent="0.3">
      <c r="A900" s="287"/>
      <c r="B900" s="293"/>
      <c r="C900" s="294"/>
      <c r="D900" s="292"/>
      <c r="E900" s="295"/>
      <c r="F900" s="291"/>
      <c r="G900" s="292"/>
      <c r="H900" s="295"/>
      <c r="I900" s="291"/>
      <c r="K900" s="295"/>
      <c r="L900" s="291"/>
      <c r="M900" s="292"/>
      <c r="N900" s="295"/>
      <c r="O900" s="291"/>
      <c r="T900" s="295"/>
    </row>
    <row r="901" spans="1:20" ht="13" x14ac:dyDescent="0.3">
      <c r="A901" s="287"/>
      <c r="B901" s="293"/>
      <c r="C901" s="294"/>
      <c r="D901" s="292"/>
      <c r="E901" s="295"/>
      <c r="F901" s="291"/>
      <c r="G901" s="292"/>
      <c r="H901" s="295"/>
      <c r="I901" s="291"/>
      <c r="K901" s="295"/>
      <c r="L901" s="291"/>
      <c r="M901" s="292"/>
      <c r="N901" s="295"/>
      <c r="O901" s="291"/>
      <c r="T901" s="295"/>
    </row>
    <row r="902" spans="1:20" ht="13" x14ac:dyDescent="0.3">
      <c r="A902" s="287"/>
      <c r="B902" s="293"/>
      <c r="C902" s="294"/>
      <c r="D902" s="292"/>
      <c r="E902" s="295"/>
      <c r="F902" s="291"/>
      <c r="G902" s="292"/>
      <c r="H902" s="295"/>
      <c r="I902" s="291"/>
      <c r="K902" s="295"/>
      <c r="L902" s="291"/>
      <c r="M902" s="292"/>
      <c r="N902" s="295"/>
      <c r="O902" s="291"/>
      <c r="T902" s="295"/>
    </row>
    <row r="903" spans="1:20" ht="13" x14ac:dyDescent="0.3">
      <c r="A903" s="287"/>
      <c r="B903" s="293"/>
      <c r="C903" s="294"/>
      <c r="D903" s="292"/>
      <c r="E903" s="295"/>
      <c r="F903" s="291"/>
      <c r="G903" s="292"/>
      <c r="H903" s="295"/>
      <c r="I903" s="291"/>
      <c r="K903" s="295"/>
      <c r="L903" s="291"/>
      <c r="M903" s="292"/>
      <c r="N903" s="295"/>
      <c r="O903" s="291"/>
      <c r="T903" s="295"/>
    </row>
    <row r="904" spans="1:20" ht="13" x14ac:dyDescent="0.3">
      <c r="A904" s="287"/>
      <c r="B904" s="293"/>
      <c r="C904" s="294"/>
      <c r="D904" s="292"/>
      <c r="E904" s="295"/>
      <c r="F904" s="291"/>
      <c r="G904" s="292"/>
      <c r="H904" s="295"/>
      <c r="I904" s="291"/>
      <c r="K904" s="295"/>
      <c r="L904" s="291"/>
      <c r="M904" s="292"/>
      <c r="N904" s="295"/>
      <c r="O904" s="291"/>
      <c r="T904" s="295"/>
    </row>
    <row r="905" spans="1:20" ht="13" x14ac:dyDescent="0.3">
      <c r="A905" s="287"/>
      <c r="B905" s="293"/>
      <c r="C905" s="294"/>
      <c r="D905" s="292"/>
      <c r="E905" s="295"/>
      <c r="F905" s="291"/>
      <c r="G905" s="292"/>
      <c r="H905" s="295"/>
      <c r="I905" s="291"/>
      <c r="K905" s="295"/>
      <c r="L905" s="291"/>
      <c r="M905" s="292"/>
      <c r="N905" s="295"/>
      <c r="O905" s="291"/>
      <c r="T905" s="295"/>
    </row>
    <row r="906" spans="1:20" ht="13" x14ac:dyDescent="0.3">
      <c r="A906" s="287"/>
      <c r="B906" s="293"/>
      <c r="C906" s="294"/>
      <c r="D906" s="292"/>
      <c r="E906" s="295"/>
      <c r="F906" s="291"/>
      <c r="G906" s="292"/>
      <c r="H906" s="295"/>
      <c r="I906" s="291"/>
      <c r="K906" s="295"/>
      <c r="L906" s="291"/>
      <c r="M906" s="292"/>
      <c r="N906" s="295"/>
      <c r="O906" s="291"/>
      <c r="T906" s="295"/>
    </row>
    <row r="907" spans="1:20" ht="13" x14ac:dyDescent="0.3">
      <c r="A907" s="287"/>
      <c r="B907" s="293"/>
      <c r="C907" s="294"/>
      <c r="D907" s="292"/>
      <c r="E907" s="295"/>
      <c r="F907" s="291"/>
      <c r="G907" s="292"/>
      <c r="H907" s="295"/>
      <c r="I907" s="291"/>
      <c r="K907" s="295"/>
      <c r="L907" s="291"/>
      <c r="M907" s="292"/>
      <c r="N907" s="295"/>
      <c r="O907" s="291"/>
      <c r="T907" s="295"/>
    </row>
    <row r="908" spans="1:20" ht="13" x14ac:dyDescent="0.3">
      <c r="A908" s="287"/>
      <c r="B908" s="293"/>
      <c r="C908" s="294"/>
      <c r="D908" s="292"/>
      <c r="E908" s="295"/>
      <c r="F908" s="291"/>
      <c r="G908" s="292"/>
      <c r="H908" s="295"/>
      <c r="I908" s="291"/>
      <c r="K908" s="295"/>
      <c r="L908" s="291"/>
      <c r="M908" s="292"/>
      <c r="N908" s="295"/>
      <c r="O908" s="291"/>
      <c r="T908" s="295"/>
    </row>
    <row r="909" spans="1:20" ht="13" x14ac:dyDescent="0.3">
      <c r="A909" s="287"/>
      <c r="B909" s="293"/>
      <c r="C909" s="294"/>
      <c r="D909" s="292"/>
      <c r="E909" s="295"/>
      <c r="F909" s="291"/>
      <c r="G909" s="292"/>
      <c r="H909" s="295"/>
      <c r="I909" s="291"/>
      <c r="K909" s="295"/>
      <c r="L909" s="291"/>
      <c r="M909" s="292"/>
      <c r="N909" s="295"/>
      <c r="O909" s="291"/>
      <c r="T909" s="295"/>
    </row>
    <row r="910" spans="1:20" ht="13" x14ac:dyDescent="0.3">
      <c r="A910" s="287"/>
      <c r="B910" s="293"/>
      <c r="C910" s="294"/>
      <c r="D910" s="292"/>
      <c r="E910" s="295"/>
      <c r="F910" s="291"/>
      <c r="G910" s="292"/>
      <c r="H910" s="295"/>
      <c r="I910" s="291"/>
      <c r="K910" s="295"/>
      <c r="L910" s="291"/>
      <c r="M910" s="292"/>
      <c r="N910" s="295"/>
      <c r="O910" s="291"/>
      <c r="T910" s="295"/>
    </row>
    <row r="911" spans="1:20" ht="13" x14ac:dyDescent="0.3">
      <c r="A911" s="287"/>
      <c r="B911" s="293"/>
      <c r="C911" s="294"/>
      <c r="D911" s="292"/>
      <c r="E911" s="295"/>
      <c r="F911" s="291"/>
      <c r="G911" s="292"/>
      <c r="H911" s="295"/>
      <c r="I911" s="291"/>
      <c r="K911" s="295"/>
      <c r="L911" s="291"/>
      <c r="M911" s="292"/>
      <c r="N911" s="295"/>
      <c r="O911" s="291"/>
      <c r="T911" s="295"/>
    </row>
    <row r="912" spans="1:20" ht="13" x14ac:dyDescent="0.3">
      <c r="A912" s="287"/>
      <c r="B912" s="293"/>
      <c r="C912" s="294"/>
      <c r="D912" s="292"/>
      <c r="E912" s="295"/>
      <c r="F912" s="291"/>
      <c r="G912" s="292"/>
      <c r="H912" s="295"/>
      <c r="I912" s="291"/>
      <c r="K912" s="295"/>
      <c r="L912" s="291"/>
      <c r="M912" s="292"/>
      <c r="N912" s="295"/>
      <c r="O912" s="291"/>
      <c r="T912" s="295"/>
    </row>
    <row r="913" spans="1:20" ht="13" x14ac:dyDescent="0.3">
      <c r="A913" s="287"/>
      <c r="B913" s="293"/>
      <c r="C913" s="294"/>
      <c r="D913" s="292"/>
      <c r="E913" s="295"/>
      <c r="F913" s="291"/>
      <c r="G913" s="292"/>
      <c r="H913" s="295"/>
      <c r="I913" s="291"/>
      <c r="K913" s="295"/>
      <c r="L913" s="291"/>
      <c r="M913" s="292"/>
      <c r="N913" s="295"/>
      <c r="O913" s="291"/>
      <c r="T913" s="295"/>
    </row>
    <row r="914" spans="1:20" ht="13" x14ac:dyDescent="0.3">
      <c r="A914" s="287"/>
      <c r="B914" s="293"/>
      <c r="C914" s="294"/>
      <c r="D914" s="292"/>
      <c r="E914" s="295"/>
      <c r="F914" s="291"/>
      <c r="G914" s="292"/>
      <c r="H914" s="295"/>
      <c r="I914" s="291"/>
      <c r="K914" s="295"/>
      <c r="L914" s="291"/>
      <c r="M914" s="292"/>
      <c r="N914" s="295"/>
      <c r="O914" s="291"/>
      <c r="T914" s="295"/>
    </row>
    <row r="915" spans="1:20" ht="13" x14ac:dyDescent="0.3">
      <c r="A915" s="287"/>
      <c r="B915" s="293"/>
      <c r="C915" s="294"/>
      <c r="D915" s="292"/>
      <c r="E915" s="295"/>
      <c r="F915" s="291"/>
      <c r="G915" s="292"/>
      <c r="H915" s="295"/>
      <c r="I915" s="291"/>
      <c r="K915" s="295"/>
      <c r="L915" s="291"/>
      <c r="M915" s="292"/>
      <c r="N915" s="295"/>
      <c r="O915" s="291"/>
      <c r="T915" s="295"/>
    </row>
    <row r="916" spans="1:20" ht="13" x14ac:dyDescent="0.3">
      <c r="A916" s="287"/>
      <c r="B916" s="293"/>
      <c r="C916" s="294"/>
      <c r="D916" s="292"/>
      <c r="E916" s="295"/>
      <c r="F916" s="291"/>
      <c r="G916" s="292"/>
      <c r="H916" s="295"/>
      <c r="I916" s="291"/>
      <c r="K916" s="295"/>
      <c r="L916" s="291"/>
      <c r="M916" s="292"/>
      <c r="N916" s="295"/>
      <c r="O916" s="291"/>
      <c r="T916" s="295"/>
    </row>
    <row r="917" spans="1:20" ht="13" x14ac:dyDescent="0.3">
      <c r="A917" s="287"/>
      <c r="B917" s="293"/>
      <c r="C917" s="294"/>
      <c r="D917" s="292"/>
      <c r="E917" s="295"/>
      <c r="F917" s="291"/>
      <c r="G917" s="292"/>
      <c r="H917" s="295"/>
      <c r="I917" s="291"/>
      <c r="K917" s="295"/>
      <c r="L917" s="291"/>
      <c r="M917" s="292"/>
      <c r="N917" s="295"/>
      <c r="O917" s="291"/>
      <c r="T917" s="295"/>
    </row>
    <row r="918" spans="1:20" ht="13" x14ac:dyDescent="0.3">
      <c r="A918" s="287"/>
      <c r="B918" s="293"/>
      <c r="C918" s="294"/>
      <c r="D918" s="292"/>
      <c r="E918" s="295"/>
      <c r="F918" s="291"/>
      <c r="G918" s="292"/>
      <c r="H918" s="295"/>
      <c r="I918" s="291"/>
      <c r="K918" s="295"/>
      <c r="L918" s="291"/>
      <c r="M918" s="292"/>
      <c r="N918" s="295"/>
      <c r="O918" s="291"/>
      <c r="T918" s="295"/>
    </row>
    <row r="919" spans="1:20" ht="13" x14ac:dyDescent="0.3">
      <c r="A919" s="287"/>
      <c r="B919" s="293"/>
      <c r="C919" s="294"/>
      <c r="D919" s="292"/>
      <c r="E919" s="295"/>
      <c r="F919" s="291"/>
      <c r="G919" s="292"/>
      <c r="H919" s="295"/>
      <c r="I919" s="291"/>
      <c r="K919" s="295"/>
      <c r="L919" s="291"/>
      <c r="M919" s="292"/>
      <c r="N919" s="295"/>
      <c r="O919" s="291"/>
      <c r="T919" s="295"/>
    </row>
    <row r="920" spans="1:20" ht="13" x14ac:dyDescent="0.3">
      <c r="A920" s="287"/>
      <c r="B920" s="293"/>
      <c r="C920" s="294"/>
      <c r="D920" s="292"/>
      <c r="E920" s="295"/>
      <c r="F920" s="291"/>
      <c r="G920" s="292"/>
      <c r="H920" s="295"/>
      <c r="I920" s="291"/>
      <c r="K920" s="295"/>
      <c r="L920" s="291"/>
      <c r="M920" s="292"/>
      <c r="N920" s="295"/>
      <c r="O920" s="291"/>
      <c r="T920" s="295"/>
    </row>
    <row r="921" spans="1:20" ht="13" x14ac:dyDescent="0.3">
      <c r="A921" s="287"/>
      <c r="B921" s="293"/>
      <c r="C921" s="294"/>
      <c r="D921" s="292"/>
      <c r="E921" s="295"/>
      <c r="F921" s="291"/>
      <c r="G921" s="292"/>
      <c r="H921" s="295"/>
      <c r="I921" s="291"/>
      <c r="K921" s="295"/>
      <c r="L921" s="291"/>
      <c r="M921" s="292"/>
      <c r="N921" s="295"/>
      <c r="O921" s="291"/>
      <c r="T921" s="295"/>
    </row>
    <row r="922" spans="1:20" ht="13" x14ac:dyDescent="0.3">
      <c r="A922" s="287"/>
      <c r="B922" s="293"/>
      <c r="C922" s="294"/>
      <c r="D922" s="292"/>
      <c r="E922" s="295"/>
      <c r="F922" s="291"/>
      <c r="G922" s="292"/>
      <c r="H922" s="295"/>
      <c r="I922" s="291"/>
      <c r="K922" s="295"/>
      <c r="L922" s="291"/>
      <c r="M922" s="292"/>
      <c r="N922" s="295"/>
      <c r="O922" s="291"/>
      <c r="T922" s="295"/>
    </row>
    <row r="923" spans="1:20" ht="13" x14ac:dyDescent="0.3">
      <c r="A923" s="287"/>
      <c r="B923" s="293"/>
      <c r="C923" s="294"/>
      <c r="D923" s="292"/>
      <c r="E923" s="295"/>
      <c r="F923" s="291"/>
      <c r="G923" s="292"/>
      <c r="H923" s="295"/>
      <c r="I923" s="291"/>
      <c r="K923" s="295"/>
      <c r="L923" s="291"/>
      <c r="M923" s="292"/>
      <c r="N923" s="295"/>
      <c r="O923" s="291"/>
      <c r="T923" s="295"/>
    </row>
    <row r="924" spans="1:20" ht="13" x14ac:dyDescent="0.3">
      <c r="A924" s="287"/>
      <c r="B924" s="293"/>
      <c r="C924" s="294"/>
      <c r="D924" s="292"/>
      <c r="E924" s="295"/>
      <c r="F924" s="291"/>
      <c r="G924" s="292"/>
      <c r="H924" s="295"/>
      <c r="I924" s="291"/>
      <c r="K924" s="295"/>
      <c r="L924" s="291"/>
      <c r="M924" s="292"/>
      <c r="N924" s="295"/>
      <c r="O924" s="291"/>
      <c r="T924" s="295"/>
    </row>
    <row r="925" spans="1:20" ht="13" x14ac:dyDescent="0.3">
      <c r="A925" s="287"/>
      <c r="B925" s="293"/>
      <c r="C925" s="294"/>
      <c r="D925" s="292"/>
      <c r="E925" s="295"/>
      <c r="F925" s="291"/>
      <c r="G925" s="292"/>
      <c r="H925" s="295"/>
      <c r="I925" s="291"/>
      <c r="K925" s="295"/>
      <c r="L925" s="291"/>
      <c r="M925" s="292"/>
      <c r="N925" s="295"/>
      <c r="O925" s="291"/>
      <c r="T925" s="295"/>
    </row>
    <row r="926" spans="1:20" ht="13" x14ac:dyDescent="0.3">
      <c r="A926" s="287"/>
      <c r="B926" s="293"/>
      <c r="C926" s="294"/>
      <c r="D926" s="292"/>
      <c r="E926" s="295"/>
      <c r="F926" s="291"/>
      <c r="G926" s="292"/>
      <c r="H926" s="295"/>
      <c r="I926" s="291"/>
      <c r="K926" s="295"/>
      <c r="L926" s="291"/>
      <c r="M926" s="292"/>
      <c r="N926" s="295"/>
      <c r="O926" s="291"/>
      <c r="T926" s="295"/>
    </row>
    <row r="927" spans="1:20" ht="13" x14ac:dyDescent="0.3">
      <c r="A927" s="287"/>
      <c r="B927" s="293"/>
      <c r="C927" s="294"/>
      <c r="D927" s="292"/>
      <c r="E927" s="295"/>
      <c r="F927" s="291"/>
      <c r="G927" s="292"/>
      <c r="H927" s="295"/>
      <c r="I927" s="291"/>
      <c r="K927" s="295"/>
      <c r="L927" s="291"/>
      <c r="M927" s="292"/>
      <c r="N927" s="295"/>
      <c r="O927" s="291"/>
      <c r="T927" s="295"/>
    </row>
    <row r="928" spans="1:20" ht="13" x14ac:dyDescent="0.3">
      <c r="A928" s="287"/>
      <c r="B928" s="293"/>
      <c r="C928" s="294"/>
      <c r="D928" s="292"/>
      <c r="E928" s="295"/>
      <c r="F928" s="291"/>
      <c r="G928" s="292"/>
      <c r="H928" s="295"/>
      <c r="I928" s="291"/>
      <c r="K928" s="295"/>
      <c r="L928" s="291"/>
      <c r="M928" s="292"/>
      <c r="N928" s="295"/>
      <c r="O928" s="291"/>
      <c r="T928" s="295"/>
    </row>
    <row r="929" spans="1:20" ht="13" x14ac:dyDescent="0.3">
      <c r="A929" s="287"/>
      <c r="B929" s="293"/>
      <c r="C929" s="294"/>
      <c r="D929" s="292"/>
      <c r="E929" s="295"/>
      <c r="F929" s="291"/>
      <c r="G929" s="292"/>
      <c r="H929" s="295"/>
      <c r="I929" s="291"/>
      <c r="K929" s="295"/>
      <c r="L929" s="291"/>
      <c r="M929" s="292"/>
      <c r="N929" s="295"/>
      <c r="O929" s="291"/>
      <c r="T929" s="295"/>
    </row>
    <row r="930" spans="1:20" ht="13" x14ac:dyDescent="0.3">
      <c r="A930" s="287"/>
      <c r="B930" s="293"/>
      <c r="C930" s="294"/>
      <c r="D930" s="292"/>
      <c r="E930" s="295"/>
      <c r="F930" s="291"/>
      <c r="G930" s="292"/>
      <c r="H930" s="295"/>
      <c r="I930" s="291"/>
      <c r="K930" s="295"/>
      <c r="L930" s="291"/>
      <c r="M930" s="292"/>
      <c r="N930" s="295"/>
      <c r="O930" s="291"/>
      <c r="T930" s="295"/>
    </row>
    <row r="931" spans="1:20" ht="13" x14ac:dyDescent="0.3">
      <c r="A931" s="287"/>
      <c r="B931" s="293"/>
      <c r="C931" s="294"/>
      <c r="D931" s="292"/>
      <c r="E931" s="295"/>
      <c r="F931" s="291"/>
      <c r="G931" s="292"/>
      <c r="H931" s="295"/>
      <c r="I931" s="291"/>
      <c r="K931" s="295"/>
      <c r="L931" s="291"/>
      <c r="M931" s="292"/>
      <c r="N931" s="295"/>
      <c r="O931" s="291"/>
      <c r="T931" s="295"/>
    </row>
    <row r="932" spans="1:20" ht="13" x14ac:dyDescent="0.3">
      <c r="A932" s="287"/>
      <c r="B932" s="293"/>
      <c r="C932" s="294"/>
      <c r="D932" s="292"/>
      <c r="E932" s="295"/>
      <c r="F932" s="291"/>
      <c r="G932" s="292"/>
      <c r="H932" s="295"/>
      <c r="I932" s="291"/>
      <c r="K932" s="295"/>
      <c r="L932" s="291"/>
      <c r="M932" s="292"/>
      <c r="N932" s="295"/>
      <c r="O932" s="291"/>
      <c r="T932" s="295"/>
    </row>
    <row r="933" spans="1:20" ht="13" x14ac:dyDescent="0.3">
      <c r="A933" s="287"/>
      <c r="B933" s="293"/>
      <c r="C933" s="294"/>
      <c r="D933" s="292"/>
      <c r="E933" s="295"/>
      <c r="F933" s="291"/>
      <c r="G933" s="292"/>
      <c r="H933" s="295"/>
      <c r="I933" s="291"/>
      <c r="K933" s="295"/>
      <c r="L933" s="291"/>
      <c r="M933" s="292"/>
      <c r="N933" s="295"/>
      <c r="O933" s="291"/>
      <c r="T933" s="295"/>
    </row>
    <row r="934" spans="1:20" ht="13" x14ac:dyDescent="0.3">
      <c r="A934" s="287"/>
      <c r="B934" s="293"/>
      <c r="C934" s="294"/>
      <c r="D934" s="292"/>
      <c r="E934" s="295"/>
      <c r="F934" s="291"/>
      <c r="G934" s="292"/>
      <c r="H934" s="295"/>
      <c r="I934" s="291"/>
      <c r="K934" s="295"/>
      <c r="L934" s="291"/>
      <c r="M934" s="292"/>
      <c r="N934" s="295"/>
      <c r="O934" s="291"/>
      <c r="T934" s="295"/>
    </row>
    <row r="935" spans="1:20" ht="13" x14ac:dyDescent="0.3">
      <c r="A935" s="287"/>
      <c r="B935" s="293"/>
      <c r="C935" s="294"/>
      <c r="D935" s="292"/>
      <c r="E935" s="295"/>
      <c r="F935" s="291"/>
      <c r="G935" s="292"/>
      <c r="H935" s="295"/>
      <c r="I935" s="291"/>
      <c r="K935" s="295"/>
      <c r="L935" s="291"/>
      <c r="M935" s="292"/>
      <c r="N935" s="295"/>
      <c r="O935" s="291"/>
      <c r="T935" s="295"/>
    </row>
    <row r="936" spans="1:20" ht="13" x14ac:dyDescent="0.3">
      <c r="A936" s="287"/>
      <c r="B936" s="293"/>
      <c r="C936" s="294"/>
      <c r="D936" s="292"/>
      <c r="E936" s="295"/>
      <c r="F936" s="291"/>
      <c r="G936" s="292"/>
      <c r="H936" s="295"/>
      <c r="I936" s="291"/>
      <c r="K936" s="295"/>
      <c r="L936" s="291"/>
      <c r="M936" s="292"/>
      <c r="N936" s="295"/>
      <c r="O936" s="291"/>
      <c r="T936" s="295"/>
    </row>
    <row r="937" spans="1:20" ht="13" x14ac:dyDescent="0.3">
      <c r="A937" s="287"/>
      <c r="B937" s="293"/>
      <c r="C937" s="294"/>
      <c r="D937" s="292"/>
      <c r="E937" s="295"/>
      <c r="F937" s="291"/>
      <c r="G937" s="292"/>
      <c r="H937" s="295"/>
      <c r="I937" s="291"/>
      <c r="K937" s="295"/>
      <c r="L937" s="291"/>
      <c r="M937" s="292"/>
      <c r="N937" s="295"/>
      <c r="O937" s="291"/>
      <c r="T937" s="295"/>
    </row>
    <row r="938" spans="1:20" ht="13" x14ac:dyDescent="0.3">
      <c r="A938" s="287"/>
      <c r="B938" s="293"/>
      <c r="C938" s="294"/>
      <c r="D938" s="292"/>
      <c r="E938" s="295"/>
      <c r="F938" s="291"/>
      <c r="G938" s="292"/>
      <c r="H938" s="295"/>
      <c r="I938" s="291"/>
      <c r="K938" s="295"/>
      <c r="L938" s="291"/>
      <c r="M938" s="292"/>
      <c r="N938" s="295"/>
      <c r="O938" s="291"/>
      <c r="T938" s="295"/>
    </row>
    <row r="939" spans="1:20" ht="13" x14ac:dyDescent="0.3">
      <c r="A939" s="287"/>
      <c r="B939" s="293"/>
      <c r="C939" s="294"/>
      <c r="D939" s="292"/>
      <c r="E939" s="295"/>
      <c r="F939" s="291"/>
      <c r="G939" s="292"/>
      <c r="H939" s="295"/>
      <c r="I939" s="291"/>
      <c r="K939" s="295"/>
      <c r="L939" s="291"/>
      <c r="M939" s="292"/>
      <c r="N939" s="295"/>
      <c r="O939" s="291"/>
      <c r="T939" s="295"/>
    </row>
    <row r="940" spans="1:20" ht="13" x14ac:dyDescent="0.3">
      <c r="A940" s="287"/>
      <c r="B940" s="293"/>
      <c r="C940" s="294"/>
      <c r="D940" s="292"/>
      <c r="E940" s="295"/>
      <c r="F940" s="291"/>
      <c r="G940" s="292"/>
      <c r="H940" s="295"/>
      <c r="I940" s="291"/>
      <c r="K940" s="295"/>
      <c r="L940" s="291"/>
      <c r="M940" s="292"/>
      <c r="N940" s="295"/>
      <c r="O940" s="291"/>
      <c r="T940" s="295"/>
    </row>
    <row r="941" spans="1:20" ht="13" x14ac:dyDescent="0.3">
      <c r="A941" s="287"/>
      <c r="B941" s="293"/>
      <c r="C941" s="294"/>
      <c r="D941" s="292"/>
      <c r="E941" s="295"/>
      <c r="F941" s="291"/>
      <c r="G941" s="292"/>
      <c r="H941" s="295"/>
      <c r="I941" s="291"/>
      <c r="K941" s="295"/>
      <c r="L941" s="291"/>
      <c r="M941" s="292"/>
      <c r="N941" s="295"/>
      <c r="O941" s="291"/>
      <c r="T941" s="295"/>
    </row>
    <row r="942" spans="1:20" ht="13" x14ac:dyDescent="0.3">
      <c r="A942" s="287"/>
      <c r="B942" s="293"/>
      <c r="C942" s="294"/>
      <c r="D942" s="292"/>
      <c r="E942" s="295"/>
      <c r="F942" s="291"/>
      <c r="G942" s="292"/>
      <c r="H942" s="295"/>
      <c r="I942" s="291"/>
      <c r="K942" s="295"/>
      <c r="L942" s="291"/>
      <c r="M942" s="292"/>
      <c r="N942" s="295"/>
      <c r="O942" s="291"/>
      <c r="T942" s="295"/>
    </row>
    <row r="943" spans="1:20" ht="13" x14ac:dyDescent="0.3">
      <c r="A943" s="287"/>
      <c r="B943" s="293"/>
      <c r="C943" s="294"/>
      <c r="D943" s="292"/>
      <c r="E943" s="295"/>
      <c r="F943" s="291"/>
      <c r="G943" s="292"/>
      <c r="H943" s="295"/>
      <c r="I943" s="291"/>
      <c r="K943" s="295"/>
      <c r="L943" s="291"/>
      <c r="M943" s="292"/>
      <c r="N943" s="295"/>
      <c r="O943" s="291"/>
      <c r="T943" s="295"/>
    </row>
    <row r="944" spans="1:20" ht="13" x14ac:dyDescent="0.3">
      <c r="A944" s="287"/>
      <c r="B944" s="293"/>
      <c r="C944" s="294"/>
      <c r="D944" s="292"/>
      <c r="E944" s="295"/>
      <c r="F944" s="291"/>
      <c r="G944" s="292"/>
      <c r="H944" s="295"/>
      <c r="I944" s="291"/>
      <c r="K944" s="295"/>
      <c r="L944" s="291"/>
      <c r="M944" s="292"/>
      <c r="N944" s="295"/>
      <c r="O944" s="291"/>
      <c r="T944" s="295"/>
    </row>
    <row r="945" spans="1:20" ht="13" x14ac:dyDescent="0.3">
      <c r="A945" s="287"/>
      <c r="B945" s="293"/>
      <c r="C945" s="294"/>
      <c r="D945" s="292"/>
      <c r="E945" s="295"/>
      <c r="F945" s="291"/>
      <c r="G945" s="292"/>
      <c r="H945" s="295"/>
      <c r="I945" s="291"/>
      <c r="K945" s="295"/>
      <c r="L945" s="291"/>
      <c r="M945" s="292"/>
      <c r="N945" s="295"/>
      <c r="O945" s="291"/>
      <c r="T945" s="295"/>
    </row>
    <row r="946" spans="1:20" ht="13" x14ac:dyDescent="0.3">
      <c r="A946" s="287"/>
      <c r="B946" s="293"/>
      <c r="C946" s="294"/>
      <c r="D946" s="292"/>
      <c r="E946" s="295"/>
      <c r="F946" s="291"/>
      <c r="G946" s="292"/>
      <c r="H946" s="295"/>
      <c r="I946" s="291"/>
      <c r="K946" s="295"/>
      <c r="L946" s="291"/>
      <c r="M946" s="292"/>
      <c r="N946" s="295"/>
      <c r="O946" s="291"/>
      <c r="T946" s="295"/>
    </row>
    <row r="947" spans="1:20" ht="13" x14ac:dyDescent="0.3">
      <c r="A947" s="287"/>
      <c r="B947" s="293"/>
      <c r="C947" s="294"/>
      <c r="D947" s="292"/>
      <c r="E947" s="295"/>
      <c r="F947" s="291"/>
      <c r="G947" s="292"/>
      <c r="H947" s="295"/>
      <c r="I947" s="291"/>
      <c r="K947" s="295"/>
      <c r="L947" s="291"/>
      <c r="M947" s="292"/>
      <c r="N947" s="295"/>
      <c r="O947" s="291"/>
      <c r="T947" s="295"/>
    </row>
    <row r="948" spans="1:20" ht="13" x14ac:dyDescent="0.3">
      <c r="A948" s="287"/>
      <c r="B948" s="293"/>
      <c r="C948" s="294"/>
      <c r="D948" s="292"/>
      <c r="E948" s="295"/>
      <c r="F948" s="291"/>
      <c r="G948" s="292"/>
      <c r="H948" s="295"/>
      <c r="I948" s="291"/>
      <c r="K948" s="295"/>
      <c r="L948" s="291"/>
      <c r="M948" s="292"/>
      <c r="N948" s="295"/>
      <c r="O948" s="291"/>
      <c r="T948" s="295"/>
    </row>
    <row r="949" spans="1:20" ht="13" x14ac:dyDescent="0.3">
      <c r="A949" s="287"/>
      <c r="B949" s="293"/>
      <c r="C949" s="294"/>
      <c r="D949" s="292"/>
      <c r="E949" s="295"/>
      <c r="F949" s="291"/>
      <c r="G949" s="292"/>
      <c r="H949" s="295"/>
      <c r="I949" s="291"/>
      <c r="K949" s="295"/>
      <c r="L949" s="291"/>
      <c r="M949" s="292"/>
      <c r="N949" s="295"/>
      <c r="O949" s="291"/>
      <c r="T949" s="295"/>
    </row>
    <row r="950" spans="1:20" ht="13" x14ac:dyDescent="0.3">
      <c r="A950" s="287"/>
      <c r="B950" s="293"/>
      <c r="C950" s="294"/>
      <c r="D950" s="292"/>
      <c r="E950" s="295"/>
      <c r="F950" s="291"/>
      <c r="G950" s="292"/>
      <c r="H950" s="295"/>
      <c r="I950" s="291"/>
      <c r="K950" s="295"/>
      <c r="L950" s="291"/>
      <c r="M950" s="292"/>
      <c r="N950" s="295"/>
      <c r="O950" s="291"/>
      <c r="T950" s="295"/>
    </row>
    <row r="951" spans="1:20" ht="13" x14ac:dyDescent="0.3">
      <c r="A951" s="287"/>
      <c r="B951" s="293"/>
      <c r="C951" s="294"/>
      <c r="D951" s="292"/>
      <c r="E951" s="295"/>
      <c r="F951" s="291"/>
      <c r="G951" s="292"/>
      <c r="H951" s="295"/>
      <c r="I951" s="291"/>
      <c r="K951" s="295"/>
      <c r="L951" s="291"/>
      <c r="M951" s="292"/>
      <c r="N951" s="295"/>
      <c r="O951" s="291"/>
      <c r="T951" s="295"/>
    </row>
    <row r="952" spans="1:20" ht="13" x14ac:dyDescent="0.3">
      <c r="A952" s="287"/>
      <c r="B952" s="293"/>
      <c r="C952" s="294"/>
      <c r="D952" s="292"/>
      <c r="E952" s="295"/>
      <c r="F952" s="291"/>
      <c r="G952" s="292"/>
      <c r="H952" s="295"/>
      <c r="I952" s="291"/>
      <c r="K952" s="295"/>
      <c r="L952" s="291"/>
      <c r="M952" s="292"/>
      <c r="N952" s="295"/>
      <c r="O952" s="291"/>
      <c r="T952" s="295"/>
    </row>
    <row r="953" spans="1:20" ht="13" x14ac:dyDescent="0.3">
      <c r="A953" s="287"/>
      <c r="B953" s="293"/>
      <c r="C953" s="294"/>
      <c r="D953" s="292"/>
      <c r="E953" s="295"/>
      <c r="F953" s="291"/>
      <c r="G953" s="292"/>
      <c r="H953" s="295"/>
      <c r="I953" s="291"/>
      <c r="K953" s="295"/>
      <c r="L953" s="291"/>
      <c r="M953" s="292"/>
      <c r="N953" s="295"/>
      <c r="O953" s="291"/>
      <c r="T953" s="295"/>
    </row>
    <row r="954" spans="1:20" ht="13" x14ac:dyDescent="0.3">
      <c r="A954" s="287"/>
      <c r="B954" s="293"/>
      <c r="C954" s="294"/>
      <c r="D954" s="292"/>
      <c r="E954" s="295"/>
      <c r="F954" s="291"/>
      <c r="G954" s="292"/>
      <c r="H954" s="295"/>
      <c r="I954" s="291"/>
      <c r="K954" s="295"/>
      <c r="L954" s="291"/>
      <c r="M954" s="292"/>
      <c r="N954" s="295"/>
      <c r="O954" s="291"/>
      <c r="T954" s="295"/>
    </row>
    <row r="955" spans="1:20" ht="13" x14ac:dyDescent="0.3">
      <c r="A955" s="287"/>
      <c r="B955" s="293"/>
      <c r="C955" s="294"/>
      <c r="D955" s="292"/>
      <c r="E955" s="295"/>
      <c r="F955" s="291"/>
      <c r="G955" s="292"/>
      <c r="H955" s="295"/>
      <c r="I955" s="291"/>
      <c r="K955" s="295"/>
      <c r="L955" s="291"/>
      <c r="M955" s="292"/>
      <c r="N955" s="295"/>
      <c r="O955" s="291"/>
      <c r="T955" s="295"/>
    </row>
    <row r="956" spans="1:20" ht="13" x14ac:dyDescent="0.3">
      <c r="A956" s="287"/>
      <c r="B956" s="293"/>
      <c r="C956" s="294"/>
      <c r="D956" s="292"/>
      <c r="E956" s="295"/>
      <c r="F956" s="291"/>
      <c r="G956" s="292"/>
      <c r="H956" s="295"/>
      <c r="I956" s="291"/>
      <c r="K956" s="295"/>
      <c r="L956" s="291"/>
      <c r="M956" s="292"/>
      <c r="N956" s="295"/>
      <c r="O956" s="291"/>
      <c r="T956" s="295"/>
    </row>
    <row r="957" spans="1:20" ht="13" x14ac:dyDescent="0.3">
      <c r="A957" s="287"/>
      <c r="B957" s="293"/>
      <c r="C957" s="294"/>
      <c r="D957" s="292"/>
      <c r="E957" s="295"/>
      <c r="F957" s="291"/>
      <c r="G957" s="292"/>
      <c r="H957" s="295"/>
      <c r="I957" s="291"/>
      <c r="K957" s="295"/>
      <c r="L957" s="291"/>
      <c r="M957" s="292"/>
      <c r="N957" s="295"/>
      <c r="O957" s="291"/>
      <c r="T957" s="295"/>
    </row>
    <row r="958" spans="1:20" ht="13" x14ac:dyDescent="0.3">
      <c r="A958" s="287"/>
      <c r="B958" s="293"/>
      <c r="C958" s="294"/>
      <c r="D958" s="292"/>
      <c r="E958" s="295"/>
      <c r="F958" s="291"/>
      <c r="G958" s="292"/>
      <c r="H958" s="295"/>
      <c r="I958" s="291"/>
      <c r="K958" s="295"/>
      <c r="L958" s="291"/>
      <c r="M958" s="292"/>
      <c r="N958" s="295"/>
      <c r="O958" s="291"/>
      <c r="T958" s="295"/>
    </row>
    <row r="959" spans="1:20" ht="13" x14ac:dyDescent="0.3">
      <c r="A959" s="287"/>
      <c r="B959" s="293"/>
      <c r="C959" s="294"/>
      <c r="D959" s="292"/>
      <c r="E959" s="295"/>
      <c r="F959" s="291"/>
      <c r="G959" s="292"/>
      <c r="H959" s="295"/>
      <c r="I959" s="291"/>
      <c r="K959" s="295"/>
      <c r="L959" s="291"/>
      <c r="M959" s="292"/>
      <c r="N959" s="295"/>
      <c r="O959" s="291"/>
      <c r="T959" s="295"/>
    </row>
    <row r="960" spans="1:20" ht="13" x14ac:dyDescent="0.3">
      <c r="A960" s="287"/>
      <c r="B960" s="293"/>
      <c r="C960" s="294"/>
      <c r="D960" s="292"/>
      <c r="E960" s="295"/>
      <c r="F960" s="291"/>
      <c r="G960" s="292"/>
      <c r="H960" s="295"/>
      <c r="I960" s="291"/>
      <c r="K960" s="295"/>
      <c r="L960" s="291"/>
      <c r="M960" s="292"/>
      <c r="N960" s="295"/>
      <c r="O960" s="291"/>
      <c r="T960" s="295"/>
    </row>
    <row r="961" spans="1:20" ht="13" x14ac:dyDescent="0.3">
      <c r="A961" s="287"/>
      <c r="B961" s="293"/>
      <c r="C961" s="294"/>
      <c r="D961" s="292"/>
      <c r="E961" s="295"/>
      <c r="F961" s="291"/>
      <c r="G961" s="292"/>
      <c r="H961" s="295"/>
      <c r="I961" s="291"/>
      <c r="K961" s="295"/>
      <c r="L961" s="291"/>
      <c r="M961" s="292"/>
      <c r="N961" s="295"/>
      <c r="O961" s="291"/>
      <c r="T961" s="295"/>
    </row>
    <row r="962" spans="1:20" ht="13" x14ac:dyDescent="0.3">
      <c r="A962" s="287"/>
      <c r="B962" s="293"/>
      <c r="C962" s="294"/>
      <c r="D962" s="292"/>
      <c r="E962" s="295"/>
      <c r="F962" s="291"/>
      <c r="G962" s="292"/>
      <c r="H962" s="295"/>
      <c r="I962" s="291"/>
      <c r="K962" s="295"/>
      <c r="L962" s="291"/>
      <c r="M962" s="292"/>
      <c r="N962" s="295"/>
      <c r="O962" s="291"/>
      <c r="T962" s="295"/>
    </row>
    <row r="963" spans="1:20" ht="13" x14ac:dyDescent="0.3">
      <c r="A963" s="287"/>
      <c r="B963" s="293"/>
      <c r="C963" s="294"/>
      <c r="D963" s="292"/>
      <c r="E963" s="295"/>
      <c r="F963" s="291"/>
      <c r="G963" s="292"/>
      <c r="H963" s="295"/>
      <c r="I963" s="291"/>
      <c r="K963" s="295"/>
      <c r="L963" s="291"/>
      <c r="M963" s="292"/>
      <c r="N963" s="295"/>
      <c r="O963" s="291"/>
      <c r="T963" s="295"/>
    </row>
    <row r="964" spans="1:20" ht="13" x14ac:dyDescent="0.3">
      <c r="A964" s="287"/>
      <c r="B964" s="293"/>
      <c r="C964" s="294"/>
      <c r="D964" s="292"/>
      <c r="E964" s="295"/>
      <c r="F964" s="291"/>
      <c r="G964" s="292"/>
      <c r="H964" s="295"/>
      <c r="I964" s="291"/>
      <c r="K964" s="295"/>
      <c r="L964" s="291"/>
      <c r="M964" s="292"/>
      <c r="N964" s="295"/>
      <c r="O964" s="291"/>
      <c r="T964" s="295"/>
    </row>
    <row r="965" spans="1:20" ht="13" x14ac:dyDescent="0.3">
      <c r="A965" s="287"/>
      <c r="B965" s="293"/>
      <c r="C965" s="294"/>
      <c r="D965" s="292"/>
      <c r="E965" s="295"/>
      <c r="F965" s="291"/>
      <c r="G965" s="292"/>
      <c r="H965" s="295"/>
      <c r="I965" s="291"/>
      <c r="K965" s="295"/>
      <c r="L965" s="291"/>
      <c r="M965" s="292"/>
      <c r="N965" s="295"/>
      <c r="O965" s="291"/>
      <c r="T965" s="295"/>
    </row>
    <row r="966" spans="1:20" ht="13" x14ac:dyDescent="0.3">
      <c r="A966" s="287"/>
      <c r="B966" s="293"/>
      <c r="C966" s="294"/>
      <c r="D966" s="292"/>
      <c r="E966" s="295"/>
      <c r="F966" s="291"/>
      <c r="G966" s="292"/>
      <c r="H966" s="295"/>
      <c r="I966" s="291"/>
      <c r="K966" s="295"/>
      <c r="L966" s="291"/>
      <c r="M966" s="292"/>
      <c r="N966" s="295"/>
      <c r="O966" s="291"/>
      <c r="T966" s="295"/>
    </row>
    <row r="967" spans="1:20" ht="13" x14ac:dyDescent="0.3">
      <c r="A967" s="287"/>
      <c r="B967" s="293"/>
      <c r="C967" s="294"/>
      <c r="D967" s="292"/>
      <c r="E967" s="295"/>
      <c r="F967" s="291"/>
      <c r="G967" s="292"/>
      <c r="H967" s="295"/>
      <c r="I967" s="291"/>
      <c r="K967" s="295"/>
      <c r="L967" s="291"/>
      <c r="M967" s="292"/>
      <c r="N967" s="295"/>
      <c r="O967" s="291"/>
      <c r="T967" s="295"/>
    </row>
    <row r="968" spans="1:20" ht="13" x14ac:dyDescent="0.3">
      <c r="A968" s="287"/>
      <c r="B968" s="293"/>
      <c r="C968" s="294"/>
      <c r="D968" s="292"/>
      <c r="E968" s="295"/>
      <c r="F968" s="291"/>
      <c r="G968" s="292"/>
      <c r="H968" s="295"/>
      <c r="I968" s="291"/>
      <c r="K968" s="295"/>
      <c r="L968" s="291"/>
      <c r="M968" s="292"/>
      <c r="N968" s="295"/>
      <c r="O968" s="291"/>
      <c r="T968" s="295"/>
    </row>
    <row r="969" spans="1:20" ht="13" x14ac:dyDescent="0.3">
      <c r="A969" s="287"/>
      <c r="B969" s="293"/>
      <c r="C969" s="294"/>
      <c r="D969" s="292"/>
      <c r="E969" s="295"/>
      <c r="F969" s="291"/>
      <c r="G969" s="292"/>
      <c r="H969" s="295"/>
      <c r="I969" s="291"/>
      <c r="K969" s="295"/>
      <c r="L969" s="291"/>
      <c r="M969" s="292"/>
      <c r="N969" s="295"/>
      <c r="O969" s="291"/>
      <c r="T969" s="295"/>
    </row>
    <row r="970" spans="1:20" ht="13" x14ac:dyDescent="0.3">
      <c r="A970" s="287"/>
      <c r="B970" s="293"/>
      <c r="C970" s="294"/>
      <c r="D970" s="292"/>
      <c r="E970" s="295"/>
      <c r="F970" s="291"/>
      <c r="G970" s="292"/>
      <c r="H970" s="295"/>
      <c r="I970" s="291"/>
      <c r="K970" s="295"/>
      <c r="L970" s="291"/>
      <c r="M970" s="292"/>
      <c r="N970" s="295"/>
      <c r="O970" s="291"/>
      <c r="T970" s="295"/>
    </row>
    <row r="971" spans="1:20" ht="13" x14ac:dyDescent="0.3">
      <c r="A971" s="287"/>
      <c r="B971" s="293"/>
      <c r="C971" s="294"/>
      <c r="D971" s="292"/>
      <c r="E971" s="295"/>
      <c r="F971" s="291"/>
      <c r="G971" s="292"/>
      <c r="H971" s="295"/>
      <c r="I971" s="291"/>
      <c r="K971" s="295"/>
      <c r="L971" s="291"/>
      <c r="M971" s="292"/>
      <c r="N971" s="295"/>
      <c r="O971" s="291"/>
      <c r="T971" s="295"/>
    </row>
    <row r="972" spans="1:20" ht="13" x14ac:dyDescent="0.3">
      <c r="A972" s="287"/>
      <c r="B972" s="293"/>
      <c r="C972" s="294"/>
      <c r="D972" s="292"/>
      <c r="E972" s="295"/>
      <c r="F972" s="291"/>
      <c r="G972" s="292"/>
      <c r="H972" s="295"/>
      <c r="I972" s="291"/>
      <c r="K972" s="295"/>
      <c r="L972" s="291"/>
      <c r="M972" s="292"/>
      <c r="N972" s="295"/>
      <c r="O972" s="291"/>
      <c r="T972" s="295"/>
    </row>
    <row r="973" spans="1:20" ht="13" x14ac:dyDescent="0.3">
      <c r="A973" s="287"/>
      <c r="B973" s="293"/>
      <c r="C973" s="294"/>
      <c r="D973" s="292"/>
      <c r="E973" s="295"/>
      <c r="F973" s="291"/>
      <c r="G973" s="292"/>
      <c r="H973" s="295"/>
      <c r="I973" s="291"/>
      <c r="K973" s="295"/>
      <c r="L973" s="291"/>
      <c r="M973" s="292"/>
      <c r="N973" s="295"/>
      <c r="O973" s="291"/>
      <c r="T973" s="295"/>
    </row>
    <row r="974" spans="1:20" ht="13" x14ac:dyDescent="0.3">
      <c r="A974" s="287"/>
      <c r="B974" s="293"/>
      <c r="C974" s="294"/>
      <c r="D974" s="292"/>
      <c r="E974" s="295"/>
      <c r="F974" s="291"/>
      <c r="G974" s="292"/>
      <c r="H974" s="295"/>
      <c r="I974" s="291"/>
      <c r="K974" s="295"/>
      <c r="L974" s="291"/>
      <c r="M974" s="292"/>
      <c r="N974" s="295"/>
      <c r="O974" s="291"/>
      <c r="T974" s="295"/>
    </row>
    <row r="975" spans="1:20" ht="13" x14ac:dyDescent="0.3">
      <c r="A975" s="287"/>
      <c r="B975" s="293"/>
      <c r="C975" s="294"/>
      <c r="D975" s="292"/>
      <c r="E975" s="295"/>
      <c r="F975" s="291"/>
      <c r="G975" s="292"/>
      <c r="H975" s="295"/>
      <c r="I975" s="291"/>
      <c r="K975" s="295"/>
      <c r="L975" s="291"/>
      <c r="M975" s="292"/>
      <c r="N975" s="295"/>
      <c r="O975" s="291"/>
      <c r="T975" s="295"/>
    </row>
    <row r="976" spans="1:20" ht="13" x14ac:dyDescent="0.3">
      <c r="A976" s="287"/>
      <c r="B976" s="293"/>
      <c r="C976" s="294"/>
      <c r="D976" s="292"/>
      <c r="E976" s="295"/>
      <c r="F976" s="291"/>
      <c r="G976" s="292"/>
      <c r="H976" s="295"/>
      <c r="I976" s="291"/>
      <c r="K976" s="295"/>
      <c r="L976" s="291"/>
      <c r="M976" s="292"/>
      <c r="N976" s="295"/>
      <c r="O976" s="291"/>
      <c r="T976" s="295"/>
    </row>
    <row r="977" spans="1:20" ht="13" x14ac:dyDescent="0.3">
      <c r="A977" s="287"/>
      <c r="B977" s="293"/>
      <c r="C977" s="294"/>
      <c r="D977" s="292"/>
      <c r="E977" s="295"/>
      <c r="F977" s="291"/>
      <c r="G977" s="292"/>
      <c r="H977" s="295"/>
      <c r="I977" s="291"/>
      <c r="K977" s="295"/>
      <c r="L977" s="291"/>
      <c r="M977" s="292"/>
      <c r="N977" s="295"/>
      <c r="O977" s="291"/>
      <c r="T977" s="295"/>
    </row>
    <row r="978" spans="1:20" ht="13" x14ac:dyDescent="0.3">
      <c r="A978" s="287"/>
      <c r="B978" s="293"/>
      <c r="C978" s="294"/>
      <c r="D978" s="292"/>
      <c r="E978" s="295"/>
      <c r="F978" s="291"/>
      <c r="G978" s="292"/>
      <c r="H978" s="295"/>
      <c r="I978" s="291"/>
      <c r="K978" s="295"/>
      <c r="L978" s="291"/>
      <c r="M978" s="292"/>
      <c r="N978" s="295"/>
      <c r="O978" s="291"/>
      <c r="T978" s="295"/>
    </row>
    <row r="979" spans="1:20" ht="13" x14ac:dyDescent="0.3">
      <c r="A979" s="287"/>
      <c r="B979" s="293"/>
      <c r="C979" s="294"/>
      <c r="D979" s="292"/>
      <c r="E979" s="295"/>
      <c r="F979" s="291"/>
      <c r="G979" s="292"/>
      <c r="H979" s="295"/>
      <c r="I979" s="291"/>
      <c r="K979" s="295"/>
      <c r="L979" s="291"/>
      <c r="M979" s="292"/>
      <c r="N979" s="295"/>
      <c r="O979" s="291"/>
      <c r="T979" s="295"/>
    </row>
    <row r="980" spans="1:20" ht="13" x14ac:dyDescent="0.3">
      <c r="A980" s="287"/>
      <c r="B980" s="293"/>
      <c r="C980" s="294"/>
      <c r="D980" s="292"/>
      <c r="E980" s="295"/>
      <c r="F980" s="291"/>
      <c r="G980" s="292"/>
      <c r="H980" s="295"/>
      <c r="I980" s="291"/>
      <c r="K980" s="295"/>
      <c r="L980" s="291"/>
      <c r="M980" s="292"/>
      <c r="N980" s="295"/>
      <c r="O980" s="291"/>
      <c r="T980" s="295"/>
    </row>
    <row r="981" spans="1:20" ht="13" x14ac:dyDescent="0.3">
      <c r="A981" s="287"/>
      <c r="B981" s="293"/>
      <c r="C981" s="294"/>
      <c r="D981" s="292"/>
      <c r="E981" s="295"/>
      <c r="F981" s="291"/>
      <c r="G981" s="292"/>
      <c r="H981" s="295"/>
      <c r="I981" s="291"/>
      <c r="K981" s="295"/>
      <c r="L981" s="291"/>
      <c r="M981" s="292"/>
      <c r="N981" s="295"/>
      <c r="O981" s="291"/>
      <c r="T981" s="295"/>
    </row>
    <row r="982" spans="1:20" ht="13" x14ac:dyDescent="0.3">
      <c r="A982" s="287"/>
      <c r="B982" s="293"/>
      <c r="C982" s="294"/>
      <c r="D982" s="292"/>
      <c r="E982" s="295"/>
      <c r="F982" s="291"/>
      <c r="G982" s="292"/>
      <c r="H982" s="295"/>
      <c r="I982" s="291"/>
      <c r="K982" s="295"/>
      <c r="L982" s="291"/>
      <c r="M982" s="292"/>
      <c r="N982" s="295"/>
      <c r="O982" s="291"/>
      <c r="T982" s="295"/>
    </row>
    <row r="983" spans="1:20" ht="13" x14ac:dyDescent="0.3">
      <c r="A983" s="287"/>
      <c r="B983" s="293"/>
      <c r="C983" s="294"/>
      <c r="D983" s="292"/>
      <c r="E983" s="295"/>
      <c r="F983" s="291"/>
      <c r="G983" s="292"/>
      <c r="H983" s="295"/>
      <c r="I983" s="291"/>
      <c r="K983" s="295"/>
      <c r="L983" s="291"/>
      <c r="M983" s="292"/>
      <c r="N983" s="295"/>
      <c r="O983" s="291"/>
      <c r="T983" s="295"/>
    </row>
    <row r="984" spans="1:20" ht="13" x14ac:dyDescent="0.3">
      <c r="A984" s="287"/>
      <c r="B984" s="293"/>
      <c r="C984" s="294"/>
      <c r="D984" s="292"/>
      <c r="E984" s="295"/>
      <c r="F984" s="291"/>
      <c r="G984" s="292"/>
      <c r="H984" s="295"/>
      <c r="I984" s="291"/>
      <c r="K984" s="295"/>
      <c r="L984" s="291"/>
      <c r="M984" s="292"/>
      <c r="N984" s="295"/>
      <c r="O984" s="291"/>
      <c r="T984" s="295"/>
    </row>
    <row r="985" spans="1:20" ht="13" x14ac:dyDescent="0.3">
      <c r="A985" s="287"/>
      <c r="B985" s="293"/>
      <c r="C985" s="294"/>
      <c r="D985" s="292"/>
      <c r="E985" s="295"/>
      <c r="F985" s="291"/>
      <c r="G985" s="292"/>
      <c r="H985" s="295"/>
      <c r="I985" s="291"/>
      <c r="K985" s="295"/>
      <c r="L985" s="291"/>
      <c r="M985" s="292"/>
      <c r="N985" s="295"/>
      <c r="O985" s="291"/>
      <c r="T985" s="295"/>
    </row>
    <row r="986" spans="1:20" ht="13" x14ac:dyDescent="0.3">
      <c r="A986" s="287"/>
      <c r="B986" s="293"/>
      <c r="C986" s="294"/>
      <c r="D986" s="292"/>
      <c r="E986" s="295"/>
      <c r="F986" s="291"/>
      <c r="G986" s="292"/>
      <c r="H986" s="295"/>
      <c r="I986" s="291"/>
      <c r="K986" s="295"/>
      <c r="L986" s="291"/>
      <c r="M986" s="292"/>
      <c r="N986" s="295"/>
      <c r="O986" s="291"/>
      <c r="T986" s="295"/>
    </row>
    <row r="987" spans="1:20" ht="13" x14ac:dyDescent="0.3">
      <c r="A987" s="287"/>
      <c r="B987" s="293"/>
      <c r="C987" s="294"/>
      <c r="D987" s="292"/>
      <c r="E987" s="295"/>
      <c r="F987" s="291"/>
      <c r="G987" s="292"/>
      <c r="H987" s="295"/>
      <c r="I987" s="291"/>
      <c r="K987" s="295"/>
      <c r="L987" s="291"/>
      <c r="M987" s="292"/>
      <c r="N987" s="295"/>
      <c r="O987" s="291"/>
      <c r="T987" s="295"/>
    </row>
    <row r="988" spans="1:20" ht="13" x14ac:dyDescent="0.3">
      <c r="A988" s="287"/>
      <c r="B988" s="293"/>
      <c r="C988" s="294"/>
      <c r="D988" s="292"/>
      <c r="E988" s="295"/>
      <c r="F988" s="291"/>
      <c r="G988" s="292"/>
      <c r="H988" s="295"/>
      <c r="I988" s="291"/>
      <c r="K988" s="295"/>
      <c r="L988" s="291"/>
      <c r="M988" s="292"/>
      <c r="N988" s="295"/>
      <c r="O988" s="291"/>
      <c r="T988" s="295"/>
    </row>
    <row r="989" spans="1:20" ht="13" x14ac:dyDescent="0.3">
      <c r="A989" s="287"/>
      <c r="B989" s="293"/>
      <c r="C989" s="294"/>
      <c r="D989" s="292"/>
      <c r="E989" s="295"/>
      <c r="F989" s="291"/>
      <c r="G989" s="292"/>
      <c r="H989" s="295"/>
      <c r="I989" s="291"/>
      <c r="K989" s="295"/>
      <c r="L989" s="291"/>
      <c r="M989" s="292"/>
      <c r="N989" s="295"/>
      <c r="O989" s="291"/>
      <c r="T989" s="295"/>
    </row>
    <row r="990" spans="1:20" ht="13" x14ac:dyDescent="0.3">
      <c r="A990" s="287"/>
      <c r="B990" s="293"/>
      <c r="C990" s="294"/>
      <c r="D990" s="292"/>
      <c r="E990" s="295"/>
      <c r="F990" s="291"/>
      <c r="G990" s="292"/>
      <c r="H990" s="295"/>
      <c r="I990" s="291"/>
      <c r="K990" s="295"/>
      <c r="L990" s="291"/>
      <c r="M990" s="292"/>
      <c r="N990" s="295"/>
      <c r="O990" s="291"/>
      <c r="T990" s="295"/>
    </row>
    <row r="991" spans="1:20" ht="13" x14ac:dyDescent="0.3">
      <c r="A991" s="287"/>
      <c r="B991" s="293"/>
      <c r="C991" s="294"/>
      <c r="D991" s="292"/>
      <c r="E991" s="295"/>
      <c r="F991" s="291"/>
      <c r="G991" s="292"/>
      <c r="H991" s="295"/>
      <c r="I991" s="291"/>
      <c r="K991" s="295"/>
      <c r="L991" s="291"/>
      <c r="M991" s="292"/>
      <c r="N991" s="295"/>
      <c r="O991" s="291"/>
      <c r="T991" s="295"/>
    </row>
    <row r="992" spans="1:20" ht="13" x14ac:dyDescent="0.3">
      <c r="A992" s="287"/>
      <c r="B992" s="293"/>
      <c r="C992" s="294"/>
      <c r="D992" s="292"/>
      <c r="E992" s="295"/>
      <c r="F992" s="291"/>
      <c r="G992" s="292"/>
      <c r="H992" s="295"/>
      <c r="I992" s="291"/>
      <c r="K992" s="295"/>
      <c r="L992" s="291"/>
      <c r="M992" s="292"/>
      <c r="N992" s="295"/>
      <c r="O992" s="291"/>
      <c r="T992" s="295"/>
    </row>
    <row r="993" spans="1:20" ht="13" x14ac:dyDescent="0.3">
      <c r="A993" s="287"/>
      <c r="B993" s="293"/>
      <c r="C993" s="294"/>
      <c r="D993" s="292"/>
      <c r="E993" s="295"/>
      <c r="F993" s="291"/>
      <c r="G993" s="292"/>
      <c r="H993" s="295"/>
      <c r="I993" s="296"/>
      <c r="K993" s="295"/>
      <c r="L993" s="291"/>
      <c r="M993" s="297"/>
      <c r="N993" s="295"/>
      <c r="O993" s="291"/>
      <c r="T993" s="295"/>
    </row>
    <row r="994" spans="1:20" ht="13" x14ac:dyDescent="0.3">
      <c r="A994" s="287"/>
      <c r="B994" s="298"/>
      <c r="C994" s="299"/>
      <c r="D994" s="297"/>
      <c r="E994" s="295"/>
      <c r="F994" s="296"/>
      <c r="G994" s="297"/>
      <c r="H994" s="295"/>
      <c r="K994" s="295"/>
      <c r="L994" s="296"/>
      <c r="N994" s="295"/>
      <c r="O994" s="296"/>
      <c r="T994" s="295"/>
    </row>
  </sheetData>
  <mergeCells count="23">
    <mergeCell ref="A42:E42"/>
    <mergeCell ref="Y3:Y4"/>
    <mergeCell ref="Z3:Z4"/>
    <mergeCell ref="AA3:AA4"/>
    <mergeCell ref="AB3:AB4"/>
    <mergeCell ref="AD3:AD4"/>
    <mergeCell ref="S3:S4"/>
    <mergeCell ref="T3:T4"/>
    <mergeCell ref="U3:U4"/>
    <mergeCell ref="V3:V4"/>
    <mergeCell ref="W3:W4"/>
    <mergeCell ref="X3:X4"/>
    <mergeCell ref="A1:AC1"/>
    <mergeCell ref="A2:AC2"/>
    <mergeCell ref="A3:A4"/>
    <mergeCell ref="B3:D3"/>
    <mergeCell ref="E3:G3"/>
    <mergeCell ref="H3:J3"/>
    <mergeCell ref="K3:M3"/>
    <mergeCell ref="N3:P3"/>
    <mergeCell ref="Q3:Q4"/>
    <mergeCell ref="R3:R4"/>
    <mergeCell ref="AC3:AC4"/>
  </mergeCell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H1" sqref="H1:H1048576"/>
    </sheetView>
  </sheetViews>
  <sheetFormatPr baseColWidth="10" defaultColWidth="14.453125" defaultRowHeight="15.75" customHeight="1" x14ac:dyDescent="0.25"/>
  <cols>
    <col min="1" max="1" width="18.36328125" style="11" customWidth="1"/>
    <col min="2" max="2" width="14" style="11" customWidth="1"/>
    <col min="3" max="3" width="16.36328125" style="11" customWidth="1"/>
    <col min="4" max="4" width="14.453125" style="11" customWidth="1"/>
    <col min="5" max="5" width="11.453125" style="11" customWidth="1"/>
    <col min="6" max="6" width="22.453125" style="11" customWidth="1"/>
    <col min="7" max="7" width="17.08984375" style="11" customWidth="1"/>
    <col min="8" max="8" width="11.36328125" style="11" customWidth="1"/>
    <col min="9" max="9" width="16.6328125" style="11" customWidth="1"/>
    <col min="10" max="10" width="10.453125" style="11" customWidth="1"/>
    <col min="11" max="11" width="15.453125" style="11" customWidth="1"/>
    <col min="12" max="12" width="7" style="11" customWidth="1"/>
    <col min="13" max="13" width="12.08984375" style="11" customWidth="1"/>
    <col min="14" max="14" width="10.453125" style="11" customWidth="1"/>
    <col min="15" max="15" width="12.08984375" style="11" customWidth="1"/>
    <col min="16" max="16" width="6.08984375" style="11" customWidth="1"/>
    <col min="17" max="17" width="13.453125" style="11" customWidth="1"/>
    <col min="18" max="18" width="14.6328125" style="11" customWidth="1"/>
    <col min="19" max="19" width="10.453125" style="11" customWidth="1"/>
    <col min="20" max="20" width="13.453125" style="11" customWidth="1"/>
    <col min="21" max="21" width="22.08984375" style="11" customWidth="1"/>
    <col min="22" max="29" width="14.453125" style="98"/>
    <col min="30" max="16384" width="14.453125" style="11"/>
  </cols>
  <sheetData>
    <row r="1" spans="1:29" s="46" customFormat="1" ht="26.5" thickBot="1" x14ac:dyDescent="0.35">
      <c r="A1" s="36" t="s">
        <v>37</v>
      </c>
      <c r="B1" s="37" t="s">
        <v>38</v>
      </c>
      <c r="C1" s="38" t="s">
        <v>39</v>
      </c>
      <c r="D1" s="38" t="s">
        <v>40</v>
      </c>
      <c r="E1" s="38" t="s">
        <v>41</v>
      </c>
      <c r="F1" s="38" t="s">
        <v>42</v>
      </c>
      <c r="G1" s="39" t="s">
        <v>43</v>
      </c>
      <c r="H1" s="40" t="s">
        <v>44</v>
      </c>
      <c r="I1" s="40" t="s">
        <v>45</v>
      </c>
      <c r="J1" s="41" t="s">
        <v>46</v>
      </c>
      <c r="K1" s="38" t="s">
        <v>47</v>
      </c>
      <c r="L1" s="39" t="s">
        <v>48</v>
      </c>
      <c r="M1" s="40" t="s">
        <v>49</v>
      </c>
      <c r="N1" s="40" t="s">
        <v>50</v>
      </c>
      <c r="O1" s="40" t="s">
        <v>51</v>
      </c>
      <c r="P1" s="40" t="s">
        <v>52</v>
      </c>
      <c r="Q1" s="41" t="s">
        <v>53</v>
      </c>
      <c r="R1" s="38" t="s">
        <v>54</v>
      </c>
      <c r="S1" s="39" t="s">
        <v>55</v>
      </c>
      <c r="T1" s="42" t="s">
        <v>56</v>
      </c>
      <c r="U1" s="43" t="s">
        <v>57</v>
      </c>
      <c r="V1" s="44"/>
      <c r="W1" s="44"/>
      <c r="X1" s="44"/>
      <c r="Y1" s="44"/>
      <c r="Z1" s="44"/>
      <c r="AA1" s="45"/>
      <c r="AB1" s="45"/>
      <c r="AC1" s="45"/>
    </row>
    <row r="2" spans="1:29" s="2" customFormat="1" ht="12.5" x14ac:dyDescent="0.25">
      <c r="A2" s="47" t="s">
        <v>58</v>
      </c>
      <c r="B2" s="48">
        <v>229</v>
      </c>
      <c r="C2" s="47">
        <f>SUM([1]Lluvia!B3:K3)+SUM([1]Lluvia!N3:W3)</f>
        <v>129</v>
      </c>
      <c r="D2" s="47">
        <f>C2-([1]Lluvia!D3+[1]Lluvia!E3+[1]Lluvia!G3+[1]Lluvia!P3+[1]Lluvia!S3+[1]Lluvia!Q3)</f>
        <v>111</v>
      </c>
      <c r="E2" s="47">
        <f>D2-([1]Lluvia!T3+[1]Lluvia!H3)</f>
        <v>88</v>
      </c>
      <c r="F2" s="47">
        <f>[1]Lluvia!B3</f>
        <v>19</v>
      </c>
      <c r="G2" s="49">
        <f>[1]Lluvia!N3</f>
        <v>9</v>
      </c>
      <c r="H2" s="50">
        <f t="shared" ref="H2:H7" si="0">F2+G2</f>
        <v>28</v>
      </c>
      <c r="I2" s="50">
        <v>85</v>
      </c>
      <c r="J2" s="51">
        <f>[1]Lluvia!C3+[1]Lluvia!O3</f>
        <v>1</v>
      </c>
      <c r="K2" s="47">
        <f>[1]Lluvia!D3+[1]Lluvia!P3</f>
        <v>14</v>
      </c>
      <c r="L2" s="49">
        <f>[1]Lluvia!E3+[1]Lluvia!Q3</f>
        <v>0</v>
      </c>
      <c r="M2" s="50">
        <f t="shared" ref="M2:M7" si="1">H2+J2+K2+L2</f>
        <v>43</v>
      </c>
      <c r="N2" s="50">
        <f>[1]Lluvia!F3+[1]Lluvia!R3</f>
        <v>52</v>
      </c>
      <c r="O2" s="50">
        <f t="shared" ref="O2:O7" si="2">M2+N2</f>
        <v>95</v>
      </c>
      <c r="P2" s="50">
        <v>85</v>
      </c>
      <c r="Q2" s="51">
        <f>[1]Lluvia!G3+[1]Lluvia!S3</f>
        <v>4</v>
      </c>
      <c r="R2" s="47">
        <f>[1]Lluvia!H3+[1]Lluvia!T3</f>
        <v>23</v>
      </c>
      <c r="S2" s="49">
        <f>[1]Lluvia!I3+[1]Lluvia!U3</f>
        <v>7</v>
      </c>
      <c r="T2" s="52">
        <f t="shared" ref="T2:T8" si="3">H2/E2</f>
        <v>0.31818181818181818</v>
      </c>
      <c r="U2" s="52">
        <f t="shared" ref="U2:U7" si="4">H2/P2</f>
        <v>0.32941176470588235</v>
      </c>
      <c r="V2" s="53"/>
      <c r="W2" s="53"/>
      <c r="X2" s="54"/>
      <c r="Y2" s="54"/>
      <c r="Z2" s="54"/>
      <c r="AA2" s="54"/>
      <c r="AB2" s="54"/>
      <c r="AC2" s="54"/>
    </row>
    <row r="3" spans="1:29" s="2" customFormat="1" ht="12.5" x14ac:dyDescent="0.25">
      <c r="A3" s="55" t="s">
        <v>59</v>
      </c>
      <c r="B3" s="56">
        <v>343</v>
      </c>
      <c r="C3" s="55">
        <f>SUM([1]Alicia!B3:K3)+SUM([1]Alicia!N3:W3)</f>
        <v>195</v>
      </c>
      <c r="D3" s="55">
        <f>C3-([1]Alicia!D3+[1]Alicia!E3+[1]Alicia!G3+[1]Alicia!P3+[1]Alicia!S3+[1]Alicia!Q3)</f>
        <v>167</v>
      </c>
      <c r="E3" s="55">
        <f>D3-([1]Alicia!T3+[1]Alicia!H3)</f>
        <v>132</v>
      </c>
      <c r="F3" s="55">
        <f>[1]Alicia!B3</f>
        <v>35</v>
      </c>
      <c r="G3" s="57">
        <f>[1]Alicia!N3</f>
        <v>8</v>
      </c>
      <c r="H3" s="58">
        <f t="shared" si="0"/>
        <v>43</v>
      </c>
      <c r="I3" s="58">
        <v>85</v>
      </c>
      <c r="J3" s="59">
        <f>[1]Alicia!C3+[1]Alicia!O3</f>
        <v>4</v>
      </c>
      <c r="K3" s="55">
        <f>[1]Alicia!D3+[1]Alicia!P3</f>
        <v>10</v>
      </c>
      <c r="L3" s="57">
        <f>[1]Alicia!E3+[1]Alicia!Q3</f>
        <v>1</v>
      </c>
      <c r="M3" s="58">
        <f t="shared" si="1"/>
        <v>58</v>
      </c>
      <c r="N3" s="58">
        <f>[1]Alicia!F3+[1]Alicia!R3</f>
        <v>56</v>
      </c>
      <c r="O3" s="58">
        <f t="shared" si="2"/>
        <v>114</v>
      </c>
      <c r="P3" s="58">
        <v>85</v>
      </c>
      <c r="Q3" s="59">
        <f>[1]Alicia!G3+[1]Alicia!S3</f>
        <v>17</v>
      </c>
      <c r="R3" s="55">
        <f>[1]Alicia!H3+[1]Alicia!T3</f>
        <v>35</v>
      </c>
      <c r="S3" s="57">
        <f>[1]Alicia!I3+[1]Alicia!U3</f>
        <v>29</v>
      </c>
      <c r="T3" s="60">
        <f t="shared" si="3"/>
        <v>0.32575757575757575</v>
      </c>
      <c r="U3" s="60">
        <f t="shared" si="4"/>
        <v>0.50588235294117645</v>
      </c>
      <c r="V3" s="53"/>
      <c r="W3" s="53"/>
      <c r="X3" s="54"/>
      <c r="Y3" s="54"/>
      <c r="Z3" s="54"/>
      <c r="AA3" s="54"/>
      <c r="AB3" s="54"/>
      <c r="AC3" s="54"/>
    </row>
    <row r="4" spans="1:29" s="2" customFormat="1" ht="12.5" x14ac:dyDescent="0.25">
      <c r="A4" s="61" t="s">
        <v>60</v>
      </c>
      <c r="B4" s="62">
        <v>541</v>
      </c>
      <c r="C4" s="61">
        <f>SUM([1]Tavo!B3:K3)+SUM([1]Tavo!N3:W3)</f>
        <v>54</v>
      </c>
      <c r="D4" s="61">
        <f>C4-([1]Tavo!D3+[1]Tavo!E3+[1]Tavo!G3+[1]Tavo!P3+[1]Tavo!S3+[1]Tavo!Q3)</f>
        <v>53</v>
      </c>
      <c r="E4" s="61">
        <f>D4-([1]Tavo!T3+[1]Tavo!H3)</f>
        <v>47</v>
      </c>
      <c r="F4" s="61">
        <f>[1]Tavo!B3</f>
        <v>8</v>
      </c>
      <c r="G4" s="63">
        <f>[1]Tavo!N3</f>
        <v>6</v>
      </c>
      <c r="H4" s="64">
        <f t="shared" si="0"/>
        <v>14</v>
      </c>
      <c r="I4" s="64">
        <v>42</v>
      </c>
      <c r="J4" s="65">
        <f>[1]Tavo!C3+[1]Tavo!O3</f>
        <v>1</v>
      </c>
      <c r="K4" s="61">
        <f>[1]Tavo!D3+[1]Tavo!P3</f>
        <v>1</v>
      </c>
      <c r="L4" s="63">
        <f>[1]Tavo!E3+[1]Tavo!Q3</f>
        <v>0</v>
      </c>
      <c r="M4" s="64">
        <f t="shared" si="1"/>
        <v>16</v>
      </c>
      <c r="N4" s="64">
        <f>[1]Tavo!F3+[1]Tavo!R3</f>
        <v>14</v>
      </c>
      <c r="O4" s="64">
        <f t="shared" si="2"/>
        <v>30</v>
      </c>
      <c r="P4" s="64">
        <v>42</v>
      </c>
      <c r="Q4" s="65">
        <f>[1]Tavo!G3+[1]Tavo!S3</f>
        <v>0</v>
      </c>
      <c r="R4" s="61">
        <f>[1]Tavo!H3+[1]Tavo!T3</f>
        <v>6</v>
      </c>
      <c r="S4" s="63">
        <f>[1]Tavo!I3+[1]Tavo!U3</f>
        <v>18</v>
      </c>
      <c r="T4" s="66">
        <f t="shared" si="3"/>
        <v>0.2978723404255319</v>
      </c>
      <c r="U4" s="66">
        <f t="shared" si="4"/>
        <v>0.33333333333333331</v>
      </c>
      <c r="V4" s="53"/>
      <c r="W4" s="53"/>
      <c r="X4" s="54"/>
      <c r="Y4" s="54"/>
      <c r="Z4" s="54"/>
      <c r="AA4" s="54"/>
      <c r="AB4" s="54"/>
      <c r="AC4" s="54"/>
    </row>
    <row r="5" spans="1:29" s="2" customFormat="1" ht="12.5" x14ac:dyDescent="0.25">
      <c r="A5" s="67" t="s">
        <v>61</v>
      </c>
      <c r="B5" s="68">
        <v>62</v>
      </c>
      <c r="C5" s="4">
        <f>SUM([1]Daniel!B3:K3)+SUM([1]Daniel!N3:W3)</f>
        <v>30</v>
      </c>
      <c r="D5" s="4">
        <f>C5-([1]Daniel!D3+[1]Daniel!E3+[1]Daniel!G3+[1]Daniel!P3+[1]Daniel!S3+[1]Daniel!Q3)</f>
        <v>14</v>
      </c>
      <c r="E5" s="4">
        <f>D5-([1]Daniel!T3+[1]Daniel!H3)</f>
        <v>8</v>
      </c>
      <c r="F5" s="4">
        <f>[1]Daniel!B3</f>
        <v>1</v>
      </c>
      <c r="G5" s="69">
        <f>[1]Daniel!N3</f>
        <v>0</v>
      </c>
      <c r="H5" s="70">
        <f t="shared" si="0"/>
        <v>1</v>
      </c>
      <c r="I5" s="70">
        <v>120</v>
      </c>
      <c r="J5" s="71">
        <f>[1]Daniel!C3+[1]Daniel!O3</f>
        <v>0</v>
      </c>
      <c r="K5" s="4">
        <f>[1]Daniel!D3+[1]Daniel!P3</f>
        <v>16</v>
      </c>
      <c r="L5" s="4">
        <f>[1]Daniel!E3+[1]Daniel!Q3</f>
        <v>0</v>
      </c>
      <c r="M5" s="64">
        <f t="shared" si="1"/>
        <v>17</v>
      </c>
      <c r="N5" s="70">
        <f>[1]Daniel!F3+[1]Daniel!R3</f>
        <v>7</v>
      </c>
      <c r="O5" s="64">
        <f t="shared" si="2"/>
        <v>24</v>
      </c>
      <c r="P5" s="70">
        <v>120</v>
      </c>
      <c r="Q5" s="71">
        <f>[1]Daniel!G3+[1]Daniel!S3</f>
        <v>0</v>
      </c>
      <c r="R5" s="4">
        <f>[1]Daniel!H3+[1]Daniel!T3</f>
        <v>6</v>
      </c>
      <c r="S5" s="4">
        <f>[1]Daniel!I3+[1]Daniel!U3</f>
        <v>0</v>
      </c>
      <c r="T5" s="60">
        <f t="shared" si="3"/>
        <v>0.125</v>
      </c>
      <c r="U5" s="60">
        <f t="shared" si="4"/>
        <v>8.3333333333333332E-3</v>
      </c>
      <c r="V5" s="53"/>
      <c r="W5" s="53"/>
      <c r="X5" s="54"/>
      <c r="Y5" s="54"/>
      <c r="Z5" s="54"/>
      <c r="AA5" s="54"/>
      <c r="AB5" s="54"/>
      <c r="AC5" s="54"/>
    </row>
    <row r="6" spans="1:29" s="2" customFormat="1" ht="12.5" x14ac:dyDescent="0.25">
      <c r="A6" s="67" t="s">
        <v>19</v>
      </c>
      <c r="B6" s="68">
        <v>24</v>
      </c>
      <c r="C6" s="4">
        <f>SUM([1]DEPORTES!B3:K3)+SUM([1]DEPORTES!N3:W3)</f>
        <v>24</v>
      </c>
      <c r="D6" s="4">
        <f>C6-([1]DEPORTES!D3+[1]DEPORTES!E3+[1]DEPORTES!G3+[1]DEPORTES!P3+[1]DEPORTES!S3+[1]DEPORTES!Q3)</f>
        <v>20</v>
      </c>
      <c r="E6" s="4">
        <f>D6-([1]DEPORTES!H3+[1]DEPORTES!T3)</f>
        <v>18</v>
      </c>
      <c r="F6" s="4">
        <f>[1]DEPORTES!B3</f>
        <v>8</v>
      </c>
      <c r="G6" s="69">
        <f>[1]DEPORTES!N3</f>
        <v>0</v>
      </c>
      <c r="H6" s="70">
        <f t="shared" si="0"/>
        <v>8</v>
      </c>
      <c r="I6" s="70">
        <v>20</v>
      </c>
      <c r="J6" s="71">
        <f>[1]DEPORTES!C3+[1]DEPORTES!O3</f>
        <v>2</v>
      </c>
      <c r="K6" s="4">
        <f>[1]DEPORTES!D3+[1]DEPORTES!P3</f>
        <v>1</v>
      </c>
      <c r="L6" s="4">
        <f>[1]DEPORTES!E3+[1]DEPORTES!Q3</f>
        <v>0</v>
      </c>
      <c r="M6" s="64">
        <f t="shared" si="1"/>
        <v>11</v>
      </c>
      <c r="N6" s="70">
        <f>[1]DEPORTES!F3+[1]DEPORTES!R3</f>
        <v>5</v>
      </c>
      <c r="O6" s="64">
        <f t="shared" si="2"/>
        <v>16</v>
      </c>
      <c r="P6" s="70">
        <v>20</v>
      </c>
      <c r="Q6" s="71">
        <f>[1]DEPORTES!G3+[1]DEPORTES!S3</f>
        <v>3</v>
      </c>
      <c r="R6" s="4">
        <f>[1]DEPORTES!H3+[1]DEPORTES!T3</f>
        <v>2</v>
      </c>
      <c r="S6" s="4">
        <f>[1]DEPORTES!I3+[1]DEPORTES!U3</f>
        <v>2</v>
      </c>
      <c r="T6" s="60">
        <f t="shared" si="3"/>
        <v>0.44444444444444442</v>
      </c>
      <c r="U6" s="60">
        <f t="shared" si="4"/>
        <v>0.4</v>
      </c>
      <c r="V6" s="53"/>
      <c r="W6" s="53"/>
      <c r="X6" s="54"/>
      <c r="Y6" s="54"/>
      <c r="Z6" s="54"/>
      <c r="AA6" s="54"/>
      <c r="AB6" s="54"/>
      <c r="AC6" s="54"/>
    </row>
    <row r="7" spans="1:29" s="2" customFormat="1" ht="13" thickBot="1" x14ac:dyDescent="0.3">
      <c r="A7" s="72" t="s">
        <v>62</v>
      </c>
      <c r="B7" s="73">
        <v>9</v>
      </c>
      <c r="C7" s="74">
        <f>SUM([1]CULTURA!B3:K3)+SUM([1]CULTURA!N3:W3)</f>
        <v>9</v>
      </c>
      <c r="D7" s="74">
        <f>C7-([1]CULTURA!D3+[1]CULTURA!E3+[1]CULTURA!G3+[1]CULTURA!P3+[1]CULTURA!Q3+[1]CULTURA!S3)</f>
        <v>9</v>
      </c>
      <c r="E7" s="74">
        <f>D7-([1]CULTURA!H3+[1]CULTURA!T3)</f>
        <v>8</v>
      </c>
      <c r="F7" s="74">
        <f>[1]CULTURA!B3</f>
        <v>6</v>
      </c>
      <c r="G7" s="75">
        <f>[1]CULTURA!N3</f>
        <v>0</v>
      </c>
      <c r="H7" s="76">
        <f t="shared" si="0"/>
        <v>6</v>
      </c>
      <c r="I7" s="76">
        <v>6</v>
      </c>
      <c r="J7" s="77">
        <f>[1]CULTURA!C3+[1]CULTURA!O3</f>
        <v>1</v>
      </c>
      <c r="K7" s="74">
        <f>[1]CULTURA!D3+[1]CULTURA!P3</f>
        <v>0</v>
      </c>
      <c r="L7" s="74">
        <f>[1]CULTURA!E3+[1]CULTURA!Q3</f>
        <v>0</v>
      </c>
      <c r="M7" s="64">
        <f t="shared" si="1"/>
        <v>7</v>
      </c>
      <c r="N7" s="76">
        <f>[1]CULTURA!F3+[1]CULTURA!R3</f>
        <v>1</v>
      </c>
      <c r="O7" s="64">
        <f t="shared" si="2"/>
        <v>8</v>
      </c>
      <c r="P7" s="76">
        <v>6</v>
      </c>
      <c r="Q7" s="77">
        <f>[1]CULTURA!G3+[1]CULTURA!S3</f>
        <v>0</v>
      </c>
      <c r="R7" s="74">
        <f>[1]CULTURA!H3+[1]CULTURA!T3</f>
        <v>1</v>
      </c>
      <c r="S7" s="74">
        <f>[1]CULTURA!I3+[1]CULTURA!U3</f>
        <v>0</v>
      </c>
      <c r="T7" s="66">
        <f t="shared" si="3"/>
        <v>0.75</v>
      </c>
      <c r="U7" s="66">
        <f t="shared" si="4"/>
        <v>1</v>
      </c>
      <c r="V7" s="53"/>
      <c r="W7" s="53"/>
      <c r="X7" s="54"/>
      <c r="Y7" s="54"/>
      <c r="Z7" s="54"/>
      <c r="AA7" s="54"/>
      <c r="AB7" s="54"/>
      <c r="AC7" s="54"/>
    </row>
    <row r="8" spans="1:29" s="2" customFormat="1" ht="13" thickBot="1" x14ac:dyDescent="0.3">
      <c r="A8" s="78" t="s">
        <v>63</v>
      </c>
      <c r="B8" s="79">
        <f>SUM(B9:B13)</f>
        <v>3</v>
      </c>
      <c r="C8" s="79">
        <f t="shared" ref="C8:H8" si="5">SUM(C9:C13)</f>
        <v>7</v>
      </c>
      <c r="D8" s="79">
        <f t="shared" si="5"/>
        <v>7</v>
      </c>
      <c r="E8" s="79">
        <f t="shared" si="5"/>
        <v>3</v>
      </c>
      <c r="F8" s="79">
        <f t="shared" si="5"/>
        <v>1</v>
      </c>
      <c r="G8" s="80">
        <f t="shared" si="5"/>
        <v>0</v>
      </c>
      <c r="H8" s="81">
        <f t="shared" si="5"/>
        <v>1</v>
      </c>
      <c r="I8" s="81">
        <v>25</v>
      </c>
      <c r="J8" s="82">
        <f t="shared" ref="J8:O8" si="6">SUM(J9:J13)</f>
        <v>0</v>
      </c>
      <c r="K8" s="79">
        <f t="shared" si="6"/>
        <v>0</v>
      </c>
      <c r="L8" s="80">
        <f t="shared" si="6"/>
        <v>0</v>
      </c>
      <c r="M8" s="81">
        <f t="shared" si="6"/>
        <v>1</v>
      </c>
      <c r="N8" s="81">
        <f t="shared" si="6"/>
        <v>1</v>
      </c>
      <c r="O8" s="81">
        <f t="shared" si="6"/>
        <v>2</v>
      </c>
      <c r="P8" s="81">
        <v>25</v>
      </c>
      <c r="Q8" s="82">
        <f>SUM(Q9:Q13)</f>
        <v>0</v>
      </c>
      <c r="R8" s="79">
        <f>SUM(R9:R13)</f>
        <v>4</v>
      </c>
      <c r="S8" s="80">
        <f>SUM(S9:S13)</f>
        <v>1</v>
      </c>
      <c r="T8" s="83">
        <f t="shared" si="3"/>
        <v>0.33333333333333331</v>
      </c>
      <c r="U8" s="84">
        <f>H8/P8</f>
        <v>0.04</v>
      </c>
      <c r="V8" s="53"/>
      <c r="W8" s="53"/>
      <c r="X8" s="53"/>
      <c r="Y8" s="53"/>
      <c r="Z8" s="53"/>
      <c r="AA8" s="54"/>
      <c r="AB8" s="54"/>
      <c r="AC8" s="54"/>
    </row>
    <row r="9" spans="1:29" s="2" customFormat="1" ht="12.5" x14ac:dyDescent="0.25">
      <c r="A9" s="47" t="s">
        <v>58</v>
      </c>
      <c r="B9" s="48">
        <v>0</v>
      </c>
      <c r="C9" s="47">
        <f>SUM([1]Lluvia!B4:K4)+SUM([1]Lluvia!N4:W4)+SUM([1]Lluvia!B5:K5)+SUM([1]Lluvia!N5:W5)</f>
        <v>0</v>
      </c>
      <c r="D9" s="47">
        <f>C9-([1]Lluvia!D4+[1]Lluvia!E4+[1]Lluvia!G4+[1]Lluvia!P4+[1]Lluvia!S4+[1]Lluvia!Q4+[1]Lluvia!D5+[1]Lluvia!E5+[1]Lluvia!G5+[1]Lluvia!P5+[1]Lluvia!Q5+[1]Lluvia!S5)</f>
        <v>0</v>
      </c>
      <c r="E9" s="47">
        <f>D9-([1]Lluvia!T4+[1]Lluvia!H4+[1]Lluvia!H5+[1]Lluvia!T5)</f>
        <v>0</v>
      </c>
      <c r="F9" s="47">
        <f>[1]Lluvia!B4+[1]Lluvia!B5</f>
        <v>0</v>
      </c>
      <c r="G9" s="49">
        <f>[1]Lluvia!N4+[1]Lluvia!N5</f>
        <v>0</v>
      </c>
      <c r="H9" s="50">
        <f>F9+G9</f>
        <v>0</v>
      </c>
      <c r="I9" s="50"/>
      <c r="J9" s="51">
        <f>[1]Lluvia!C4+[1]Lluvia!O4+[1]Lluvia!O5+[1]Lluvia!C5</f>
        <v>0</v>
      </c>
      <c r="K9" s="47"/>
      <c r="L9" s="49">
        <f>[1]Lluvia!E4</f>
        <v>0</v>
      </c>
      <c r="M9" s="50">
        <f>H9+J9+K9+L9</f>
        <v>0</v>
      </c>
      <c r="N9" s="50">
        <f>[1]Lluvia!F4+[1]Lluvia!F5+[1]Lluvia!R4+[1]Lluvia!R5</f>
        <v>0</v>
      </c>
      <c r="O9" s="50">
        <f>M9+N9</f>
        <v>0</v>
      </c>
      <c r="P9" s="50"/>
      <c r="Q9" s="51"/>
      <c r="R9" s="47"/>
      <c r="S9" s="49">
        <f>[1]Lluvia!I4+[1]Lluvia!U4+[1]Lluvia!I5+[1]Lluvia!U5</f>
        <v>0</v>
      </c>
      <c r="T9" s="85"/>
      <c r="U9" s="85"/>
      <c r="V9" s="53"/>
      <c r="W9" s="53"/>
      <c r="X9" s="54"/>
      <c r="Y9" s="54"/>
      <c r="Z9" s="54"/>
      <c r="AA9" s="54"/>
      <c r="AB9" s="54"/>
      <c r="AC9" s="54"/>
    </row>
    <row r="10" spans="1:29" s="2" customFormat="1" ht="12.5" x14ac:dyDescent="0.25">
      <c r="A10" s="55" t="s">
        <v>59</v>
      </c>
      <c r="B10" s="56">
        <v>2</v>
      </c>
      <c r="C10" s="55">
        <f>SUM([1]Alicia!B4:K4)+SUM([1]Alicia!N4:W4)+SUM([1]Alicia!B5:K5)+SUM([1]Alicia!N5:W5)</f>
        <v>2</v>
      </c>
      <c r="D10" s="55">
        <f>C10-([1]Alicia!D4+[1]Alicia!E4+[1]Alicia!G4+[1]Alicia!P4+[1]Alicia!S4+[1]Alicia!Q4+[1]Alicia!D5+[1]Alicia!E5+[1]Alicia!G5+[1]Alicia!P5+[1]Alicia!Q5+[1]Alicia!S5)</f>
        <v>2</v>
      </c>
      <c r="E10" s="86">
        <f>D10-([1]Alicia!T4+[1]Alicia!H4+[1]Alicia!H5+[1]Alicia!T5)</f>
        <v>2</v>
      </c>
      <c r="F10" s="55">
        <f>[1]Alicia!B4+[1]Alicia!B5</f>
        <v>1</v>
      </c>
      <c r="G10" s="57">
        <f>[1]Alicia!N4+[1]Alicia!N5</f>
        <v>0</v>
      </c>
      <c r="H10" s="58">
        <f>F10+G10</f>
        <v>1</v>
      </c>
      <c r="I10" s="58"/>
      <c r="J10" s="59">
        <f>[1]Alicia!C4+[1]Alicia!C5+[1]Alicia!O4+[1]Alicia!O5</f>
        <v>0</v>
      </c>
      <c r="K10" s="55">
        <f>[1]Alicia!D4</f>
        <v>0</v>
      </c>
      <c r="L10" s="57">
        <f>[1]Alicia!E4</f>
        <v>0</v>
      </c>
      <c r="M10" s="58">
        <f>H10+J10+K10+L10</f>
        <v>1</v>
      </c>
      <c r="N10" s="58">
        <f>[1]Alicia!F4+[1]Alicia!R4+[1]Alicia!R5+[1]Alicia!F5</f>
        <v>0</v>
      </c>
      <c r="O10" s="58">
        <f>M10+N10</f>
        <v>1</v>
      </c>
      <c r="P10" s="58"/>
      <c r="Q10" s="59"/>
      <c r="R10" s="55"/>
      <c r="S10" s="57">
        <f>[1]Alicia!I4+[1]Alicia!U4+[1]Alicia!I5+[1]Alicia!U5</f>
        <v>1</v>
      </c>
      <c r="T10" s="4"/>
      <c r="U10" s="4"/>
      <c r="V10" s="53"/>
      <c r="W10" s="53"/>
      <c r="X10" s="54"/>
      <c r="Y10" s="54"/>
      <c r="Z10" s="54"/>
      <c r="AA10" s="54"/>
      <c r="AB10" s="54"/>
      <c r="AC10" s="54"/>
    </row>
    <row r="11" spans="1:29" s="2" customFormat="1" ht="12.5" x14ac:dyDescent="0.25">
      <c r="A11" s="55" t="s">
        <v>60</v>
      </c>
      <c r="B11" s="56">
        <v>1</v>
      </c>
      <c r="C11" s="55">
        <v>1</v>
      </c>
      <c r="D11" s="55">
        <f>C11-([1]Tavo!D4+[1]Tavo!E4+[1]Tavo!G4+[1]Tavo!P4+[1]Tavo!S4+[1]Tavo!Q4)</f>
        <v>1</v>
      </c>
      <c r="E11" s="55">
        <f>D11-([1]Tavo!T4+[1]Tavo!H4)</f>
        <v>1</v>
      </c>
      <c r="F11" s="55">
        <f>[1]Tavo!B4</f>
        <v>0</v>
      </c>
      <c r="G11" s="57">
        <f>[1]Tavo!N4</f>
        <v>0</v>
      </c>
      <c r="H11" s="58">
        <f>F11+G11</f>
        <v>0</v>
      </c>
      <c r="I11" s="58"/>
      <c r="J11" s="59">
        <f>[1]Tavo!C4+[1]Tavo!O4</f>
        <v>0</v>
      </c>
      <c r="K11" s="55">
        <f>[1]Tavo!D4</f>
        <v>0</v>
      </c>
      <c r="L11" s="57">
        <f>[1]Tavo!E4</f>
        <v>0</v>
      </c>
      <c r="M11" s="58">
        <f>H11+J11+K11+L11</f>
        <v>0</v>
      </c>
      <c r="N11" s="58">
        <f>[1]Tavo!F4+[1]Tavo!R4+[1]Tavo!R5+[1]Tavo!F5</f>
        <v>1</v>
      </c>
      <c r="O11" s="58">
        <f>M11+N11</f>
        <v>1</v>
      </c>
      <c r="P11" s="58"/>
      <c r="Q11" s="59"/>
      <c r="R11" s="55"/>
      <c r="S11" s="57">
        <f>[1]Tavo!I4+[1]Tavo!U4</f>
        <v>0</v>
      </c>
      <c r="T11" s="4"/>
      <c r="U11" s="4"/>
      <c r="V11" s="53"/>
      <c r="W11" s="53"/>
      <c r="X11" s="54"/>
      <c r="Y11" s="54"/>
      <c r="Z11" s="54"/>
      <c r="AA11" s="54"/>
      <c r="AB11" s="54"/>
      <c r="AC11" s="54"/>
    </row>
    <row r="12" spans="1:29" s="2" customFormat="1" ht="12.5" x14ac:dyDescent="0.25">
      <c r="A12" s="87" t="s">
        <v>64</v>
      </c>
      <c r="B12" s="56">
        <v>0</v>
      </c>
      <c r="C12" s="55">
        <f>SUM([1]Daniel!B4:K4)+SUM([1]Daniel!N4:W4)</f>
        <v>0</v>
      </c>
      <c r="D12" s="55">
        <f>C12-([1]Daniel!D4+[1]Daniel!E4+[1]Daniel!G4+[1]Daniel!P4+[1]Daniel!S4+[1]Daniel!Q4)</f>
        <v>0</v>
      </c>
      <c r="E12" s="86">
        <f>D12-([1]Daniel!T4+[1]Daniel!H4)</f>
        <v>0</v>
      </c>
      <c r="F12" s="55">
        <f>[1]Daniel!B4</f>
        <v>0</v>
      </c>
      <c r="G12" s="57">
        <f>[1]Daniel!N4</f>
        <v>0</v>
      </c>
      <c r="H12" s="58">
        <f>F12+G12</f>
        <v>0</v>
      </c>
      <c r="I12" s="58"/>
      <c r="J12" s="59">
        <f>[1]Daniel!C4</f>
        <v>0</v>
      </c>
      <c r="K12" s="55">
        <f>[1]Daniel!D4</f>
        <v>0</v>
      </c>
      <c r="L12" s="57">
        <f>[1]Daniel!E4</f>
        <v>0</v>
      </c>
      <c r="M12" s="58">
        <f>H12+J12+K12+L12</f>
        <v>0</v>
      </c>
      <c r="N12" s="58">
        <f>[1]Daniel!F4</f>
        <v>0</v>
      </c>
      <c r="O12" s="58">
        <f>M12+N12</f>
        <v>0</v>
      </c>
      <c r="P12" s="58"/>
      <c r="Q12" s="59"/>
      <c r="R12" s="55"/>
      <c r="S12" s="57">
        <f>[1]Daniel!I4+[1]Daniel!U4</f>
        <v>0</v>
      </c>
      <c r="T12" s="4"/>
      <c r="U12" s="4"/>
      <c r="V12" s="53"/>
      <c r="W12" s="53"/>
      <c r="X12" s="54"/>
      <c r="Y12" s="54"/>
      <c r="Z12" s="54"/>
      <c r="AA12" s="54"/>
      <c r="AB12" s="54"/>
      <c r="AC12" s="54"/>
    </row>
    <row r="13" spans="1:29" s="2" customFormat="1" ht="13" thickBot="1" x14ac:dyDescent="0.3">
      <c r="A13" s="61" t="s">
        <v>65</v>
      </c>
      <c r="B13" s="62">
        <v>0</v>
      </c>
      <c r="C13" s="61">
        <f>SUM([1]Transferencias!B3:K3)+SUM([1]Transferencias!N3:W3)</f>
        <v>4</v>
      </c>
      <c r="D13" s="61">
        <f>C13-([1]Transferencias!D3+[1]Transferencias!E3+[1]Transferencias!G3+[1]Transferencias!P3+[1]Transferencias!Q3+[1]Transferencias!S3)</f>
        <v>4</v>
      </c>
      <c r="E13" s="61">
        <f>D13-([1]Transferencias!T3+[1]Transferencias!H3)</f>
        <v>0</v>
      </c>
      <c r="F13" s="61">
        <f>[1]Transferencias!B3</f>
        <v>0</v>
      </c>
      <c r="G13" s="63">
        <f>[1]Transferencias!N3</f>
        <v>0</v>
      </c>
      <c r="H13" s="88">
        <f>F13+G13</f>
        <v>0</v>
      </c>
      <c r="I13" s="88"/>
      <c r="J13" s="65">
        <f>[1]Transferencias!C3+[1]Transferencias!O3</f>
        <v>0</v>
      </c>
      <c r="K13" s="61">
        <f>[1]Transferencias!D3+[1]Transferencias!P3</f>
        <v>0</v>
      </c>
      <c r="L13" s="63">
        <f>[1]Transferencias!E3+[1]Transferencias!Q3</f>
        <v>0</v>
      </c>
      <c r="M13" s="88">
        <f>H13+J13+K13+L13</f>
        <v>0</v>
      </c>
      <c r="N13" s="88">
        <f>[1]Transferencias!F3+[1]Transferencias!R3</f>
        <v>0</v>
      </c>
      <c r="O13" s="88">
        <f>M13+N13</f>
        <v>0</v>
      </c>
      <c r="P13" s="88"/>
      <c r="Q13" s="65">
        <f>[1]Transferencias!G3+[1]Transferencias!S3</f>
        <v>0</v>
      </c>
      <c r="R13" s="61">
        <f>[1]Transferencias!H3+[1]Transferencias!T3</f>
        <v>4</v>
      </c>
      <c r="S13" s="63">
        <v>0</v>
      </c>
      <c r="T13" s="74"/>
      <c r="U13" s="74"/>
      <c r="V13" s="53"/>
      <c r="W13" s="53"/>
      <c r="X13" s="54"/>
      <c r="Y13" s="54"/>
      <c r="Z13" s="54"/>
      <c r="AA13" s="54"/>
      <c r="AB13" s="54"/>
      <c r="AC13" s="54"/>
    </row>
    <row r="14" spans="1:29" s="2" customFormat="1" ht="13" thickBot="1" x14ac:dyDescent="0.3">
      <c r="A14" s="89" t="s">
        <v>23</v>
      </c>
      <c r="B14" s="90">
        <f>SUM(B2:B8)</f>
        <v>1211</v>
      </c>
      <c r="C14" s="90">
        <f t="shared" ref="C14:S14" si="7">SUM(C2:C8)</f>
        <v>448</v>
      </c>
      <c r="D14" s="90">
        <f t="shared" si="7"/>
        <v>381</v>
      </c>
      <c r="E14" s="90">
        <f t="shared" si="7"/>
        <v>304</v>
      </c>
      <c r="F14" s="90">
        <f t="shared" si="7"/>
        <v>78</v>
      </c>
      <c r="G14" s="91">
        <f t="shared" si="7"/>
        <v>23</v>
      </c>
      <c r="H14" s="92">
        <f t="shared" si="7"/>
        <v>101</v>
      </c>
      <c r="I14" s="92">
        <f t="shared" si="7"/>
        <v>383</v>
      </c>
      <c r="J14" s="93">
        <f t="shared" si="7"/>
        <v>9</v>
      </c>
      <c r="K14" s="90">
        <f t="shared" si="7"/>
        <v>42</v>
      </c>
      <c r="L14" s="91">
        <f t="shared" si="7"/>
        <v>1</v>
      </c>
      <c r="M14" s="92">
        <f t="shared" si="7"/>
        <v>153</v>
      </c>
      <c r="N14" s="94">
        <f t="shared" si="7"/>
        <v>136</v>
      </c>
      <c r="O14" s="92">
        <f t="shared" si="7"/>
        <v>289</v>
      </c>
      <c r="P14" s="92">
        <f t="shared" si="7"/>
        <v>383</v>
      </c>
      <c r="Q14" s="93">
        <f t="shared" si="7"/>
        <v>24</v>
      </c>
      <c r="R14" s="90">
        <f t="shared" si="7"/>
        <v>77</v>
      </c>
      <c r="S14" s="91">
        <f t="shared" si="7"/>
        <v>57</v>
      </c>
      <c r="T14" s="95"/>
      <c r="U14" s="96"/>
      <c r="V14" s="53"/>
      <c r="W14" s="53"/>
      <c r="X14" s="53"/>
      <c r="Y14" s="53"/>
      <c r="Z14" s="53"/>
      <c r="AA14" s="54"/>
      <c r="AB14" s="54"/>
      <c r="AC14" s="54"/>
    </row>
    <row r="15" spans="1:29" ht="13" x14ac:dyDescent="0.3">
      <c r="A15" s="97"/>
    </row>
    <row r="16" spans="1:29" ht="13" x14ac:dyDescent="0.3">
      <c r="A16" s="97"/>
    </row>
    <row r="17" spans="1:1" ht="13" x14ac:dyDescent="0.3">
      <c r="A17" s="97"/>
    </row>
    <row r="18" spans="1:1" ht="13" x14ac:dyDescent="0.3">
      <c r="A18" s="97"/>
    </row>
    <row r="19" spans="1:1" ht="13" x14ac:dyDescent="0.3">
      <c r="A19" s="97"/>
    </row>
    <row r="20" spans="1:1" ht="13" x14ac:dyDescent="0.3">
      <c r="A20" s="97"/>
    </row>
    <row r="21" spans="1:1" ht="13" x14ac:dyDescent="0.3">
      <c r="A21" s="97"/>
    </row>
    <row r="22" spans="1:1" ht="13" x14ac:dyDescent="0.3">
      <c r="A22" s="97"/>
    </row>
    <row r="23" spans="1:1" ht="13" x14ac:dyDescent="0.3">
      <c r="A23" s="97"/>
    </row>
    <row r="24" spans="1:1" ht="13" x14ac:dyDescent="0.3">
      <c r="A24" s="97"/>
    </row>
    <row r="25" spans="1:1" ht="13" x14ac:dyDescent="0.3">
      <c r="A25" s="97"/>
    </row>
    <row r="26" spans="1:1" ht="13" x14ac:dyDescent="0.3">
      <c r="A26" s="97"/>
    </row>
    <row r="27" spans="1:1" ht="13" x14ac:dyDescent="0.3">
      <c r="A27" s="97"/>
    </row>
    <row r="28" spans="1:1" ht="13" x14ac:dyDescent="0.3">
      <c r="A28" s="97"/>
    </row>
    <row r="29" spans="1:1" ht="13" x14ac:dyDescent="0.3">
      <c r="A29" s="97"/>
    </row>
    <row r="30" spans="1:1" ht="13" x14ac:dyDescent="0.3">
      <c r="A30" s="97"/>
    </row>
    <row r="31" spans="1:1" ht="13" x14ac:dyDescent="0.3">
      <c r="A31" s="97"/>
    </row>
    <row r="32" spans="1:1" ht="13" x14ac:dyDescent="0.3">
      <c r="A32" s="97"/>
    </row>
    <row r="33" spans="1:1" ht="13" x14ac:dyDescent="0.3">
      <c r="A33" s="97"/>
    </row>
    <row r="34" spans="1:1" ht="13" x14ac:dyDescent="0.3">
      <c r="A34" s="97"/>
    </row>
    <row r="35" spans="1:1" ht="13" x14ac:dyDescent="0.3">
      <c r="A35" s="97"/>
    </row>
    <row r="36" spans="1:1" ht="13" x14ac:dyDescent="0.3">
      <c r="A36" s="97"/>
    </row>
    <row r="37" spans="1:1" ht="13" x14ac:dyDescent="0.3">
      <c r="A37" s="97"/>
    </row>
    <row r="38" spans="1:1" ht="13" x14ac:dyDescent="0.3">
      <c r="A38" s="97"/>
    </row>
    <row r="39" spans="1:1" ht="13" x14ac:dyDescent="0.3">
      <c r="A39" s="97"/>
    </row>
    <row r="40" spans="1:1" ht="13" x14ac:dyDescent="0.3">
      <c r="A40" s="97"/>
    </row>
    <row r="41" spans="1:1" ht="13" x14ac:dyDescent="0.3">
      <c r="A41" s="97"/>
    </row>
    <row r="42" spans="1:1" ht="13" x14ac:dyDescent="0.3">
      <c r="A42" s="97"/>
    </row>
    <row r="43" spans="1:1" ht="13" x14ac:dyDescent="0.3">
      <c r="A43" s="97"/>
    </row>
    <row r="44" spans="1:1" ht="13" x14ac:dyDescent="0.3">
      <c r="A44" s="97"/>
    </row>
    <row r="45" spans="1:1" ht="13" x14ac:dyDescent="0.3">
      <c r="A45" s="97"/>
    </row>
    <row r="46" spans="1:1" ht="13" x14ac:dyDescent="0.3">
      <c r="A46" s="97"/>
    </row>
    <row r="47" spans="1:1" ht="13" x14ac:dyDescent="0.3">
      <c r="A47" s="97"/>
    </row>
    <row r="48" spans="1:1" ht="13" x14ac:dyDescent="0.3">
      <c r="A48" s="97"/>
    </row>
    <row r="49" spans="1:1" ht="13" x14ac:dyDescent="0.3">
      <c r="A49" s="97"/>
    </row>
    <row r="50" spans="1:1" ht="13" x14ac:dyDescent="0.3">
      <c r="A50" s="97"/>
    </row>
    <row r="51" spans="1:1" ht="13" x14ac:dyDescent="0.3">
      <c r="A51" s="97"/>
    </row>
    <row r="52" spans="1:1" ht="13" x14ac:dyDescent="0.3">
      <c r="A52" s="97"/>
    </row>
    <row r="53" spans="1:1" ht="13" x14ac:dyDescent="0.3">
      <c r="A53" s="97"/>
    </row>
    <row r="54" spans="1:1" ht="13" x14ac:dyDescent="0.3">
      <c r="A54" s="97"/>
    </row>
    <row r="55" spans="1:1" ht="13" x14ac:dyDescent="0.3">
      <c r="A55" s="97"/>
    </row>
    <row r="56" spans="1:1" ht="13" x14ac:dyDescent="0.3">
      <c r="A56" s="97"/>
    </row>
    <row r="57" spans="1:1" ht="13" x14ac:dyDescent="0.3">
      <c r="A57" s="97"/>
    </row>
    <row r="58" spans="1:1" ht="13" x14ac:dyDescent="0.3">
      <c r="A58" s="97"/>
    </row>
    <row r="59" spans="1:1" ht="13" x14ac:dyDescent="0.3">
      <c r="A59" s="97"/>
    </row>
    <row r="60" spans="1:1" ht="13" x14ac:dyDescent="0.3">
      <c r="A60" s="97"/>
    </row>
    <row r="61" spans="1:1" ht="13" x14ac:dyDescent="0.3">
      <c r="A61" s="97"/>
    </row>
    <row r="62" spans="1:1" ht="13" x14ac:dyDescent="0.3">
      <c r="A62" s="97"/>
    </row>
    <row r="63" spans="1:1" ht="13" x14ac:dyDescent="0.3">
      <c r="A63" s="97"/>
    </row>
    <row r="64" spans="1:1" ht="13" x14ac:dyDescent="0.3">
      <c r="A64" s="97"/>
    </row>
    <row r="65" spans="1:1" ht="13" x14ac:dyDescent="0.3">
      <c r="A65" s="97"/>
    </row>
    <row r="66" spans="1:1" ht="13" x14ac:dyDescent="0.3">
      <c r="A66" s="97"/>
    </row>
    <row r="67" spans="1:1" ht="13" x14ac:dyDescent="0.3">
      <c r="A67" s="97"/>
    </row>
    <row r="68" spans="1:1" ht="13" x14ac:dyDescent="0.3">
      <c r="A68" s="97"/>
    </row>
    <row r="69" spans="1:1" ht="13" x14ac:dyDescent="0.3">
      <c r="A69" s="97"/>
    </row>
    <row r="70" spans="1:1" ht="13" x14ac:dyDescent="0.3">
      <c r="A70" s="97"/>
    </row>
    <row r="71" spans="1:1" ht="13" x14ac:dyDescent="0.3">
      <c r="A71" s="97"/>
    </row>
    <row r="72" spans="1:1" ht="13" x14ac:dyDescent="0.3">
      <c r="A72" s="97"/>
    </row>
    <row r="73" spans="1:1" ht="13" x14ac:dyDescent="0.3">
      <c r="A73" s="97"/>
    </row>
    <row r="74" spans="1:1" ht="13" x14ac:dyDescent="0.3">
      <c r="A74" s="97"/>
    </row>
    <row r="75" spans="1:1" ht="13" x14ac:dyDescent="0.3">
      <c r="A75" s="97"/>
    </row>
    <row r="76" spans="1:1" ht="13" x14ac:dyDescent="0.3">
      <c r="A76" s="97"/>
    </row>
    <row r="77" spans="1:1" ht="13" x14ac:dyDescent="0.3">
      <c r="A77" s="97"/>
    </row>
    <row r="78" spans="1:1" ht="13" x14ac:dyDescent="0.3">
      <c r="A78" s="97"/>
    </row>
    <row r="79" spans="1:1" ht="13" x14ac:dyDescent="0.3">
      <c r="A79" s="97"/>
    </row>
    <row r="80" spans="1:1" ht="13" x14ac:dyDescent="0.3">
      <c r="A80" s="97"/>
    </row>
    <row r="81" spans="1:1" ht="13" x14ac:dyDescent="0.3">
      <c r="A81" s="97"/>
    </row>
    <row r="82" spans="1:1" ht="13" x14ac:dyDescent="0.3">
      <c r="A82" s="97"/>
    </row>
    <row r="83" spans="1:1" ht="13" x14ac:dyDescent="0.3">
      <c r="A83" s="97"/>
    </row>
    <row r="84" spans="1:1" ht="13" x14ac:dyDescent="0.3">
      <c r="A84" s="97"/>
    </row>
    <row r="85" spans="1:1" ht="13" x14ac:dyDescent="0.3">
      <c r="A85" s="97"/>
    </row>
    <row r="86" spans="1:1" ht="13" x14ac:dyDescent="0.3">
      <c r="A86" s="97"/>
    </row>
    <row r="87" spans="1:1" ht="13" x14ac:dyDescent="0.3">
      <c r="A87" s="97"/>
    </row>
    <row r="88" spans="1:1" ht="13" x14ac:dyDescent="0.3">
      <c r="A88" s="97"/>
    </row>
    <row r="89" spans="1:1" ht="13" x14ac:dyDescent="0.3">
      <c r="A89" s="97"/>
    </row>
    <row r="90" spans="1:1" ht="13" x14ac:dyDescent="0.3">
      <c r="A90" s="97"/>
    </row>
    <row r="91" spans="1:1" ht="13" x14ac:dyDescent="0.3">
      <c r="A91" s="97"/>
    </row>
    <row r="92" spans="1:1" ht="13" x14ac:dyDescent="0.3">
      <c r="A92" s="97"/>
    </row>
    <row r="93" spans="1:1" ht="13" x14ac:dyDescent="0.3">
      <c r="A93" s="97"/>
    </row>
    <row r="94" spans="1:1" ht="13" x14ac:dyDescent="0.3">
      <c r="A94" s="97"/>
    </row>
    <row r="95" spans="1:1" ht="13" x14ac:dyDescent="0.3">
      <c r="A95" s="97"/>
    </row>
    <row r="96" spans="1:1" ht="13" x14ac:dyDescent="0.3">
      <c r="A96" s="97"/>
    </row>
    <row r="97" spans="1:1" ht="13" x14ac:dyDescent="0.3">
      <c r="A97" s="97"/>
    </row>
    <row r="98" spans="1:1" ht="13" x14ac:dyDescent="0.3">
      <c r="A98" s="97"/>
    </row>
    <row r="99" spans="1:1" ht="13" x14ac:dyDescent="0.3">
      <c r="A99" s="97"/>
    </row>
    <row r="100" spans="1:1" ht="13" x14ac:dyDescent="0.3">
      <c r="A100" s="97"/>
    </row>
    <row r="101" spans="1:1" ht="13" x14ac:dyDescent="0.3">
      <c r="A101" s="97"/>
    </row>
    <row r="102" spans="1:1" ht="13" x14ac:dyDescent="0.3">
      <c r="A102" s="97"/>
    </row>
    <row r="103" spans="1:1" ht="13" x14ac:dyDescent="0.3">
      <c r="A103" s="97"/>
    </row>
    <row r="104" spans="1:1" ht="13" x14ac:dyDescent="0.3">
      <c r="A104" s="97"/>
    </row>
    <row r="105" spans="1:1" ht="13" x14ac:dyDescent="0.3">
      <c r="A105" s="97"/>
    </row>
    <row r="106" spans="1:1" ht="13" x14ac:dyDescent="0.3">
      <c r="A106" s="97"/>
    </row>
    <row r="107" spans="1:1" ht="13" x14ac:dyDescent="0.3">
      <c r="A107" s="97"/>
    </row>
    <row r="108" spans="1:1" ht="13" x14ac:dyDescent="0.3">
      <c r="A108" s="97"/>
    </row>
    <row r="109" spans="1:1" ht="13" x14ac:dyDescent="0.3">
      <c r="A109" s="97"/>
    </row>
    <row r="110" spans="1:1" ht="13" x14ac:dyDescent="0.3">
      <c r="A110" s="97"/>
    </row>
    <row r="111" spans="1:1" ht="13" x14ac:dyDescent="0.3">
      <c r="A111" s="97"/>
    </row>
    <row r="112" spans="1:1" ht="13" x14ac:dyDescent="0.3">
      <c r="A112" s="97"/>
    </row>
    <row r="113" spans="1:1" ht="13" x14ac:dyDescent="0.3">
      <c r="A113" s="97"/>
    </row>
    <row r="114" spans="1:1" ht="13" x14ac:dyDescent="0.3">
      <c r="A114" s="97"/>
    </row>
    <row r="115" spans="1:1" ht="13" x14ac:dyDescent="0.3">
      <c r="A115" s="97"/>
    </row>
    <row r="116" spans="1:1" ht="13" x14ac:dyDescent="0.3">
      <c r="A116" s="97"/>
    </row>
    <row r="117" spans="1:1" ht="13" x14ac:dyDescent="0.3">
      <c r="A117" s="97"/>
    </row>
    <row r="118" spans="1:1" ht="13" x14ac:dyDescent="0.3">
      <c r="A118" s="97"/>
    </row>
    <row r="119" spans="1:1" ht="13" x14ac:dyDescent="0.3">
      <c r="A119" s="97"/>
    </row>
    <row r="120" spans="1:1" ht="13" x14ac:dyDescent="0.3">
      <c r="A120" s="97"/>
    </row>
    <row r="121" spans="1:1" ht="13" x14ac:dyDescent="0.3">
      <c r="A121" s="97"/>
    </row>
    <row r="122" spans="1:1" ht="13" x14ac:dyDescent="0.3">
      <c r="A122" s="97"/>
    </row>
    <row r="123" spans="1:1" ht="13" x14ac:dyDescent="0.3">
      <c r="A123" s="97"/>
    </row>
    <row r="124" spans="1:1" ht="13" x14ac:dyDescent="0.3">
      <c r="A124" s="97"/>
    </row>
    <row r="125" spans="1:1" ht="13" x14ac:dyDescent="0.3">
      <c r="A125" s="97"/>
    </row>
    <row r="126" spans="1:1" ht="13" x14ac:dyDescent="0.3">
      <c r="A126" s="97"/>
    </row>
    <row r="127" spans="1:1" ht="13" x14ac:dyDescent="0.3">
      <c r="A127" s="97"/>
    </row>
    <row r="128" spans="1:1" ht="13" x14ac:dyDescent="0.3">
      <c r="A128" s="97"/>
    </row>
    <row r="129" spans="1:1" ht="13" x14ac:dyDescent="0.3">
      <c r="A129" s="97"/>
    </row>
    <row r="130" spans="1:1" ht="13" x14ac:dyDescent="0.3">
      <c r="A130" s="97"/>
    </row>
    <row r="131" spans="1:1" ht="13" x14ac:dyDescent="0.3">
      <c r="A131" s="97"/>
    </row>
    <row r="132" spans="1:1" ht="13" x14ac:dyDescent="0.3">
      <c r="A132" s="97"/>
    </row>
    <row r="133" spans="1:1" ht="13" x14ac:dyDescent="0.3">
      <c r="A133" s="97"/>
    </row>
    <row r="134" spans="1:1" ht="13" x14ac:dyDescent="0.3">
      <c r="A134" s="97"/>
    </row>
    <row r="135" spans="1:1" ht="13" x14ac:dyDescent="0.3">
      <c r="A135" s="97"/>
    </row>
    <row r="136" spans="1:1" ht="13" x14ac:dyDescent="0.3">
      <c r="A136" s="97"/>
    </row>
    <row r="137" spans="1:1" ht="13" x14ac:dyDescent="0.3">
      <c r="A137" s="97"/>
    </row>
    <row r="138" spans="1:1" ht="13" x14ac:dyDescent="0.3">
      <c r="A138" s="97"/>
    </row>
    <row r="139" spans="1:1" ht="13" x14ac:dyDescent="0.3">
      <c r="A139" s="97"/>
    </row>
    <row r="140" spans="1:1" ht="13" x14ac:dyDescent="0.3">
      <c r="A140" s="97"/>
    </row>
    <row r="141" spans="1:1" ht="13" x14ac:dyDescent="0.3">
      <c r="A141" s="97"/>
    </row>
    <row r="142" spans="1:1" ht="13" x14ac:dyDescent="0.3">
      <c r="A142" s="97"/>
    </row>
    <row r="143" spans="1:1" ht="13" x14ac:dyDescent="0.3">
      <c r="A143" s="97"/>
    </row>
    <row r="144" spans="1:1" ht="13" x14ac:dyDescent="0.3">
      <c r="A144" s="97"/>
    </row>
    <row r="145" spans="1:1" ht="13" x14ac:dyDescent="0.3">
      <c r="A145" s="97"/>
    </row>
    <row r="146" spans="1:1" ht="13" x14ac:dyDescent="0.3">
      <c r="A146" s="97"/>
    </row>
    <row r="147" spans="1:1" ht="13" x14ac:dyDescent="0.3">
      <c r="A147" s="97"/>
    </row>
    <row r="148" spans="1:1" ht="13" x14ac:dyDescent="0.3">
      <c r="A148" s="97"/>
    </row>
    <row r="149" spans="1:1" ht="13" x14ac:dyDescent="0.3">
      <c r="A149" s="97"/>
    </row>
    <row r="150" spans="1:1" ht="13" x14ac:dyDescent="0.3">
      <c r="A150" s="97"/>
    </row>
    <row r="151" spans="1:1" ht="13" x14ac:dyDescent="0.3">
      <c r="A151" s="97"/>
    </row>
    <row r="152" spans="1:1" ht="13" x14ac:dyDescent="0.3">
      <c r="A152" s="97"/>
    </row>
    <row r="153" spans="1:1" ht="13" x14ac:dyDescent="0.3">
      <c r="A153" s="97"/>
    </row>
    <row r="154" spans="1:1" ht="13" x14ac:dyDescent="0.3">
      <c r="A154" s="97"/>
    </row>
    <row r="155" spans="1:1" ht="13" x14ac:dyDescent="0.3">
      <c r="A155" s="97"/>
    </row>
    <row r="156" spans="1:1" ht="13" x14ac:dyDescent="0.3">
      <c r="A156" s="97"/>
    </row>
    <row r="157" spans="1:1" ht="13" x14ac:dyDescent="0.3">
      <c r="A157" s="97"/>
    </row>
    <row r="158" spans="1:1" ht="13" x14ac:dyDescent="0.3">
      <c r="A158" s="97"/>
    </row>
    <row r="159" spans="1:1" ht="13" x14ac:dyDescent="0.3">
      <c r="A159" s="97"/>
    </row>
    <row r="160" spans="1:1" ht="13" x14ac:dyDescent="0.3">
      <c r="A160" s="97"/>
    </row>
    <row r="161" spans="1:1" ht="13" x14ac:dyDescent="0.3">
      <c r="A161" s="97"/>
    </row>
    <row r="162" spans="1:1" ht="13" x14ac:dyDescent="0.3">
      <c r="A162" s="97"/>
    </row>
    <row r="163" spans="1:1" ht="13" x14ac:dyDescent="0.3">
      <c r="A163" s="97"/>
    </row>
    <row r="164" spans="1:1" ht="13" x14ac:dyDescent="0.3">
      <c r="A164" s="97"/>
    </row>
    <row r="165" spans="1:1" ht="13" x14ac:dyDescent="0.3">
      <c r="A165" s="97"/>
    </row>
    <row r="166" spans="1:1" ht="13" x14ac:dyDescent="0.3">
      <c r="A166" s="97"/>
    </row>
    <row r="167" spans="1:1" ht="13" x14ac:dyDescent="0.3">
      <c r="A167" s="97"/>
    </row>
    <row r="168" spans="1:1" ht="13" x14ac:dyDescent="0.3">
      <c r="A168" s="97"/>
    </row>
    <row r="169" spans="1:1" ht="13" x14ac:dyDescent="0.3">
      <c r="A169" s="97"/>
    </row>
    <row r="170" spans="1:1" ht="13" x14ac:dyDescent="0.3">
      <c r="A170" s="97"/>
    </row>
    <row r="171" spans="1:1" ht="13" x14ac:dyDescent="0.3">
      <c r="A171" s="97"/>
    </row>
    <row r="172" spans="1:1" ht="13" x14ac:dyDescent="0.3">
      <c r="A172" s="97"/>
    </row>
    <row r="173" spans="1:1" ht="13" x14ac:dyDescent="0.3">
      <c r="A173" s="97"/>
    </row>
    <row r="174" spans="1:1" ht="13" x14ac:dyDescent="0.3">
      <c r="A174" s="97"/>
    </row>
    <row r="175" spans="1:1" ht="13" x14ac:dyDescent="0.3">
      <c r="A175" s="97"/>
    </row>
    <row r="176" spans="1:1" ht="13" x14ac:dyDescent="0.3">
      <c r="A176" s="97"/>
    </row>
    <row r="177" spans="1:1" ht="13" x14ac:dyDescent="0.3">
      <c r="A177" s="97"/>
    </row>
    <row r="178" spans="1:1" ht="13" x14ac:dyDescent="0.3">
      <c r="A178" s="97"/>
    </row>
    <row r="179" spans="1:1" ht="13" x14ac:dyDescent="0.3">
      <c r="A179" s="97"/>
    </row>
    <row r="180" spans="1:1" ht="13" x14ac:dyDescent="0.3">
      <c r="A180" s="97"/>
    </row>
    <row r="181" spans="1:1" ht="13" x14ac:dyDescent="0.3">
      <c r="A181" s="97"/>
    </row>
    <row r="182" spans="1:1" ht="13" x14ac:dyDescent="0.3">
      <c r="A182" s="97"/>
    </row>
    <row r="183" spans="1:1" ht="13" x14ac:dyDescent="0.3">
      <c r="A183" s="97"/>
    </row>
    <row r="184" spans="1:1" ht="13" x14ac:dyDescent="0.3">
      <c r="A184" s="97"/>
    </row>
    <row r="185" spans="1:1" ht="13" x14ac:dyDescent="0.3">
      <c r="A185" s="97"/>
    </row>
    <row r="186" spans="1:1" ht="13" x14ac:dyDescent="0.3">
      <c r="A186" s="97"/>
    </row>
    <row r="187" spans="1:1" ht="13" x14ac:dyDescent="0.3">
      <c r="A187" s="97"/>
    </row>
    <row r="188" spans="1:1" ht="13" x14ac:dyDescent="0.3">
      <c r="A188" s="97"/>
    </row>
    <row r="189" spans="1:1" ht="13" x14ac:dyDescent="0.3">
      <c r="A189" s="97"/>
    </row>
    <row r="190" spans="1:1" ht="13" x14ac:dyDescent="0.3">
      <c r="A190" s="97"/>
    </row>
    <row r="191" spans="1:1" ht="13" x14ac:dyDescent="0.3">
      <c r="A191" s="97"/>
    </row>
    <row r="192" spans="1:1" ht="13" x14ac:dyDescent="0.3">
      <c r="A192" s="97"/>
    </row>
    <row r="193" spans="1:1" ht="13" x14ac:dyDescent="0.3">
      <c r="A193" s="97"/>
    </row>
    <row r="194" spans="1:1" ht="13" x14ac:dyDescent="0.3">
      <c r="A194" s="97"/>
    </row>
    <row r="195" spans="1:1" ht="13" x14ac:dyDescent="0.3">
      <c r="A195" s="97"/>
    </row>
    <row r="196" spans="1:1" ht="13" x14ac:dyDescent="0.3">
      <c r="A196" s="97"/>
    </row>
    <row r="197" spans="1:1" ht="13" x14ac:dyDescent="0.3">
      <c r="A197" s="97"/>
    </row>
    <row r="198" spans="1:1" ht="13" x14ac:dyDescent="0.3">
      <c r="A198" s="97"/>
    </row>
    <row r="199" spans="1:1" ht="13" x14ac:dyDescent="0.3">
      <c r="A199" s="97"/>
    </row>
    <row r="200" spans="1:1" ht="13" x14ac:dyDescent="0.3">
      <c r="A200" s="97"/>
    </row>
    <row r="201" spans="1:1" ht="13" x14ac:dyDescent="0.3">
      <c r="A201" s="97"/>
    </row>
    <row r="202" spans="1:1" ht="13" x14ac:dyDescent="0.3">
      <c r="A202" s="97"/>
    </row>
    <row r="203" spans="1:1" ht="13" x14ac:dyDescent="0.3">
      <c r="A203" s="97"/>
    </row>
    <row r="204" spans="1:1" ht="13" x14ac:dyDescent="0.3">
      <c r="A204" s="97"/>
    </row>
    <row r="205" spans="1:1" ht="13" x14ac:dyDescent="0.3">
      <c r="A205" s="97"/>
    </row>
    <row r="206" spans="1:1" ht="13" x14ac:dyDescent="0.3">
      <c r="A206" s="97"/>
    </row>
    <row r="207" spans="1:1" ht="13" x14ac:dyDescent="0.3">
      <c r="A207" s="97"/>
    </row>
    <row r="208" spans="1:1" ht="13" x14ac:dyDescent="0.3">
      <c r="A208" s="97"/>
    </row>
    <row r="209" spans="1:1" ht="13" x14ac:dyDescent="0.3">
      <c r="A209" s="97"/>
    </row>
    <row r="210" spans="1:1" ht="13" x14ac:dyDescent="0.3">
      <c r="A210" s="97"/>
    </row>
    <row r="211" spans="1:1" ht="13" x14ac:dyDescent="0.3">
      <c r="A211" s="97"/>
    </row>
    <row r="212" spans="1:1" ht="13" x14ac:dyDescent="0.3">
      <c r="A212" s="97"/>
    </row>
    <row r="213" spans="1:1" ht="13" x14ac:dyDescent="0.3">
      <c r="A213" s="97"/>
    </row>
    <row r="214" spans="1:1" ht="13" x14ac:dyDescent="0.3">
      <c r="A214" s="97"/>
    </row>
    <row r="215" spans="1:1" ht="13" x14ac:dyDescent="0.3">
      <c r="A215" s="97"/>
    </row>
    <row r="216" spans="1:1" ht="13" x14ac:dyDescent="0.3">
      <c r="A216" s="97"/>
    </row>
    <row r="217" spans="1:1" ht="13" x14ac:dyDescent="0.3">
      <c r="A217" s="97"/>
    </row>
    <row r="218" spans="1:1" ht="13" x14ac:dyDescent="0.3">
      <c r="A218" s="97"/>
    </row>
    <row r="219" spans="1:1" ht="13" x14ac:dyDescent="0.3">
      <c r="A219" s="97"/>
    </row>
    <row r="220" spans="1:1" ht="13" x14ac:dyDescent="0.3">
      <c r="A220" s="97"/>
    </row>
    <row r="221" spans="1:1" ht="13" x14ac:dyDescent="0.3">
      <c r="A221" s="97"/>
    </row>
    <row r="222" spans="1:1" ht="13" x14ac:dyDescent="0.3">
      <c r="A222" s="97"/>
    </row>
    <row r="223" spans="1:1" ht="13" x14ac:dyDescent="0.3">
      <c r="A223" s="97"/>
    </row>
    <row r="224" spans="1:1" ht="13" x14ac:dyDescent="0.3">
      <c r="A224" s="97"/>
    </row>
    <row r="225" spans="1:1" ht="13" x14ac:dyDescent="0.3">
      <c r="A225" s="97"/>
    </row>
    <row r="226" spans="1:1" ht="13" x14ac:dyDescent="0.3">
      <c r="A226" s="97"/>
    </row>
    <row r="227" spans="1:1" ht="13" x14ac:dyDescent="0.3">
      <c r="A227" s="97"/>
    </row>
    <row r="228" spans="1:1" ht="13" x14ac:dyDescent="0.3">
      <c r="A228" s="97"/>
    </row>
    <row r="229" spans="1:1" ht="13" x14ac:dyDescent="0.3">
      <c r="A229" s="97"/>
    </row>
    <row r="230" spans="1:1" ht="13" x14ac:dyDescent="0.3">
      <c r="A230" s="97"/>
    </row>
    <row r="231" spans="1:1" ht="13" x14ac:dyDescent="0.3">
      <c r="A231" s="97"/>
    </row>
    <row r="232" spans="1:1" ht="13" x14ac:dyDescent="0.3">
      <c r="A232" s="97"/>
    </row>
    <row r="233" spans="1:1" ht="13" x14ac:dyDescent="0.3">
      <c r="A233" s="97"/>
    </row>
    <row r="234" spans="1:1" ht="13" x14ac:dyDescent="0.3">
      <c r="A234" s="97"/>
    </row>
    <row r="235" spans="1:1" ht="13" x14ac:dyDescent="0.3">
      <c r="A235" s="97"/>
    </row>
    <row r="236" spans="1:1" ht="13" x14ac:dyDescent="0.3">
      <c r="A236" s="97"/>
    </row>
    <row r="237" spans="1:1" ht="13" x14ac:dyDescent="0.3">
      <c r="A237" s="97"/>
    </row>
    <row r="238" spans="1:1" ht="13" x14ac:dyDescent="0.3">
      <c r="A238" s="97"/>
    </row>
    <row r="239" spans="1:1" ht="13" x14ac:dyDescent="0.3">
      <c r="A239" s="97"/>
    </row>
    <row r="240" spans="1:1" ht="13" x14ac:dyDescent="0.3">
      <c r="A240" s="97"/>
    </row>
    <row r="241" spans="1:1" ht="13" x14ac:dyDescent="0.3">
      <c r="A241" s="97"/>
    </row>
    <row r="242" spans="1:1" ht="13" x14ac:dyDescent="0.3">
      <c r="A242" s="97"/>
    </row>
    <row r="243" spans="1:1" ht="13" x14ac:dyDescent="0.3">
      <c r="A243" s="97"/>
    </row>
    <row r="244" spans="1:1" ht="13" x14ac:dyDescent="0.3">
      <c r="A244" s="97"/>
    </row>
    <row r="245" spans="1:1" ht="13" x14ac:dyDescent="0.3">
      <c r="A245" s="97"/>
    </row>
    <row r="246" spans="1:1" ht="13" x14ac:dyDescent="0.3">
      <c r="A246" s="97"/>
    </row>
    <row r="247" spans="1:1" ht="13" x14ac:dyDescent="0.3">
      <c r="A247" s="97"/>
    </row>
    <row r="248" spans="1:1" ht="13" x14ac:dyDescent="0.3">
      <c r="A248" s="97"/>
    </row>
    <row r="249" spans="1:1" ht="13" x14ac:dyDescent="0.3">
      <c r="A249" s="97"/>
    </row>
    <row r="250" spans="1:1" ht="13" x14ac:dyDescent="0.3">
      <c r="A250" s="97"/>
    </row>
    <row r="251" spans="1:1" ht="13" x14ac:dyDescent="0.3">
      <c r="A251" s="97"/>
    </row>
    <row r="252" spans="1:1" ht="13" x14ac:dyDescent="0.3">
      <c r="A252" s="97"/>
    </row>
    <row r="253" spans="1:1" ht="13" x14ac:dyDescent="0.3">
      <c r="A253" s="97"/>
    </row>
    <row r="254" spans="1:1" ht="13" x14ac:dyDescent="0.3">
      <c r="A254" s="97"/>
    </row>
    <row r="255" spans="1:1" ht="13" x14ac:dyDescent="0.3">
      <c r="A255" s="97"/>
    </row>
    <row r="256" spans="1:1" ht="13" x14ac:dyDescent="0.3">
      <c r="A256" s="97"/>
    </row>
    <row r="257" spans="1:1" ht="13" x14ac:dyDescent="0.3">
      <c r="A257" s="97"/>
    </row>
    <row r="258" spans="1:1" ht="13" x14ac:dyDescent="0.3">
      <c r="A258" s="97"/>
    </row>
    <row r="259" spans="1:1" ht="13" x14ac:dyDescent="0.3">
      <c r="A259" s="97"/>
    </row>
    <row r="260" spans="1:1" ht="13" x14ac:dyDescent="0.3">
      <c r="A260" s="97"/>
    </row>
    <row r="261" spans="1:1" ht="13" x14ac:dyDescent="0.3">
      <c r="A261" s="97"/>
    </row>
    <row r="262" spans="1:1" ht="13" x14ac:dyDescent="0.3">
      <c r="A262" s="97"/>
    </row>
    <row r="263" spans="1:1" ht="13" x14ac:dyDescent="0.3">
      <c r="A263" s="97"/>
    </row>
    <row r="264" spans="1:1" ht="13" x14ac:dyDescent="0.3">
      <c r="A264" s="97"/>
    </row>
    <row r="265" spans="1:1" ht="13" x14ac:dyDescent="0.3">
      <c r="A265" s="97"/>
    </row>
    <row r="266" spans="1:1" ht="13" x14ac:dyDescent="0.3">
      <c r="A266" s="97"/>
    </row>
    <row r="267" spans="1:1" ht="13" x14ac:dyDescent="0.3">
      <c r="A267" s="97"/>
    </row>
    <row r="268" spans="1:1" ht="13" x14ac:dyDescent="0.3">
      <c r="A268" s="97"/>
    </row>
    <row r="269" spans="1:1" ht="13" x14ac:dyDescent="0.3">
      <c r="A269" s="97"/>
    </row>
    <row r="270" spans="1:1" ht="13" x14ac:dyDescent="0.3">
      <c r="A270" s="97"/>
    </row>
    <row r="271" spans="1:1" ht="13" x14ac:dyDescent="0.3">
      <c r="A271" s="97"/>
    </row>
    <row r="272" spans="1:1" ht="13" x14ac:dyDescent="0.3">
      <c r="A272" s="97"/>
    </row>
    <row r="273" spans="1:1" ht="13" x14ac:dyDescent="0.3">
      <c r="A273" s="97"/>
    </row>
    <row r="274" spans="1:1" ht="13" x14ac:dyDescent="0.3">
      <c r="A274" s="97"/>
    </row>
    <row r="275" spans="1:1" ht="13" x14ac:dyDescent="0.3">
      <c r="A275" s="97"/>
    </row>
    <row r="276" spans="1:1" ht="13" x14ac:dyDescent="0.3">
      <c r="A276" s="97"/>
    </row>
    <row r="277" spans="1:1" ht="13" x14ac:dyDescent="0.3">
      <c r="A277" s="97"/>
    </row>
    <row r="278" spans="1:1" ht="13" x14ac:dyDescent="0.3">
      <c r="A278" s="97"/>
    </row>
    <row r="279" spans="1:1" ht="13" x14ac:dyDescent="0.3">
      <c r="A279" s="97"/>
    </row>
    <row r="280" spans="1:1" ht="13" x14ac:dyDescent="0.3">
      <c r="A280" s="97"/>
    </row>
    <row r="281" spans="1:1" ht="13" x14ac:dyDescent="0.3">
      <c r="A281" s="97"/>
    </row>
    <row r="282" spans="1:1" ht="13" x14ac:dyDescent="0.3">
      <c r="A282" s="97"/>
    </row>
    <row r="283" spans="1:1" ht="13" x14ac:dyDescent="0.3">
      <c r="A283" s="97"/>
    </row>
    <row r="284" spans="1:1" ht="13" x14ac:dyDescent="0.3">
      <c r="A284" s="97"/>
    </row>
    <row r="285" spans="1:1" ht="13" x14ac:dyDescent="0.3">
      <c r="A285" s="97"/>
    </row>
    <row r="286" spans="1:1" ht="13" x14ac:dyDescent="0.3">
      <c r="A286" s="97"/>
    </row>
    <row r="287" spans="1:1" ht="13" x14ac:dyDescent="0.3">
      <c r="A287" s="97"/>
    </row>
    <row r="288" spans="1:1" ht="13" x14ac:dyDescent="0.3">
      <c r="A288" s="97"/>
    </row>
    <row r="289" spans="1:1" ht="13" x14ac:dyDescent="0.3">
      <c r="A289" s="97"/>
    </row>
    <row r="290" spans="1:1" ht="13" x14ac:dyDescent="0.3">
      <c r="A290" s="97"/>
    </row>
    <row r="291" spans="1:1" ht="13" x14ac:dyDescent="0.3">
      <c r="A291" s="97"/>
    </row>
    <row r="292" spans="1:1" ht="13" x14ac:dyDescent="0.3">
      <c r="A292" s="97"/>
    </row>
    <row r="293" spans="1:1" ht="13" x14ac:dyDescent="0.3">
      <c r="A293" s="97"/>
    </row>
    <row r="294" spans="1:1" ht="13" x14ac:dyDescent="0.3">
      <c r="A294" s="97"/>
    </row>
    <row r="295" spans="1:1" ht="13" x14ac:dyDescent="0.3">
      <c r="A295" s="97"/>
    </row>
    <row r="296" spans="1:1" ht="13" x14ac:dyDescent="0.3">
      <c r="A296" s="97"/>
    </row>
    <row r="297" spans="1:1" ht="13" x14ac:dyDescent="0.3">
      <c r="A297" s="97"/>
    </row>
    <row r="298" spans="1:1" ht="13" x14ac:dyDescent="0.3">
      <c r="A298" s="97"/>
    </row>
    <row r="299" spans="1:1" ht="13" x14ac:dyDescent="0.3">
      <c r="A299" s="97"/>
    </row>
    <row r="300" spans="1:1" ht="13" x14ac:dyDescent="0.3">
      <c r="A300" s="97"/>
    </row>
    <row r="301" spans="1:1" ht="13" x14ac:dyDescent="0.3">
      <c r="A301" s="97"/>
    </row>
    <row r="302" spans="1:1" ht="13" x14ac:dyDescent="0.3">
      <c r="A302" s="97"/>
    </row>
    <row r="303" spans="1:1" ht="13" x14ac:dyDescent="0.3">
      <c r="A303" s="97"/>
    </row>
    <row r="304" spans="1:1" ht="13" x14ac:dyDescent="0.3">
      <c r="A304" s="97"/>
    </row>
    <row r="305" spans="1:1" ht="13" x14ac:dyDescent="0.3">
      <c r="A305" s="97"/>
    </row>
    <row r="306" spans="1:1" ht="13" x14ac:dyDescent="0.3">
      <c r="A306" s="97"/>
    </row>
    <row r="307" spans="1:1" ht="13" x14ac:dyDescent="0.3">
      <c r="A307" s="97"/>
    </row>
    <row r="308" spans="1:1" ht="13" x14ac:dyDescent="0.3">
      <c r="A308" s="97"/>
    </row>
    <row r="309" spans="1:1" ht="13" x14ac:dyDescent="0.3">
      <c r="A309" s="97"/>
    </row>
    <row r="310" spans="1:1" ht="13" x14ac:dyDescent="0.3">
      <c r="A310" s="97"/>
    </row>
    <row r="311" spans="1:1" ht="13" x14ac:dyDescent="0.3">
      <c r="A311" s="97"/>
    </row>
    <row r="312" spans="1:1" ht="13" x14ac:dyDescent="0.3">
      <c r="A312" s="97"/>
    </row>
    <row r="313" spans="1:1" ht="13" x14ac:dyDescent="0.3">
      <c r="A313" s="97"/>
    </row>
    <row r="314" spans="1:1" ht="13" x14ac:dyDescent="0.3">
      <c r="A314" s="97"/>
    </row>
    <row r="315" spans="1:1" ht="13" x14ac:dyDescent="0.3">
      <c r="A315" s="97"/>
    </row>
    <row r="316" spans="1:1" ht="13" x14ac:dyDescent="0.3">
      <c r="A316" s="97"/>
    </row>
    <row r="317" spans="1:1" ht="13" x14ac:dyDescent="0.3">
      <c r="A317" s="97"/>
    </row>
    <row r="318" spans="1:1" ht="13" x14ac:dyDescent="0.3">
      <c r="A318" s="97"/>
    </row>
    <row r="319" spans="1:1" ht="13" x14ac:dyDescent="0.3">
      <c r="A319" s="97"/>
    </row>
    <row r="320" spans="1:1" ht="13" x14ac:dyDescent="0.3">
      <c r="A320" s="97"/>
    </row>
    <row r="321" spans="1:1" ht="13" x14ac:dyDescent="0.3">
      <c r="A321" s="97"/>
    </row>
    <row r="322" spans="1:1" ht="13" x14ac:dyDescent="0.3">
      <c r="A322" s="97"/>
    </row>
    <row r="323" spans="1:1" ht="13" x14ac:dyDescent="0.3">
      <c r="A323" s="97"/>
    </row>
    <row r="324" spans="1:1" ht="13" x14ac:dyDescent="0.3">
      <c r="A324" s="97"/>
    </row>
    <row r="325" spans="1:1" ht="13" x14ac:dyDescent="0.3">
      <c r="A325" s="97"/>
    </row>
    <row r="326" spans="1:1" ht="13" x14ac:dyDescent="0.3">
      <c r="A326" s="97"/>
    </row>
    <row r="327" spans="1:1" ht="13" x14ac:dyDescent="0.3">
      <c r="A327" s="97"/>
    </row>
    <row r="328" spans="1:1" ht="13" x14ac:dyDescent="0.3">
      <c r="A328" s="97"/>
    </row>
    <row r="329" spans="1:1" ht="13" x14ac:dyDescent="0.3">
      <c r="A329" s="97"/>
    </row>
    <row r="330" spans="1:1" ht="13" x14ac:dyDescent="0.3">
      <c r="A330" s="97"/>
    </row>
    <row r="331" spans="1:1" ht="13" x14ac:dyDescent="0.3">
      <c r="A331" s="97"/>
    </row>
    <row r="332" spans="1:1" ht="13" x14ac:dyDescent="0.3">
      <c r="A332" s="97"/>
    </row>
    <row r="333" spans="1:1" ht="13" x14ac:dyDescent="0.3">
      <c r="A333" s="97"/>
    </row>
    <row r="334" spans="1:1" ht="13" x14ac:dyDescent="0.3">
      <c r="A334" s="97"/>
    </row>
    <row r="335" spans="1:1" ht="13" x14ac:dyDescent="0.3">
      <c r="A335" s="97"/>
    </row>
    <row r="336" spans="1:1" ht="13" x14ac:dyDescent="0.3">
      <c r="A336" s="97"/>
    </row>
    <row r="337" spans="1:1" ht="13" x14ac:dyDescent="0.3">
      <c r="A337" s="97"/>
    </row>
    <row r="338" spans="1:1" ht="13" x14ac:dyDescent="0.3">
      <c r="A338" s="97"/>
    </row>
    <row r="339" spans="1:1" ht="13" x14ac:dyDescent="0.3">
      <c r="A339" s="97"/>
    </row>
    <row r="340" spans="1:1" ht="13" x14ac:dyDescent="0.3">
      <c r="A340" s="97"/>
    </row>
    <row r="341" spans="1:1" ht="13" x14ac:dyDescent="0.3">
      <c r="A341" s="97"/>
    </row>
    <row r="342" spans="1:1" ht="13" x14ac:dyDescent="0.3">
      <c r="A342" s="97"/>
    </row>
    <row r="343" spans="1:1" ht="13" x14ac:dyDescent="0.3">
      <c r="A343" s="97"/>
    </row>
    <row r="344" spans="1:1" ht="13" x14ac:dyDescent="0.3">
      <c r="A344" s="97"/>
    </row>
    <row r="345" spans="1:1" ht="13" x14ac:dyDescent="0.3">
      <c r="A345" s="97"/>
    </row>
    <row r="346" spans="1:1" ht="13" x14ac:dyDescent="0.3">
      <c r="A346" s="97"/>
    </row>
    <row r="347" spans="1:1" ht="13" x14ac:dyDescent="0.3">
      <c r="A347" s="97"/>
    </row>
    <row r="348" spans="1:1" ht="13" x14ac:dyDescent="0.3">
      <c r="A348" s="97"/>
    </row>
    <row r="349" spans="1:1" ht="13" x14ac:dyDescent="0.3">
      <c r="A349" s="97"/>
    </row>
    <row r="350" spans="1:1" ht="13" x14ac:dyDescent="0.3">
      <c r="A350" s="97"/>
    </row>
    <row r="351" spans="1:1" ht="13" x14ac:dyDescent="0.3">
      <c r="A351" s="97"/>
    </row>
    <row r="352" spans="1:1" ht="13" x14ac:dyDescent="0.3">
      <c r="A352" s="97"/>
    </row>
    <row r="353" spans="1:1" ht="13" x14ac:dyDescent="0.3">
      <c r="A353" s="97"/>
    </row>
    <row r="354" spans="1:1" ht="13" x14ac:dyDescent="0.3">
      <c r="A354" s="97"/>
    </row>
    <row r="355" spans="1:1" ht="13" x14ac:dyDescent="0.3">
      <c r="A355" s="97"/>
    </row>
    <row r="356" spans="1:1" ht="13" x14ac:dyDescent="0.3">
      <c r="A356" s="97"/>
    </row>
    <row r="357" spans="1:1" ht="13" x14ac:dyDescent="0.3">
      <c r="A357" s="97"/>
    </row>
    <row r="358" spans="1:1" ht="13" x14ac:dyDescent="0.3">
      <c r="A358" s="97"/>
    </row>
    <row r="359" spans="1:1" ht="13" x14ac:dyDescent="0.3">
      <c r="A359" s="97"/>
    </row>
    <row r="360" spans="1:1" ht="13" x14ac:dyDescent="0.3">
      <c r="A360" s="97"/>
    </row>
    <row r="361" spans="1:1" ht="13" x14ac:dyDescent="0.3">
      <c r="A361" s="97"/>
    </row>
    <row r="362" spans="1:1" ht="13" x14ac:dyDescent="0.3">
      <c r="A362" s="97"/>
    </row>
    <row r="363" spans="1:1" ht="13" x14ac:dyDescent="0.3">
      <c r="A363" s="97"/>
    </row>
    <row r="364" spans="1:1" ht="13" x14ac:dyDescent="0.3">
      <c r="A364" s="97"/>
    </row>
    <row r="365" spans="1:1" ht="13" x14ac:dyDescent="0.3">
      <c r="A365" s="97"/>
    </row>
    <row r="366" spans="1:1" ht="13" x14ac:dyDescent="0.3">
      <c r="A366" s="97"/>
    </row>
    <row r="367" spans="1:1" ht="13" x14ac:dyDescent="0.3">
      <c r="A367" s="97"/>
    </row>
    <row r="368" spans="1:1" ht="13" x14ac:dyDescent="0.3">
      <c r="A368" s="97"/>
    </row>
    <row r="369" spans="1:1" ht="13" x14ac:dyDescent="0.3">
      <c r="A369" s="97"/>
    </row>
    <row r="370" spans="1:1" ht="13" x14ac:dyDescent="0.3">
      <c r="A370" s="97"/>
    </row>
    <row r="371" spans="1:1" ht="13" x14ac:dyDescent="0.3">
      <c r="A371" s="97"/>
    </row>
    <row r="372" spans="1:1" ht="13" x14ac:dyDescent="0.3">
      <c r="A372" s="97"/>
    </row>
    <row r="373" spans="1:1" ht="13" x14ac:dyDescent="0.3">
      <c r="A373" s="97"/>
    </row>
    <row r="374" spans="1:1" ht="13" x14ac:dyDescent="0.3">
      <c r="A374" s="97"/>
    </row>
    <row r="375" spans="1:1" ht="13" x14ac:dyDescent="0.3">
      <c r="A375" s="97"/>
    </row>
    <row r="376" spans="1:1" ht="13" x14ac:dyDescent="0.3">
      <c r="A376" s="97"/>
    </row>
    <row r="377" spans="1:1" ht="13" x14ac:dyDescent="0.3">
      <c r="A377" s="97"/>
    </row>
    <row r="378" spans="1:1" ht="13" x14ac:dyDescent="0.3">
      <c r="A378" s="97"/>
    </row>
    <row r="379" spans="1:1" ht="13" x14ac:dyDescent="0.3">
      <c r="A379" s="97"/>
    </row>
    <row r="380" spans="1:1" ht="13" x14ac:dyDescent="0.3">
      <c r="A380" s="97"/>
    </row>
    <row r="381" spans="1:1" ht="13" x14ac:dyDescent="0.3">
      <c r="A381" s="97"/>
    </row>
    <row r="382" spans="1:1" ht="13" x14ac:dyDescent="0.3">
      <c r="A382" s="97"/>
    </row>
    <row r="383" spans="1:1" ht="13" x14ac:dyDescent="0.3">
      <c r="A383" s="97"/>
    </row>
    <row r="384" spans="1:1" ht="13" x14ac:dyDescent="0.3">
      <c r="A384" s="97"/>
    </row>
    <row r="385" spans="1:1" ht="13" x14ac:dyDescent="0.3">
      <c r="A385" s="97"/>
    </row>
    <row r="386" spans="1:1" ht="13" x14ac:dyDescent="0.3">
      <c r="A386" s="97"/>
    </row>
    <row r="387" spans="1:1" ht="13" x14ac:dyDescent="0.3">
      <c r="A387" s="97"/>
    </row>
    <row r="388" spans="1:1" ht="13" x14ac:dyDescent="0.3">
      <c r="A388" s="97"/>
    </row>
    <row r="389" spans="1:1" ht="13" x14ac:dyDescent="0.3">
      <c r="A389" s="97"/>
    </row>
    <row r="390" spans="1:1" ht="13" x14ac:dyDescent="0.3">
      <c r="A390" s="97"/>
    </row>
    <row r="391" spans="1:1" ht="13" x14ac:dyDescent="0.3">
      <c r="A391" s="97"/>
    </row>
    <row r="392" spans="1:1" ht="13" x14ac:dyDescent="0.3">
      <c r="A392" s="97"/>
    </row>
    <row r="393" spans="1:1" ht="13" x14ac:dyDescent="0.3">
      <c r="A393" s="97"/>
    </row>
    <row r="394" spans="1:1" ht="13" x14ac:dyDescent="0.3">
      <c r="A394" s="97"/>
    </row>
    <row r="395" spans="1:1" ht="13" x14ac:dyDescent="0.3">
      <c r="A395" s="97"/>
    </row>
    <row r="396" spans="1:1" ht="13" x14ac:dyDescent="0.3">
      <c r="A396" s="97"/>
    </row>
    <row r="397" spans="1:1" ht="13" x14ac:dyDescent="0.3">
      <c r="A397" s="97"/>
    </row>
    <row r="398" spans="1:1" ht="13" x14ac:dyDescent="0.3">
      <c r="A398" s="97"/>
    </row>
    <row r="399" spans="1:1" ht="13" x14ac:dyDescent="0.3">
      <c r="A399" s="97"/>
    </row>
    <row r="400" spans="1:1" ht="13" x14ac:dyDescent="0.3">
      <c r="A400" s="97"/>
    </row>
    <row r="401" spans="1:1" ht="13" x14ac:dyDescent="0.3">
      <c r="A401" s="97"/>
    </row>
    <row r="402" spans="1:1" ht="13" x14ac:dyDescent="0.3">
      <c r="A402" s="97"/>
    </row>
    <row r="403" spans="1:1" ht="13" x14ac:dyDescent="0.3">
      <c r="A403" s="97"/>
    </row>
    <row r="404" spans="1:1" ht="13" x14ac:dyDescent="0.3">
      <c r="A404" s="97"/>
    </row>
    <row r="405" spans="1:1" ht="13" x14ac:dyDescent="0.3">
      <c r="A405" s="97"/>
    </row>
    <row r="406" spans="1:1" ht="13" x14ac:dyDescent="0.3">
      <c r="A406" s="97"/>
    </row>
    <row r="407" spans="1:1" ht="13" x14ac:dyDescent="0.3">
      <c r="A407" s="97"/>
    </row>
    <row r="408" spans="1:1" ht="13" x14ac:dyDescent="0.3">
      <c r="A408" s="97"/>
    </row>
    <row r="409" spans="1:1" ht="13" x14ac:dyDescent="0.3">
      <c r="A409" s="97"/>
    </row>
    <row r="410" spans="1:1" ht="13" x14ac:dyDescent="0.3">
      <c r="A410" s="97"/>
    </row>
    <row r="411" spans="1:1" ht="13" x14ac:dyDescent="0.3">
      <c r="A411" s="97"/>
    </row>
    <row r="412" spans="1:1" ht="13" x14ac:dyDescent="0.3">
      <c r="A412" s="97"/>
    </row>
    <row r="413" spans="1:1" ht="13" x14ac:dyDescent="0.3">
      <c r="A413" s="97"/>
    </row>
    <row r="414" spans="1:1" ht="13" x14ac:dyDescent="0.3">
      <c r="A414" s="97"/>
    </row>
    <row r="415" spans="1:1" ht="13" x14ac:dyDescent="0.3">
      <c r="A415" s="97"/>
    </row>
    <row r="416" spans="1:1" ht="13" x14ac:dyDescent="0.3">
      <c r="A416" s="97"/>
    </row>
    <row r="417" spans="1:1" ht="13" x14ac:dyDescent="0.3">
      <c r="A417" s="97"/>
    </row>
    <row r="418" spans="1:1" ht="13" x14ac:dyDescent="0.3">
      <c r="A418" s="97"/>
    </row>
    <row r="419" spans="1:1" ht="13" x14ac:dyDescent="0.3">
      <c r="A419" s="97"/>
    </row>
    <row r="420" spans="1:1" ht="13" x14ac:dyDescent="0.3">
      <c r="A420" s="97"/>
    </row>
    <row r="421" spans="1:1" ht="13" x14ac:dyDescent="0.3">
      <c r="A421" s="97"/>
    </row>
    <row r="422" spans="1:1" ht="13" x14ac:dyDescent="0.3">
      <c r="A422" s="97"/>
    </row>
    <row r="423" spans="1:1" ht="13" x14ac:dyDescent="0.3">
      <c r="A423" s="97"/>
    </row>
    <row r="424" spans="1:1" ht="13" x14ac:dyDescent="0.3">
      <c r="A424" s="97"/>
    </row>
    <row r="425" spans="1:1" ht="13" x14ac:dyDescent="0.3">
      <c r="A425" s="97"/>
    </row>
    <row r="426" spans="1:1" ht="13" x14ac:dyDescent="0.3">
      <c r="A426" s="97"/>
    </row>
    <row r="427" spans="1:1" ht="13" x14ac:dyDescent="0.3">
      <c r="A427" s="97"/>
    </row>
    <row r="428" spans="1:1" ht="13" x14ac:dyDescent="0.3">
      <c r="A428" s="97"/>
    </row>
    <row r="429" spans="1:1" ht="13" x14ac:dyDescent="0.3">
      <c r="A429" s="97"/>
    </row>
    <row r="430" spans="1:1" ht="13" x14ac:dyDescent="0.3">
      <c r="A430" s="97"/>
    </row>
    <row r="431" spans="1:1" ht="13" x14ac:dyDescent="0.3">
      <c r="A431" s="97"/>
    </row>
    <row r="432" spans="1:1" ht="13" x14ac:dyDescent="0.3">
      <c r="A432" s="97"/>
    </row>
    <row r="433" spans="1:1" ht="13" x14ac:dyDescent="0.3">
      <c r="A433" s="97"/>
    </row>
    <row r="434" spans="1:1" ht="13" x14ac:dyDescent="0.3">
      <c r="A434" s="97"/>
    </row>
    <row r="435" spans="1:1" ht="13" x14ac:dyDescent="0.3">
      <c r="A435" s="97"/>
    </row>
    <row r="436" spans="1:1" ht="13" x14ac:dyDescent="0.3">
      <c r="A436" s="97"/>
    </row>
    <row r="437" spans="1:1" ht="13" x14ac:dyDescent="0.3">
      <c r="A437" s="97"/>
    </row>
    <row r="438" spans="1:1" ht="13" x14ac:dyDescent="0.3">
      <c r="A438" s="97"/>
    </row>
    <row r="439" spans="1:1" ht="13" x14ac:dyDescent="0.3">
      <c r="A439" s="97"/>
    </row>
    <row r="440" spans="1:1" ht="13" x14ac:dyDescent="0.3">
      <c r="A440" s="97"/>
    </row>
    <row r="441" spans="1:1" ht="13" x14ac:dyDescent="0.3">
      <c r="A441" s="97"/>
    </row>
    <row r="442" spans="1:1" ht="13" x14ac:dyDescent="0.3">
      <c r="A442" s="97"/>
    </row>
    <row r="443" spans="1:1" ht="13" x14ac:dyDescent="0.3">
      <c r="A443" s="97"/>
    </row>
    <row r="444" spans="1:1" ht="13" x14ac:dyDescent="0.3">
      <c r="A444" s="97"/>
    </row>
    <row r="445" spans="1:1" ht="13" x14ac:dyDescent="0.3">
      <c r="A445" s="97"/>
    </row>
    <row r="446" spans="1:1" ht="13" x14ac:dyDescent="0.3">
      <c r="A446" s="97"/>
    </row>
    <row r="447" spans="1:1" ht="13" x14ac:dyDescent="0.3">
      <c r="A447" s="97"/>
    </row>
    <row r="448" spans="1:1" ht="13" x14ac:dyDescent="0.3">
      <c r="A448" s="97"/>
    </row>
    <row r="449" spans="1:1" ht="13" x14ac:dyDescent="0.3">
      <c r="A449" s="97"/>
    </row>
    <row r="450" spans="1:1" ht="13" x14ac:dyDescent="0.3">
      <c r="A450" s="97"/>
    </row>
    <row r="451" spans="1:1" ht="13" x14ac:dyDescent="0.3">
      <c r="A451" s="97"/>
    </row>
    <row r="452" spans="1:1" ht="13" x14ac:dyDescent="0.3">
      <c r="A452" s="97"/>
    </row>
    <row r="453" spans="1:1" ht="13" x14ac:dyDescent="0.3">
      <c r="A453" s="97"/>
    </row>
    <row r="454" spans="1:1" ht="13" x14ac:dyDescent="0.3">
      <c r="A454" s="97"/>
    </row>
    <row r="455" spans="1:1" ht="13" x14ac:dyDescent="0.3">
      <c r="A455" s="97"/>
    </row>
    <row r="456" spans="1:1" ht="13" x14ac:dyDescent="0.3">
      <c r="A456" s="97"/>
    </row>
    <row r="457" spans="1:1" ht="13" x14ac:dyDescent="0.3">
      <c r="A457" s="97"/>
    </row>
    <row r="458" spans="1:1" ht="13" x14ac:dyDescent="0.3">
      <c r="A458" s="97"/>
    </row>
    <row r="459" spans="1:1" ht="13" x14ac:dyDescent="0.3">
      <c r="A459" s="97"/>
    </row>
    <row r="460" spans="1:1" ht="13" x14ac:dyDescent="0.3">
      <c r="A460" s="97"/>
    </row>
    <row r="461" spans="1:1" ht="13" x14ac:dyDescent="0.3">
      <c r="A461" s="97"/>
    </row>
    <row r="462" spans="1:1" ht="13" x14ac:dyDescent="0.3">
      <c r="A462" s="97"/>
    </row>
    <row r="463" spans="1:1" ht="13" x14ac:dyDescent="0.3">
      <c r="A463" s="97"/>
    </row>
    <row r="464" spans="1:1" ht="13" x14ac:dyDescent="0.3">
      <c r="A464" s="97"/>
    </row>
    <row r="465" spans="1:1" ht="13" x14ac:dyDescent="0.3">
      <c r="A465" s="97"/>
    </row>
    <row r="466" spans="1:1" ht="13" x14ac:dyDescent="0.3">
      <c r="A466" s="97"/>
    </row>
    <row r="467" spans="1:1" ht="13" x14ac:dyDescent="0.3">
      <c r="A467" s="97"/>
    </row>
    <row r="468" spans="1:1" ht="13" x14ac:dyDescent="0.3">
      <c r="A468" s="97"/>
    </row>
    <row r="469" spans="1:1" ht="13" x14ac:dyDescent="0.3">
      <c r="A469" s="97"/>
    </row>
    <row r="470" spans="1:1" ht="13" x14ac:dyDescent="0.3">
      <c r="A470" s="97"/>
    </row>
    <row r="471" spans="1:1" ht="13" x14ac:dyDescent="0.3">
      <c r="A471" s="97"/>
    </row>
    <row r="472" spans="1:1" ht="13" x14ac:dyDescent="0.3">
      <c r="A472" s="97"/>
    </row>
    <row r="473" spans="1:1" ht="13" x14ac:dyDescent="0.3">
      <c r="A473" s="97"/>
    </row>
    <row r="474" spans="1:1" ht="13" x14ac:dyDescent="0.3">
      <c r="A474" s="97"/>
    </row>
    <row r="475" spans="1:1" ht="13" x14ac:dyDescent="0.3">
      <c r="A475" s="97"/>
    </row>
    <row r="476" spans="1:1" ht="13" x14ac:dyDescent="0.3">
      <c r="A476" s="97"/>
    </row>
    <row r="477" spans="1:1" ht="13" x14ac:dyDescent="0.3">
      <c r="A477" s="97"/>
    </row>
    <row r="478" spans="1:1" ht="13" x14ac:dyDescent="0.3">
      <c r="A478" s="97"/>
    </row>
    <row r="479" spans="1:1" ht="13" x14ac:dyDescent="0.3">
      <c r="A479" s="97"/>
    </row>
    <row r="480" spans="1:1" ht="13" x14ac:dyDescent="0.3">
      <c r="A480" s="97"/>
    </row>
    <row r="481" spans="1:1" ht="13" x14ac:dyDescent="0.3">
      <c r="A481" s="97"/>
    </row>
    <row r="482" spans="1:1" ht="13" x14ac:dyDescent="0.3">
      <c r="A482" s="97"/>
    </row>
    <row r="483" spans="1:1" ht="13" x14ac:dyDescent="0.3">
      <c r="A483" s="97"/>
    </row>
    <row r="484" spans="1:1" ht="13" x14ac:dyDescent="0.3">
      <c r="A484" s="97"/>
    </row>
    <row r="485" spans="1:1" ht="13" x14ac:dyDescent="0.3">
      <c r="A485" s="97"/>
    </row>
    <row r="486" spans="1:1" ht="13" x14ac:dyDescent="0.3">
      <c r="A486" s="97"/>
    </row>
    <row r="487" spans="1:1" ht="13" x14ac:dyDescent="0.3">
      <c r="A487" s="97"/>
    </row>
    <row r="488" spans="1:1" ht="13" x14ac:dyDescent="0.3">
      <c r="A488" s="97"/>
    </row>
    <row r="489" spans="1:1" ht="13" x14ac:dyDescent="0.3">
      <c r="A489" s="97"/>
    </row>
    <row r="490" spans="1:1" ht="13" x14ac:dyDescent="0.3">
      <c r="A490" s="97"/>
    </row>
    <row r="491" spans="1:1" ht="13" x14ac:dyDescent="0.3">
      <c r="A491" s="97"/>
    </row>
    <row r="492" spans="1:1" ht="13" x14ac:dyDescent="0.3">
      <c r="A492" s="97"/>
    </row>
    <row r="493" spans="1:1" ht="13" x14ac:dyDescent="0.3">
      <c r="A493" s="97"/>
    </row>
    <row r="494" spans="1:1" ht="13" x14ac:dyDescent="0.3">
      <c r="A494" s="97"/>
    </row>
    <row r="495" spans="1:1" ht="13" x14ac:dyDescent="0.3">
      <c r="A495" s="97"/>
    </row>
    <row r="496" spans="1:1" ht="13" x14ac:dyDescent="0.3">
      <c r="A496" s="97"/>
    </row>
    <row r="497" spans="1:1" ht="13" x14ac:dyDescent="0.3">
      <c r="A497" s="97"/>
    </row>
    <row r="498" spans="1:1" ht="13" x14ac:dyDescent="0.3">
      <c r="A498" s="97"/>
    </row>
    <row r="499" spans="1:1" ht="13" x14ac:dyDescent="0.3">
      <c r="A499" s="97"/>
    </row>
    <row r="500" spans="1:1" ht="13" x14ac:dyDescent="0.3">
      <c r="A500" s="97"/>
    </row>
    <row r="501" spans="1:1" ht="13" x14ac:dyDescent="0.3">
      <c r="A501" s="97"/>
    </row>
    <row r="502" spans="1:1" ht="13" x14ac:dyDescent="0.3">
      <c r="A502" s="97"/>
    </row>
    <row r="503" spans="1:1" ht="13" x14ac:dyDescent="0.3">
      <c r="A503" s="97"/>
    </row>
    <row r="504" spans="1:1" ht="13" x14ac:dyDescent="0.3">
      <c r="A504" s="97"/>
    </row>
    <row r="505" spans="1:1" ht="13" x14ac:dyDescent="0.3">
      <c r="A505" s="97"/>
    </row>
    <row r="506" spans="1:1" ht="13" x14ac:dyDescent="0.3">
      <c r="A506" s="97"/>
    </row>
    <row r="507" spans="1:1" ht="13" x14ac:dyDescent="0.3">
      <c r="A507" s="97"/>
    </row>
    <row r="508" spans="1:1" ht="13" x14ac:dyDescent="0.3">
      <c r="A508" s="97"/>
    </row>
    <row r="509" spans="1:1" ht="13" x14ac:dyDescent="0.3">
      <c r="A509" s="97"/>
    </row>
    <row r="510" spans="1:1" ht="13" x14ac:dyDescent="0.3">
      <c r="A510" s="97"/>
    </row>
    <row r="511" spans="1:1" ht="13" x14ac:dyDescent="0.3">
      <c r="A511" s="97"/>
    </row>
    <row r="512" spans="1:1" ht="13" x14ac:dyDescent="0.3">
      <c r="A512" s="97"/>
    </row>
    <row r="513" spans="1:1" ht="13" x14ac:dyDescent="0.3">
      <c r="A513" s="97"/>
    </row>
    <row r="514" spans="1:1" ht="13" x14ac:dyDescent="0.3">
      <c r="A514" s="97"/>
    </row>
    <row r="515" spans="1:1" ht="13" x14ac:dyDescent="0.3">
      <c r="A515" s="97"/>
    </row>
    <row r="516" spans="1:1" ht="13" x14ac:dyDescent="0.3">
      <c r="A516" s="97"/>
    </row>
    <row r="517" spans="1:1" ht="13" x14ac:dyDescent="0.3">
      <c r="A517" s="97"/>
    </row>
    <row r="518" spans="1:1" ht="13" x14ac:dyDescent="0.3">
      <c r="A518" s="97"/>
    </row>
    <row r="519" spans="1:1" ht="13" x14ac:dyDescent="0.3">
      <c r="A519" s="97"/>
    </row>
    <row r="520" spans="1:1" ht="13" x14ac:dyDescent="0.3">
      <c r="A520" s="97"/>
    </row>
    <row r="521" spans="1:1" ht="13" x14ac:dyDescent="0.3">
      <c r="A521" s="97"/>
    </row>
    <row r="522" spans="1:1" ht="13" x14ac:dyDescent="0.3">
      <c r="A522" s="97"/>
    </row>
    <row r="523" spans="1:1" ht="13" x14ac:dyDescent="0.3">
      <c r="A523" s="97"/>
    </row>
    <row r="524" spans="1:1" ht="13" x14ac:dyDescent="0.3">
      <c r="A524" s="97"/>
    </row>
    <row r="525" spans="1:1" ht="13" x14ac:dyDescent="0.3">
      <c r="A525" s="97"/>
    </row>
    <row r="526" spans="1:1" ht="13" x14ac:dyDescent="0.3">
      <c r="A526" s="97"/>
    </row>
    <row r="527" spans="1:1" ht="13" x14ac:dyDescent="0.3">
      <c r="A527" s="97"/>
    </row>
    <row r="528" spans="1:1" ht="13" x14ac:dyDescent="0.3">
      <c r="A528" s="97"/>
    </row>
    <row r="529" spans="1:1" ht="13" x14ac:dyDescent="0.3">
      <c r="A529" s="97"/>
    </row>
    <row r="530" spans="1:1" ht="13" x14ac:dyDescent="0.3">
      <c r="A530" s="97"/>
    </row>
    <row r="531" spans="1:1" ht="13" x14ac:dyDescent="0.3">
      <c r="A531" s="97"/>
    </row>
    <row r="532" spans="1:1" ht="13" x14ac:dyDescent="0.3">
      <c r="A532" s="97"/>
    </row>
    <row r="533" spans="1:1" ht="13" x14ac:dyDescent="0.3">
      <c r="A533" s="97"/>
    </row>
    <row r="534" spans="1:1" ht="13" x14ac:dyDescent="0.3">
      <c r="A534" s="97"/>
    </row>
    <row r="535" spans="1:1" ht="13" x14ac:dyDescent="0.3">
      <c r="A535" s="97"/>
    </row>
    <row r="536" spans="1:1" ht="13" x14ac:dyDescent="0.3">
      <c r="A536" s="97"/>
    </row>
    <row r="537" spans="1:1" ht="13" x14ac:dyDescent="0.3">
      <c r="A537" s="97"/>
    </row>
    <row r="538" spans="1:1" ht="13" x14ac:dyDescent="0.3">
      <c r="A538" s="97"/>
    </row>
    <row r="539" spans="1:1" ht="13" x14ac:dyDescent="0.3">
      <c r="A539" s="97"/>
    </row>
    <row r="540" spans="1:1" ht="13" x14ac:dyDescent="0.3">
      <c r="A540" s="97"/>
    </row>
    <row r="541" spans="1:1" ht="13" x14ac:dyDescent="0.3">
      <c r="A541" s="97"/>
    </row>
    <row r="542" spans="1:1" ht="13" x14ac:dyDescent="0.3">
      <c r="A542" s="97"/>
    </row>
    <row r="543" spans="1:1" ht="13" x14ac:dyDescent="0.3">
      <c r="A543" s="97"/>
    </row>
    <row r="544" spans="1:1" ht="13" x14ac:dyDescent="0.3">
      <c r="A544" s="97"/>
    </row>
    <row r="545" spans="1:1" ht="13" x14ac:dyDescent="0.3">
      <c r="A545" s="97"/>
    </row>
    <row r="546" spans="1:1" ht="13" x14ac:dyDescent="0.3">
      <c r="A546" s="97"/>
    </row>
    <row r="547" spans="1:1" ht="13" x14ac:dyDescent="0.3">
      <c r="A547" s="97"/>
    </row>
    <row r="548" spans="1:1" ht="13" x14ac:dyDescent="0.3">
      <c r="A548" s="97"/>
    </row>
    <row r="549" spans="1:1" ht="13" x14ac:dyDescent="0.3">
      <c r="A549" s="97"/>
    </row>
    <row r="550" spans="1:1" ht="13" x14ac:dyDescent="0.3">
      <c r="A550" s="97"/>
    </row>
    <row r="551" spans="1:1" ht="13" x14ac:dyDescent="0.3">
      <c r="A551" s="97"/>
    </row>
    <row r="552" spans="1:1" ht="13" x14ac:dyDescent="0.3">
      <c r="A552" s="97"/>
    </row>
    <row r="553" spans="1:1" ht="13" x14ac:dyDescent="0.3">
      <c r="A553" s="97"/>
    </row>
    <row r="554" spans="1:1" ht="13" x14ac:dyDescent="0.3">
      <c r="A554" s="97"/>
    </row>
    <row r="555" spans="1:1" ht="13" x14ac:dyDescent="0.3">
      <c r="A555" s="97"/>
    </row>
    <row r="556" spans="1:1" ht="13" x14ac:dyDescent="0.3">
      <c r="A556" s="97"/>
    </row>
    <row r="557" spans="1:1" ht="13" x14ac:dyDescent="0.3">
      <c r="A557" s="97"/>
    </row>
    <row r="558" spans="1:1" ht="13" x14ac:dyDescent="0.3">
      <c r="A558" s="97"/>
    </row>
    <row r="559" spans="1:1" ht="13" x14ac:dyDescent="0.3">
      <c r="A559" s="97"/>
    </row>
    <row r="560" spans="1:1" ht="13" x14ac:dyDescent="0.3">
      <c r="A560" s="97"/>
    </row>
    <row r="561" spans="1:1" ht="13" x14ac:dyDescent="0.3">
      <c r="A561" s="97"/>
    </row>
    <row r="562" spans="1:1" ht="13" x14ac:dyDescent="0.3">
      <c r="A562" s="97"/>
    </row>
    <row r="563" spans="1:1" ht="13" x14ac:dyDescent="0.3">
      <c r="A563" s="97"/>
    </row>
    <row r="564" spans="1:1" ht="13" x14ac:dyDescent="0.3">
      <c r="A564" s="97"/>
    </row>
    <row r="565" spans="1:1" ht="13" x14ac:dyDescent="0.3">
      <c r="A565" s="97"/>
    </row>
    <row r="566" spans="1:1" ht="13" x14ac:dyDescent="0.3">
      <c r="A566" s="97"/>
    </row>
    <row r="567" spans="1:1" ht="13" x14ac:dyDescent="0.3">
      <c r="A567" s="97"/>
    </row>
    <row r="568" spans="1:1" ht="13" x14ac:dyDescent="0.3">
      <c r="A568" s="97"/>
    </row>
    <row r="569" spans="1:1" ht="13" x14ac:dyDescent="0.3">
      <c r="A569" s="97"/>
    </row>
    <row r="570" spans="1:1" ht="13" x14ac:dyDescent="0.3">
      <c r="A570" s="97"/>
    </row>
    <row r="571" spans="1:1" ht="13" x14ac:dyDescent="0.3">
      <c r="A571" s="97"/>
    </row>
    <row r="572" spans="1:1" ht="13" x14ac:dyDescent="0.3">
      <c r="A572" s="97"/>
    </row>
    <row r="573" spans="1:1" ht="13" x14ac:dyDescent="0.3">
      <c r="A573" s="97"/>
    </row>
    <row r="574" spans="1:1" ht="13" x14ac:dyDescent="0.3">
      <c r="A574" s="97"/>
    </row>
    <row r="575" spans="1:1" ht="13" x14ac:dyDescent="0.3">
      <c r="A575" s="97"/>
    </row>
    <row r="576" spans="1:1" ht="13" x14ac:dyDescent="0.3">
      <c r="A576" s="97"/>
    </row>
    <row r="577" spans="1:1" ht="13" x14ac:dyDescent="0.3">
      <c r="A577" s="97"/>
    </row>
    <row r="578" spans="1:1" ht="13" x14ac:dyDescent="0.3">
      <c r="A578" s="97"/>
    </row>
    <row r="579" spans="1:1" ht="13" x14ac:dyDescent="0.3">
      <c r="A579" s="97"/>
    </row>
    <row r="580" spans="1:1" ht="13" x14ac:dyDescent="0.3">
      <c r="A580" s="97"/>
    </row>
    <row r="581" spans="1:1" ht="13" x14ac:dyDescent="0.3">
      <c r="A581" s="97"/>
    </row>
    <row r="582" spans="1:1" ht="13" x14ac:dyDescent="0.3">
      <c r="A582" s="97"/>
    </row>
    <row r="583" spans="1:1" ht="13" x14ac:dyDescent="0.3">
      <c r="A583" s="97"/>
    </row>
    <row r="584" spans="1:1" ht="13" x14ac:dyDescent="0.3">
      <c r="A584" s="97"/>
    </row>
    <row r="585" spans="1:1" ht="13" x14ac:dyDescent="0.3">
      <c r="A585" s="97"/>
    </row>
    <row r="586" spans="1:1" ht="13" x14ac:dyDescent="0.3">
      <c r="A586" s="97"/>
    </row>
    <row r="587" spans="1:1" ht="13" x14ac:dyDescent="0.3">
      <c r="A587" s="97"/>
    </row>
    <row r="588" spans="1:1" ht="13" x14ac:dyDescent="0.3">
      <c r="A588" s="97"/>
    </row>
    <row r="589" spans="1:1" ht="13" x14ac:dyDescent="0.3">
      <c r="A589" s="97"/>
    </row>
    <row r="590" spans="1:1" ht="13" x14ac:dyDescent="0.3">
      <c r="A590" s="97"/>
    </row>
    <row r="591" spans="1:1" ht="13" x14ac:dyDescent="0.3">
      <c r="A591" s="97"/>
    </row>
    <row r="592" spans="1:1" ht="13" x14ac:dyDescent="0.3">
      <c r="A592" s="97"/>
    </row>
    <row r="593" spans="1:1" ht="13" x14ac:dyDescent="0.3">
      <c r="A593" s="97"/>
    </row>
    <row r="594" spans="1:1" ht="13" x14ac:dyDescent="0.3">
      <c r="A594" s="97"/>
    </row>
    <row r="595" spans="1:1" ht="13" x14ac:dyDescent="0.3">
      <c r="A595" s="97"/>
    </row>
    <row r="596" spans="1:1" ht="13" x14ac:dyDescent="0.3">
      <c r="A596" s="97"/>
    </row>
    <row r="597" spans="1:1" ht="13" x14ac:dyDescent="0.3">
      <c r="A597" s="97"/>
    </row>
    <row r="598" spans="1:1" ht="13" x14ac:dyDescent="0.3">
      <c r="A598" s="97"/>
    </row>
    <row r="599" spans="1:1" ht="13" x14ac:dyDescent="0.3">
      <c r="A599" s="97"/>
    </row>
    <row r="600" spans="1:1" ht="13" x14ac:dyDescent="0.3">
      <c r="A600" s="97"/>
    </row>
    <row r="601" spans="1:1" ht="13" x14ac:dyDescent="0.3">
      <c r="A601" s="97"/>
    </row>
    <row r="602" spans="1:1" ht="13" x14ac:dyDescent="0.3">
      <c r="A602" s="97"/>
    </row>
    <row r="603" spans="1:1" ht="13" x14ac:dyDescent="0.3">
      <c r="A603" s="97"/>
    </row>
    <row r="604" spans="1:1" ht="13" x14ac:dyDescent="0.3">
      <c r="A604" s="97"/>
    </row>
    <row r="605" spans="1:1" ht="13" x14ac:dyDescent="0.3">
      <c r="A605" s="97"/>
    </row>
    <row r="606" spans="1:1" ht="13" x14ac:dyDescent="0.3">
      <c r="A606" s="97"/>
    </row>
    <row r="607" spans="1:1" ht="13" x14ac:dyDescent="0.3">
      <c r="A607" s="97"/>
    </row>
    <row r="608" spans="1:1" ht="13" x14ac:dyDescent="0.3">
      <c r="A608" s="97"/>
    </row>
    <row r="609" spans="1:1" ht="13" x14ac:dyDescent="0.3">
      <c r="A609" s="97"/>
    </row>
    <row r="610" spans="1:1" ht="13" x14ac:dyDescent="0.3">
      <c r="A610" s="97"/>
    </row>
    <row r="611" spans="1:1" ht="13" x14ac:dyDescent="0.3">
      <c r="A611" s="97"/>
    </row>
    <row r="612" spans="1:1" ht="13" x14ac:dyDescent="0.3">
      <c r="A612" s="97"/>
    </row>
    <row r="613" spans="1:1" ht="13" x14ac:dyDescent="0.3">
      <c r="A613" s="97"/>
    </row>
    <row r="614" spans="1:1" ht="13" x14ac:dyDescent="0.3">
      <c r="A614" s="97"/>
    </row>
    <row r="615" spans="1:1" ht="13" x14ac:dyDescent="0.3">
      <c r="A615" s="97"/>
    </row>
    <row r="616" spans="1:1" ht="13" x14ac:dyDescent="0.3">
      <c r="A616" s="97"/>
    </row>
    <row r="617" spans="1:1" ht="13" x14ac:dyDescent="0.3">
      <c r="A617" s="97"/>
    </row>
    <row r="618" spans="1:1" ht="13" x14ac:dyDescent="0.3">
      <c r="A618" s="97"/>
    </row>
    <row r="619" spans="1:1" ht="13" x14ac:dyDescent="0.3">
      <c r="A619" s="97"/>
    </row>
    <row r="620" spans="1:1" ht="13" x14ac:dyDescent="0.3">
      <c r="A620" s="97"/>
    </row>
    <row r="621" spans="1:1" ht="13" x14ac:dyDescent="0.3">
      <c r="A621" s="97"/>
    </row>
    <row r="622" spans="1:1" ht="13" x14ac:dyDescent="0.3">
      <c r="A622" s="97"/>
    </row>
    <row r="623" spans="1:1" ht="13" x14ac:dyDescent="0.3">
      <c r="A623" s="97"/>
    </row>
    <row r="624" spans="1:1" ht="13" x14ac:dyDescent="0.3">
      <c r="A624" s="97"/>
    </row>
    <row r="625" spans="1:1" ht="13" x14ac:dyDescent="0.3">
      <c r="A625" s="97"/>
    </row>
    <row r="626" spans="1:1" ht="13" x14ac:dyDescent="0.3">
      <c r="A626" s="97"/>
    </row>
    <row r="627" spans="1:1" ht="13" x14ac:dyDescent="0.3">
      <c r="A627" s="97"/>
    </row>
    <row r="628" spans="1:1" ht="13" x14ac:dyDescent="0.3">
      <c r="A628" s="97"/>
    </row>
    <row r="629" spans="1:1" ht="13" x14ac:dyDescent="0.3">
      <c r="A629" s="97"/>
    </row>
    <row r="630" spans="1:1" ht="13" x14ac:dyDescent="0.3">
      <c r="A630" s="97"/>
    </row>
    <row r="631" spans="1:1" ht="13" x14ac:dyDescent="0.3">
      <c r="A631" s="97"/>
    </row>
    <row r="632" spans="1:1" ht="13" x14ac:dyDescent="0.3">
      <c r="A632" s="97"/>
    </row>
    <row r="633" spans="1:1" ht="13" x14ac:dyDescent="0.3">
      <c r="A633" s="97"/>
    </row>
    <row r="634" spans="1:1" ht="13" x14ac:dyDescent="0.3">
      <c r="A634" s="97"/>
    </row>
    <row r="635" spans="1:1" ht="13" x14ac:dyDescent="0.3">
      <c r="A635" s="97"/>
    </row>
    <row r="636" spans="1:1" ht="13" x14ac:dyDescent="0.3">
      <c r="A636" s="97"/>
    </row>
    <row r="637" spans="1:1" ht="13" x14ac:dyDescent="0.3">
      <c r="A637" s="97"/>
    </row>
    <row r="638" spans="1:1" ht="13" x14ac:dyDescent="0.3">
      <c r="A638" s="97"/>
    </row>
    <row r="639" spans="1:1" ht="13" x14ac:dyDescent="0.3">
      <c r="A639" s="97"/>
    </row>
    <row r="640" spans="1:1" ht="13" x14ac:dyDescent="0.3">
      <c r="A640" s="97"/>
    </row>
    <row r="641" spans="1:1" ht="13" x14ac:dyDescent="0.3">
      <c r="A641" s="97"/>
    </row>
    <row r="642" spans="1:1" ht="13" x14ac:dyDescent="0.3">
      <c r="A642" s="97"/>
    </row>
    <row r="643" spans="1:1" ht="13" x14ac:dyDescent="0.3">
      <c r="A643" s="97"/>
    </row>
    <row r="644" spans="1:1" ht="13" x14ac:dyDescent="0.3">
      <c r="A644" s="97"/>
    </row>
    <row r="645" spans="1:1" ht="13" x14ac:dyDescent="0.3">
      <c r="A645" s="97"/>
    </row>
    <row r="646" spans="1:1" ht="13" x14ac:dyDescent="0.3">
      <c r="A646" s="97"/>
    </row>
    <row r="647" spans="1:1" ht="13" x14ac:dyDescent="0.3">
      <c r="A647" s="97"/>
    </row>
    <row r="648" spans="1:1" ht="13" x14ac:dyDescent="0.3">
      <c r="A648" s="97"/>
    </row>
    <row r="649" spans="1:1" ht="13" x14ac:dyDescent="0.3">
      <c r="A649" s="97"/>
    </row>
    <row r="650" spans="1:1" ht="13" x14ac:dyDescent="0.3">
      <c r="A650" s="97"/>
    </row>
    <row r="651" spans="1:1" ht="13" x14ac:dyDescent="0.3">
      <c r="A651" s="97"/>
    </row>
    <row r="652" spans="1:1" ht="13" x14ac:dyDescent="0.3">
      <c r="A652" s="97"/>
    </row>
    <row r="653" spans="1:1" ht="13" x14ac:dyDescent="0.3">
      <c r="A653" s="97"/>
    </row>
    <row r="654" spans="1:1" ht="13" x14ac:dyDescent="0.3">
      <c r="A654" s="97"/>
    </row>
    <row r="655" spans="1:1" ht="13" x14ac:dyDescent="0.3">
      <c r="A655" s="97"/>
    </row>
    <row r="656" spans="1:1" ht="13" x14ac:dyDescent="0.3">
      <c r="A656" s="97"/>
    </row>
    <row r="657" spans="1:1" ht="13" x14ac:dyDescent="0.3">
      <c r="A657" s="97"/>
    </row>
    <row r="658" spans="1:1" ht="13" x14ac:dyDescent="0.3">
      <c r="A658" s="97"/>
    </row>
    <row r="659" spans="1:1" ht="13" x14ac:dyDescent="0.3">
      <c r="A659" s="97"/>
    </row>
    <row r="660" spans="1:1" ht="13" x14ac:dyDescent="0.3">
      <c r="A660" s="97"/>
    </row>
    <row r="661" spans="1:1" ht="13" x14ac:dyDescent="0.3">
      <c r="A661" s="97"/>
    </row>
    <row r="662" spans="1:1" ht="13" x14ac:dyDescent="0.3">
      <c r="A662" s="97"/>
    </row>
    <row r="663" spans="1:1" ht="13" x14ac:dyDescent="0.3">
      <c r="A663" s="97"/>
    </row>
    <row r="664" spans="1:1" ht="13" x14ac:dyDescent="0.3">
      <c r="A664" s="97"/>
    </row>
    <row r="665" spans="1:1" ht="13" x14ac:dyDescent="0.3">
      <c r="A665" s="97"/>
    </row>
    <row r="666" spans="1:1" ht="13" x14ac:dyDescent="0.3">
      <c r="A666" s="97"/>
    </row>
    <row r="667" spans="1:1" ht="13" x14ac:dyDescent="0.3">
      <c r="A667" s="97"/>
    </row>
    <row r="668" spans="1:1" ht="13" x14ac:dyDescent="0.3">
      <c r="A668" s="97"/>
    </row>
    <row r="669" spans="1:1" ht="13" x14ac:dyDescent="0.3">
      <c r="A669" s="97"/>
    </row>
    <row r="670" spans="1:1" ht="13" x14ac:dyDescent="0.3">
      <c r="A670" s="97"/>
    </row>
    <row r="671" spans="1:1" ht="13" x14ac:dyDescent="0.3">
      <c r="A671" s="97"/>
    </row>
    <row r="672" spans="1:1" ht="13" x14ac:dyDescent="0.3">
      <c r="A672" s="97"/>
    </row>
    <row r="673" spans="1:1" ht="13" x14ac:dyDescent="0.3">
      <c r="A673" s="97"/>
    </row>
    <row r="674" spans="1:1" ht="13" x14ac:dyDescent="0.3">
      <c r="A674" s="97"/>
    </row>
    <row r="675" spans="1:1" ht="13" x14ac:dyDescent="0.3">
      <c r="A675" s="97"/>
    </row>
    <row r="676" spans="1:1" ht="13" x14ac:dyDescent="0.3">
      <c r="A676" s="97"/>
    </row>
    <row r="677" spans="1:1" ht="13" x14ac:dyDescent="0.3">
      <c r="A677" s="97"/>
    </row>
    <row r="678" spans="1:1" ht="13" x14ac:dyDescent="0.3">
      <c r="A678" s="97"/>
    </row>
    <row r="679" spans="1:1" ht="13" x14ac:dyDescent="0.3">
      <c r="A679" s="97"/>
    </row>
    <row r="680" spans="1:1" ht="13" x14ac:dyDescent="0.3">
      <c r="A680" s="97"/>
    </row>
    <row r="681" spans="1:1" ht="13" x14ac:dyDescent="0.3">
      <c r="A681" s="97"/>
    </row>
    <row r="682" spans="1:1" ht="13" x14ac:dyDescent="0.3">
      <c r="A682" s="97"/>
    </row>
    <row r="683" spans="1:1" ht="13" x14ac:dyDescent="0.3">
      <c r="A683" s="97"/>
    </row>
    <row r="684" spans="1:1" ht="13" x14ac:dyDescent="0.3">
      <c r="A684" s="97"/>
    </row>
    <row r="685" spans="1:1" ht="13" x14ac:dyDescent="0.3">
      <c r="A685" s="97"/>
    </row>
    <row r="686" spans="1:1" ht="13" x14ac:dyDescent="0.3">
      <c r="A686" s="97"/>
    </row>
    <row r="687" spans="1:1" ht="13" x14ac:dyDescent="0.3">
      <c r="A687" s="97"/>
    </row>
    <row r="688" spans="1:1" ht="13" x14ac:dyDescent="0.3">
      <c r="A688" s="97"/>
    </row>
    <row r="689" spans="1:1" ht="13" x14ac:dyDescent="0.3">
      <c r="A689" s="97"/>
    </row>
    <row r="690" spans="1:1" ht="13" x14ac:dyDescent="0.3">
      <c r="A690" s="97"/>
    </row>
    <row r="691" spans="1:1" ht="13" x14ac:dyDescent="0.3">
      <c r="A691" s="97"/>
    </row>
    <row r="692" spans="1:1" ht="13" x14ac:dyDescent="0.3">
      <c r="A692" s="97"/>
    </row>
    <row r="693" spans="1:1" ht="13" x14ac:dyDescent="0.3">
      <c r="A693" s="97"/>
    </row>
    <row r="694" spans="1:1" ht="13" x14ac:dyDescent="0.3">
      <c r="A694" s="97"/>
    </row>
    <row r="695" spans="1:1" ht="13" x14ac:dyDescent="0.3">
      <c r="A695" s="97"/>
    </row>
    <row r="696" spans="1:1" ht="13" x14ac:dyDescent="0.3">
      <c r="A696" s="97"/>
    </row>
    <row r="697" spans="1:1" ht="13" x14ac:dyDescent="0.3">
      <c r="A697" s="97"/>
    </row>
    <row r="698" spans="1:1" ht="13" x14ac:dyDescent="0.3">
      <c r="A698" s="97"/>
    </row>
    <row r="699" spans="1:1" ht="13" x14ac:dyDescent="0.3">
      <c r="A699" s="97"/>
    </row>
    <row r="700" spans="1:1" ht="13" x14ac:dyDescent="0.3">
      <c r="A700" s="97"/>
    </row>
    <row r="701" spans="1:1" ht="13" x14ac:dyDescent="0.3">
      <c r="A701" s="97"/>
    </row>
    <row r="702" spans="1:1" ht="13" x14ac:dyDescent="0.3">
      <c r="A702" s="97"/>
    </row>
    <row r="703" spans="1:1" ht="13" x14ac:dyDescent="0.3">
      <c r="A703" s="97"/>
    </row>
    <row r="704" spans="1:1" ht="13" x14ac:dyDescent="0.3">
      <c r="A704" s="97"/>
    </row>
    <row r="705" spans="1:1" ht="13" x14ac:dyDescent="0.3">
      <c r="A705" s="97"/>
    </row>
    <row r="706" spans="1:1" ht="13" x14ac:dyDescent="0.3">
      <c r="A706" s="97"/>
    </row>
    <row r="707" spans="1:1" ht="13" x14ac:dyDescent="0.3">
      <c r="A707" s="97"/>
    </row>
    <row r="708" spans="1:1" ht="13" x14ac:dyDescent="0.3">
      <c r="A708" s="97"/>
    </row>
    <row r="709" spans="1:1" ht="13" x14ac:dyDescent="0.3">
      <c r="A709" s="97"/>
    </row>
    <row r="710" spans="1:1" ht="13" x14ac:dyDescent="0.3">
      <c r="A710" s="97"/>
    </row>
    <row r="711" spans="1:1" ht="13" x14ac:dyDescent="0.3">
      <c r="A711" s="97"/>
    </row>
    <row r="712" spans="1:1" ht="13" x14ac:dyDescent="0.3">
      <c r="A712" s="97"/>
    </row>
    <row r="713" spans="1:1" ht="13" x14ac:dyDescent="0.3">
      <c r="A713" s="97"/>
    </row>
    <row r="714" spans="1:1" ht="13" x14ac:dyDescent="0.3">
      <c r="A714" s="97"/>
    </row>
    <row r="715" spans="1:1" ht="13" x14ac:dyDescent="0.3">
      <c r="A715" s="97"/>
    </row>
    <row r="716" spans="1:1" ht="13" x14ac:dyDescent="0.3">
      <c r="A716" s="97"/>
    </row>
    <row r="717" spans="1:1" ht="13" x14ac:dyDescent="0.3">
      <c r="A717" s="97"/>
    </row>
    <row r="718" spans="1:1" ht="13" x14ac:dyDescent="0.3">
      <c r="A718" s="97"/>
    </row>
    <row r="719" spans="1:1" ht="13" x14ac:dyDescent="0.3">
      <c r="A719" s="97"/>
    </row>
    <row r="720" spans="1:1" ht="13" x14ac:dyDescent="0.3">
      <c r="A720" s="97"/>
    </row>
    <row r="721" spans="1:1" ht="13" x14ac:dyDescent="0.3">
      <c r="A721" s="97"/>
    </row>
    <row r="722" spans="1:1" ht="13" x14ac:dyDescent="0.3">
      <c r="A722" s="97"/>
    </row>
    <row r="723" spans="1:1" ht="13" x14ac:dyDescent="0.3">
      <c r="A723" s="97"/>
    </row>
    <row r="724" spans="1:1" ht="13" x14ac:dyDescent="0.3">
      <c r="A724" s="97"/>
    </row>
    <row r="725" spans="1:1" ht="13" x14ac:dyDescent="0.3">
      <c r="A725" s="97"/>
    </row>
    <row r="726" spans="1:1" ht="13" x14ac:dyDescent="0.3">
      <c r="A726" s="97"/>
    </row>
    <row r="727" spans="1:1" ht="13" x14ac:dyDescent="0.3">
      <c r="A727" s="97"/>
    </row>
    <row r="728" spans="1:1" ht="13" x14ac:dyDescent="0.3">
      <c r="A728" s="97"/>
    </row>
    <row r="729" spans="1:1" ht="13" x14ac:dyDescent="0.3">
      <c r="A729" s="97"/>
    </row>
    <row r="730" spans="1:1" ht="13" x14ac:dyDescent="0.3">
      <c r="A730" s="97"/>
    </row>
    <row r="731" spans="1:1" ht="13" x14ac:dyDescent="0.3">
      <c r="A731" s="97"/>
    </row>
    <row r="732" spans="1:1" ht="13" x14ac:dyDescent="0.3">
      <c r="A732" s="97"/>
    </row>
    <row r="733" spans="1:1" ht="13" x14ac:dyDescent="0.3">
      <c r="A733" s="97"/>
    </row>
    <row r="734" spans="1:1" ht="13" x14ac:dyDescent="0.3">
      <c r="A734" s="97"/>
    </row>
    <row r="735" spans="1:1" ht="13" x14ac:dyDescent="0.3">
      <c r="A735" s="97"/>
    </row>
    <row r="736" spans="1:1" ht="13" x14ac:dyDescent="0.3">
      <c r="A736" s="97"/>
    </row>
    <row r="737" spans="1:1" ht="13" x14ac:dyDescent="0.3">
      <c r="A737" s="97"/>
    </row>
    <row r="738" spans="1:1" ht="13" x14ac:dyDescent="0.3">
      <c r="A738" s="97"/>
    </row>
    <row r="739" spans="1:1" ht="13" x14ac:dyDescent="0.3">
      <c r="A739" s="97"/>
    </row>
    <row r="740" spans="1:1" ht="13" x14ac:dyDescent="0.3">
      <c r="A740" s="97"/>
    </row>
    <row r="741" spans="1:1" ht="13" x14ac:dyDescent="0.3">
      <c r="A741" s="97"/>
    </row>
    <row r="742" spans="1:1" ht="13" x14ac:dyDescent="0.3">
      <c r="A742" s="97"/>
    </row>
    <row r="743" spans="1:1" ht="13" x14ac:dyDescent="0.3">
      <c r="A743" s="97"/>
    </row>
    <row r="744" spans="1:1" ht="13" x14ac:dyDescent="0.3">
      <c r="A744" s="97"/>
    </row>
    <row r="745" spans="1:1" ht="13" x14ac:dyDescent="0.3">
      <c r="A745" s="97"/>
    </row>
    <row r="746" spans="1:1" ht="13" x14ac:dyDescent="0.3">
      <c r="A746" s="97"/>
    </row>
    <row r="747" spans="1:1" ht="13" x14ac:dyDescent="0.3">
      <c r="A747" s="97"/>
    </row>
    <row r="748" spans="1:1" ht="13" x14ac:dyDescent="0.3">
      <c r="A748" s="97"/>
    </row>
    <row r="749" spans="1:1" ht="13" x14ac:dyDescent="0.3">
      <c r="A749" s="97"/>
    </row>
    <row r="750" spans="1:1" ht="13" x14ac:dyDescent="0.3">
      <c r="A750" s="97"/>
    </row>
    <row r="751" spans="1:1" ht="13" x14ac:dyDescent="0.3">
      <c r="A751" s="97"/>
    </row>
    <row r="752" spans="1:1" ht="13" x14ac:dyDescent="0.3">
      <c r="A752" s="97"/>
    </row>
    <row r="753" spans="1:1" ht="13" x14ac:dyDescent="0.3">
      <c r="A753" s="97"/>
    </row>
    <row r="754" spans="1:1" ht="13" x14ac:dyDescent="0.3">
      <c r="A754" s="97"/>
    </row>
    <row r="755" spans="1:1" ht="13" x14ac:dyDescent="0.3">
      <c r="A755" s="97"/>
    </row>
    <row r="756" spans="1:1" ht="13" x14ac:dyDescent="0.3">
      <c r="A756" s="97"/>
    </row>
    <row r="757" spans="1:1" ht="13" x14ac:dyDescent="0.3">
      <c r="A757" s="97"/>
    </row>
    <row r="758" spans="1:1" ht="13" x14ac:dyDescent="0.3">
      <c r="A758" s="97"/>
    </row>
    <row r="759" spans="1:1" ht="13" x14ac:dyDescent="0.3">
      <c r="A759" s="97"/>
    </row>
    <row r="760" spans="1:1" ht="13" x14ac:dyDescent="0.3">
      <c r="A760" s="97"/>
    </row>
    <row r="761" spans="1:1" ht="13" x14ac:dyDescent="0.3">
      <c r="A761" s="97"/>
    </row>
    <row r="762" spans="1:1" ht="13" x14ac:dyDescent="0.3">
      <c r="A762" s="97"/>
    </row>
    <row r="763" spans="1:1" ht="13" x14ac:dyDescent="0.3">
      <c r="A763" s="97"/>
    </row>
    <row r="764" spans="1:1" ht="13" x14ac:dyDescent="0.3">
      <c r="A764" s="97"/>
    </row>
    <row r="765" spans="1:1" ht="13" x14ac:dyDescent="0.3">
      <c r="A765" s="97"/>
    </row>
    <row r="766" spans="1:1" ht="13" x14ac:dyDescent="0.3">
      <c r="A766" s="97"/>
    </row>
    <row r="767" spans="1:1" ht="13" x14ac:dyDescent="0.3">
      <c r="A767" s="97"/>
    </row>
    <row r="768" spans="1:1" ht="13" x14ac:dyDescent="0.3">
      <c r="A768" s="97"/>
    </row>
    <row r="769" spans="1:1" ht="13" x14ac:dyDescent="0.3">
      <c r="A769" s="97"/>
    </row>
    <row r="770" spans="1:1" ht="13" x14ac:dyDescent="0.3">
      <c r="A770" s="97"/>
    </row>
    <row r="771" spans="1:1" ht="13" x14ac:dyDescent="0.3">
      <c r="A771" s="97"/>
    </row>
    <row r="772" spans="1:1" ht="13" x14ac:dyDescent="0.3">
      <c r="A772" s="97"/>
    </row>
    <row r="773" spans="1:1" ht="13" x14ac:dyDescent="0.3">
      <c r="A773" s="97"/>
    </row>
    <row r="774" spans="1:1" ht="13" x14ac:dyDescent="0.3">
      <c r="A774" s="97"/>
    </row>
    <row r="775" spans="1:1" ht="13" x14ac:dyDescent="0.3">
      <c r="A775" s="97"/>
    </row>
    <row r="776" spans="1:1" ht="13" x14ac:dyDescent="0.3">
      <c r="A776" s="97"/>
    </row>
    <row r="777" spans="1:1" ht="13" x14ac:dyDescent="0.3">
      <c r="A777" s="97"/>
    </row>
    <row r="778" spans="1:1" ht="13" x14ac:dyDescent="0.3">
      <c r="A778" s="97"/>
    </row>
    <row r="779" spans="1:1" ht="13" x14ac:dyDescent="0.3">
      <c r="A779" s="97"/>
    </row>
    <row r="780" spans="1:1" ht="13" x14ac:dyDescent="0.3">
      <c r="A780" s="97"/>
    </row>
    <row r="781" spans="1:1" ht="13" x14ac:dyDescent="0.3">
      <c r="A781" s="97"/>
    </row>
    <row r="782" spans="1:1" ht="13" x14ac:dyDescent="0.3">
      <c r="A782" s="97"/>
    </row>
    <row r="783" spans="1:1" ht="13" x14ac:dyDescent="0.3">
      <c r="A783" s="97"/>
    </row>
    <row r="784" spans="1:1" ht="13" x14ac:dyDescent="0.3">
      <c r="A784" s="97"/>
    </row>
    <row r="785" spans="1:1" ht="13" x14ac:dyDescent="0.3">
      <c r="A785" s="97"/>
    </row>
    <row r="786" spans="1:1" ht="13" x14ac:dyDescent="0.3">
      <c r="A786" s="97"/>
    </row>
    <row r="787" spans="1:1" ht="13" x14ac:dyDescent="0.3">
      <c r="A787" s="97"/>
    </row>
    <row r="788" spans="1:1" ht="13" x14ac:dyDescent="0.3">
      <c r="A788" s="97"/>
    </row>
    <row r="789" spans="1:1" ht="13" x14ac:dyDescent="0.3">
      <c r="A789" s="97"/>
    </row>
    <row r="790" spans="1:1" ht="13" x14ac:dyDescent="0.3">
      <c r="A790" s="97"/>
    </row>
    <row r="791" spans="1:1" ht="13" x14ac:dyDescent="0.3">
      <c r="A791" s="97"/>
    </row>
    <row r="792" spans="1:1" ht="13" x14ac:dyDescent="0.3">
      <c r="A792" s="97"/>
    </row>
    <row r="793" spans="1:1" ht="13" x14ac:dyDescent="0.3">
      <c r="A793" s="97"/>
    </row>
    <row r="794" spans="1:1" ht="13" x14ac:dyDescent="0.3">
      <c r="A794" s="97"/>
    </row>
    <row r="795" spans="1:1" ht="13" x14ac:dyDescent="0.3">
      <c r="A795" s="97"/>
    </row>
    <row r="796" spans="1:1" ht="13" x14ac:dyDescent="0.3">
      <c r="A796" s="97"/>
    </row>
    <row r="797" spans="1:1" ht="13" x14ac:dyDescent="0.3">
      <c r="A797" s="97"/>
    </row>
    <row r="798" spans="1:1" ht="13" x14ac:dyDescent="0.3">
      <c r="A798" s="97"/>
    </row>
    <row r="799" spans="1:1" ht="13" x14ac:dyDescent="0.3">
      <c r="A799" s="97"/>
    </row>
    <row r="800" spans="1:1" ht="13" x14ac:dyDescent="0.3">
      <c r="A800" s="97"/>
    </row>
    <row r="801" spans="1:1" ht="13" x14ac:dyDescent="0.3">
      <c r="A801" s="97"/>
    </row>
    <row r="802" spans="1:1" ht="13" x14ac:dyDescent="0.3">
      <c r="A802" s="97"/>
    </row>
    <row r="803" spans="1:1" ht="13" x14ac:dyDescent="0.3">
      <c r="A803" s="97"/>
    </row>
    <row r="804" spans="1:1" ht="13" x14ac:dyDescent="0.3">
      <c r="A804" s="97"/>
    </row>
    <row r="805" spans="1:1" ht="13" x14ac:dyDescent="0.3">
      <c r="A805" s="97"/>
    </row>
    <row r="806" spans="1:1" ht="13" x14ac:dyDescent="0.3">
      <c r="A806" s="97"/>
    </row>
    <row r="807" spans="1:1" ht="13" x14ac:dyDescent="0.3">
      <c r="A807" s="97"/>
    </row>
    <row r="808" spans="1:1" ht="13" x14ac:dyDescent="0.3">
      <c r="A808" s="97"/>
    </row>
    <row r="809" spans="1:1" ht="13" x14ac:dyDescent="0.3">
      <c r="A809" s="97"/>
    </row>
    <row r="810" spans="1:1" ht="13" x14ac:dyDescent="0.3">
      <c r="A810" s="97"/>
    </row>
    <row r="811" spans="1:1" ht="13" x14ac:dyDescent="0.3">
      <c r="A811" s="97"/>
    </row>
    <row r="812" spans="1:1" ht="13" x14ac:dyDescent="0.3">
      <c r="A812" s="97"/>
    </row>
    <row r="813" spans="1:1" ht="13" x14ac:dyDescent="0.3">
      <c r="A813" s="97"/>
    </row>
    <row r="814" spans="1:1" ht="13" x14ac:dyDescent="0.3">
      <c r="A814" s="97"/>
    </row>
    <row r="815" spans="1:1" ht="13" x14ac:dyDescent="0.3">
      <c r="A815" s="97"/>
    </row>
    <row r="816" spans="1:1" ht="13" x14ac:dyDescent="0.3">
      <c r="A816" s="97"/>
    </row>
    <row r="817" spans="1:1" ht="13" x14ac:dyDescent="0.3">
      <c r="A817" s="97"/>
    </row>
    <row r="818" spans="1:1" ht="13" x14ac:dyDescent="0.3">
      <c r="A818" s="97"/>
    </row>
    <row r="819" spans="1:1" ht="13" x14ac:dyDescent="0.3">
      <c r="A819" s="97"/>
    </row>
    <row r="820" spans="1:1" ht="13" x14ac:dyDescent="0.3">
      <c r="A820" s="97"/>
    </row>
    <row r="821" spans="1:1" ht="13" x14ac:dyDescent="0.3">
      <c r="A821" s="97"/>
    </row>
    <row r="822" spans="1:1" ht="13" x14ac:dyDescent="0.3">
      <c r="A822" s="97"/>
    </row>
    <row r="823" spans="1:1" ht="13" x14ac:dyDescent="0.3">
      <c r="A823" s="97"/>
    </row>
    <row r="824" spans="1:1" ht="13" x14ac:dyDescent="0.3">
      <c r="A824" s="97"/>
    </row>
    <row r="825" spans="1:1" ht="13" x14ac:dyDescent="0.3">
      <c r="A825" s="97"/>
    </row>
    <row r="826" spans="1:1" ht="13" x14ac:dyDescent="0.3">
      <c r="A826" s="97"/>
    </row>
    <row r="827" spans="1:1" ht="13" x14ac:dyDescent="0.3">
      <c r="A827" s="97"/>
    </row>
    <row r="828" spans="1:1" ht="13" x14ac:dyDescent="0.3">
      <c r="A828" s="97"/>
    </row>
    <row r="829" spans="1:1" ht="13" x14ac:dyDescent="0.3">
      <c r="A829" s="97"/>
    </row>
    <row r="830" spans="1:1" ht="13" x14ac:dyDescent="0.3">
      <c r="A830" s="97"/>
    </row>
    <row r="831" spans="1:1" ht="13" x14ac:dyDescent="0.3">
      <c r="A831" s="97"/>
    </row>
    <row r="832" spans="1:1" ht="13" x14ac:dyDescent="0.3">
      <c r="A832" s="97"/>
    </row>
    <row r="833" spans="1:1" ht="13" x14ac:dyDescent="0.3">
      <c r="A833" s="97"/>
    </row>
    <row r="834" spans="1:1" ht="13" x14ac:dyDescent="0.3">
      <c r="A834" s="97"/>
    </row>
    <row r="835" spans="1:1" ht="13" x14ac:dyDescent="0.3">
      <c r="A835" s="97"/>
    </row>
    <row r="836" spans="1:1" ht="13" x14ac:dyDescent="0.3">
      <c r="A836" s="97"/>
    </row>
    <row r="837" spans="1:1" ht="13" x14ac:dyDescent="0.3">
      <c r="A837" s="97"/>
    </row>
    <row r="838" spans="1:1" ht="13" x14ac:dyDescent="0.3">
      <c r="A838" s="97"/>
    </row>
    <row r="839" spans="1:1" ht="13" x14ac:dyDescent="0.3">
      <c r="A839" s="97"/>
    </row>
    <row r="840" spans="1:1" ht="13" x14ac:dyDescent="0.3">
      <c r="A840" s="97"/>
    </row>
    <row r="841" spans="1:1" ht="13" x14ac:dyDescent="0.3">
      <c r="A841" s="97"/>
    </row>
    <row r="842" spans="1:1" ht="13" x14ac:dyDescent="0.3">
      <c r="A842" s="97"/>
    </row>
    <row r="843" spans="1:1" ht="13" x14ac:dyDescent="0.3">
      <c r="A843" s="97"/>
    </row>
    <row r="844" spans="1:1" ht="13" x14ac:dyDescent="0.3">
      <c r="A844" s="97"/>
    </row>
    <row r="845" spans="1:1" ht="13" x14ac:dyDescent="0.3">
      <c r="A845" s="97"/>
    </row>
    <row r="846" spans="1:1" ht="13" x14ac:dyDescent="0.3">
      <c r="A846" s="97"/>
    </row>
    <row r="847" spans="1:1" ht="13" x14ac:dyDescent="0.3">
      <c r="A847" s="97"/>
    </row>
    <row r="848" spans="1:1" ht="13" x14ac:dyDescent="0.3">
      <c r="A848" s="97"/>
    </row>
    <row r="849" spans="1:1" ht="13" x14ac:dyDescent="0.3">
      <c r="A849" s="97"/>
    </row>
    <row r="850" spans="1:1" ht="13" x14ac:dyDescent="0.3">
      <c r="A850" s="97"/>
    </row>
    <row r="851" spans="1:1" ht="13" x14ac:dyDescent="0.3">
      <c r="A851" s="97"/>
    </row>
    <row r="852" spans="1:1" ht="13" x14ac:dyDescent="0.3">
      <c r="A852" s="97"/>
    </row>
    <row r="853" spans="1:1" ht="13" x14ac:dyDescent="0.3">
      <c r="A853" s="97"/>
    </row>
    <row r="854" spans="1:1" ht="13" x14ac:dyDescent="0.3">
      <c r="A854" s="97"/>
    </row>
    <row r="855" spans="1:1" ht="13" x14ac:dyDescent="0.3">
      <c r="A855" s="97"/>
    </row>
    <row r="856" spans="1:1" ht="13" x14ac:dyDescent="0.3">
      <c r="A856" s="97"/>
    </row>
    <row r="857" spans="1:1" ht="13" x14ac:dyDescent="0.3">
      <c r="A857" s="97"/>
    </row>
    <row r="858" spans="1:1" ht="13" x14ac:dyDescent="0.3">
      <c r="A858" s="97"/>
    </row>
    <row r="859" spans="1:1" ht="13" x14ac:dyDescent="0.3">
      <c r="A859" s="97"/>
    </row>
    <row r="860" spans="1:1" ht="13" x14ac:dyDescent="0.3">
      <c r="A860" s="97"/>
    </row>
    <row r="861" spans="1:1" ht="13" x14ac:dyDescent="0.3">
      <c r="A861" s="97"/>
    </row>
    <row r="862" spans="1:1" ht="13" x14ac:dyDescent="0.3">
      <c r="A862" s="97"/>
    </row>
    <row r="863" spans="1:1" ht="13" x14ac:dyDescent="0.3">
      <c r="A863" s="97"/>
    </row>
    <row r="864" spans="1:1" ht="13" x14ac:dyDescent="0.3">
      <c r="A864" s="97"/>
    </row>
    <row r="865" spans="1:1" ht="13" x14ac:dyDescent="0.3">
      <c r="A865" s="97"/>
    </row>
    <row r="866" spans="1:1" ht="13" x14ac:dyDescent="0.3">
      <c r="A866" s="97"/>
    </row>
    <row r="867" spans="1:1" ht="13" x14ac:dyDescent="0.3">
      <c r="A867" s="97"/>
    </row>
    <row r="868" spans="1:1" ht="13" x14ac:dyDescent="0.3">
      <c r="A868" s="97"/>
    </row>
    <row r="869" spans="1:1" ht="13" x14ac:dyDescent="0.3">
      <c r="A869" s="97"/>
    </row>
    <row r="870" spans="1:1" ht="13" x14ac:dyDescent="0.3">
      <c r="A870" s="97"/>
    </row>
    <row r="871" spans="1:1" ht="13" x14ac:dyDescent="0.3">
      <c r="A871" s="97"/>
    </row>
    <row r="872" spans="1:1" ht="13" x14ac:dyDescent="0.3">
      <c r="A872" s="97"/>
    </row>
    <row r="873" spans="1:1" ht="13" x14ac:dyDescent="0.3">
      <c r="A873" s="97"/>
    </row>
    <row r="874" spans="1:1" ht="13" x14ac:dyDescent="0.3">
      <c r="A874" s="97"/>
    </row>
    <row r="875" spans="1:1" ht="13" x14ac:dyDescent="0.3">
      <c r="A875" s="97"/>
    </row>
    <row r="876" spans="1:1" ht="13" x14ac:dyDescent="0.3">
      <c r="A876" s="97"/>
    </row>
    <row r="877" spans="1:1" ht="13" x14ac:dyDescent="0.3">
      <c r="A877" s="97"/>
    </row>
    <row r="878" spans="1:1" ht="13" x14ac:dyDescent="0.3">
      <c r="A878" s="97"/>
    </row>
    <row r="879" spans="1:1" ht="13" x14ac:dyDescent="0.3">
      <c r="A879" s="97"/>
    </row>
    <row r="880" spans="1:1" ht="13" x14ac:dyDescent="0.3">
      <c r="A880" s="97"/>
    </row>
    <row r="881" spans="1:1" ht="13" x14ac:dyDescent="0.3">
      <c r="A881" s="97"/>
    </row>
    <row r="882" spans="1:1" ht="13" x14ac:dyDescent="0.3">
      <c r="A882" s="97"/>
    </row>
    <row r="883" spans="1:1" ht="13" x14ac:dyDescent="0.3">
      <c r="A883" s="97"/>
    </row>
    <row r="884" spans="1:1" ht="13" x14ac:dyDescent="0.3">
      <c r="A884" s="97"/>
    </row>
    <row r="885" spans="1:1" ht="13" x14ac:dyDescent="0.3">
      <c r="A885" s="97"/>
    </row>
    <row r="886" spans="1:1" ht="13" x14ac:dyDescent="0.3">
      <c r="A886" s="97"/>
    </row>
    <row r="887" spans="1:1" ht="13" x14ac:dyDescent="0.3">
      <c r="A887" s="97"/>
    </row>
    <row r="888" spans="1:1" ht="13" x14ac:dyDescent="0.3">
      <c r="A888" s="97"/>
    </row>
    <row r="889" spans="1:1" ht="13" x14ac:dyDescent="0.3">
      <c r="A889" s="97"/>
    </row>
    <row r="890" spans="1:1" ht="13" x14ac:dyDescent="0.3">
      <c r="A890" s="97"/>
    </row>
    <row r="891" spans="1:1" ht="13" x14ac:dyDescent="0.3">
      <c r="A891" s="97"/>
    </row>
    <row r="892" spans="1:1" ht="13" x14ac:dyDescent="0.3">
      <c r="A892" s="97"/>
    </row>
    <row r="893" spans="1:1" ht="13" x14ac:dyDescent="0.3">
      <c r="A893" s="97"/>
    </row>
    <row r="894" spans="1:1" ht="13" x14ac:dyDescent="0.3">
      <c r="A894" s="97"/>
    </row>
    <row r="895" spans="1:1" ht="13" x14ac:dyDescent="0.3">
      <c r="A895" s="97"/>
    </row>
    <row r="896" spans="1:1" ht="13" x14ac:dyDescent="0.3">
      <c r="A896" s="97"/>
    </row>
    <row r="897" spans="1:1" ht="13" x14ac:dyDescent="0.3">
      <c r="A897" s="97"/>
    </row>
    <row r="898" spans="1:1" ht="13" x14ac:dyDescent="0.3">
      <c r="A898" s="97"/>
    </row>
    <row r="899" spans="1:1" ht="13" x14ac:dyDescent="0.3">
      <c r="A899" s="97"/>
    </row>
    <row r="900" spans="1:1" ht="13" x14ac:dyDescent="0.3">
      <c r="A900" s="97"/>
    </row>
    <row r="901" spans="1:1" ht="13" x14ac:dyDescent="0.3">
      <c r="A901" s="97"/>
    </row>
    <row r="902" spans="1:1" ht="13" x14ac:dyDescent="0.3">
      <c r="A902" s="97"/>
    </row>
    <row r="903" spans="1:1" ht="13" x14ac:dyDescent="0.3">
      <c r="A903" s="97"/>
    </row>
    <row r="904" spans="1:1" ht="13" x14ac:dyDescent="0.3">
      <c r="A904" s="97"/>
    </row>
    <row r="905" spans="1:1" ht="13" x14ac:dyDescent="0.3">
      <c r="A905" s="97"/>
    </row>
    <row r="906" spans="1:1" ht="13" x14ac:dyDescent="0.3">
      <c r="A906" s="97"/>
    </row>
    <row r="907" spans="1:1" ht="13" x14ac:dyDescent="0.3">
      <c r="A907" s="97"/>
    </row>
    <row r="908" spans="1:1" ht="13" x14ac:dyDescent="0.3">
      <c r="A908" s="97"/>
    </row>
    <row r="909" spans="1:1" ht="13" x14ac:dyDescent="0.3">
      <c r="A909" s="97"/>
    </row>
    <row r="910" spans="1:1" ht="13" x14ac:dyDescent="0.3">
      <c r="A910" s="97"/>
    </row>
    <row r="911" spans="1:1" ht="13" x14ac:dyDescent="0.3">
      <c r="A911" s="97"/>
    </row>
    <row r="912" spans="1:1" ht="13" x14ac:dyDescent="0.3">
      <c r="A912" s="97"/>
    </row>
    <row r="913" spans="1:1" ht="13" x14ac:dyDescent="0.3">
      <c r="A913" s="97"/>
    </row>
    <row r="914" spans="1:1" ht="13" x14ac:dyDescent="0.3">
      <c r="A914" s="97"/>
    </row>
    <row r="915" spans="1:1" ht="13" x14ac:dyDescent="0.3">
      <c r="A915" s="97"/>
    </row>
    <row r="916" spans="1:1" ht="13" x14ac:dyDescent="0.3">
      <c r="A916" s="97"/>
    </row>
    <row r="917" spans="1:1" ht="13" x14ac:dyDescent="0.3">
      <c r="A917" s="97"/>
    </row>
    <row r="918" spans="1:1" ht="13" x14ac:dyDescent="0.3">
      <c r="A918" s="97"/>
    </row>
    <row r="919" spans="1:1" ht="13" x14ac:dyDescent="0.3">
      <c r="A919" s="97"/>
    </row>
    <row r="920" spans="1:1" ht="13" x14ac:dyDescent="0.3">
      <c r="A920" s="97"/>
    </row>
    <row r="921" spans="1:1" ht="13" x14ac:dyDescent="0.3">
      <c r="A921" s="97"/>
    </row>
    <row r="922" spans="1:1" ht="13" x14ac:dyDescent="0.3">
      <c r="A922" s="97"/>
    </row>
    <row r="923" spans="1:1" ht="13" x14ac:dyDescent="0.3">
      <c r="A923" s="97"/>
    </row>
    <row r="924" spans="1:1" ht="13" x14ac:dyDescent="0.3">
      <c r="A924" s="97"/>
    </row>
    <row r="925" spans="1:1" ht="13" x14ac:dyDescent="0.3">
      <c r="A925" s="97"/>
    </row>
    <row r="926" spans="1:1" ht="13" x14ac:dyDescent="0.3">
      <c r="A926" s="97"/>
    </row>
    <row r="927" spans="1:1" ht="13" x14ac:dyDescent="0.3">
      <c r="A927" s="97"/>
    </row>
    <row r="928" spans="1:1" ht="13" x14ac:dyDescent="0.3">
      <c r="A928" s="97"/>
    </row>
    <row r="929" spans="1:1" ht="13" x14ac:dyDescent="0.3">
      <c r="A929" s="97"/>
    </row>
    <row r="930" spans="1:1" ht="13" x14ac:dyDescent="0.3">
      <c r="A930" s="97"/>
    </row>
    <row r="931" spans="1:1" ht="13" x14ac:dyDescent="0.3">
      <c r="A931" s="97"/>
    </row>
    <row r="932" spans="1:1" ht="13" x14ac:dyDescent="0.3">
      <c r="A932" s="97"/>
    </row>
    <row r="933" spans="1:1" ht="13" x14ac:dyDescent="0.3">
      <c r="A933" s="97"/>
    </row>
    <row r="934" spans="1:1" ht="13" x14ac:dyDescent="0.3">
      <c r="A934" s="97"/>
    </row>
    <row r="935" spans="1:1" ht="13" x14ac:dyDescent="0.3">
      <c r="A935" s="97"/>
    </row>
    <row r="936" spans="1:1" ht="13" x14ac:dyDescent="0.3">
      <c r="A936" s="97"/>
    </row>
    <row r="937" spans="1:1" ht="13" x14ac:dyDescent="0.3">
      <c r="A937" s="97"/>
    </row>
    <row r="938" spans="1:1" ht="13" x14ac:dyDescent="0.3">
      <c r="A938" s="97"/>
    </row>
    <row r="939" spans="1:1" ht="13" x14ac:dyDescent="0.3">
      <c r="A939" s="97"/>
    </row>
    <row r="940" spans="1:1" ht="13" x14ac:dyDescent="0.3">
      <c r="A940" s="97"/>
    </row>
    <row r="941" spans="1:1" ht="13" x14ac:dyDescent="0.3">
      <c r="A941" s="97"/>
    </row>
    <row r="942" spans="1:1" ht="13" x14ac:dyDescent="0.3">
      <c r="A942" s="97"/>
    </row>
    <row r="943" spans="1:1" ht="13" x14ac:dyDescent="0.3">
      <c r="A943" s="97"/>
    </row>
    <row r="944" spans="1:1" ht="13" x14ac:dyDescent="0.3">
      <c r="A944" s="97"/>
    </row>
    <row r="945" spans="1:1" ht="13" x14ac:dyDescent="0.3">
      <c r="A945" s="97"/>
    </row>
    <row r="946" spans="1:1" ht="13" x14ac:dyDescent="0.3">
      <c r="A946" s="97"/>
    </row>
    <row r="947" spans="1:1" ht="13" x14ac:dyDescent="0.3">
      <c r="A947" s="97"/>
    </row>
    <row r="948" spans="1:1" ht="13" x14ac:dyDescent="0.3">
      <c r="A948" s="97"/>
    </row>
    <row r="949" spans="1:1" ht="13" x14ac:dyDescent="0.3">
      <c r="A949" s="97"/>
    </row>
    <row r="950" spans="1:1" ht="13" x14ac:dyDescent="0.3">
      <c r="A950" s="97"/>
    </row>
    <row r="951" spans="1:1" ht="13" x14ac:dyDescent="0.3">
      <c r="A951" s="97"/>
    </row>
    <row r="952" spans="1:1" ht="13" x14ac:dyDescent="0.3">
      <c r="A952" s="97"/>
    </row>
    <row r="953" spans="1:1" ht="13" x14ac:dyDescent="0.3">
      <c r="A953" s="97"/>
    </row>
    <row r="954" spans="1:1" ht="13" x14ac:dyDescent="0.3">
      <c r="A954" s="97"/>
    </row>
    <row r="955" spans="1:1" ht="13" x14ac:dyDescent="0.3">
      <c r="A955" s="97"/>
    </row>
    <row r="956" spans="1:1" ht="13" x14ac:dyDescent="0.3">
      <c r="A956" s="97"/>
    </row>
    <row r="957" spans="1:1" ht="13" x14ac:dyDescent="0.3">
      <c r="A957" s="97"/>
    </row>
    <row r="958" spans="1:1" ht="13" x14ac:dyDescent="0.3">
      <c r="A958" s="97"/>
    </row>
    <row r="959" spans="1:1" ht="13" x14ac:dyDescent="0.3">
      <c r="A959" s="97"/>
    </row>
    <row r="960" spans="1:1" ht="13" x14ac:dyDescent="0.3">
      <c r="A960" s="97"/>
    </row>
    <row r="961" spans="1:1" ht="13" x14ac:dyDescent="0.3">
      <c r="A961" s="97"/>
    </row>
    <row r="962" spans="1:1" ht="13" x14ac:dyDescent="0.3">
      <c r="A962" s="97"/>
    </row>
    <row r="963" spans="1:1" ht="13" x14ac:dyDescent="0.3">
      <c r="A963" s="97"/>
    </row>
    <row r="964" spans="1:1" ht="13" x14ac:dyDescent="0.3">
      <c r="A964" s="97"/>
    </row>
    <row r="965" spans="1:1" ht="13" x14ac:dyDescent="0.3">
      <c r="A965" s="97"/>
    </row>
    <row r="966" spans="1:1" ht="13" x14ac:dyDescent="0.3">
      <c r="A966" s="97"/>
    </row>
    <row r="967" spans="1:1" ht="13" x14ac:dyDescent="0.3">
      <c r="A967" s="97"/>
    </row>
    <row r="968" spans="1:1" ht="13" x14ac:dyDescent="0.3">
      <c r="A968" s="97"/>
    </row>
    <row r="969" spans="1:1" ht="13" x14ac:dyDescent="0.3">
      <c r="A969" s="97"/>
    </row>
    <row r="970" spans="1:1" ht="13" x14ac:dyDescent="0.3">
      <c r="A970" s="97"/>
    </row>
    <row r="971" spans="1:1" ht="13" x14ac:dyDescent="0.3">
      <c r="A971" s="97"/>
    </row>
    <row r="972" spans="1:1" ht="13" x14ac:dyDescent="0.3">
      <c r="A972" s="97"/>
    </row>
    <row r="973" spans="1:1" ht="13" x14ac:dyDescent="0.3">
      <c r="A973" s="97"/>
    </row>
    <row r="974" spans="1:1" ht="13" x14ac:dyDescent="0.3">
      <c r="A974" s="97"/>
    </row>
    <row r="975" spans="1:1" ht="13" x14ac:dyDescent="0.3">
      <c r="A975" s="97"/>
    </row>
    <row r="976" spans="1:1" ht="13" x14ac:dyDescent="0.3">
      <c r="A976" s="97"/>
    </row>
    <row r="977" spans="1:1" ht="13" x14ac:dyDescent="0.3">
      <c r="A977" s="97"/>
    </row>
    <row r="978" spans="1:1" ht="13" x14ac:dyDescent="0.3">
      <c r="A978" s="97"/>
    </row>
    <row r="979" spans="1:1" ht="13" x14ac:dyDescent="0.3">
      <c r="A979" s="97"/>
    </row>
    <row r="980" spans="1:1" ht="13" x14ac:dyDescent="0.3">
      <c r="A980" s="97"/>
    </row>
    <row r="981" spans="1:1" ht="13" x14ac:dyDescent="0.3">
      <c r="A981" s="97"/>
    </row>
    <row r="982" spans="1:1" ht="13" x14ac:dyDescent="0.3">
      <c r="A982" s="97"/>
    </row>
    <row r="983" spans="1:1" ht="13" x14ac:dyDescent="0.3">
      <c r="A983" s="97"/>
    </row>
    <row r="984" spans="1:1" ht="13" x14ac:dyDescent="0.3">
      <c r="A984" s="97"/>
    </row>
    <row r="985" spans="1:1" ht="13" x14ac:dyDescent="0.3">
      <c r="A985" s="97"/>
    </row>
    <row r="986" spans="1:1" ht="13" x14ac:dyDescent="0.3">
      <c r="A986" s="97"/>
    </row>
    <row r="987" spans="1:1" ht="13" x14ac:dyDescent="0.3">
      <c r="A987" s="97"/>
    </row>
    <row r="988" spans="1:1" ht="13" x14ac:dyDescent="0.3">
      <c r="A988" s="97"/>
    </row>
    <row r="989" spans="1:1" ht="13" x14ac:dyDescent="0.3">
      <c r="A989" s="97"/>
    </row>
    <row r="990" spans="1:1" ht="13" x14ac:dyDescent="0.3">
      <c r="A990" s="97"/>
    </row>
    <row r="991" spans="1:1" ht="13" x14ac:dyDescent="0.3">
      <c r="A991" s="97"/>
    </row>
    <row r="992" spans="1:1" ht="13" x14ac:dyDescent="0.3">
      <c r="A992" s="97"/>
    </row>
    <row r="993" spans="1:1" ht="13" x14ac:dyDescent="0.3">
      <c r="A993" s="97"/>
    </row>
    <row r="994" spans="1:1" ht="13" x14ac:dyDescent="0.3">
      <c r="A994" s="97"/>
    </row>
    <row r="995" spans="1:1" ht="13" x14ac:dyDescent="0.3">
      <c r="A995" s="97"/>
    </row>
    <row r="996" spans="1:1" ht="13" x14ac:dyDescent="0.3">
      <c r="A996" s="97"/>
    </row>
    <row r="997" spans="1:1" ht="13" x14ac:dyDescent="0.3">
      <c r="A997" s="97"/>
    </row>
    <row r="998" spans="1:1" ht="13" x14ac:dyDescent="0.3">
      <c r="A998" s="97"/>
    </row>
    <row r="999" spans="1:1" ht="13" x14ac:dyDescent="0.3">
      <c r="A999" s="97"/>
    </row>
    <row r="1000" spans="1:1" ht="13" x14ac:dyDescent="0.3">
      <c r="A1000" s="97"/>
    </row>
  </sheetData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9" workbookViewId="0">
      <selection activeCell="G28" sqref="G28"/>
    </sheetView>
  </sheetViews>
  <sheetFormatPr baseColWidth="10" defaultColWidth="11.54296875" defaultRowHeight="12.5" x14ac:dyDescent="0.25"/>
  <cols>
    <col min="1" max="1" width="19.6328125" style="11" customWidth="1"/>
    <col min="2" max="16384" width="11.54296875" style="11"/>
  </cols>
  <sheetData>
    <row r="1" spans="1:4" ht="13" thickBot="1" x14ac:dyDescent="0.3"/>
    <row r="2" spans="1:4" ht="19" thickBot="1" x14ac:dyDescent="0.3">
      <c r="A2" s="329" t="s">
        <v>11</v>
      </c>
      <c r="B2" s="330"/>
      <c r="C2" s="12" t="s">
        <v>12</v>
      </c>
      <c r="D2" s="13" t="s">
        <v>13</v>
      </c>
    </row>
    <row r="3" spans="1:4" ht="19" thickBot="1" x14ac:dyDescent="0.3">
      <c r="A3" s="14" t="s">
        <v>14</v>
      </c>
      <c r="B3" s="15">
        <v>6</v>
      </c>
      <c r="C3" s="16">
        <v>4.8</v>
      </c>
      <c r="D3" s="17">
        <v>1.2</v>
      </c>
    </row>
    <row r="4" spans="1:4" ht="19" thickBot="1" x14ac:dyDescent="0.3">
      <c r="A4" s="18" t="s">
        <v>15</v>
      </c>
      <c r="B4" s="19">
        <v>6</v>
      </c>
      <c r="C4" s="16">
        <v>5.6</v>
      </c>
      <c r="D4" s="20">
        <v>0.4</v>
      </c>
    </row>
    <row r="5" spans="1:4" ht="19" thickBot="1" x14ac:dyDescent="0.3">
      <c r="A5" s="14" t="s">
        <v>16</v>
      </c>
      <c r="B5" s="15">
        <v>3</v>
      </c>
      <c r="C5" s="16">
        <v>0.3</v>
      </c>
      <c r="D5" s="17">
        <v>2.7</v>
      </c>
    </row>
    <row r="6" spans="1:4" ht="19" thickBot="1" x14ac:dyDescent="0.3">
      <c r="A6" s="14" t="s">
        <v>17</v>
      </c>
      <c r="B6" s="15">
        <v>3</v>
      </c>
      <c r="C6" s="16">
        <v>0</v>
      </c>
      <c r="D6" s="17">
        <v>3</v>
      </c>
    </row>
    <row r="7" spans="1:4" ht="19" thickBot="1" x14ac:dyDescent="0.3">
      <c r="A7" s="14" t="s">
        <v>18</v>
      </c>
      <c r="B7" s="15">
        <v>4</v>
      </c>
      <c r="C7" s="16">
        <v>2.5</v>
      </c>
      <c r="D7" s="17">
        <v>1.5</v>
      </c>
    </row>
    <row r="8" spans="1:4" ht="19" thickBot="1" x14ac:dyDescent="0.3">
      <c r="A8" s="14" t="s">
        <v>19</v>
      </c>
      <c r="B8" s="15">
        <v>8</v>
      </c>
      <c r="C8" s="16">
        <v>3.5</v>
      </c>
      <c r="D8" s="17">
        <v>4.5</v>
      </c>
    </row>
    <row r="9" spans="1:4" ht="19" thickBot="1" x14ac:dyDescent="0.3">
      <c r="A9" s="14" t="s">
        <v>20</v>
      </c>
      <c r="B9" s="15">
        <v>18.8</v>
      </c>
      <c r="C9" s="16">
        <v>10</v>
      </c>
      <c r="D9" s="17">
        <v>8.8000000000000007</v>
      </c>
    </row>
    <row r="10" spans="1:4" ht="19" thickBot="1" x14ac:dyDescent="0.3">
      <c r="A10" s="14" t="s">
        <v>21</v>
      </c>
      <c r="B10" s="15">
        <v>2.2000000000000002</v>
      </c>
      <c r="C10" s="16">
        <v>0.5</v>
      </c>
      <c r="D10" s="17">
        <v>1.7</v>
      </c>
    </row>
    <row r="11" spans="1:4" ht="19" thickBot="1" x14ac:dyDescent="0.3">
      <c r="A11" s="14" t="s">
        <v>22</v>
      </c>
      <c r="B11" s="15">
        <v>2.5</v>
      </c>
      <c r="C11" s="16">
        <v>1.1000000000000001</v>
      </c>
      <c r="D11" s="17">
        <v>1.4</v>
      </c>
    </row>
    <row r="12" spans="1:4" ht="19" thickBot="1" x14ac:dyDescent="0.3">
      <c r="A12" s="21" t="s">
        <v>23</v>
      </c>
      <c r="B12" s="15">
        <v>53.5</v>
      </c>
      <c r="C12" s="16">
        <v>28.3</v>
      </c>
      <c r="D12" s="17">
        <v>25.2</v>
      </c>
    </row>
    <row r="15" spans="1:4" ht="13" thickBot="1" x14ac:dyDescent="0.3"/>
    <row r="16" spans="1:4" ht="16" thickBot="1" x14ac:dyDescent="0.3">
      <c r="A16" s="331" t="s">
        <v>24</v>
      </c>
      <c r="B16" s="332"/>
      <c r="C16" s="12" t="s">
        <v>12</v>
      </c>
      <c r="D16" s="12" t="s">
        <v>13</v>
      </c>
    </row>
    <row r="17" spans="1:4" ht="16" thickBot="1" x14ac:dyDescent="0.3">
      <c r="A17" s="22" t="s">
        <v>25</v>
      </c>
      <c r="B17" s="23">
        <v>1.7</v>
      </c>
      <c r="C17" s="17">
        <v>1</v>
      </c>
      <c r="D17" s="17">
        <v>0.7</v>
      </c>
    </row>
    <row r="18" spans="1:4" ht="16" thickBot="1" x14ac:dyDescent="0.3">
      <c r="A18" s="22" t="s">
        <v>26</v>
      </c>
      <c r="B18" s="23">
        <v>3.9</v>
      </c>
      <c r="C18" s="17">
        <v>1.3</v>
      </c>
      <c r="D18" s="17">
        <v>2.6</v>
      </c>
    </row>
    <row r="19" spans="1:4" ht="16" thickBot="1" x14ac:dyDescent="0.3">
      <c r="A19" s="22" t="s">
        <v>27</v>
      </c>
      <c r="B19" s="23">
        <v>3.6</v>
      </c>
      <c r="C19" s="17">
        <v>0.8</v>
      </c>
      <c r="D19" s="17">
        <v>2.8</v>
      </c>
    </row>
    <row r="20" spans="1:4" ht="16" thickBot="1" x14ac:dyDescent="0.3">
      <c r="A20" s="24" t="s">
        <v>28</v>
      </c>
      <c r="B20" s="25">
        <v>5.6</v>
      </c>
      <c r="C20" s="17">
        <v>2.9</v>
      </c>
      <c r="D20" s="17">
        <v>2.7</v>
      </c>
    </row>
    <row r="21" spans="1:4" ht="16" thickBot="1" x14ac:dyDescent="0.3">
      <c r="A21" s="26" t="s">
        <v>29</v>
      </c>
      <c r="B21" s="27">
        <v>4</v>
      </c>
      <c r="C21" s="28">
        <v>4</v>
      </c>
      <c r="D21" s="28">
        <v>0</v>
      </c>
    </row>
    <row r="22" spans="1:4" ht="16" thickBot="1" x14ac:dyDescent="0.3">
      <c r="A22" s="22" t="s">
        <v>23</v>
      </c>
      <c r="B22" s="23">
        <v>18.8</v>
      </c>
      <c r="C22" s="17">
        <v>10</v>
      </c>
      <c r="D22" s="17">
        <v>8.8000000000000007</v>
      </c>
    </row>
    <row r="24" spans="1:4" ht="13" thickBot="1" x14ac:dyDescent="0.3"/>
    <row r="25" spans="1:4" ht="15" thickBot="1" x14ac:dyDescent="0.3">
      <c r="A25" s="333" t="s">
        <v>30</v>
      </c>
      <c r="B25" s="334"/>
      <c r="C25" s="13" t="s">
        <v>12</v>
      </c>
      <c r="D25" s="29" t="s">
        <v>31</v>
      </c>
    </row>
    <row r="26" spans="1:4" ht="15" thickBot="1" x14ac:dyDescent="0.3">
      <c r="A26" s="30" t="s">
        <v>32</v>
      </c>
      <c r="B26" s="23">
        <v>2.7</v>
      </c>
      <c r="C26" s="25">
        <v>0.75</v>
      </c>
      <c r="D26" s="25">
        <v>1.95</v>
      </c>
    </row>
    <row r="27" spans="1:4" ht="24.5" thickBot="1" x14ac:dyDescent="0.3">
      <c r="A27" s="31" t="s">
        <v>33</v>
      </c>
      <c r="B27" s="23">
        <v>1.4</v>
      </c>
      <c r="C27" s="25">
        <v>1.05</v>
      </c>
      <c r="D27" s="25">
        <v>0.35</v>
      </c>
    </row>
    <row r="28" spans="1:4" ht="15" thickBot="1" x14ac:dyDescent="0.3">
      <c r="A28" s="24" t="s">
        <v>34</v>
      </c>
      <c r="B28" s="32">
        <v>1</v>
      </c>
      <c r="C28" s="25">
        <v>0.9</v>
      </c>
      <c r="D28" s="25">
        <v>0.1</v>
      </c>
    </row>
    <row r="29" spans="1:4" ht="15" thickBot="1" x14ac:dyDescent="0.3">
      <c r="A29" s="33" t="s">
        <v>23</v>
      </c>
      <c r="B29" s="23">
        <v>5.0999999999999996</v>
      </c>
      <c r="C29" s="25">
        <v>2.7</v>
      </c>
      <c r="D29" s="25">
        <v>2.4</v>
      </c>
    </row>
    <row r="30" spans="1:4" ht="32" thickBot="1" x14ac:dyDescent="0.3">
      <c r="A30" s="34" t="s">
        <v>35</v>
      </c>
      <c r="B30" s="23">
        <v>0.5</v>
      </c>
      <c r="C30" s="25"/>
      <c r="D30" s="25">
        <v>0.5</v>
      </c>
    </row>
    <row r="31" spans="1:4" ht="29.5" thickBot="1" x14ac:dyDescent="0.3">
      <c r="A31" s="35" t="s">
        <v>36</v>
      </c>
      <c r="B31" s="23">
        <v>5.6</v>
      </c>
      <c r="C31" s="25">
        <v>5.4</v>
      </c>
      <c r="D31" s="25">
        <v>0.2</v>
      </c>
    </row>
  </sheetData>
  <mergeCells count="3">
    <mergeCell ref="A2:B2"/>
    <mergeCell ref="A16:B16"/>
    <mergeCell ref="A25:B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B1" workbookViewId="0">
      <selection activeCell="H11" sqref="H11"/>
    </sheetView>
  </sheetViews>
  <sheetFormatPr baseColWidth="10" defaultColWidth="14.453125" defaultRowHeight="15.75" customHeight="1" x14ac:dyDescent="0.25"/>
  <cols>
    <col min="1" max="7" width="14.453125" style="11"/>
    <col min="8" max="8" width="19.453125" style="11" customWidth="1"/>
    <col min="9" max="16384" width="14.453125" style="11"/>
  </cols>
  <sheetData>
    <row r="2" spans="2:10" s="2" customFormat="1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0" s="2" customFormat="1" ht="15.75" customHeight="1" x14ac:dyDescent="0.25">
      <c r="B3" s="3">
        <v>201660</v>
      </c>
      <c r="C3" s="4">
        <f>'[1]AVANCE MATRÍCULA'!E41</f>
        <v>425</v>
      </c>
      <c r="D3" s="4">
        <f>'[1]AVANCE MATRÍCULA'!H41</f>
        <v>340</v>
      </c>
      <c r="E3" s="4">
        <f>'[1]AVANCE MATRÍCULA'!K41</f>
        <v>291</v>
      </c>
      <c r="F3" s="4">
        <f>'[1]AVANCE MATRÍCULA'!N41</f>
        <v>137</v>
      </c>
      <c r="G3" s="5">
        <v>0.93</v>
      </c>
      <c r="H3" s="4" t="s">
        <v>7</v>
      </c>
      <c r="J3" s="6"/>
    </row>
    <row r="4" spans="2:10" s="2" customFormat="1" ht="15.75" customHeight="1" x14ac:dyDescent="0.25">
      <c r="B4" s="3">
        <v>201860</v>
      </c>
      <c r="C4" s="7">
        <f>'[1]AVANCE MATRÍCULA'!G41</f>
        <v>449</v>
      </c>
      <c r="D4" s="7">
        <f>'[1]AVANCE MATRÍCULA'!J41</f>
        <v>382</v>
      </c>
      <c r="E4" s="7">
        <f>'[1]AVANCE MATRÍCULA'!M41</f>
        <v>305</v>
      </c>
      <c r="F4" s="8">
        <f>'[1]AVANCE MATRÍCULA'!P41</f>
        <v>101</v>
      </c>
      <c r="G4" s="5">
        <f>F4/E4</f>
        <v>0.33114754098360655</v>
      </c>
      <c r="H4" s="4" t="s">
        <v>8</v>
      </c>
    </row>
    <row r="5" spans="2:10" s="2" customFormat="1" ht="15.75" customHeight="1" x14ac:dyDescent="0.25">
      <c r="B5" s="3" t="s">
        <v>9</v>
      </c>
      <c r="C5" s="4">
        <f>C4-C3</f>
        <v>24</v>
      </c>
      <c r="D5" s="4">
        <f>D4-D3</f>
        <v>42</v>
      </c>
      <c r="E5" s="4">
        <f>E4-E3</f>
        <v>14</v>
      </c>
      <c r="F5" s="4">
        <f>F4-F3</f>
        <v>-36</v>
      </c>
      <c r="G5" s="9">
        <f>G4-G3</f>
        <v>-0.5988524590163935</v>
      </c>
      <c r="H5" s="10"/>
    </row>
    <row r="6" spans="2:10" s="2" customFormat="1" ht="15.75" customHeight="1" x14ac:dyDescent="0.25">
      <c r="B6" s="10"/>
      <c r="C6" s="10"/>
      <c r="D6" s="10"/>
      <c r="E6" s="10"/>
      <c r="F6" s="10"/>
      <c r="G6" s="10"/>
      <c r="H6" s="10"/>
    </row>
    <row r="7" spans="2:10" s="2" customFormat="1" ht="15.75" customHeight="1" x14ac:dyDescent="0.25">
      <c r="B7" s="10"/>
      <c r="C7" s="10"/>
      <c r="D7" s="10"/>
      <c r="E7" s="10"/>
      <c r="F7" s="10"/>
      <c r="G7" s="10"/>
      <c r="H7" s="10"/>
    </row>
    <row r="8" spans="2:10" s="2" customFormat="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</row>
    <row r="9" spans="2:10" s="2" customFormat="1" ht="15.75" customHeight="1" x14ac:dyDescent="0.25">
      <c r="B9" s="3">
        <v>201760</v>
      </c>
      <c r="C9" s="4">
        <f>'[1]AVANCE MATRÍCULA'!F41</f>
        <v>430</v>
      </c>
      <c r="D9" s="4">
        <f>'[1]AVANCE MATRÍCULA'!I41</f>
        <v>374</v>
      </c>
      <c r="E9" s="4">
        <f>'[1]AVANCE MATRÍCULA'!L41</f>
        <v>325</v>
      </c>
      <c r="F9" s="4">
        <f>'[1]AVANCE MATRÍCULA'!O41</f>
        <v>113</v>
      </c>
      <c r="G9" s="5">
        <v>0.56999999999999995</v>
      </c>
      <c r="H9" s="4" t="s">
        <v>10</v>
      </c>
    </row>
    <row r="10" spans="2:10" s="2" customFormat="1" ht="15.75" customHeight="1" x14ac:dyDescent="0.25">
      <c r="B10" s="3">
        <v>201860</v>
      </c>
      <c r="C10" s="7">
        <f>C4</f>
        <v>449</v>
      </c>
      <c r="D10" s="7">
        <f>D4</f>
        <v>382</v>
      </c>
      <c r="E10" s="7">
        <f>E4</f>
        <v>305</v>
      </c>
      <c r="F10" s="7">
        <f>F4</f>
        <v>101</v>
      </c>
      <c r="G10" s="5">
        <f>F10/E10</f>
        <v>0.33114754098360655</v>
      </c>
      <c r="H10" s="4" t="s">
        <v>8</v>
      </c>
    </row>
    <row r="11" spans="2:10" s="2" customFormat="1" ht="15.75" customHeight="1" x14ac:dyDescent="0.25">
      <c r="B11" s="3" t="s">
        <v>9</v>
      </c>
      <c r="C11" s="4">
        <f>C10-C9</f>
        <v>19</v>
      </c>
      <c r="D11" s="4">
        <f>D10-D9</f>
        <v>8</v>
      </c>
      <c r="E11" s="4">
        <f>E10-E9</f>
        <v>-20</v>
      </c>
      <c r="F11" s="4">
        <f>F10-F9</f>
        <v>-12</v>
      </c>
      <c r="G11" s="5">
        <f>G10-G9</f>
        <v>-0.2388524590163934</v>
      </c>
      <c r="H11" s="10"/>
    </row>
    <row r="12" spans="2:10" s="2" customFormat="1" ht="15.75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AVANCE MATRÍCULA</vt:lpstr>
      <vt:lpstr>COMPARATIVOS ASESORES</vt:lpstr>
      <vt:lpstr>TABLAS DE BECA</vt:lpstr>
      <vt:lpstr>COMPARATIVOS CIERRES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Galguera Noriega</dc:creator>
  <cp:lastModifiedBy>Elizabeth Félix Acevedo</cp:lastModifiedBy>
  <dcterms:created xsi:type="dcterms:W3CDTF">2018-04-20T21:32:19Z</dcterms:created>
  <dcterms:modified xsi:type="dcterms:W3CDTF">2018-04-23T19:06:08Z</dcterms:modified>
</cp:coreProperties>
</file>