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Sustainable Development\Thesis\Results\Part one\HHL\"/>
    </mc:Choice>
  </mc:AlternateContent>
  <xr:revisionPtr revIDLastSave="0" documentId="13_ncr:1_{8A465BF8-7B1F-4651-B09D-FFA2F1DC8FF6}" xr6:coauthVersionLast="47" xr6:coauthVersionMax="47" xr10:uidLastSave="{00000000-0000-0000-0000-000000000000}"/>
  <bookViews>
    <workbookView xWindow="-110" yWindow="-110" windowWidth="19420" windowHeight="10420" activeTab="1" xr2:uid="{CA48EFAD-B9F7-40B2-8EF1-A98153AFFC5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N10" i="1" s="1"/>
  <c r="I9" i="1"/>
  <c r="N9" i="1" s="1"/>
  <c r="I8" i="1"/>
  <c r="N8" i="1" s="1"/>
  <c r="I7" i="1"/>
  <c r="N7" i="1" s="1"/>
  <c r="I6" i="1"/>
  <c r="N6" i="1" s="1"/>
  <c r="I5" i="1"/>
  <c r="N5" i="1" s="1"/>
  <c r="I4" i="1"/>
  <c r="N4" i="1" s="1"/>
  <c r="I3" i="1"/>
  <c r="N3" i="1" s="1"/>
  <c r="I2" i="1"/>
  <c r="N2" i="1" s="1"/>
  <c r="R2" i="1" s="1"/>
  <c r="F6" i="1"/>
  <c r="F8" i="1"/>
  <c r="F9" i="1"/>
  <c r="F10" i="1"/>
  <c r="F7" i="1"/>
  <c r="F4" i="1"/>
  <c r="F5" i="1"/>
  <c r="F3" i="1"/>
  <c r="R6" i="1" l="1"/>
  <c r="R8" i="1"/>
  <c r="R10" i="1"/>
  <c r="R7" i="1"/>
  <c r="R3" i="1"/>
  <c r="R4" i="1"/>
  <c r="R9" i="1"/>
  <c r="R5" i="1"/>
</calcChain>
</file>

<file path=xl/sharedStrings.xml><?xml version="1.0" encoding="utf-8"?>
<sst xmlns="http://schemas.openxmlformats.org/spreadsheetml/2006/main" count="288" uniqueCount="36">
  <si>
    <t>Year_natural_cover_data</t>
  </si>
  <si>
    <t>Total_km2</t>
  </si>
  <si>
    <t>Island</t>
  </si>
  <si>
    <t>Corvo</t>
  </si>
  <si>
    <t>Faial</t>
  </si>
  <si>
    <t>Flores</t>
  </si>
  <si>
    <t>Graciosa</t>
  </si>
  <si>
    <t>Pico</t>
  </si>
  <si>
    <t>Santa Maria</t>
  </si>
  <si>
    <t>Terceira</t>
  </si>
  <si>
    <t>NA</t>
  </si>
  <si>
    <t>Year_since_arrival_3</t>
  </si>
  <si>
    <t>Year_since_arrival_2</t>
  </si>
  <si>
    <t xml:space="preserve">Year_since_arrival_1 </t>
  </si>
  <si>
    <t>Year_arrival_1(BP,CE)</t>
  </si>
  <si>
    <t>Year_arrival_2(CE)</t>
  </si>
  <si>
    <t>Year_arrival_3(CE)</t>
  </si>
  <si>
    <t>Natural_cover_native(km2)</t>
  </si>
  <si>
    <t>Natural_cover_native_alien(km2)</t>
  </si>
  <si>
    <t>Natural_cover_total(km2)</t>
  </si>
  <si>
    <t>Natural_cover_loss_native(km2)</t>
  </si>
  <si>
    <t>Natural_cover_loss_native_alien(km2)</t>
  </si>
  <si>
    <t>Natural_cover_loss_total(km2)</t>
  </si>
  <si>
    <t>HumHL_rate_1</t>
  </si>
  <si>
    <t>HumHL_rate_2</t>
  </si>
  <si>
    <t>HumHL_rate_3</t>
  </si>
  <si>
    <t>HumHL_rate_12</t>
  </si>
  <si>
    <t>HumHL_rate_22</t>
  </si>
  <si>
    <t>HumHL_rate_13</t>
  </si>
  <si>
    <t>HumHL_rate_23</t>
  </si>
  <si>
    <t>Natural_cover_native_bare(km2)</t>
  </si>
  <si>
    <t>Natural_cover_loss_native_bare(km2)</t>
  </si>
  <si>
    <t>HumHL_rate_14</t>
  </si>
  <si>
    <t>HumHL_rate_24</t>
  </si>
  <si>
    <t>São Jorge</t>
  </si>
  <si>
    <t>São 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</si>
</sst>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9583B-3B81-4122-BD4C-FCEC5F62F82D}">
  <dimension ref="A1:Z10"/>
  <sheetViews>
    <sheetView topLeftCell="J1" zoomScale="85" zoomScaleNormal="85" workbookViewId="0">
      <selection activeCell="A2" sqref="A2:A10"/>
    </sheetView>
  </sheetViews>
  <sheetFormatPr baseColWidth="10" defaultRowHeight="14.5" x14ac:dyDescent="0.35"/>
  <sheetData>
    <row r="1" spans="1:26" x14ac:dyDescent="0.35">
      <c r="A1" t="s">
        <v>2</v>
      </c>
      <c r="B1" t="s">
        <v>14</v>
      </c>
      <c r="C1" t="s">
        <v>15</v>
      </c>
      <c r="D1" t="s">
        <v>16</v>
      </c>
      <c r="E1" t="s">
        <v>0</v>
      </c>
      <c r="F1" t="s">
        <v>13</v>
      </c>
      <c r="G1" t="s">
        <v>12</v>
      </c>
      <c r="H1" t="s">
        <v>11</v>
      </c>
      <c r="I1" t="s">
        <v>17</v>
      </c>
      <c r="J1" t="s">
        <v>30</v>
      </c>
      <c r="K1" t="s">
        <v>18</v>
      </c>
      <c r="L1" t="s">
        <v>19</v>
      </c>
      <c r="M1" t="s">
        <v>1</v>
      </c>
      <c r="N1" t="s">
        <v>20</v>
      </c>
      <c r="O1" t="s">
        <v>31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32</v>
      </c>
      <c r="Z1" t="s">
        <v>33</v>
      </c>
    </row>
    <row r="2" spans="1:26" x14ac:dyDescent="0.35">
      <c r="A2" t="s">
        <v>3</v>
      </c>
      <c r="B2">
        <v>468</v>
      </c>
      <c r="C2" t="s">
        <v>10</v>
      </c>
      <c r="D2" t="s">
        <v>10</v>
      </c>
      <c r="E2">
        <v>2007</v>
      </c>
      <c r="F2">
        <v>525</v>
      </c>
      <c r="G2" t="s">
        <v>10</v>
      </c>
      <c r="H2" t="s">
        <v>10</v>
      </c>
      <c r="I2">
        <f>M2*0.513</f>
        <v>8.7210000000000001</v>
      </c>
      <c r="J2" t="s">
        <v>10</v>
      </c>
      <c r="K2" t="s">
        <v>10</v>
      </c>
      <c r="L2" t="s">
        <v>10</v>
      </c>
      <c r="M2">
        <v>17</v>
      </c>
      <c r="N2">
        <f>M2-I2</f>
        <v>8.2789999999999999</v>
      </c>
      <c r="O2" t="s">
        <v>10</v>
      </c>
      <c r="P2" t="s">
        <v>10</v>
      </c>
      <c r="Q2" t="s">
        <v>10</v>
      </c>
      <c r="R2" s="1">
        <f>N2/F2</f>
        <v>1.576952380952381E-2</v>
      </c>
      <c r="S2" t="s">
        <v>10</v>
      </c>
      <c r="T2" t="s">
        <v>10</v>
      </c>
      <c r="U2" t="s">
        <v>10</v>
      </c>
      <c r="V2" t="s">
        <v>10</v>
      </c>
      <c r="W2" t="s">
        <v>10</v>
      </c>
      <c r="X2" t="s">
        <v>10</v>
      </c>
      <c r="Y2" t="s">
        <v>10</v>
      </c>
      <c r="Z2" t="s">
        <v>10</v>
      </c>
    </row>
    <row r="3" spans="1:26" x14ac:dyDescent="0.35">
      <c r="A3" t="s">
        <v>4</v>
      </c>
      <c r="B3">
        <v>1466</v>
      </c>
      <c r="C3" t="s">
        <v>10</v>
      </c>
      <c r="D3" t="s">
        <v>10</v>
      </c>
      <c r="E3">
        <v>2007</v>
      </c>
      <c r="F3">
        <f>E3-B3</f>
        <v>541</v>
      </c>
      <c r="G3" t="s">
        <v>10</v>
      </c>
      <c r="H3" t="s">
        <v>10</v>
      </c>
      <c r="I3">
        <f>M3*0.094</f>
        <v>16.262</v>
      </c>
      <c r="J3" t="s">
        <v>10</v>
      </c>
      <c r="K3" t="s">
        <v>10</v>
      </c>
      <c r="L3" t="s">
        <v>10</v>
      </c>
      <c r="M3">
        <v>173</v>
      </c>
      <c r="N3">
        <f t="shared" ref="N3:N10" si="0">M3-I3</f>
        <v>156.738</v>
      </c>
      <c r="O3" t="s">
        <v>10</v>
      </c>
      <c r="P3" t="s">
        <v>10</v>
      </c>
      <c r="Q3" t="s">
        <v>10</v>
      </c>
      <c r="R3" s="1">
        <f t="shared" ref="R3:R10" si="1">N3/F3</f>
        <v>0.28971903881700556</v>
      </c>
      <c r="S3" t="s">
        <v>10</v>
      </c>
      <c r="T3" t="s">
        <v>10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</row>
    <row r="4" spans="1:26" x14ac:dyDescent="0.35">
      <c r="A4" t="s">
        <v>5</v>
      </c>
      <c r="B4">
        <v>1480</v>
      </c>
      <c r="C4" t="s">
        <v>10</v>
      </c>
      <c r="D4" t="s">
        <v>10</v>
      </c>
      <c r="E4">
        <v>2007</v>
      </c>
      <c r="F4">
        <f t="shared" ref="F4:F5" si="2">E4-B4</f>
        <v>527</v>
      </c>
      <c r="G4" t="s">
        <v>10</v>
      </c>
      <c r="H4" t="s">
        <v>10</v>
      </c>
      <c r="I4">
        <f>M4*0.329</f>
        <v>47.047000000000004</v>
      </c>
      <c r="J4" t="s">
        <v>10</v>
      </c>
      <c r="K4" t="s">
        <v>10</v>
      </c>
      <c r="L4" t="s">
        <v>10</v>
      </c>
      <c r="M4">
        <v>143</v>
      </c>
      <c r="N4">
        <f t="shared" si="0"/>
        <v>95.953000000000003</v>
      </c>
      <c r="O4" t="s">
        <v>10</v>
      </c>
      <c r="P4" t="s">
        <v>10</v>
      </c>
      <c r="Q4" t="s">
        <v>10</v>
      </c>
      <c r="R4" s="1">
        <f t="shared" si="1"/>
        <v>0.18207400379506641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</row>
    <row r="5" spans="1:26" x14ac:dyDescent="0.35">
      <c r="A5" t="s">
        <v>6</v>
      </c>
      <c r="B5">
        <v>1510</v>
      </c>
      <c r="C5" t="s">
        <v>10</v>
      </c>
      <c r="D5" t="s">
        <v>10</v>
      </c>
      <c r="E5">
        <v>2007</v>
      </c>
      <c r="F5">
        <f t="shared" si="2"/>
        <v>497</v>
      </c>
      <c r="G5" t="s">
        <v>10</v>
      </c>
      <c r="H5" t="s">
        <v>10</v>
      </c>
      <c r="I5">
        <f>M5*0.004</f>
        <v>0.24399999999999999</v>
      </c>
      <c r="J5" t="s">
        <v>10</v>
      </c>
      <c r="K5" t="s">
        <v>10</v>
      </c>
      <c r="L5" t="s">
        <v>10</v>
      </c>
      <c r="M5">
        <v>61</v>
      </c>
      <c r="N5">
        <f t="shared" si="0"/>
        <v>60.756</v>
      </c>
      <c r="O5" t="s">
        <v>10</v>
      </c>
      <c r="P5" t="s">
        <v>10</v>
      </c>
      <c r="Q5" t="s">
        <v>10</v>
      </c>
      <c r="R5" s="1">
        <f t="shared" si="1"/>
        <v>0.12224547283702214</v>
      </c>
      <c r="S5" t="s">
        <v>10</v>
      </c>
      <c r="T5" t="s">
        <v>10</v>
      </c>
      <c r="U5" t="s">
        <v>10</v>
      </c>
      <c r="V5" t="s">
        <v>10</v>
      </c>
      <c r="W5" t="s">
        <v>10</v>
      </c>
      <c r="X5" t="s">
        <v>10</v>
      </c>
      <c r="Y5" t="s">
        <v>10</v>
      </c>
      <c r="Z5" t="s">
        <v>10</v>
      </c>
    </row>
    <row r="6" spans="1:26" x14ac:dyDescent="0.35">
      <c r="A6" t="s">
        <v>7</v>
      </c>
      <c r="B6">
        <v>468</v>
      </c>
      <c r="C6" t="s">
        <v>10</v>
      </c>
      <c r="D6" t="s">
        <v>10</v>
      </c>
      <c r="E6">
        <v>2007</v>
      </c>
      <c r="F6">
        <f>E6-(1950-B6)</f>
        <v>525</v>
      </c>
      <c r="G6" t="s">
        <v>10</v>
      </c>
      <c r="H6" t="s">
        <v>10</v>
      </c>
      <c r="I6">
        <f>M6*0.137</f>
        <v>61.102000000000004</v>
      </c>
      <c r="J6" t="s">
        <v>10</v>
      </c>
      <c r="K6" t="s">
        <v>10</v>
      </c>
      <c r="L6" t="s">
        <v>10</v>
      </c>
      <c r="M6">
        <v>446</v>
      </c>
      <c r="N6">
        <f t="shared" si="0"/>
        <v>384.89800000000002</v>
      </c>
      <c r="O6" t="s">
        <v>10</v>
      </c>
      <c r="P6" t="s">
        <v>10</v>
      </c>
      <c r="Q6" t="s">
        <v>10</v>
      </c>
      <c r="R6" s="1">
        <f t="shared" si="1"/>
        <v>0.73313904761904769</v>
      </c>
      <c r="S6" t="s">
        <v>10</v>
      </c>
      <c r="T6" t="s">
        <v>10</v>
      </c>
      <c r="U6" t="s">
        <v>10</v>
      </c>
      <c r="V6" t="s">
        <v>10</v>
      </c>
      <c r="W6" t="s">
        <v>10</v>
      </c>
      <c r="X6" t="s">
        <v>10</v>
      </c>
      <c r="Y6" t="s">
        <v>10</v>
      </c>
      <c r="Z6" t="s">
        <v>10</v>
      </c>
    </row>
    <row r="7" spans="1:26" x14ac:dyDescent="0.35">
      <c r="A7" t="s">
        <v>34</v>
      </c>
      <c r="B7">
        <v>1460</v>
      </c>
      <c r="C7" t="s">
        <v>10</v>
      </c>
      <c r="D7" t="s">
        <v>10</v>
      </c>
      <c r="E7">
        <v>2007</v>
      </c>
      <c r="F7">
        <f>E7-B7</f>
        <v>547</v>
      </c>
      <c r="G7" t="s">
        <v>10</v>
      </c>
      <c r="H7" t="s">
        <v>10</v>
      </c>
      <c r="I7">
        <f>M7*0.078</f>
        <v>19.187999999999999</v>
      </c>
      <c r="J7" t="s">
        <v>10</v>
      </c>
      <c r="K7" t="s">
        <v>10</v>
      </c>
      <c r="L7" t="s">
        <v>10</v>
      </c>
      <c r="M7">
        <v>246</v>
      </c>
      <c r="N7">
        <f t="shared" si="0"/>
        <v>226.81200000000001</v>
      </c>
      <c r="O7" t="s">
        <v>10</v>
      </c>
      <c r="P7" t="s">
        <v>10</v>
      </c>
      <c r="Q7" t="s">
        <v>10</v>
      </c>
      <c r="R7" s="1">
        <f t="shared" si="1"/>
        <v>0.41464716636197441</v>
      </c>
      <c r="S7" t="s">
        <v>10</v>
      </c>
      <c r="T7" t="s">
        <v>10</v>
      </c>
      <c r="U7" t="s">
        <v>10</v>
      </c>
      <c r="V7" t="s">
        <v>10</v>
      </c>
      <c r="W7" t="s">
        <v>10</v>
      </c>
      <c r="X7" t="s">
        <v>10</v>
      </c>
      <c r="Y7" t="s">
        <v>10</v>
      </c>
      <c r="Z7" t="s">
        <v>10</v>
      </c>
    </row>
    <row r="8" spans="1:26" x14ac:dyDescent="0.35">
      <c r="A8" t="s">
        <v>8</v>
      </c>
      <c r="B8">
        <v>1432</v>
      </c>
      <c r="C8" t="s">
        <v>10</v>
      </c>
      <c r="D8" t="s">
        <v>10</v>
      </c>
      <c r="E8">
        <v>2007</v>
      </c>
      <c r="F8">
        <f t="shared" ref="F8:F10" si="3">E8-B8</f>
        <v>575</v>
      </c>
      <c r="G8" t="s">
        <v>10</v>
      </c>
      <c r="H8" t="s">
        <v>10</v>
      </c>
      <c r="I8">
        <f>M8*0.147</f>
        <v>14.258999999999999</v>
      </c>
      <c r="J8" t="s">
        <v>10</v>
      </c>
      <c r="K8" t="s">
        <v>10</v>
      </c>
      <c r="L8" t="s">
        <v>10</v>
      </c>
      <c r="M8">
        <v>97</v>
      </c>
      <c r="N8">
        <f t="shared" si="0"/>
        <v>82.741</v>
      </c>
      <c r="O8" t="s">
        <v>10</v>
      </c>
      <c r="P8" t="s">
        <v>10</v>
      </c>
      <c r="Q8" t="s">
        <v>10</v>
      </c>
      <c r="R8" s="1">
        <f t="shared" si="1"/>
        <v>0.14389739130434784</v>
      </c>
      <c r="S8" t="s">
        <v>10</v>
      </c>
      <c r="T8" t="s">
        <v>10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</row>
    <row r="9" spans="1:26" x14ac:dyDescent="0.35">
      <c r="A9" t="s">
        <v>35</v>
      </c>
      <c r="B9">
        <v>1449</v>
      </c>
      <c r="C9" t="s">
        <v>10</v>
      </c>
      <c r="D9" t="s">
        <v>10</v>
      </c>
      <c r="E9">
        <v>2007</v>
      </c>
      <c r="F9">
        <f t="shared" si="3"/>
        <v>558</v>
      </c>
      <c r="G9" t="s">
        <v>10</v>
      </c>
      <c r="H9" t="s">
        <v>10</v>
      </c>
      <c r="I9">
        <f>M9*0.087</f>
        <v>65.858999999999995</v>
      </c>
      <c r="J9" t="s">
        <v>10</v>
      </c>
      <c r="K9" t="s">
        <v>10</v>
      </c>
      <c r="L9" t="s">
        <v>10</v>
      </c>
      <c r="M9">
        <v>757</v>
      </c>
      <c r="N9">
        <f t="shared" si="0"/>
        <v>691.14099999999996</v>
      </c>
      <c r="O9" t="s">
        <v>10</v>
      </c>
      <c r="P9" t="s">
        <v>10</v>
      </c>
      <c r="Q9" t="s">
        <v>10</v>
      </c>
      <c r="R9" s="1">
        <f t="shared" si="1"/>
        <v>1.2386039426523296</v>
      </c>
      <c r="S9" t="s">
        <v>10</v>
      </c>
      <c r="T9" t="s">
        <v>10</v>
      </c>
      <c r="U9" t="s">
        <v>10</v>
      </c>
      <c r="V9" t="s">
        <v>10</v>
      </c>
      <c r="W9" t="s">
        <v>10</v>
      </c>
      <c r="X9" t="s">
        <v>10</v>
      </c>
      <c r="Y9" t="s">
        <v>10</v>
      </c>
      <c r="Z9" t="s">
        <v>10</v>
      </c>
    </row>
    <row r="10" spans="1:26" x14ac:dyDescent="0.35">
      <c r="A10" t="s">
        <v>9</v>
      </c>
      <c r="B10">
        <v>1460</v>
      </c>
      <c r="C10" t="s">
        <v>10</v>
      </c>
      <c r="D10" t="s">
        <v>10</v>
      </c>
      <c r="E10">
        <v>2007</v>
      </c>
      <c r="F10">
        <f t="shared" si="3"/>
        <v>547</v>
      </c>
      <c r="G10" t="s">
        <v>10</v>
      </c>
      <c r="H10" t="s">
        <v>10</v>
      </c>
      <c r="I10">
        <f>M10*0.142</f>
        <v>56.941999999999993</v>
      </c>
      <c r="J10" t="s">
        <v>10</v>
      </c>
      <c r="K10" t="s">
        <v>10</v>
      </c>
      <c r="L10" t="s">
        <v>10</v>
      </c>
      <c r="M10">
        <v>401</v>
      </c>
      <c r="N10">
        <f t="shared" si="0"/>
        <v>344.05799999999999</v>
      </c>
      <c r="O10" t="s">
        <v>10</v>
      </c>
      <c r="P10" t="s">
        <v>10</v>
      </c>
      <c r="Q10" t="s">
        <v>10</v>
      </c>
      <c r="R10" s="1">
        <f t="shared" si="1"/>
        <v>0.62899085923217546</v>
      </c>
      <c r="S10" t="s">
        <v>10</v>
      </c>
      <c r="T10" t="s">
        <v>10</v>
      </c>
      <c r="U10" t="s">
        <v>10</v>
      </c>
      <c r="V10" t="s">
        <v>10</v>
      </c>
      <c r="W10" t="s">
        <v>10</v>
      </c>
      <c r="X10" t="s">
        <v>10</v>
      </c>
      <c r="Y10" t="s">
        <v>10</v>
      </c>
      <c r="Z10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9E50-6B17-4B78-BDCE-763B9F00A1F5}">
  <dimension ref="A1:J10"/>
  <sheetViews>
    <sheetView tabSelected="1" workbookViewId="0">
      <selection activeCell="C16" sqref="C16"/>
    </sheetView>
  </sheetViews>
  <sheetFormatPr baseColWidth="10" defaultRowHeight="14.5" x14ac:dyDescent="0.35"/>
  <sheetData>
    <row r="1" spans="1:10" x14ac:dyDescent="0.35">
      <c r="A1" t="s">
        <v>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32</v>
      </c>
      <c r="J1" t="s">
        <v>33</v>
      </c>
    </row>
    <row r="2" spans="1:10" x14ac:dyDescent="0.35">
      <c r="A2" t="s">
        <v>3</v>
      </c>
      <c r="B2" s="1">
        <v>1.576952380952381E-2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</row>
    <row r="3" spans="1:10" x14ac:dyDescent="0.35">
      <c r="A3" t="s">
        <v>4</v>
      </c>
      <c r="B3" s="1">
        <v>0.28971903881700556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</row>
    <row r="4" spans="1:10" x14ac:dyDescent="0.35">
      <c r="A4" t="s">
        <v>5</v>
      </c>
      <c r="B4" s="1">
        <v>0.18207400379506641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</row>
    <row r="5" spans="1:10" x14ac:dyDescent="0.35">
      <c r="A5" t="s">
        <v>6</v>
      </c>
      <c r="B5" s="1">
        <v>0.12224547283702214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</row>
    <row r="6" spans="1:10" x14ac:dyDescent="0.35">
      <c r="A6" t="s">
        <v>7</v>
      </c>
      <c r="B6" s="1">
        <v>0.73313904761904769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</row>
    <row r="7" spans="1:10" x14ac:dyDescent="0.35">
      <c r="A7" t="s">
        <v>34</v>
      </c>
      <c r="B7" s="1">
        <v>0.41464716636197441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</row>
    <row r="8" spans="1:10" x14ac:dyDescent="0.35">
      <c r="A8" t="s">
        <v>8</v>
      </c>
      <c r="B8" s="1">
        <v>0.14389739130434784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</row>
    <row r="9" spans="1:10" x14ac:dyDescent="0.35">
      <c r="A9" t="s">
        <v>35</v>
      </c>
      <c r="B9" s="1">
        <v>1.2386039426523296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</row>
    <row r="10" spans="1:10" x14ac:dyDescent="0.35">
      <c r="A10" t="s">
        <v>9</v>
      </c>
      <c r="B10" s="1">
        <v>0.62899085923217546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Uria Weis, C. (Clara)</dc:creator>
  <cp:lastModifiedBy>Uria Weis, C. (Clara)</cp:lastModifiedBy>
  <dcterms:created xsi:type="dcterms:W3CDTF">2024-06-24T10:27:54Z</dcterms:created>
  <dcterms:modified xsi:type="dcterms:W3CDTF">2024-10-15T09:42:41Z</dcterms:modified>
</cp:coreProperties>
</file>