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Part one\HHL\"/>
    </mc:Choice>
  </mc:AlternateContent>
  <xr:revisionPtr revIDLastSave="0" documentId="13_ncr:1_{2718DF7A-2358-4D91-B4F3-45F3F1980088}" xr6:coauthVersionLast="47" xr6:coauthVersionMax="47" xr10:uidLastSave="{00000000-0000-0000-0000-000000000000}"/>
  <bookViews>
    <workbookView xWindow="1780" yWindow="990" windowWidth="14400" windowHeight="7360" activeTab="1" xr2:uid="{CA48EFAD-B9F7-40B2-8EF1-A98153AFFC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6" i="1"/>
  <c r="V8" i="1"/>
  <c r="V2" i="1"/>
  <c r="U3" i="1"/>
  <c r="U4" i="1"/>
  <c r="U6" i="1"/>
  <c r="U7" i="1"/>
  <c r="U8" i="1"/>
  <c r="U2" i="1"/>
  <c r="W2" i="1"/>
  <c r="J8" i="1"/>
  <c r="O8" i="1" s="1"/>
  <c r="J7" i="1"/>
  <c r="O7" i="1" s="1"/>
  <c r="J6" i="1"/>
  <c r="O6" i="1" s="1"/>
  <c r="J5" i="1"/>
  <c r="O5" i="1" s="1"/>
  <c r="J4" i="1"/>
  <c r="O4" i="1" s="1"/>
  <c r="J3" i="1"/>
  <c r="O3" i="1" s="1"/>
  <c r="J2" i="1"/>
  <c r="O2" i="1" s="1"/>
  <c r="N3" i="1" l="1"/>
  <c r="N4" i="1"/>
  <c r="N5" i="1"/>
  <c r="N6" i="1"/>
  <c r="N7" i="1"/>
  <c r="N8" i="1"/>
  <c r="N2" i="1"/>
  <c r="P3" i="1"/>
  <c r="P4" i="1"/>
  <c r="P5" i="1"/>
  <c r="P6" i="1"/>
  <c r="P7" i="1"/>
  <c r="P8" i="1"/>
  <c r="P2" i="1"/>
  <c r="Q4" i="1"/>
  <c r="Q5" i="1"/>
  <c r="Q6" i="1"/>
  <c r="Q7" i="1"/>
  <c r="Q8" i="1"/>
  <c r="Q3" i="1"/>
  <c r="G4" i="1"/>
  <c r="G6" i="1"/>
  <c r="G8" i="1"/>
  <c r="F3" i="1"/>
  <c r="F4" i="1"/>
  <c r="F5" i="1"/>
  <c r="U5" i="1" s="1"/>
  <c r="F6" i="1"/>
  <c r="F7" i="1"/>
  <c r="F8" i="1"/>
  <c r="Q2" i="1"/>
  <c r="G2" i="1"/>
  <c r="F2" i="1"/>
  <c r="Y5" i="1" l="1"/>
  <c r="R5" i="1"/>
  <c r="Y6" i="1"/>
  <c r="Y3" i="1"/>
  <c r="R6" i="1"/>
  <c r="Y7" i="1"/>
  <c r="S4" i="1"/>
  <c r="Y8" i="1"/>
  <c r="R3" i="1"/>
  <c r="R4" i="1"/>
  <c r="Y4" i="1"/>
  <c r="R2" i="1"/>
  <c r="Z2" i="1"/>
  <c r="S8" i="1"/>
  <c r="Z4" i="1"/>
  <c r="R7" i="1"/>
  <c r="S6" i="1"/>
  <c r="Y2" i="1"/>
  <c r="Z8" i="1"/>
  <c r="Z6" i="1"/>
  <c r="R8" i="1"/>
  <c r="S2" i="1"/>
  <c r="W6" i="1"/>
  <c r="X4" i="1"/>
  <c r="X8" i="1"/>
  <c r="W5" i="1"/>
  <c r="W7" i="1"/>
  <c r="X6" i="1"/>
  <c r="W3" i="1"/>
  <c r="W4" i="1"/>
  <c r="X2" i="1"/>
  <c r="W8" i="1"/>
</calcChain>
</file>

<file path=xl/sharedStrings.xml><?xml version="1.0" encoding="utf-8"?>
<sst xmlns="http://schemas.openxmlformats.org/spreadsheetml/2006/main" count="108" uniqueCount="34">
  <si>
    <t>Year_natural_cover_data</t>
  </si>
  <si>
    <t>Total_km2</t>
  </si>
  <si>
    <t>Island</t>
  </si>
  <si>
    <t>NA</t>
  </si>
  <si>
    <t>Year_since_arrival_3</t>
  </si>
  <si>
    <t>Year_since_arrival_2</t>
  </si>
  <si>
    <t xml:space="preserve">Year_since_arrival_1 </t>
  </si>
  <si>
    <t>Year_arrival_1(BP,CE)</t>
  </si>
  <si>
    <t>Year_arrival_2(CE)</t>
  </si>
  <si>
    <t>Year_arrival_3(CE)</t>
  </si>
  <si>
    <t>Niihau</t>
  </si>
  <si>
    <t>Hawaii</t>
  </si>
  <si>
    <t>Kauai</t>
  </si>
  <si>
    <t>Lanai</t>
  </si>
  <si>
    <t>Maui</t>
  </si>
  <si>
    <t>Molokai</t>
  </si>
  <si>
    <t>Oahu</t>
  </si>
  <si>
    <t>Natural_cover_total(km2)</t>
  </si>
  <si>
    <t>Natural_cover_native_alien(km2)</t>
  </si>
  <si>
    <t>Natural_cover_native(km2)</t>
  </si>
  <si>
    <t>Natural_cover_loss_total(km2)</t>
  </si>
  <si>
    <t>Natural_cover_loss_native_alien(km2)</t>
  </si>
  <si>
    <t>Natural_cover_loss_native(km2)</t>
  </si>
  <si>
    <t>Natural_cover_native_bare(km2)</t>
  </si>
  <si>
    <t>Natural_cover_loss_native_bare(km2)</t>
  </si>
  <si>
    <t>HumHL_rate_1</t>
  </si>
  <si>
    <t>HumHL_rate_2</t>
  </si>
  <si>
    <t>HumHL_rate_3</t>
  </si>
  <si>
    <t>HumHL_rate_12</t>
  </si>
  <si>
    <t>HumHL_rate_22</t>
  </si>
  <si>
    <t>HumHL_rate_13</t>
  </si>
  <si>
    <t>HumHL_rate_23</t>
  </si>
  <si>
    <t>HumHL_rate_14</t>
  </si>
  <si>
    <t>HumHL_rate_24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</si>
</sst>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83B-3B81-4122-BD4C-FCEC5F62F82D}">
  <dimension ref="A1:Z8"/>
  <sheetViews>
    <sheetView topLeftCell="A3" zoomScale="70" zoomScaleNormal="85" workbookViewId="0">
      <pane xSplit="1" topLeftCell="H1" activePane="topRight" state="frozen"/>
      <selection pane="topRight" activeCell="N13" sqref="N13"/>
    </sheetView>
  </sheetViews>
  <sheetFormatPr baseColWidth="10" defaultRowHeight="14.5" x14ac:dyDescent="0.35"/>
  <sheetData>
    <row r="1" spans="1:26" ht="58" x14ac:dyDescent="0.35">
      <c r="A1" t="s">
        <v>2</v>
      </c>
      <c r="B1" t="s">
        <v>7</v>
      </c>
      <c r="C1" t="s">
        <v>8</v>
      </c>
      <c r="D1" t="s">
        <v>9</v>
      </c>
      <c r="E1" s="1" t="s">
        <v>0</v>
      </c>
      <c r="F1" s="1" t="s">
        <v>6</v>
      </c>
      <c r="G1" s="1" t="s">
        <v>5</v>
      </c>
      <c r="H1" s="1" t="s">
        <v>4</v>
      </c>
      <c r="I1" s="1" t="s">
        <v>19</v>
      </c>
      <c r="J1" s="1" t="s">
        <v>23</v>
      </c>
      <c r="K1" s="1" t="s">
        <v>18</v>
      </c>
      <c r="L1" s="1" t="s">
        <v>17</v>
      </c>
      <c r="M1" t="s">
        <v>1</v>
      </c>
      <c r="N1" s="1" t="s">
        <v>22</v>
      </c>
      <c r="O1" s="1" t="s">
        <v>24</v>
      </c>
      <c r="P1" s="1" t="s">
        <v>21</v>
      </c>
      <c r="Q1" s="1" t="s">
        <v>20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</row>
    <row r="2" spans="1:26" x14ac:dyDescent="0.35">
      <c r="A2" t="s">
        <v>11</v>
      </c>
      <c r="B2">
        <v>1169</v>
      </c>
      <c r="C2">
        <v>1220</v>
      </c>
      <c r="D2" t="s">
        <v>3</v>
      </c>
      <c r="E2">
        <v>2016</v>
      </c>
      <c r="F2">
        <f>E2-B2</f>
        <v>847</v>
      </c>
      <c r="G2">
        <f>E2-C2</f>
        <v>796</v>
      </c>
      <c r="H2" t="s">
        <v>3</v>
      </c>
      <c r="I2">
        <v>3986.0459999999998</v>
      </c>
      <c r="J2">
        <f>2518.6752+I2</f>
        <v>6504.7212</v>
      </c>
      <c r="K2">
        <v>6862.9247999999998</v>
      </c>
      <c r="L2">
        <v>9381.6</v>
      </c>
      <c r="M2">
        <v>10467.0311279705</v>
      </c>
      <c r="N2">
        <f t="shared" ref="N2:N8" si="0">M2-I2</f>
        <v>6480.9851279704999</v>
      </c>
      <c r="O2">
        <f>M2-J2</f>
        <v>3962.3099279705002</v>
      </c>
      <c r="P2">
        <f t="shared" ref="P2:P8" si="1">M2-K2</f>
        <v>3604.1063279705004</v>
      </c>
      <c r="Q2">
        <f t="shared" ref="Q2:Q8" si="2">M2-L2</f>
        <v>1085.4311279704998</v>
      </c>
      <c r="R2">
        <f t="shared" ref="R2:R8" si="3">N2/F2</f>
        <v>7.6516943659628094</v>
      </c>
      <c r="S2">
        <f>N2/G2</f>
        <v>8.1419411155408294</v>
      </c>
      <c r="T2" t="s">
        <v>3</v>
      </c>
      <c r="U2">
        <f>O2/F2</f>
        <v>4.6780518630112162</v>
      </c>
      <c r="V2">
        <f>O2/G2</f>
        <v>4.9777762914202262</v>
      </c>
      <c r="W2">
        <f t="shared" ref="W2:W8" si="4">P2/F2</f>
        <v>4.2551432443571438</v>
      </c>
      <c r="X2">
        <f>P2/G2</f>
        <v>4.5277717688071615</v>
      </c>
      <c r="Y2">
        <f t="shared" ref="Y2:Y8" si="5">Q2/F2</f>
        <v>1.2815007414055488</v>
      </c>
      <c r="Z2">
        <f>Q2/G2</f>
        <v>1.3636069446865575</v>
      </c>
    </row>
    <row r="3" spans="1:26" x14ac:dyDescent="0.35">
      <c r="A3" t="s">
        <v>12</v>
      </c>
      <c r="B3">
        <v>1030</v>
      </c>
      <c r="C3" t="s">
        <v>3</v>
      </c>
      <c r="D3" t="s">
        <v>3</v>
      </c>
      <c r="E3">
        <v>2016</v>
      </c>
      <c r="F3">
        <f t="shared" ref="F3:F8" si="6">E3-B3</f>
        <v>986</v>
      </c>
      <c r="G3" t="s">
        <v>3</v>
      </c>
      <c r="H3" t="s">
        <v>3</v>
      </c>
      <c r="I3">
        <v>324.29070000000002</v>
      </c>
      <c r="J3">
        <f>27.5499+I3</f>
        <v>351.84059999999999</v>
      </c>
      <c r="K3">
        <v>1047.6008999999999</v>
      </c>
      <c r="L3">
        <v>1075.1507999999999</v>
      </c>
      <c r="M3">
        <v>1437.9440952253599</v>
      </c>
      <c r="N3">
        <f t="shared" si="0"/>
        <v>1113.6533952253599</v>
      </c>
      <c r="O3">
        <f>M3-J3</f>
        <v>1086.1034952253599</v>
      </c>
      <c r="P3">
        <f t="shared" si="1"/>
        <v>390.34319522535998</v>
      </c>
      <c r="Q3">
        <f t="shared" si="2"/>
        <v>362.79329522536</v>
      </c>
      <c r="R3">
        <f t="shared" si="3"/>
        <v>1.1294659180784583</v>
      </c>
      <c r="S3" t="s">
        <v>3</v>
      </c>
      <c r="T3" t="s">
        <v>3</v>
      </c>
      <c r="U3">
        <f t="shared" ref="U3:U8" si="7">O3/F3</f>
        <v>1.1015248430277484</v>
      </c>
      <c r="V3" t="s">
        <v>3</v>
      </c>
      <c r="W3">
        <f t="shared" si="4"/>
        <v>0.39588559353484787</v>
      </c>
      <c r="X3" t="s">
        <v>3</v>
      </c>
      <c r="Y3">
        <f t="shared" si="5"/>
        <v>0.36794451848413795</v>
      </c>
      <c r="Z3" t="s">
        <v>3</v>
      </c>
    </row>
    <row r="4" spans="1:26" x14ac:dyDescent="0.35">
      <c r="A4" t="s">
        <v>13</v>
      </c>
      <c r="B4">
        <v>1035</v>
      </c>
      <c r="C4">
        <v>1250</v>
      </c>
      <c r="D4" t="s">
        <v>3</v>
      </c>
      <c r="E4">
        <v>2016</v>
      </c>
      <c r="F4">
        <f t="shared" si="6"/>
        <v>981</v>
      </c>
      <c r="G4">
        <f t="shared" ref="G4:G8" si="8">E4-C4</f>
        <v>766</v>
      </c>
      <c r="H4" t="s">
        <v>3</v>
      </c>
      <c r="I4">
        <v>27.194400000000002</v>
      </c>
      <c r="J4">
        <f>23.2272+I4</f>
        <v>50.421599999999998</v>
      </c>
      <c r="K4">
        <v>265.58819999999997</v>
      </c>
      <c r="L4">
        <v>288.81540000000001</v>
      </c>
      <c r="M4">
        <v>365.58911392405099</v>
      </c>
      <c r="N4">
        <f t="shared" si="0"/>
        <v>338.39471392405096</v>
      </c>
      <c r="O4">
        <f t="shared" ref="O4:O8" si="9">M4-J4</f>
        <v>315.16751392405098</v>
      </c>
      <c r="P4">
        <f t="shared" si="1"/>
        <v>100.00091392405102</v>
      </c>
      <c r="Q4">
        <f t="shared" si="2"/>
        <v>76.77371392405098</v>
      </c>
      <c r="R4">
        <f t="shared" si="3"/>
        <v>0.34494873998374204</v>
      </c>
      <c r="S4">
        <f>N4/G4</f>
        <v>0.44176855603662007</v>
      </c>
      <c r="T4" t="s">
        <v>3</v>
      </c>
      <c r="U4">
        <f t="shared" si="7"/>
        <v>0.32127167576355858</v>
      </c>
      <c r="V4">
        <f t="shared" ref="V4:V8" si="10">O4/G4</f>
        <v>0.41144584063192036</v>
      </c>
      <c r="W4">
        <f t="shared" si="4"/>
        <v>0.10193773080943019</v>
      </c>
      <c r="X4">
        <f>P4/G4</f>
        <v>0.1305494959844008</v>
      </c>
      <c r="Y4">
        <f t="shared" si="5"/>
        <v>7.8260666589246672E-2</v>
      </c>
      <c r="Z4">
        <f>Q4/G4</f>
        <v>0.10022678057970102</v>
      </c>
    </row>
    <row r="5" spans="1:26" x14ac:dyDescent="0.35">
      <c r="A5" t="s">
        <v>14</v>
      </c>
      <c r="B5">
        <v>1200</v>
      </c>
      <c r="C5" t="s">
        <v>3</v>
      </c>
      <c r="D5" t="s">
        <v>3</v>
      </c>
      <c r="E5">
        <v>2016</v>
      </c>
      <c r="F5">
        <f t="shared" si="6"/>
        <v>816</v>
      </c>
      <c r="G5" t="s">
        <v>3</v>
      </c>
      <c r="H5" t="s">
        <v>3</v>
      </c>
      <c r="I5">
        <v>464.16329999999999</v>
      </c>
      <c r="J5">
        <f>83.637+I5</f>
        <v>547.80029999999999</v>
      </c>
      <c r="K5">
        <v>1318.1759999999999</v>
      </c>
      <c r="L5">
        <v>1401.8130000000001</v>
      </c>
      <c r="M5">
        <v>1889.49049737161</v>
      </c>
      <c r="N5">
        <f t="shared" si="0"/>
        <v>1425.3271973716101</v>
      </c>
      <c r="O5">
        <f t="shared" si="9"/>
        <v>1341.6901973716099</v>
      </c>
      <c r="P5">
        <f t="shared" si="1"/>
        <v>571.31449737161006</v>
      </c>
      <c r="Q5">
        <f t="shared" si="2"/>
        <v>487.67749737160989</v>
      </c>
      <c r="R5">
        <f t="shared" si="3"/>
        <v>1.7467245065828554</v>
      </c>
      <c r="S5" t="s">
        <v>3</v>
      </c>
      <c r="T5" t="s">
        <v>3</v>
      </c>
      <c r="U5">
        <f t="shared" si="7"/>
        <v>1.6442281830534435</v>
      </c>
      <c r="V5" t="s">
        <v>3</v>
      </c>
      <c r="W5">
        <f t="shared" si="4"/>
        <v>0.70014031540638488</v>
      </c>
      <c r="X5" t="s">
        <v>3</v>
      </c>
      <c r="Y5">
        <f t="shared" si="5"/>
        <v>0.59764399187697292</v>
      </c>
      <c r="Z5" t="s">
        <v>3</v>
      </c>
    </row>
    <row r="6" spans="1:26" x14ac:dyDescent="0.35">
      <c r="A6" t="s">
        <v>15</v>
      </c>
      <c r="B6">
        <v>559</v>
      </c>
      <c r="C6">
        <v>694</v>
      </c>
      <c r="D6" t="s">
        <v>3</v>
      </c>
      <c r="E6">
        <v>2016</v>
      </c>
      <c r="F6">
        <f t="shared" si="6"/>
        <v>1457</v>
      </c>
      <c r="G6">
        <f t="shared" si="8"/>
        <v>1322</v>
      </c>
      <c r="H6" t="s">
        <v>3</v>
      </c>
      <c r="I6">
        <v>148.82579999999999</v>
      </c>
      <c r="J6">
        <f>22.95+I6</f>
        <v>171.77579999999998</v>
      </c>
      <c r="K6">
        <v>594.24030000000005</v>
      </c>
      <c r="L6">
        <v>617.19029999999998</v>
      </c>
      <c r="M6">
        <v>677.63537549407101</v>
      </c>
      <c r="N6">
        <f t="shared" si="0"/>
        <v>528.80957549407105</v>
      </c>
      <c r="O6">
        <f t="shared" si="9"/>
        <v>505.85957549407101</v>
      </c>
      <c r="P6">
        <f t="shared" si="1"/>
        <v>83.395075494070966</v>
      </c>
      <c r="Q6">
        <f t="shared" si="2"/>
        <v>60.445075494071034</v>
      </c>
      <c r="R6">
        <f t="shared" si="3"/>
        <v>0.36294411495818191</v>
      </c>
      <c r="S6">
        <f>N6/G6</f>
        <v>0.4000072431876483</v>
      </c>
      <c r="T6" t="s">
        <v>3</v>
      </c>
      <c r="U6">
        <f t="shared" si="7"/>
        <v>0.34719257068913589</v>
      </c>
      <c r="V6">
        <f t="shared" si="10"/>
        <v>0.38264718267327613</v>
      </c>
      <c r="W6">
        <f t="shared" si="4"/>
        <v>5.7237526076918989E-2</v>
      </c>
      <c r="X6">
        <f>P6/G6</f>
        <v>6.3082507938026444E-2</v>
      </c>
      <c r="Y6">
        <f t="shared" si="5"/>
        <v>4.1485981807873051E-2</v>
      </c>
      <c r="Z6">
        <f>Q6/G6</f>
        <v>4.572244742365434E-2</v>
      </c>
    </row>
    <row r="7" spans="1:26" x14ac:dyDescent="0.35">
      <c r="A7" t="s">
        <v>10</v>
      </c>
      <c r="B7">
        <v>1030</v>
      </c>
      <c r="C7" t="s">
        <v>3</v>
      </c>
      <c r="D7" t="s">
        <v>3</v>
      </c>
      <c r="E7">
        <v>2016</v>
      </c>
      <c r="F7">
        <f t="shared" si="6"/>
        <v>986</v>
      </c>
      <c r="G7" t="s">
        <v>3</v>
      </c>
      <c r="H7" t="s">
        <v>3</v>
      </c>
      <c r="I7">
        <v>0</v>
      </c>
      <c r="J7">
        <f>15.0192+I7</f>
        <v>15.0192</v>
      </c>
      <c r="K7">
        <v>172.3176</v>
      </c>
      <c r="L7">
        <v>187.33680000000001</v>
      </c>
      <c r="M7">
        <v>187.71222444889801</v>
      </c>
      <c r="N7">
        <f t="shared" si="0"/>
        <v>187.71222444889801</v>
      </c>
      <c r="O7">
        <f t="shared" si="9"/>
        <v>172.693024448898</v>
      </c>
      <c r="P7">
        <f t="shared" si="1"/>
        <v>15.394624448898014</v>
      </c>
      <c r="Q7">
        <f t="shared" si="2"/>
        <v>0.37542444889800208</v>
      </c>
      <c r="R7">
        <f t="shared" si="3"/>
        <v>0.19037750958306088</v>
      </c>
      <c r="S7" t="s">
        <v>3</v>
      </c>
      <c r="T7" t="s">
        <v>3</v>
      </c>
      <c r="U7">
        <f t="shared" si="7"/>
        <v>0.17514505522200607</v>
      </c>
      <c r="V7" t="s">
        <v>3</v>
      </c>
      <c r="W7">
        <f t="shared" si="4"/>
        <v>1.5613209380221109E-2</v>
      </c>
      <c r="X7" t="s">
        <v>3</v>
      </c>
      <c r="Y7">
        <f t="shared" si="5"/>
        <v>3.8075501916633072E-4</v>
      </c>
      <c r="Z7" t="s">
        <v>3</v>
      </c>
    </row>
    <row r="8" spans="1:26" x14ac:dyDescent="0.35">
      <c r="A8" t="s">
        <v>16</v>
      </c>
      <c r="B8">
        <v>1376</v>
      </c>
      <c r="C8">
        <v>1522</v>
      </c>
      <c r="D8" t="s">
        <v>3</v>
      </c>
      <c r="E8">
        <v>2016</v>
      </c>
      <c r="F8">
        <f t="shared" si="6"/>
        <v>640</v>
      </c>
      <c r="G8">
        <f t="shared" si="8"/>
        <v>494</v>
      </c>
      <c r="H8" t="s">
        <v>3</v>
      </c>
      <c r="I8">
        <v>200.01419999999999</v>
      </c>
      <c r="J8">
        <f>3.8673+I8</f>
        <v>203.88149999999999</v>
      </c>
      <c r="K8">
        <v>930.96630000000005</v>
      </c>
      <c r="L8">
        <v>934.83360000000005</v>
      </c>
      <c r="M8">
        <v>1558.8354177088499</v>
      </c>
      <c r="N8">
        <f t="shared" si="0"/>
        <v>1358.8212177088499</v>
      </c>
      <c r="O8">
        <f t="shared" si="9"/>
        <v>1354.95391770885</v>
      </c>
      <c r="P8">
        <f t="shared" si="1"/>
        <v>627.8691177088499</v>
      </c>
      <c r="Q8">
        <f t="shared" si="2"/>
        <v>624.0018177088499</v>
      </c>
      <c r="R8">
        <f t="shared" si="3"/>
        <v>2.123158152670078</v>
      </c>
      <c r="S8">
        <f>N8/G8</f>
        <v>2.7506502382770242</v>
      </c>
      <c r="T8" t="s">
        <v>3</v>
      </c>
      <c r="U8">
        <f t="shared" si="7"/>
        <v>2.117115496420078</v>
      </c>
      <c r="V8">
        <f t="shared" si="10"/>
        <v>2.7428216957669029</v>
      </c>
      <c r="W8">
        <f t="shared" si="4"/>
        <v>0.98104549642007799</v>
      </c>
      <c r="X8">
        <f>P8/G8</f>
        <v>1.2709901168195341</v>
      </c>
      <c r="Y8">
        <f t="shared" si="5"/>
        <v>0.97500284017007799</v>
      </c>
      <c r="Z8">
        <f>Q8/G8</f>
        <v>1.2631615743094127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B23E-DFCD-4A55-858F-A9124A76A91B}">
  <dimension ref="A1:J8"/>
  <sheetViews>
    <sheetView tabSelected="1" workbookViewId="0">
      <selection activeCell="B2" sqref="B2"/>
    </sheetView>
  </sheetViews>
  <sheetFormatPr baseColWidth="10" defaultRowHeight="14.5" x14ac:dyDescent="0.35"/>
  <sheetData>
    <row r="1" spans="1:10" ht="29" x14ac:dyDescent="0.35">
      <c r="A1" t="s">
        <v>2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spans="1:10" x14ac:dyDescent="0.35">
      <c r="A2" t="s">
        <v>11</v>
      </c>
      <c r="B2">
        <v>7.6516943659628094</v>
      </c>
      <c r="C2">
        <v>8.1419411155408294</v>
      </c>
      <c r="D2" t="s">
        <v>3</v>
      </c>
      <c r="E2">
        <v>4.6780518630112162</v>
      </c>
      <c r="F2">
        <v>4.9777762914202262</v>
      </c>
      <c r="G2">
        <v>4.2551432443571438</v>
      </c>
      <c r="H2">
        <v>4.5277717688071615</v>
      </c>
      <c r="I2">
        <v>1.2815007414055488</v>
      </c>
      <c r="J2">
        <v>1.3636069446865575</v>
      </c>
    </row>
    <row r="3" spans="1:10" x14ac:dyDescent="0.35">
      <c r="A3" t="s">
        <v>12</v>
      </c>
      <c r="B3">
        <v>1.1294659180784583</v>
      </c>
      <c r="C3" t="s">
        <v>3</v>
      </c>
      <c r="D3" t="s">
        <v>3</v>
      </c>
      <c r="E3">
        <v>1.1015248430277484</v>
      </c>
      <c r="F3" t="s">
        <v>3</v>
      </c>
      <c r="G3">
        <v>0.39588559353484787</v>
      </c>
      <c r="H3" t="s">
        <v>3</v>
      </c>
      <c r="I3">
        <v>0.36794451848413795</v>
      </c>
      <c r="J3" t="s">
        <v>3</v>
      </c>
    </row>
    <row r="4" spans="1:10" x14ac:dyDescent="0.35">
      <c r="A4" t="s">
        <v>13</v>
      </c>
      <c r="B4">
        <v>0.34494873998374204</v>
      </c>
      <c r="C4">
        <v>0.44176855603662007</v>
      </c>
      <c r="D4" t="s">
        <v>3</v>
      </c>
      <c r="E4">
        <v>0.32127167576355858</v>
      </c>
      <c r="F4">
        <v>0.41144584063192036</v>
      </c>
      <c r="G4">
        <v>0.10193773080943019</v>
      </c>
      <c r="H4">
        <v>0.1305494959844008</v>
      </c>
      <c r="I4">
        <v>7.8260666589246672E-2</v>
      </c>
      <c r="J4">
        <v>0.10022678057970102</v>
      </c>
    </row>
    <row r="5" spans="1:10" x14ac:dyDescent="0.35">
      <c r="A5" t="s">
        <v>14</v>
      </c>
      <c r="B5">
        <v>1.7467245065828554</v>
      </c>
      <c r="C5" t="s">
        <v>3</v>
      </c>
      <c r="D5" t="s">
        <v>3</v>
      </c>
      <c r="E5">
        <v>1.6442281830534435</v>
      </c>
      <c r="F5" t="s">
        <v>3</v>
      </c>
      <c r="G5">
        <v>0.70014031540638488</v>
      </c>
      <c r="H5" t="s">
        <v>3</v>
      </c>
      <c r="I5">
        <v>0.59764399187697292</v>
      </c>
      <c r="J5" t="s">
        <v>3</v>
      </c>
    </row>
    <row r="6" spans="1:10" x14ac:dyDescent="0.35">
      <c r="A6" t="s">
        <v>15</v>
      </c>
      <c r="B6">
        <v>0.36294411495818191</v>
      </c>
      <c r="C6">
        <v>0.4000072431876483</v>
      </c>
      <c r="D6" t="s">
        <v>3</v>
      </c>
      <c r="E6">
        <v>0.34719257068913589</v>
      </c>
      <c r="F6">
        <v>0.38264718267327613</v>
      </c>
      <c r="G6">
        <v>5.7237526076918989E-2</v>
      </c>
      <c r="H6">
        <v>6.3082507938026444E-2</v>
      </c>
      <c r="I6">
        <v>4.1485981807873051E-2</v>
      </c>
      <c r="J6">
        <v>4.572244742365434E-2</v>
      </c>
    </row>
    <row r="7" spans="1:10" x14ac:dyDescent="0.35">
      <c r="A7" t="s">
        <v>10</v>
      </c>
      <c r="B7">
        <v>0.19037750958306088</v>
      </c>
      <c r="C7" t="s">
        <v>3</v>
      </c>
      <c r="D7" t="s">
        <v>3</v>
      </c>
      <c r="E7">
        <v>0.17514505522200607</v>
      </c>
      <c r="F7" t="s">
        <v>3</v>
      </c>
      <c r="G7">
        <v>1.5613209380221109E-2</v>
      </c>
      <c r="H7" t="s">
        <v>3</v>
      </c>
      <c r="I7">
        <v>3.8075501916633072E-4</v>
      </c>
      <c r="J7" t="s">
        <v>3</v>
      </c>
    </row>
    <row r="8" spans="1:10" x14ac:dyDescent="0.35">
      <c r="A8" t="s">
        <v>16</v>
      </c>
      <c r="B8">
        <v>2.123158152670078</v>
      </c>
      <c r="C8">
        <v>2.7506502382770242</v>
      </c>
      <c r="D8" t="s">
        <v>3</v>
      </c>
      <c r="E8">
        <v>2.117115496420078</v>
      </c>
      <c r="F8">
        <v>2.7428216957669029</v>
      </c>
      <c r="G8">
        <v>0.98104549642007799</v>
      </c>
      <c r="H8">
        <v>1.2709901168195341</v>
      </c>
      <c r="I8">
        <v>0.97500284017007799</v>
      </c>
      <c r="J8">
        <v>1.2631615743094127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2024-06-24T10:27:54Z</dcterms:created>
  <dcterms:modified xsi:type="dcterms:W3CDTF">2024-10-15T10:46:32Z</dcterms:modified>
</cp:coreProperties>
</file>