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_video_\_product_\润欧\"/>
    </mc:Choice>
  </mc:AlternateContent>
  <xr:revisionPtr revIDLastSave="0" documentId="13_ncr:1_{210DC87F-4660-495A-98F7-62B080182803}" xr6:coauthVersionLast="47" xr6:coauthVersionMax="47" xr10:uidLastSave="{00000000-0000-0000-0000-000000000000}"/>
  <bookViews>
    <workbookView xWindow="-103" yWindow="-103" windowWidth="33120" windowHeight="18000" firstSheet="1" activeTab="4" xr2:uid="{5FADE42F-962F-4A33-8FD8-603BB57E2ADC}"/>
  </bookViews>
  <sheets>
    <sheet name="spojený prvý a druhý stupeň" sheetId="2" r:id="rId1"/>
    <sheet name="prvý stupeň (profesijne oriento" sheetId="4" r:id="rId2"/>
    <sheet name="prvý stupeň" sheetId="5" r:id="rId3"/>
    <sheet name="druhý stupeň" sheetId="6" r:id="rId4"/>
    <sheet name="tretí stupeň" sheetId="8" r:id="rId5"/>
  </sheets>
  <definedNames>
    <definedName name="_xlnm._FilterDatabase" localSheetId="3" hidden="1">'druhý stupeň'!$A$1:$J$34</definedName>
    <definedName name="_xlnm._FilterDatabase" localSheetId="2" hidden="1">'prvý stupeň'!$A$1:$J$34</definedName>
    <definedName name="_xlnm._FilterDatabase" localSheetId="1" hidden="1">'prvý stupeň (profesijne oriento'!$A$1:$J$14</definedName>
    <definedName name="_xlnm._FilterDatabase" localSheetId="0" hidden="1">'spojený prvý a druhý stupeň'!$A$1:$J$14</definedName>
    <definedName name="_xlnm._FilterDatabase" localSheetId="4" hidden="1">'tretí stupeň'!$A$1:$J$34</definedName>
    <definedName name="solver_adj" localSheetId="3" hidden="1">'druhý stupeň'!$K$3</definedName>
    <definedName name="solver_adj" localSheetId="2" hidden="1">'prvý stupeň'!$M$3</definedName>
    <definedName name="solver_adj" localSheetId="1" hidden="1">'prvý stupeň (profesijne oriento'!$K$3</definedName>
    <definedName name="solver_adj" localSheetId="0" hidden="1">'spojený prvý a druhý stupeň'!$M$3</definedName>
    <definedName name="solver_adj" localSheetId="4" hidden="1">'tretí stupeň'!$M$3</definedName>
    <definedName name="solver_cvg" localSheetId="3" hidden="1">0.0001</definedName>
    <definedName name="solver_cvg" localSheetId="2" hidden="1">0.0001</definedName>
    <definedName name="solver_cvg" localSheetId="1" hidden="1">0.0001</definedName>
    <definedName name="solver_cvg" localSheetId="0" hidden="1">0.0001</definedName>
    <definedName name="solver_cvg" localSheetId="4" hidden="1">0.0001</definedName>
    <definedName name="solver_drv" localSheetId="3" hidden="1">2</definedName>
    <definedName name="solver_drv" localSheetId="2" hidden="1">2</definedName>
    <definedName name="solver_drv" localSheetId="1" hidden="1">2</definedName>
    <definedName name="solver_drv" localSheetId="0" hidden="1">2</definedName>
    <definedName name="solver_drv" localSheetId="4" hidden="1">2</definedName>
    <definedName name="solver_eng" localSheetId="3" hidden="1">1</definedName>
    <definedName name="solver_eng" localSheetId="2" hidden="1">1</definedName>
    <definedName name="solver_eng" localSheetId="1" hidden="1">1</definedName>
    <definedName name="solver_eng" localSheetId="0" hidden="1">1</definedName>
    <definedName name="solver_eng" localSheetId="4" hidden="1">1</definedName>
    <definedName name="solver_est" localSheetId="3" hidden="1">1</definedName>
    <definedName name="solver_est" localSheetId="2" hidden="1">1</definedName>
    <definedName name="solver_est" localSheetId="1" hidden="1">1</definedName>
    <definedName name="solver_est" localSheetId="0" hidden="1">1</definedName>
    <definedName name="solver_est" localSheetId="4" hidden="1">1</definedName>
    <definedName name="solver_itr" localSheetId="3" hidden="1">2147483647</definedName>
    <definedName name="solver_itr" localSheetId="2" hidden="1">2147483647</definedName>
    <definedName name="solver_itr" localSheetId="1" hidden="1">2147483647</definedName>
    <definedName name="solver_itr" localSheetId="0" hidden="1">2147483647</definedName>
    <definedName name="solver_itr" localSheetId="4" hidden="1">2147483647</definedName>
    <definedName name="solver_mip" localSheetId="3" hidden="1">2147483647</definedName>
    <definedName name="solver_mip" localSheetId="2" hidden="1">2147483647</definedName>
    <definedName name="solver_mip" localSheetId="1" hidden="1">2147483647</definedName>
    <definedName name="solver_mip" localSheetId="0" hidden="1">2147483647</definedName>
    <definedName name="solver_mip" localSheetId="4" hidden="1">2147483647</definedName>
    <definedName name="solver_mni" localSheetId="3" hidden="1">30</definedName>
    <definedName name="solver_mni" localSheetId="2" hidden="1">30</definedName>
    <definedName name="solver_mni" localSheetId="1" hidden="1">30</definedName>
    <definedName name="solver_mni" localSheetId="0" hidden="1">30</definedName>
    <definedName name="solver_mni" localSheetId="4" hidden="1">30</definedName>
    <definedName name="solver_mrt" localSheetId="3" hidden="1">0.075</definedName>
    <definedName name="solver_mrt" localSheetId="2" hidden="1">0.075</definedName>
    <definedName name="solver_mrt" localSheetId="1" hidden="1">0.075</definedName>
    <definedName name="solver_mrt" localSheetId="0" hidden="1">0.075</definedName>
    <definedName name="solver_mrt" localSheetId="4" hidden="1">0.075</definedName>
    <definedName name="solver_msl" localSheetId="3" hidden="1">2</definedName>
    <definedName name="solver_msl" localSheetId="2" hidden="1">2</definedName>
    <definedName name="solver_msl" localSheetId="1" hidden="1">2</definedName>
    <definedName name="solver_msl" localSheetId="0" hidden="1">2</definedName>
    <definedName name="solver_msl" localSheetId="4" hidden="1">2</definedName>
    <definedName name="solver_neg" localSheetId="3" hidden="1">1</definedName>
    <definedName name="solver_neg" localSheetId="2" hidden="1">1</definedName>
    <definedName name="solver_neg" localSheetId="1" hidden="1">1</definedName>
    <definedName name="solver_neg" localSheetId="0" hidden="1">1</definedName>
    <definedName name="solver_neg" localSheetId="4" hidden="1">1</definedName>
    <definedName name="solver_nod" localSheetId="3" hidden="1">2147483647</definedName>
    <definedName name="solver_nod" localSheetId="2" hidden="1">2147483647</definedName>
    <definedName name="solver_nod" localSheetId="1" hidden="1">2147483647</definedName>
    <definedName name="solver_nod" localSheetId="0" hidden="1">2147483647</definedName>
    <definedName name="solver_nod" localSheetId="4" hidden="1">2147483647</definedName>
    <definedName name="solver_num" localSheetId="3" hidden="1">0</definedName>
    <definedName name="solver_num" localSheetId="2" hidden="1">0</definedName>
    <definedName name="solver_num" localSheetId="1" hidden="1">0</definedName>
    <definedName name="solver_num" localSheetId="0" hidden="1">0</definedName>
    <definedName name="solver_num" localSheetId="4" hidden="1">0</definedName>
    <definedName name="solver_nwt" localSheetId="3" hidden="1">1</definedName>
    <definedName name="solver_nwt" localSheetId="2" hidden="1">1</definedName>
    <definedName name="solver_nwt" localSheetId="1" hidden="1">1</definedName>
    <definedName name="solver_nwt" localSheetId="0" hidden="1">1</definedName>
    <definedName name="solver_nwt" localSheetId="4" hidden="1">1</definedName>
    <definedName name="solver_opt" localSheetId="3" hidden="1">'druhý stupeň'!$K$5</definedName>
    <definedName name="solver_opt" localSheetId="2" hidden="1">'prvý stupeň'!$M$5</definedName>
    <definedName name="solver_opt" localSheetId="1" hidden="1">'prvý stupeň (profesijne oriento'!$K$5</definedName>
    <definedName name="solver_opt" localSheetId="0" hidden="1">'spojený prvý a druhý stupeň'!$M$5</definedName>
    <definedName name="solver_opt" localSheetId="4" hidden="1">'tretí stupeň'!$M$5</definedName>
    <definedName name="solver_pre" localSheetId="3" hidden="1">0.000001</definedName>
    <definedName name="solver_pre" localSheetId="2" hidden="1">0.000001</definedName>
    <definedName name="solver_pre" localSheetId="1" hidden="1">0.000001</definedName>
    <definedName name="solver_pre" localSheetId="0" hidden="1">0.000001</definedName>
    <definedName name="solver_pre" localSheetId="4" hidden="1">0.000001</definedName>
    <definedName name="solver_rbv" localSheetId="3" hidden="1">2</definedName>
    <definedName name="solver_rbv" localSheetId="2" hidden="1">2</definedName>
    <definedName name="solver_rbv" localSheetId="1" hidden="1">2</definedName>
    <definedName name="solver_rbv" localSheetId="0" hidden="1">2</definedName>
    <definedName name="solver_rbv" localSheetId="4" hidden="1">2</definedName>
    <definedName name="solver_rlx" localSheetId="3" hidden="1">2</definedName>
    <definedName name="solver_rlx" localSheetId="2" hidden="1">2</definedName>
    <definedName name="solver_rlx" localSheetId="1" hidden="1">2</definedName>
    <definedName name="solver_rlx" localSheetId="0" hidden="1">2</definedName>
    <definedName name="solver_rlx" localSheetId="4" hidden="1">2</definedName>
    <definedName name="solver_rsd" localSheetId="3" hidden="1">0</definedName>
    <definedName name="solver_rsd" localSheetId="2" hidden="1">0</definedName>
    <definedName name="solver_rsd" localSheetId="1" hidden="1">0</definedName>
    <definedName name="solver_rsd" localSheetId="0" hidden="1">0</definedName>
    <definedName name="solver_rsd" localSheetId="4" hidden="1">0</definedName>
    <definedName name="solver_scl" localSheetId="3" hidden="1">2</definedName>
    <definedName name="solver_scl" localSheetId="2" hidden="1">2</definedName>
    <definedName name="solver_scl" localSheetId="1" hidden="1">2</definedName>
    <definedName name="solver_scl" localSheetId="0" hidden="1">2</definedName>
    <definedName name="solver_scl" localSheetId="4" hidden="1">2</definedName>
    <definedName name="solver_sho" localSheetId="3" hidden="1">2</definedName>
    <definedName name="solver_sho" localSheetId="2" hidden="1">2</definedName>
    <definedName name="solver_sho" localSheetId="1" hidden="1">2</definedName>
    <definedName name="solver_sho" localSheetId="0" hidden="1">2</definedName>
    <definedName name="solver_sho" localSheetId="4" hidden="1">2</definedName>
    <definedName name="solver_ssz" localSheetId="3" hidden="1">100</definedName>
    <definedName name="solver_ssz" localSheetId="2" hidden="1">100</definedName>
    <definedName name="solver_ssz" localSheetId="1" hidden="1">100</definedName>
    <definedName name="solver_ssz" localSheetId="0" hidden="1">100</definedName>
    <definedName name="solver_ssz" localSheetId="4" hidden="1">100</definedName>
    <definedName name="solver_tim" localSheetId="3" hidden="1">2147483647</definedName>
    <definedName name="solver_tim" localSheetId="2" hidden="1">2147483647</definedName>
    <definedName name="solver_tim" localSheetId="1" hidden="1">2147483647</definedName>
    <definedName name="solver_tim" localSheetId="0" hidden="1">2147483647</definedName>
    <definedName name="solver_tim" localSheetId="4" hidden="1">2147483647</definedName>
    <definedName name="solver_tol" localSheetId="3" hidden="1">0.01</definedName>
    <definedName name="solver_tol" localSheetId="2" hidden="1">0.01</definedName>
    <definedName name="solver_tol" localSheetId="1" hidden="1">0.01</definedName>
    <definedName name="solver_tol" localSheetId="0" hidden="1">0.01</definedName>
    <definedName name="solver_tol" localSheetId="4" hidden="1">0.01</definedName>
    <definedName name="solver_typ" localSheetId="3" hidden="1">3</definedName>
    <definedName name="solver_typ" localSheetId="2" hidden="1">3</definedName>
    <definedName name="solver_typ" localSheetId="1" hidden="1">3</definedName>
    <definedName name="solver_typ" localSheetId="0" hidden="1">3</definedName>
    <definedName name="solver_typ" localSheetId="4" hidden="1">3</definedName>
    <definedName name="solver_val" localSheetId="3" hidden="1">100</definedName>
    <definedName name="solver_val" localSheetId="2" hidden="1">100</definedName>
    <definedName name="solver_val" localSheetId="1" hidden="1">100</definedName>
    <definedName name="solver_val" localSheetId="0" hidden="1">100</definedName>
    <definedName name="solver_val" localSheetId="4" hidden="1">100</definedName>
    <definedName name="solver_ver" localSheetId="3" hidden="1">3</definedName>
    <definedName name="solver_ver" localSheetId="2" hidden="1">3</definedName>
    <definedName name="solver_ver" localSheetId="1" hidden="1">3</definedName>
    <definedName name="solver_ver" localSheetId="0" hidden="1">3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" i="8" l="1"/>
  <c r="G29" i="8"/>
  <c r="F29" i="8"/>
  <c r="H38" i="8"/>
  <c r="G38" i="8"/>
  <c r="F38" i="8"/>
  <c r="H36" i="8"/>
  <c r="G36" i="8"/>
  <c r="F36" i="8"/>
  <c r="H27" i="8"/>
  <c r="G27" i="8"/>
  <c r="F27" i="8"/>
  <c r="H32" i="8"/>
  <c r="G32" i="8"/>
  <c r="F32" i="8"/>
  <c r="H2" i="8"/>
  <c r="H10" i="8"/>
  <c r="H4" i="8"/>
  <c r="H8" i="8"/>
  <c r="H11" i="8"/>
  <c r="H35" i="8"/>
  <c r="H7" i="8"/>
  <c r="H3" i="8"/>
  <c r="H13" i="8"/>
  <c r="H15" i="8"/>
  <c r="H6" i="8"/>
  <c r="H16" i="8"/>
  <c r="H5" i="8"/>
  <c r="H12" i="8"/>
  <c r="H30" i="8"/>
  <c r="H23" i="8"/>
  <c r="H9" i="8"/>
  <c r="H25" i="8"/>
  <c r="H18" i="8"/>
  <c r="H34" i="8"/>
  <c r="H21" i="8"/>
  <c r="H26" i="8"/>
  <c r="H19" i="8"/>
  <c r="H39" i="8"/>
  <c r="H22" i="8"/>
  <c r="H14" i="8"/>
  <c r="H28" i="8"/>
  <c r="H17" i="8"/>
  <c r="H37" i="8"/>
  <c r="H31" i="8"/>
  <c r="H33" i="8"/>
  <c r="H24" i="8"/>
  <c r="G2" i="8"/>
  <c r="G10" i="8"/>
  <c r="G4" i="8"/>
  <c r="G8" i="8"/>
  <c r="G11" i="8"/>
  <c r="G35" i="8"/>
  <c r="G7" i="8"/>
  <c r="G3" i="8"/>
  <c r="G13" i="8"/>
  <c r="G15" i="8"/>
  <c r="G6" i="8"/>
  <c r="G16" i="8"/>
  <c r="G5" i="8"/>
  <c r="G12" i="8"/>
  <c r="G30" i="8"/>
  <c r="G23" i="8"/>
  <c r="G9" i="8"/>
  <c r="G25" i="8"/>
  <c r="G18" i="8"/>
  <c r="G34" i="8"/>
  <c r="G21" i="8"/>
  <c r="G26" i="8"/>
  <c r="G19" i="8"/>
  <c r="G39" i="8"/>
  <c r="G22" i="8"/>
  <c r="G14" i="8"/>
  <c r="G28" i="8"/>
  <c r="G17" i="8"/>
  <c r="G37" i="8"/>
  <c r="G31" i="8"/>
  <c r="G33" i="8"/>
  <c r="G24" i="8"/>
  <c r="F2" i="8"/>
  <c r="F10" i="8"/>
  <c r="F4" i="8"/>
  <c r="F8" i="8"/>
  <c r="F11" i="8"/>
  <c r="F35" i="8"/>
  <c r="F7" i="8"/>
  <c r="F3" i="8"/>
  <c r="F13" i="8"/>
  <c r="F15" i="8"/>
  <c r="F6" i="8"/>
  <c r="F16" i="8"/>
  <c r="F5" i="8"/>
  <c r="F12" i="8"/>
  <c r="F30" i="8"/>
  <c r="F23" i="8"/>
  <c r="F9" i="8"/>
  <c r="F25" i="8"/>
  <c r="F18" i="8"/>
  <c r="F34" i="8"/>
  <c r="F21" i="8"/>
  <c r="F26" i="8"/>
  <c r="F19" i="8"/>
  <c r="F39" i="8"/>
  <c r="F22" i="8"/>
  <c r="F14" i="8"/>
  <c r="F28" i="8"/>
  <c r="F17" i="8"/>
  <c r="F37" i="8"/>
  <c r="F31" i="8"/>
  <c r="F33" i="8"/>
  <c r="F24" i="8"/>
  <c r="H20" i="8"/>
  <c r="G20" i="8"/>
  <c r="F20" i="8"/>
  <c r="H45" i="6"/>
  <c r="G45" i="6"/>
  <c r="F45" i="6"/>
  <c r="H43" i="6"/>
  <c r="G43" i="6"/>
  <c r="F43" i="6"/>
  <c r="H31" i="6"/>
  <c r="G31" i="6"/>
  <c r="F31" i="6"/>
  <c r="H25" i="6"/>
  <c r="G25" i="6"/>
  <c r="F25" i="6"/>
  <c r="H33" i="6"/>
  <c r="G33" i="6"/>
  <c r="F33" i="6"/>
  <c r="H17" i="6"/>
  <c r="G17" i="6"/>
  <c r="F17" i="6"/>
  <c r="H16" i="6"/>
  <c r="G16" i="6"/>
  <c r="F16" i="6"/>
  <c r="H23" i="6"/>
  <c r="G23" i="6"/>
  <c r="F23" i="6"/>
  <c r="H40" i="6"/>
  <c r="G40" i="6"/>
  <c r="F40" i="6"/>
  <c r="H32" i="6"/>
  <c r="G32" i="6"/>
  <c r="F32" i="6"/>
  <c r="H30" i="6"/>
  <c r="G30" i="6"/>
  <c r="F30" i="6"/>
  <c r="H2" i="6"/>
  <c r="H8" i="6"/>
  <c r="H3" i="6"/>
  <c r="H10" i="6"/>
  <c r="H6" i="6"/>
  <c r="H42" i="6"/>
  <c r="H11" i="6"/>
  <c r="H7" i="6"/>
  <c r="H4" i="6"/>
  <c r="H39" i="6"/>
  <c r="H24" i="6"/>
  <c r="H5" i="6"/>
  <c r="H28" i="6"/>
  <c r="H18" i="6"/>
  <c r="H29" i="6"/>
  <c r="H12" i="6"/>
  <c r="H44" i="6"/>
  <c r="H41" i="6"/>
  <c r="H13" i="6"/>
  <c r="H14" i="6"/>
  <c r="H34" i="6"/>
  <c r="H26" i="6"/>
  <c r="H22" i="6"/>
  <c r="H27" i="6"/>
  <c r="H15" i="6"/>
  <c r="H36" i="6"/>
  <c r="H19" i="6"/>
  <c r="H35" i="6"/>
  <c r="H9" i="6"/>
  <c r="H20" i="6"/>
  <c r="H38" i="6"/>
  <c r="H37" i="6"/>
  <c r="G2" i="6"/>
  <c r="G8" i="6"/>
  <c r="G3" i="6"/>
  <c r="G10" i="6"/>
  <c r="G6" i="6"/>
  <c r="G42" i="6"/>
  <c r="G11" i="6"/>
  <c r="G7" i="6"/>
  <c r="G4" i="6"/>
  <c r="G39" i="6"/>
  <c r="G24" i="6"/>
  <c r="G5" i="6"/>
  <c r="G28" i="6"/>
  <c r="G18" i="6"/>
  <c r="G29" i="6"/>
  <c r="G12" i="6"/>
  <c r="G44" i="6"/>
  <c r="G41" i="6"/>
  <c r="G13" i="6"/>
  <c r="G14" i="6"/>
  <c r="G34" i="6"/>
  <c r="G26" i="6"/>
  <c r="G22" i="6"/>
  <c r="G27" i="6"/>
  <c r="G15" i="6"/>
  <c r="G36" i="6"/>
  <c r="G19" i="6"/>
  <c r="G35" i="6"/>
  <c r="G9" i="6"/>
  <c r="G20" i="6"/>
  <c r="G38" i="6"/>
  <c r="G37" i="6"/>
  <c r="F2" i="6"/>
  <c r="F8" i="6"/>
  <c r="F3" i="6"/>
  <c r="F10" i="6"/>
  <c r="F6" i="6"/>
  <c r="F42" i="6"/>
  <c r="F11" i="6"/>
  <c r="F7" i="6"/>
  <c r="F4" i="6"/>
  <c r="F39" i="6"/>
  <c r="F24" i="6"/>
  <c r="F5" i="6"/>
  <c r="F28" i="6"/>
  <c r="F18" i="6"/>
  <c r="F29" i="6"/>
  <c r="F12" i="6"/>
  <c r="F44" i="6"/>
  <c r="F41" i="6"/>
  <c r="F13" i="6"/>
  <c r="F14" i="6"/>
  <c r="F34" i="6"/>
  <c r="F26" i="6"/>
  <c r="F22" i="6"/>
  <c r="F27" i="6"/>
  <c r="F15" i="6"/>
  <c r="F36" i="6"/>
  <c r="F19" i="6"/>
  <c r="F35" i="6"/>
  <c r="F9" i="6"/>
  <c r="F20" i="6"/>
  <c r="F38" i="6"/>
  <c r="F37" i="6"/>
  <c r="H21" i="6"/>
  <c r="G21" i="6"/>
  <c r="F21" i="6"/>
  <c r="H36" i="5"/>
  <c r="G36" i="5"/>
  <c r="F36" i="5"/>
  <c r="H27" i="5"/>
  <c r="G27" i="5"/>
  <c r="F27" i="5"/>
  <c r="H6" i="5"/>
  <c r="H7" i="5"/>
  <c r="H2" i="5"/>
  <c r="H14" i="5"/>
  <c r="H11" i="5"/>
  <c r="H12" i="5"/>
  <c r="H10" i="5"/>
  <c r="H19" i="5"/>
  <c r="H25" i="5"/>
  <c r="H3" i="5"/>
  <c r="H15" i="5"/>
  <c r="H16" i="5"/>
  <c r="H5" i="5"/>
  <c r="H13" i="5"/>
  <c r="H24" i="5"/>
  <c r="H22" i="5"/>
  <c r="H18" i="5"/>
  <c r="H17" i="5"/>
  <c r="H9" i="5"/>
  <c r="H21" i="5"/>
  <c r="H23" i="5"/>
  <c r="H31" i="5"/>
  <c r="H26" i="5"/>
  <c r="H28" i="5"/>
  <c r="H20" i="5"/>
  <c r="H8" i="5"/>
  <c r="H33" i="5"/>
  <c r="H30" i="5"/>
  <c r="H32" i="5"/>
  <c r="H35" i="5"/>
  <c r="H29" i="5"/>
  <c r="H34" i="5"/>
  <c r="G6" i="5"/>
  <c r="G7" i="5"/>
  <c r="G2" i="5"/>
  <c r="G14" i="5"/>
  <c r="G11" i="5"/>
  <c r="G12" i="5"/>
  <c r="G10" i="5"/>
  <c r="G19" i="5"/>
  <c r="G25" i="5"/>
  <c r="G3" i="5"/>
  <c r="G15" i="5"/>
  <c r="G16" i="5"/>
  <c r="G5" i="5"/>
  <c r="G13" i="5"/>
  <c r="G24" i="5"/>
  <c r="G22" i="5"/>
  <c r="G18" i="5"/>
  <c r="G17" i="5"/>
  <c r="G9" i="5"/>
  <c r="G21" i="5"/>
  <c r="G23" i="5"/>
  <c r="G31" i="5"/>
  <c r="G26" i="5"/>
  <c r="G28" i="5"/>
  <c r="G20" i="5"/>
  <c r="G8" i="5"/>
  <c r="G33" i="5"/>
  <c r="G30" i="5"/>
  <c r="G32" i="5"/>
  <c r="G35" i="5"/>
  <c r="G29" i="5"/>
  <c r="G34" i="5"/>
  <c r="F6" i="5"/>
  <c r="F7" i="5"/>
  <c r="F2" i="5"/>
  <c r="F14" i="5"/>
  <c r="F11" i="5"/>
  <c r="F12" i="5"/>
  <c r="F10" i="5"/>
  <c r="F19" i="5"/>
  <c r="F25" i="5"/>
  <c r="F3" i="5"/>
  <c r="F15" i="5"/>
  <c r="F16" i="5"/>
  <c r="F5" i="5"/>
  <c r="F13" i="5"/>
  <c r="F24" i="5"/>
  <c r="F22" i="5"/>
  <c r="F18" i="5"/>
  <c r="F17" i="5"/>
  <c r="F9" i="5"/>
  <c r="F21" i="5"/>
  <c r="F23" i="5"/>
  <c r="F31" i="5"/>
  <c r="F26" i="5"/>
  <c r="F28" i="5"/>
  <c r="F20" i="5"/>
  <c r="F8" i="5"/>
  <c r="F33" i="5"/>
  <c r="F30" i="5"/>
  <c r="F32" i="5"/>
  <c r="F35" i="5"/>
  <c r="F29" i="5"/>
  <c r="F34" i="5"/>
  <c r="H2" i="4"/>
  <c r="H4" i="4"/>
  <c r="H3" i="4"/>
  <c r="H6" i="4"/>
  <c r="G2" i="4"/>
  <c r="G4" i="4"/>
  <c r="G3" i="4"/>
  <c r="G6" i="4"/>
  <c r="F2" i="4"/>
  <c r="F4" i="4"/>
  <c r="F3" i="4"/>
  <c r="F6" i="4"/>
  <c r="F5" i="4"/>
  <c r="H3" i="2"/>
  <c r="H4" i="2"/>
  <c r="H5" i="2"/>
  <c r="H7" i="2"/>
  <c r="H6" i="2"/>
  <c r="G3" i="2"/>
  <c r="G4" i="2"/>
  <c r="G5" i="2"/>
  <c r="G7" i="2"/>
  <c r="G6" i="2"/>
  <c r="F3" i="2"/>
  <c r="F4" i="2"/>
  <c r="F5" i="2"/>
  <c r="F7" i="2"/>
  <c r="F6" i="2"/>
  <c r="H4" i="5"/>
  <c r="G4" i="5"/>
  <c r="F4" i="5"/>
  <c r="H5" i="4"/>
  <c r="G5" i="4"/>
  <c r="G2" i="2"/>
  <c r="H2" i="2"/>
  <c r="F2" i="2"/>
  <c r="M8" i="8" l="1"/>
  <c r="L8" i="8"/>
  <c r="K5" i="8"/>
  <c r="M5" i="8"/>
  <c r="L5" i="8"/>
  <c r="K8" i="8"/>
  <c r="K8" i="6"/>
  <c r="K5" i="6"/>
  <c r="M5" i="6"/>
  <c r="L5" i="6"/>
  <c r="M8" i="6"/>
  <c r="L8" i="6"/>
  <c r="M8" i="5"/>
  <c r="K8" i="5"/>
  <c r="L8" i="5"/>
  <c r="K5" i="5"/>
  <c r="L5" i="5"/>
  <c r="M5" i="5"/>
  <c r="L8" i="4"/>
  <c r="M8" i="4"/>
  <c r="K8" i="4"/>
  <c r="K8" i="2"/>
  <c r="M8" i="2"/>
  <c r="K5" i="4"/>
  <c r="L5" i="4"/>
  <c r="M5" i="4"/>
  <c r="L8" i="2"/>
  <c r="M5" i="2"/>
  <c r="L5" i="2"/>
  <c r="K5" i="2"/>
  <c r="I29" i="8" l="1"/>
  <c r="I38" i="8"/>
  <c r="I36" i="8"/>
  <c r="I27" i="8"/>
  <c r="I32" i="8"/>
  <c r="I3" i="8"/>
  <c r="I2" i="8"/>
  <c r="I9" i="8"/>
  <c r="I10" i="8"/>
  <c r="I25" i="8"/>
  <c r="I4" i="8"/>
  <c r="I18" i="8"/>
  <c r="I8" i="8"/>
  <c r="I34" i="8"/>
  <c r="I11" i="8"/>
  <c r="I21" i="8"/>
  <c r="I24" i="8"/>
  <c r="I35" i="8"/>
  <c r="I26" i="8"/>
  <c r="I31" i="8"/>
  <c r="I7" i="8"/>
  <c r="I19" i="8"/>
  <c r="I39" i="8"/>
  <c r="I13" i="8"/>
  <c r="I22" i="8"/>
  <c r="I15" i="8"/>
  <c r="I14" i="8"/>
  <c r="I6" i="8"/>
  <c r="I28" i="8"/>
  <c r="I16" i="8"/>
  <c r="I17" i="8"/>
  <c r="I5" i="8"/>
  <c r="I37" i="8"/>
  <c r="I23" i="8"/>
  <c r="I12" i="8"/>
  <c r="I30" i="8"/>
  <c r="I33" i="8"/>
  <c r="I20" i="8"/>
  <c r="I45" i="6"/>
  <c r="I43" i="6"/>
  <c r="I31" i="6"/>
  <c r="I25" i="6"/>
  <c r="I33" i="6"/>
  <c r="I17" i="6"/>
  <c r="I16" i="6"/>
  <c r="I23" i="6"/>
  <c r="I40" i="6"/>
  <c r="I32" i="6"/>
  <c r="I30" i="6"/>
  <c r="I13" i="6"/>
  <c r="I41" i="6"/>
  <c r="I3" i="6"/>
  <c r="I42" i="6"/>
  <c r="I19" i="6"/>
  <c r="I38" i="6"/>
  <c r="I11" i="6"/>
  <c r="I35" i="6"/>
  <c r="I7" i="6"/>
  <c r="I9" i="6"/>
  <c r="I4" i="6"/>
  <c r="I20" i="6"/>
  <c r="I39" i="6"/>
  <c r="I24" i="6"/>
  <c r="I37" i="6"/>
  <c r="I5" i="6"/>
  <c r="I28" i="6"/>
  <c r="I18" i="6"/>
  <c r="I29" i="6"/>
  <c r="I12" i="6"/>
  <c r="I26" i="6"/>
  <c r="I22" i="6"/>
  <c r="I27" i="6"/>
  <c r="I15" i="6"/>
  <c r="I36" i="6"/>
  <c r="I44" i="6"/>
  <c r="I14" i="6"/>
  <c r="I6" i="6"/>
  <c r="I34" i="6"/>
  <c r="I8" i="6"/>
  <c r="I10" i="6"/>
  <c r="I2" i="6"/>
  <c r="I21" i="6"/>
  <c r="I36" i="5"/>
  <c r="I27" i="5"/>
  <c r="I7" i="5"/>
  <c r="I6" i="5"/>
  <c r="I18" i="5"/>
  <c r="I17" i="5"/>
  <c r="I23" i="5"/>
  <c r="I2" i="5"/>
  <c r="I9" i="5"/>
  <c r="I14" i="5"/>
  <c r="I21" i="5"/>
  <c r="I11" i="5"/>
  <c r="I12" i="5"/>
  <c r="I31" i="5"/>
  <c r="I10" i="5"/>
  <c r="I26" i="5"/>
  <c r="I19" i="5"/>
  <c r="I28" i="5"/>
  <c r="I25" i="5"/>
  <c r="I20" i="5"/>
  <c r="I34" i="5"/>
  <c r="I3" i="5"/>
  <c r="I8" i="5"/>
  <c r="I15" i="5"/>
  <c r="I33" i="5"/>
  <c r="I16" i="5"/>
  <c r="I30" i="5"/>
  <c r="I32" i="5"/>
  <c r="I22" i="5"/>
  <c r="I5" i="5"/>
  <c r="I13" i="5"/>
  <c r="I35" i="5"/>
  <c r="I24" i="5"/>
  <c r="I29" i="5"/>
  <c r="I2" i="4"/>
  <c r="I4" i="4"/>
  <c r="I3" i="4"/>
  <c r="I6" i="4"/>
  <c r="I6" i="2"/>
  <c r="I4" i="2"/>
  <c r="I3" i="2"/>
  <c r="I5" i="2"/>
  <c r="I7" i="2"/>
  <c r="I4" i="5"/>
  <c r="I5" i="4"/>
  <c r="I2" i="2"/>
  <c r="J29" i="8" l="1"/>
  <c r="J38" i="8"/>
  <c r="J36" i="8"/>
  <c r="J27" i="8"/>
  <c r="J32" i="8"/>
  <c r="J3" i="8"/>
  <c r="J30" i="8"/>
  <c r="J31" i="8"/>
  <c r="J26" i="8"/>
  <c r="J23" i="8"/>
  <c r="J24" i="8"/>
  <c r="J21" i="8"/>
  <c r="J12" i="8"/>
  <c r="J17" i="8"/>
  <c r="J11" i="8"/>
  <c r="J5" i="8"/>
  <c r="J16" i="8"/>
  <c r="J34" i="8"/>
  <c r="J8" i="8"/>
  <c r="J7" i="8"/>
  <c r="J37" i="8"/>
  <c r="J28" i="8"/>
  <c r="J6" i="8"/>
  <c r="J18" i="8"/>
  <c r="J33" i="8"/>
  <c r="J4" i="8"/>
  <c r="J25" i="8"/>
  <c r="J35" i="8"/>
  <c r="J22" i="8"/>
  <c r="J10" i="8"/>
  <c r="J15" i="8"/>
  <c r="J13" i="8"/>
  <c r="J9" i="8"/>
  <c r="J14" i="8"/>
  <c r="J39" i="8"/>
  <c r="J2" i="8"/>
  <c r="J19" i="8"/>
  <c r="J20" i="8"/>
  <c r="J45" i="6"/>
  <c r="J43" i="6"/>
  <c r="J31" i="6"/>
  <c r="J25" i="6"/>
  <c r="J33" i="6"/>
  <c r="J17" i="6"/>
  <c r="J16" i="6"/>
  <c r="J23" i="6"/>
  <c r="J40" i="6"/>
  <c r="J32" i="6"/>
  <c r="J30" i="6"/>
  <c r="J21" i="6"/>
  <c r="J36" i="6"/>
  <c r="J4" i="6"/>
  <c r="J15" i="6"/>
  <c r="J9" i="6"/>
  <c r="J20" i="6"/>
  <c r="J27" i="6"/>
  <c r="J7" i="6"/>
  <c r="J39" i="6"/>
  <c r="J22" i="6"/>
  <c r="J35" i="6"/>
  <c r="J26" i="6"/>
  <c r="J11" i="6"/>
  <c r="J12" i="6"/>
  <c r="J19" i="6"/>
  <c r="J2" i="6"/>
  <c r="J42" i="6"/>
  <c r="J29" i="6"/>
  <c r="J28" i="6"/>
  <c r="J5" i="6"/>
  <c r="J37" i="6"/>
  <c r="J38" i="6"/>
  <c r="J18" i="6"/>
  <c r="J24" i="6"/>
  <c r="J34" i="6"/>
  <c r="J10" i="6"/>
  <c r="J13" i="6"/>
  <c r="J44" i="6"/>
  <c r="J3" i="6"/>
  <c r="J41" i="6"/>
  <c r="J6" i="6"/>
  <c r="J14" i="6"/>
  <c r="J8" i="6"/>
  <c r="J36" i="5"/>
  <c r="J24" i="5"/>
  <c r="J27" i="5"/>
  <c r="J35" i="5"/>
  <c r="J29" i="5"/>
  <c r="J28" i="5"/>
  <c r="J26" i="5"/>
  <c r="J10" i="5"/>
  <c r="J19" i="5"/>
  <c r="J13" i="5"/>
  <c r="J31" i="5"/>
  <c r="J5" i="5"/>
  <c r="J7" i="5"/>
  <c r="J22" i="5"/>
  <c r="J12" i="5"/>
  <c r="J32" i="5"/>
  <c r="J11" i="5"/>
  <c r="J21" i="5"/>
  <c r="J14" i="5"/>
  <c r="J9" i="5"/>
  <c r="J2" i="5"/>
  <c r="J23" i="5"/>
  <c r="J3" i="5"/>
  <c r="J17" i="5"/>
  <c r="J33" i="5"/>
  <c r="J34" i="5"/>
  <c r="J18" i="5"/>
  <c r="J16" i="5"/>
  <c r="J8" i="5"/>
  <c r="J6" i="5"/>
  <c r="J30" i="5"/>
  <c r="J15" i="5"/>
  <c r="J20" i="5"/>
  <c r="J25" i="5"/>
  <c r="J2" i="4"/>
  <c r="J6" i="4"/>
  <c r="J3" i="4"/>
  <c r="J4" i="4"/>
  <c r="J5" i="2"/>
  <c r="J3" i="2"/>
  <c r="J4" i="2"/>
  <c r="J7" i="2"/>
  <c r="J6" i="2"/>
  <c r="J4" i="5"/>
  <c r="J5" i="4"/>
  <c r="J2" i="2"/>
</calcChain>
</file>

<file path=xl/sharedStrings.xml><?xml version="1.0" encoding="utf-8"?>
<sst xmlns="http://schemas.openxmlformats.org/spreadsheetml/2006/main" count="336" uniqueCount="110">
  <si>
    <t>药学</t>
    <phoneticPr fontId="2" type="noConversion"/>
  </si>
  <si>
    <t>就业率，%</t>
    <phoneticPr fontId="2" type="noConversion"/>
  </si>
  <si>
    <t>月净工资</t>
    <phoneticPr fontId="2" type="noConversion"/>
  </si>
  <si>
    <t>专业原名</t>
    <phoneticPr fontId="2" type="noConversion"/>
  </si>
  <si>
    <t>všeobecné lekárstvo</t>
    <phoneticPr fontId="2" type="noConversion"/>
  </si>
  <si>
    <t>内科学</t>
    <phoneticPr fontId="2" type="noConversion"/>
  </si>
  <si>
    <t>farmácia</t>
    <phoneticPr fontId="2" type="noConversion"/>
  </si>
  <si>
    <t>毕业生数</t>
    <phoneticPr fontId="2" type="noConversion"/>
  </si>
  <si>
    <t>zubné lekárstvo</t>
    <phoneticPr fontId="2" type="noConversion"/>
  </si>
  <si>
    <t>牙医学</t>
    <phoneticPr fontId="2" type="noConversion"/>
  </si>
  <si>
    <t>兽医学</t>
    <phoneticPr fontId="2" type="noConversion"/>
  </si>
  <si>
    <t>毕业生数得分</t>
    <phoneticPr fontId="2" type="noConversion"/>
  </si>
  <si>
    <t>就业率得分</t>
    <phoneticPr fontId="2" type="noConversion"/>
  </si>
  <si>
    <t>月净工资得分</t>
    <phoneticPr fontId="2" type="noConversion"/>
  </si>
  <si>
    <t>总分</t>
    <phoneticPr fontId="2" type="noConversion"/>
  </si>
  <si>
    <t>总分，经调整</t>
    <phoneticPr fontId="2" type="noConversion"/>
  </si>
  <si>
    <t>就业率</t>
    <phoneticPr fontId="2" type="noConversion"/>
  </si>
  <si>
    <t>R</t>
    <phoneticPr fontId="2" type="noConversion"/>
  </si>
  <si>
    <t>Average</t>
    <phoneticPr fontId="2" type="noConversion"/>
  </si>
  <si>
    <t>σ</t>
    <phoneticPr fontId="2" type="noConversion"/>
  </si>
  <si>
    <t>verejné zdravotníctvo</t>
    <phoneticPr fontId="2" type="noConversion"/>
  </si>
  <si>
    <t>公共卫生</t>
    <phoneticPr fontId="2" type="noConversion"/>
  </si>
  <si>
    <r>
      <t>ošetrovate</t>
    </r>
    <r>
      <rPr>
        <sz val="11"/>
        <color theme="1"/>
        <rFont val="Segoe UI"/>
        <family val="2"/>
        <charset val="238"/>
      </rPr>
      <t>ľ</t>
    </r>
    <r>
      <rPr>
        <sz val="11"/>
        <color theme="1"/>
        <rFont val="等线"/>
        <family val="2"/>
        <charset val="134"/>
        <scheme val="minor"/>
      </rPr>
      <t>stvo</t>
    </r>
    <phoneticPr fontId="2" type="noConversion"/>
  </si>
  <si>
    <t>护理学</t>
    <phoneticPr fontId="2" type="noConversion"/>
  </si>
  <si>
    <t>pôrodná asistencia</t>
    <phoneticPr fontId="2" type="noConversion"/>
  </si>
  <si>
    <t>psychológia</t>
    <phoneticPr fontId="2" type="noConversion"/>
  </si>
  <si>
    <t>心理学</t>
    <phoneticPr fontId="2" type="noConversion"/>
  </si>
  <si>
    <t>专业译名</t>
    <phoneticPr fontId="2" type="noConversion"/>
  </si>
  <si>
    <t>strojárstvo</t>
    <phoneticPr fontId="2" type="noConversion"/>
  </si>
  <si>
    <t>机械工程</t>
    <phoneticPr fontId="2" type="noConversion"/>
  </si>
  <si>
    <t>informatika</t>
    <phoneticPr fontId="2" type="noConversion"/>
  </si>
  <si>
    <t>信息学</t>
    <phoneticPr fontId="2" type="noConversion"/>
  </si>
  <si>
    <t>právo</t>
    <phoneticPr fontId="2" type="noConversion"/>
  </si>
  <si>
    <t>lesníctvo</t>
    <phoneticPr fontId="2" type="noConversion"/>
  </si>
  <si>
    <t>林业</t>
    <phoneticPr fontId="2" type="noConversion"/>
  </si>
  <si>
    <r>
      <t>logopédia a lie</t>
    </r>
    <r>
      <rPr>
        <sz val="11"/>
        <color theme="1"/>
        <rFont val="Segoe UI"/>
        <family val="2"/>
        <charset val="238"/>
      </rPr>
      <t>č</t>
    </r>
    <r>
      <rPr>
        <sz val="11"/>
        <color theme="1"/>
        <rFont val="等线"/>
        <family val="2"/>
        <charset val="134"/>
        <scheme val="minor"/>
      </rPr>
      <t>ebná pedagogika</t>
    </r>
    <phoneticPr fontId="2" type="noConversion"/>
  </si>
  <si>
    <t>言语治疗与治疗教育学</t>
    <phoneticPr fontId="2" type="noConversion"/>
  </si>
  <si>
    <t>veterinárske lekárstvo</t>
    <phoneticPr fontId="2" type="noConversion"/>
  </si>
  <si>
    <t>teológia</t>
    <phoneticPr fontId="2" type="noConversion"/>
  </si>
  <si>
    <t>神学</t>
    <phoneticPr fontId="2" type="noConversion"/>
  </si>
  <si>
    <t>助产学</t>
    <phoneticPr fontId="2" type="noConversion"/>
  </si>
  <si>
    <t>zdravotnícke vedy</t>
    <phoneticPr fontId="2" type="noConversion"/>
  </si>
  <si>
    <t>医疗卫生科学</t>
    <phoneticPr fontId="2" type="noConversion"/>
  </si>
  <si>
    <t>法学</t>
    <phoneticPr fontId="2" type="noConversion"/>
  </si>
  <si>
    <t>doprava</t>
    <phoneticPr fontId="2" type="noConversion"/>
  </si>
  <si>
    <t>运输</t>
    <phoneticPr fontId="2" type="noConversion"/>
  </si>
  <si>
    <r>
      <t>odbor zahrani</t>
    </r>
    <r>
      <rPr>
        <sz val="11"/>
        <color theme="1"/>
        <rFont val="Segoe UI"/>
        <family val="2"/>
        <charset val="238"/>
      </rPr>
      <t>č</t>
    </r>
    <r>
      <rPr>
        <sz val="11"/>
        <color theme="1"/>
        <rFont val="等线"/>
        <family val="2"/>
        <charset val="134"/>
        <scheme val="minor"/>
      </rPr>
      <t>nej vysokej školy</t>
    </r>
    <phoneticPr fontId="2" type="noConversion"/>
  </si>
  <si>
    <t>外国学院系</t>
    <phoneticPr fontId="2" type="noConversion"/>
  </si>
  <si>
    <t>vedy o umení a kultúre</t>
    <phoneticPr fontId="2" type="noConversion"/>
  </si>
  <si>
    <t>艺术与文化的科学</t>
    <phoneticPr fontId="2" type="noConversion"/>
  </si>
  <si>
    <t>drevárstvo</t>
    <phoneticPr fontId="2" type="noConversion"/>
  </si>
  <si>
    <t>木工</t>
    <phoneticPr fontId="2" type="noConversion"/>
  </si>
  <si>
    <t>ekonómia a manažment</t>
    <phoneticPr fontId="2" type="noConversion"/>
  </si>
  <si>
    <t>经济与管理</t>
    <phoneticPr fontId="2" type="noConversion"/>
  </si>
  <si>
    <r>
      <t>bezpe</t>
    </r>
    <r>
      <rPr>
        <sz val="11"/>
        <color theme="1"/>
        <rFont val="Segoe UI"/>
        <family val="2"/>
        <charset val="238"/>
      </rPr>
      <t>č</t>
    </r>
    <r>
      <rPr>
        <sz val="11"/>
        <color theme="1"/>
        <rFont val="等线"/>
        <family val="2"/>
        <charset val="134"/>
        <scheme val="minor"/>
      </rPr>
      <t>nostné vedy</t>
    </r>
    <phoneticPr fontId="2" type="noConversion"/>
  </si>
  <si>
    <t>安全科学</t>
    <phoneticPr fontId="2" type="noConversion"/>
  </si>
  <si>
    <t>filozofia</t>
    <phoneticPr fontId="2" type="noConversion"/>
  </si>
  <si>
    <t>哲学</t>
    <phoneticPr fontId="2" type="noConversion"/>
  </si>
  <si>
    <t>politické vedy</t>
    <phoneticPr fontId="2" type="noConversion"/>
  </si>
  <si>
    <t>政治科学</t>
    <phoneticPr fontId="2" type="noConversion"/>
  </si>
  <si>
    <t>elektrotechnika</t>
    <phoneticPr fontId="2" type="noConversion"/>
  </si>
  <si>
    <t>电气工程</t>
    <phoneticPr fontId="2" type="noConversion"/>
  </si>
  <si>
    <t>filológia</t>
    <phoneticPr fontId="2" type="noConversion"/>
  </si>
  <si>
    <t>语文学</t>
    <phoneticPr fontId="2" type="noConversion"/>
  </si>
  <si>
    <r>
      <t>mediálne a komunika</t>
    </r>
    <r>
      <rPr>
        <sz val="11"/>
        <color theme="1"/>
        <rFont val="Segoe UI"/>
        <family val="2"/>
        <charset val="238"/>
      </rPr>
      <t>č</t>
    </r>
    <r>
      <rPr>
        <sz val="11"/>
        <color theme="1"/>
        <rFont val="等线"/>
        <family val="2"/>
        <charset val="134"/>
        <scheme val="minor"/>
      </rPr>
      <t>né štúdiá</t>
    </r>
    <phoneticPr fontId="2" type="noConversion"/>
  </si>
  <si>
    <t>媒体与传播的研究</t>
    <phoneticPr fontId="2" type="noConversion"/>
  </si>
  <si>
    <t>sociálna práca</t>
    <phoneticPr fontId="2" type="noConversion"/>
  </si>
  <si>
    <t>社会工作</t>
    <phoneticPr fontId="2" type="noConversion"/>
  </si>
  <si>
    <t>vedy o športe</t>
    <phoneticPr fontId="2" type="noConversion"/>
  </si>
  <si>
    <r>
      <t>po</t>
    </r>
    <r>
      <rPr>
        <sz val="11"/>
        <color theme="1"/>
        <rFont val="Segoe UI"/>
        <family val="2"/>
        <charset val="238"/>
      </rPr>
      <t>ľ</t>
    </r>
    <r>
      <rPr>
        <sz val="11"/>
        <color theme="1"/>
        <rFont val="等线"/>
        <family val="2"/>
        <charset val="134"/>
        <scheme val="minor"/>
      </rPr>
      <t>nohospodárstvo a krajinárstvo</t>
    </r>
    <phoneticPr fontId="2" type="noConversion"/>
  </si>
  <si>
    <t>农业与景观</t>
    <phoneticPr fontId="2" type="noConversion"/>
  </si>
  <si>
    <t>geodézia a kartografia</t>
    <phoneticPr fontId="2" type="noConversion"/>
  </si>
  <si>
    <t>大地测量学与制图学</t>
    <phoneticPr fontId="2" type="noConversion"/>
  </si>
  <si>
    <t>stavebníctvo</t>
    <phoneticPr fontId="2" type="noConversion"/>
  </si>
  <si>
    <t>建造</t>
    <phoneticPr fontId="2" type="noConversion"/>
  </si>
  <si>
    <t>historické vedy</t>
    <phoneticPr fontId="2" type="noConversion"/>
  </si>
  <si>
    <t>历史科学</t>
    <phoneticPr fontId="2" type="noConversion"/>
  </si>
  <si>
    <t>umenie</t>
    <phoneticPr fontId="2" type="noConversion"/>
  </si>
  <si>
    <t>艺术</t>
    <phoneticPr fontId="2" type="noConversion"/>
  </si>
  <si>
    <r>
      <t>u</t>
    </r>
    <r>
      <rPr>
        <sz val="11"/>
        <color theme="1"/>
        <rFont val="Segoe UI"/>
        <family val="2"/>
        <charset val="238"/>
      </rPr>
      <t>č</t>
    </r>
    <r>
      <rPr>
        <sz val="11"/>
        <color theme="1"/>
        <rFont val="等线"/>
        <family val="2"/>
        <charset val="134"/>
        <scheme val="minor"/>
      </rPr>
      <t>ite</t>
    </r>
    <r>
      <rPr>
        <sz val="11"/>
        <color theme="1"/>
        <rFont val="Segoe UI"/>
        <family val="2"/>
        <charset val="238"/>
      </rPr>
      <t>ľ</t>
    </r>
    <r>
      <rPr>
        <sz val="11"/>
        <color theme="1"/>
        <rFont val="等线"/>
        <family val="2"/>
        <charset val="134"/>
        <scheme val="minor"/>
      </rPr>
      <t>stvo a pedagogické vedy</t>
    </r>
    <phoneticPr fontId="2" type="noConversion"/>
  </si>
  <si>
    <t>ekologické a environmentálne vedy</t>
    <phoneticPr fontId="2" type="noConversion"/>
  </si>
  <si>
    <t>生态与环境的科学</t>
    <phoneticPr fontId="2" type="noConversion"/>
  </si>
  <si>
    <t>biológia</t>
    <phoneticPr fontId="2" type="noConversion"/>
  </si>
  <si>
    <t>生物学</t>
    <phoneticPr fontId="2" type="noConversion"/>
  </si>
  <si>
    <t>sociológia a sociálna antropológia</t>
    <phoneticPr fontId="2" type="noConversion"/>
  </si>
  <si>
    <t>社会学与社会人类学</t>
    <phoneticPr fontId="2" type="noConversion"/>
  </si>
  <si>
    <t>získavanie a spracovanie zemských zdrojov</t>
    <phoneticPr fontId="2" type="noConversion"/>
  </si>
  <si>
    <t>地球资源的开采与加工</t>
    <phoneticPr fontId="2" type="noConversion"/>
  </si>
  <si>
    <t>potravinárstvo</t>
    <phoneticPr fontId="2" type="noConversion"/>
  </si>
  <si>
    <t>食品工业</t>
    <phoneticPr fontId="2" type="noConversion"/>
  </si>
  <si>
    <t>chémia</t>
    <phoneticPr fontId="2" type="noConversion"/>
  </si>
  <si>
    <t>化学</t>
    <phoneticPr fontId="2" type="noConversion"/>
  </si>
  <si>
    <t>kybernetika</t>
    <phoneticPr fontId="2" type="noConversion"/>
  </si>
  <si>
    <t>matematika</t>
    <phoneticPr fontId="2" type="noConversion"/>
  </si>
  <si>
    <t>数学</t>
    <phoneticPr fontId="2" type="noConversion"/>
  </si>
  <si>
    <t>fyzika</t>
    <phoneticPr fontId="2" type="noConversion"/>
  </si>
  <si>
    <t>物理学</t>
    <phoneticPr fontId="2" type="noConversion"/>
  </si>
  <si>
    <t>chemické inžinierstvo a technológie</t>
    <phoneticPr fontId="2" type="noConversion"/>
  </si>
  <si>
    <t>化学的工程与技术</t>
    <phoneticPr fontId="2" type="noConversion"/>
  </si>
  <si>
    <t>priestorové plánovanie</t>
    <phoneticPr fontId="2" type="noConversion"/>
  </si>
  <si>
    <t>空间规划</t>
    <phoneticPr fontId="2" type="noConversion"/>
  </si>
  <si>
    <t>biotechnológie</t>
    <phoneticPr fontId="2" type="noConversion"/>
  </si>
  <si>
    <t>生物技术</t>
    <phoneticPr fontId="2" type="noConversion"/>
  </si>
  <si>
    <t>教培科学</t>
    <phoneticPr fontId="2" type="noConversion"/>
  </si>
  <si>
    <t>vedy o Zemi</t>
    <phoneticPr fontId="2" type="noConversion"/>
  </si>
  <si>
    <t>地球科学</t>
    <phoneticPr fontId="2" type="noConversion"/>
  </si>
  <si>
    <t>architektúra a urbanizmus</t>
    <phoneticPr fontId="2" type="noConversion"/>
  </si>
  <si>
    <t>建筑与城市规划</t>
    <phoneticPr fontId="2" type="noConversion"/>
  </si>
  <si>
    <t>控制学</t>
    <phoneticPr fontId="2" type="noConversion"/>
  </si>
  <si>
    <t>运动科学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</si>
</sst>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76" formatCode="0.0%"/>
    <numFmt numFmtId="181" formatCode="0.000000"/>
    <numFmt numFmtId="182" formatCode="0.0000_ "/>
    <numFmt numFmtId="183" formatCode="0.00_ "/>
    <numFmt numFmtId="187" formatCode="0_);[Red]\(0\)"/>
  </numFmts>
  <fonts count="5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Segoe UI"/>
      <family val="2"/>
      <charset val="238"/>
    </font>
    <font>
      <sz val="11"/>
      <color theme="1"/>
      <name val="等线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38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87" fontId="0" fillId="0" borderId="0" xfId="0" applyNumberFormat="1" applyAlignment="1">
      <alignment horizontal="center" vertical="center"/>
    </xf>
    <xf numFmtId="187" fontId="0" fillId="0" borderId="0" xfId="1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千位分隔" xfId="1" builtinId="3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11CBE-0168-4F9D-8EC8-462ABE1E5AF2}">
  <dimension ref="A1:M10"/>
  <sheetViews>
    <sheetView workbookViewId="0">
      <selection activeCell="F15" sqref="F15"/>
    </sheetView>
  </sheetViews>
  <sheetFormatPr defaultRowHeight="14.15"/>
  <cols>
    <col min="1" max="1" width="28.78515625" style="7" bestFit="1" customWidth="1"/>
    <col min="2" max="2" width="20.35546875" style="7" bestFit="1" customWidth="1"/>
    <col min="3" max="3" width="12.7109375" style="9" bestFit="1" customWidth="1"/>
    <col min="4" max="4" width="13.640625" style="2" bestFit="1" customWidth="1"/>
    <col min="5" max="5" width="12.7109375" style="9" bestFit="1" customWidth="1"/>
    <col min="6" max="6" width="16.5703125" style="8" bestFit="1" customWidth="1"/>
    <col min="7" max="7" width="14.640625" style="8" bestFit="1" customWidth="1"/>
    <col min="8" max="8" width="16.5703125" style="8" bestFit="1" customWidth="1"/>
    <col min="9" max="9" width="9" style="8" bestFit="1" customWidth="1"/>
    <col min="10" max="10" width="16.5703125" style="8" bestFit="1" customWidth="1"/>
    <col min="11" max="13" width="9.0703125" style="7" bestFit="1" customWidth="1"/>
    <col min="14" max="16384" width="9.140625" style="7"/>
  </cols>
  <sheetData>
    <row r="1" spans="1:13">
      <c r="A1" s="7" t="s">
        <v>3</v>
      </c>
      <c r="B1" s="7" t="s">
        <v>27</v>
      </c>
      <c r="C1" s="9" t="s">
        <v>7</v>
      </c>
      <c r="D1" s="2" t="s">
        <v>1</v>
      </c>
      <c r="E1" s="9" t="s">
        <v>2</v>
      </c>
      <c r="F1" s="8" t="s">
        <v>11</v>
      </c>
      <c r="G1" s="8" t="s">
        <v>12</v>
      </c>
      <c r="H1" s="8" t="s">
        <v>13</v>
      </c>
      <c r="I1" s="8" t="s">
        <v>14</v>
      </c>
      <c r="J1" s="8" t="s">
        <v>15</v>
      </c>
      <c r="K1" s="1" t="s">
        <v>7</v>
      </c>
      <c r="L1" s="2" t="s">
        <v>16</v>
      </c>
      <c r="M1" s="1" t="s">
        <v>2</v>
      </c>
    </row>
    <row r="2" spans="1:13">
      <c r="A2" s="7" t="s">
        <v>4</v>
      </c>
      <c r="B2" s="7" t="s">
        <v>5</v>
      </c>
      <c r="C2" s="9">
        <v>601</v>
      </c>
      <c r="D2" s="2">
        <v>0.879</v>
      </c>
      <c r="E2" s="9">
        <v>2645</v>
      </c>
      <c r="F2" s="8">
        <f>LOG(C2,K$3)</f>
        <v>139.20539103035736</v>
      </c>
      <c r="G2" s="8">
        <f>LOG(D2+1,L$3)</f>
        <v>113.24034405789648</v>
      </c>
      <c r="H2" s="8">
        <f>LOG(E2,M$3)</f>
        <v>106.7193699069208</v>
      </c>
      <c r="I2" s="8">
        <f>((F2-$K$6)*(SUM(K$8:M$8)/3/K$8)+(G2-$K$6)*(SUM(K$8:M$8)/3/L$8)+(H2-$K$6)*(SUM(K$8:M$8)/3/M$8)+$K$6*3)/3</f>
        <v>120.46267793951775</v>
      </c>
      <c r="J2" s="8">
        <f>(I2-MIN(I:I))*($K$6/(MAX(I:I)-MIN(I:I)))</f>
        <v>100</v>
      </c>
      <c r="K2" s="3" t="s">
        <v>17</v>
      </c>
      <c r="L2" s="3"/>
      <c r="M2" s="3"/>
    </row>
    <row r="3" spans="1:13">
      <c r="A3" s="7" t="s">
        <v>6</v>
      </c>
      <c r="B3" s="7" t="s">
        <v>0</v>
      </c>
      <c r="C3" s="9">
        <v>228</v>
      </c>
      <c r="D3" s="2">
        <v>0.86399999999999999</v>
      </c>
      <c r="E3" s="9">
        <v>2050</v>
      </c>
      <c r="F3" s="8">
        <f>LOG(C3,K$3)</f>
        <v>118.11877280093293</v>
      </c>
      <c r="G3" s="8">
        <f>LOG(D3+1,L$3)</f>
        <v>111.80136407899002</v>
      </c>
      <c r="H3" s="8">
        <f>LOG(E3,M$3)</f>
        <v>103.26835956695544</v>
      </c>
      <c r="I3" s="8">
        <f>((F3-$K$6)*(SUM(K$8:M$8)/3/K$8)+(G3-$K$6)*(SUM(K$8:M$8)/3/L$8)+(H3-$K$6)*(SUM(K$8:M$8)/3/M$8)+$K$6*3)/3</f>
        <v>111.12164848686244</v>
      </c>
      <c r="J3" s="8">
        <f>(I3-MIN(I:I))*($K$6/(MAX(I:I)-MIN(I:I)))</f>
        <v>74.442833944490275</v>
      </c>
      <c r="K3" s="4">
        <v>1.0470379079246026</v>
      </c>
      <c r="L3" s="4">
        <v>1.0055854614064823</v>
      </c>
      <c r="M3" s="4">
        <v>1.0766372346113817</v>
      </c>
    </row>
    <row r="4" spans="1:13">
      <c r="A4" s="7" t="s">
        <v>8</v>
      </c>
      <c r="B4" s="7" t="s">
        <v>9</v>
      </c>
      <c r="C4" s="9">
        <v>99</v>
      </c>
      <c r="D4" s="2">
        <v>0.89900000000000002</v>
      </c>
      <c r="E4" s="9">
        <v>1933</v>
      </c>
      <c r="F4" s="8">
        <f>LOG(C4,K$3)</f>
        <v>99.969674922984922</v>
      </c>
      <c r="G4" s="8">
        <f>LOG(D4+1,L$3)</f>
        <v>115.14121702141976</v>
      </c>
      <c r="H4" s="8">
        <f>LOG(E4,M$3)</f>
        <v>102.47252270554232</v>
      </c>
      <c r="I4" s="8">
        <f>((F4-$K$6)*(SUM(K$8:M$8)/3/K$8)+(G4-$K$6)*(SUM(K$8:M$8)/3/L$8)+(H4-$K$6)*(SUM(K$8:M$8)/3/M$8)+$K$6*3)/3</f>
        <v>106.82392754868737</v>
      </c>
      <c r="J4" s="8">
        <f>(I4-MIN(I:I))*($K$6/(MAX(I:I)-MIN(I:I)))</f>
        <v>62.684219090111604</v>
      </c>
      <c r="K4" s="3" t="s">
        <v>18</v>
      </c>
      <c r="L4" s="3"/>
      <c r="M4" s="3"/>
    </row>
    <row r="5" spans="1:13" ht="17.149999999999999">
      <c r="A5" s="7" t="s">
        <v>35</v>
      </c>
      <c r="B5" s="7" t="s">
        <v>36</v>
      </c>
      <c r="C5" s="9">
        <v>16</v>
      </c>
      <c r="D5" s="2">
        <v>0.81299999999999994</v>
      </c>
      <c r="E5" s="9">
        <v>1414</v>
      </c>
      <c r="F5" s="8">
        <f>LOG(C5,K$3)</f>
        <v>60.319382801152983</v>
      </c>
      <c r="G5" s="8">
        <f>LOG(D5+1,L$3)</f>
        <v>106.82072132137687</v>
      </c>
      <c r="H5" s="8">
        <f>LOG(E5,M$3)</f>
        <v>98.238503241298531</v>
      </c>
      <c r="I5" s="8">
        <f>((F5-$K$6)*(SUM(K$8:M$8)/3/K$8)+(G5-$K$6)*(SUM(K$8:M$8)/3/L$8)+(H5-$K$6)*(SUM(K$8:M$8)/3/M$8)+$K$6*3)/3</f>
        <v>90.453507940231475</v>
      </c>
      <c r="J5" s="8">
        <f>(I5-MIN(I:I))*($K$6/(MAX(I:I)-MIN(I:I)))</f>
        <v>17.89455918675381</v>
      </c>
      <c r="K5" s="5">
        <f>AVERAGE(F:F)</f>
        <v>99.999999486173792</v>
      </c>
      <c r="L5" s="5">
        <f>AVERAGE(G:G)</f>
        <v>99.999999164797273</v>
      </c>
      <c r="M5" s="5">
        <f>AVERAGE(H:H)</f>
        <v>99.999999948538132</v>
      </c>
    </row>
    <row r="6" spans="1:13">
      <c r="A6" s="7" t="s">
        <v>38</v>
      </c>
      <c r="B6" s="7" t="s">
        <v>39</v>
      </c>
      <c r="C6" s="9">
        <v>54</v>
      </c>
      <c r="D6" s="2">
        <v>0.75900000000000001</v>
      </c>
      <c r="E6" s="9">
        <v>856</v>
      </c>
      <c r="F6" s="8">
        <f>LOG(C6,K$3)</f>
        <v>86.782815555142349</v>
      </c>
      <c r="G6" s="8">
        <f>LOG(D6+1,L$3)</f>
        <v>101.39201444860271</v>
      </c>
      <c r="H6" s="8">
        <f>LOG(E6,M$3)</f>
        <v>91.441504367961684</v>
      </c>
      <c r="I6" s="8">
        <f>((F6-$K$6)*(SUM(K$8:M$8)/3/K$8)+(G6-$K$6)*(SUM(K$8:M$8)/3/L$8)+(H6-$K$6)*(SUM(K$8:M$8)/3/M$8)+$K$6*3)/3</f>
        <v>87.225108807997159</v>
      </c>
      <c r="J6" s="8">
        <f>(I6-MIN(I:I))*($K$6/(MAX(I:I)-MIN(I:I)))</f>
        <v>9.0616213254432747</v>
      </c>
      <c r="K6" s="3">
        <v>100</v>
      </c>
      <c r="L6" s="3"/>
      <c r="M6" s="3"/>
    </row>
    <row r="7" spans="1:13">
      <c r="A7" s="7" t="s">
        <v>37</v>
      </c>
      <c r="B7" s="7" t="s">
        <v>10</v>
      </c>
      <c r="C7" s="9">
        <v>81</v>
      </c>
      <c r="D7" s="2">
        <v>0.33300000000000002</v>
      </c>
      <c r="E7" s="9">
        <v>1375</v>
      </c>
      <c r="F7" s="8">
        <f>LOG(C7,K$3)</f>
        <v>95.603959806472147</v>
      </c>
      <c r="G7" s="8">
        <f>LOG(D7+1,L$3)</f>
        <v>51.60433406049777</v>
      </c>
      <c r="H7" s="8">
        <f>LOG(E7,M$3)</f>
        <v>97.859739902550047</v>
      </c>
      <c r="I7" s="8">
        <f>((F7-$K$6)*(SUM(K$8:M$8)/3/K$8)+(G7-$K$6)*(SUM(K$8:M$8)/3/L$8)+(H7-$K$6)*(SUM(K$8:M$8)/3/M$8)+$K$6*3)/3</f>
        <v>83.913126896312278</v>
      </c>
      <c r="J7" s="8">
        <f>(I7-MIN(I:I))*($K$6/(MAX(I:I)-MIN(I:I)))</f>
        <v>0</v>
      </c>
      <c r="K7" s="3" t="s">
        <v>19</v>
      </c>
      <c r="L7" s="3"/>
      <c r="M7" s="3"/>
    </row>
    <row r="8" spans="1:13">
      <c r="K8" s="6">
        <f>(_xlfn.VAR.P(F:F))^0.5</f>
        <v>24.610038766660782</v>
      </c>
      <c r="L8" s="6">
        <f>(_xlfn.VAR.P(G:G))^0.5</f>
        <v>22.114986559205196</v>
      </c>
      <c r="M8" s="6">
        <f>(_xlfn.VAR.P(H:H))^0.5</f>
        <v>4.8798378786874252</v>
      </c>
    </row>
    <row r="10" spans="1:13">
      <c r="M10" s="8"/>
    </row>
  </sheetData>
  <autoFilter ref="A1:J14" xr:uid="{FF711CBE-0168-4F9D-8EC8-462ABE1E5AF2}">
    <sortState xmlns:xlrd2="http://schemas.microsoft.com/office/spreadsheetml/2017/richdata2" ref="A2:J14">
      <sortCondition descending="1" ref="J1:J14"/>
    </sortState>
  </autoFilter>
  <mergeCells count="4">
    <mergeCell ref="K2:M2"/>
    <mergeCell ref="K4:M4"/>
    <mergeCell ref="K6:M6"/>
    <mergeCell ref="K7:M7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83647-B1A4-472F-B545-6339D2C570E1}">
  <dimension ref="A1:M10"/>
  <sheetViews>
    <sheetView workbookViewId="0">
      <selection activeCell="C49" sqref="C49"/>
    </sheetView>
  </sheetViews>
  <sheetFormatPr defaultRowHeight="14.15"/>
  <cols>
    <col min="1" max="1" width="41.5703125" style="7" bestFit="1" customWidth="1"/>
    <col min="2" max="2" width="18.35546875" style="7" bestFit="1" customWidth="1"/>
    <col min="3" max="3" width="12.7109375" style="9" bestFit="1" customWidth="1"/>
    <col min="4" max="4" width="13.640625" style="2" bestFit="1" customWidth="1"/>
    <col min="5" max="5" width="12.7109375" style="9" bestFit="1" customWidth="1"/>
    <col min="6" max="6" width="16.5703125" style="8" bestFit="1" customWidth="1"/>
    <col min="7" max="7" width="14.640625" style="8" bestFit="1" customWidth="1"/>
    <col min="8" max="8" width="16.5703125" style="8" bestFit="1" customWidth="1"/>
    <col min="9" max="9" width="9" style="8" bestFit="1" customWidth="1"/>
    <col min="10" max="10" width="16.5703125" style="8" bestFit="1" customWidth="1"/>
    <col min="11" max="13" width="9.0703125" style="7" bestFit="1" customWidth="1"/>
    <col min="14" max="16384" width="9.140625" style="7"/>
  </cols>
  <sheetData>
    <row r="1" spans="1:13">
      <c r="A1" s="7" t="s">
        <v>3</v>
      </c>
      <c r="B1" s="7" t="s">
        <v>27</v>
      </c>
      <c r="C1" s="9" t="s">
        <v>7</v>
      </c>
      <c r="D1" s="2" t="s">
        <v>1</v>
      </c>
      <c r="E1" s="9" t="s">
        <v>2</v>
      </c>
      <c r="F1" s="8" t="s">
        <v>11</v>
      </c>
      <c r="G1" s="8" t="s">
        <v>12</v>
      </c>
      <c r="H1" s="8" t="s">
        <v>13</v>
      </c>
      <c r="I1" s="8" t="s">
        <v>14</v>
      </c>
      <c r="J1" s="8" t="s">
        <v>15</v>
      </c>
      <c r="K1" s="1" t="s">
        <v>7</v>
      </c>
      <c r="L1" s="2" t="s">
        <v>16</v>
      </c>
      <c r="M1" s="1" t="s">
        <v>2</v>
      </c>
    </row>
    <row r="2" spans="1:13" ht="17.149999999999999">
      <c r="A2" s="7" t="s">
        <v>22</v>
      </c>
      <c r="B2" s="7" t="s">
        <v>23</v>
      </c>
      <c r="C2" s="9">
        <v>728</v>
      </c>
      <c r="D2" s="2">
        <v>0.747</v>
      </c>
      <c r="E2" s="9">
        <v>1847</v>
      </c>
      <c r="F2" s="8">
        <f>LOG(C2,K$3)</f>
        <v>130.48150303749694</v>
      </c>
      <c r="G2" s="8">
        <f>LOG(D2+1,L$3)</f>
        <v>132.24390167617054</v>
      </c>
      <c r="H2" s="8">
        <f>LOG(E2,M$3)</f>
        <v>101.04904625271871</v>
      </c>
      <c r="I2" s="8">
        <f>((F2-$K$6)*(SUM(K$8:M$8)/3/K$8)+(G2-$K$6)*(SUM(K$8:M$8)/3/L$8)+(H2-$K$6)*(SUM(K$8:M$8)/3/M$8)+$K$6*3)/3</f>
        <v>119.43987755201256</v>
      </c>
      <c r="J2" s="8">
        <f>(I2-MIN(I:I))*($K$6/(MAX(I:I)-MIN(I:I)))</f>
        <v>100</v>
      </c>
      <c r="K2" s="3" t="s">
        <v>17</v>
      </c>
      <c r="L2" s="3"/>
      <c r="M2" s="3"/>
    </row>
    <row r="3" spans="1:13">
      <c r="A3" s="7" t="s">
        <v>41</v>
      </c>
      <c r="B3" s="7" t="s">
        <v>42</v>
      </c>
      <c r="C3" s="9">
        <v>570</v>
      </c>
      <c r="D3" s="2">
        <v>0.625</v>
      </c>
      <c r="E3" s="9">
        <v>1766</v>
      </c>
      <c r="F3" s="8">
        <f>LOG(C3,K$3)</f>
        <v>125.63738197011064</v>
      </c>
      <c r="G3" s="8">
        <f>LOG(D3+1,L$3)</f>
        <v>115.08414459249967</v>
      </c>
      <c r="H3" s="8">
        <f>LOG(E3,M$3)</f>
        <v>100.44654479977092</v>
      </c>
      <c r="I3" s="8">
        <f>((F3-$K$6)*(SUM(K$8:M$8)/3/K$8)+(G3-$K$6)*(SUM(K$8:M$8)/3/L$8)+(H3-$K$6)*(SUM(K$8:M$8)/3/M$8)+$K$6*3)/3</f>
        <v>112.75593721074159</v>
      </c>
      <c r="J3" s="8">
        <f>(I3-MIN(I:I))*($K$6/(MAX(I:I)-MIN(I:I)))</f>
        <v>85.910033265911821</v>
      </c>
      <c r="K3" s="4">
        <v>1.0518048045275168</v>
      </c>
      <c r="L3" s="4">
        <v>1.0042276316169088</v>
      </c>
      <c r="M3" s="4">
        <v>1.0772724636000182</v>
      </c>
    </row>
    <row r="4" spans="1:13">
      <c r="A4" s="7" t="s">
        <v>24</v>
      </c>
      <c r="B4" s="7" t="s">
        <v>40</v>
      </c>
      <c r="C4" s="9">
        <v>70</v>
      </c>
      <c r="D4" s="2">
        <v>0.9</v>
      </c>
      <c r="E4" s="9">
        <v>1781</v>
      </c>
      <c r="F4" s="8">
        <f>LOG(C4,K$3)</f>
        <v>84.116042768932758</v>
      </c>
      <c r="G4" s="8">
        <f>LOG(D4+1,L$3)</f>
        <v>152.144214866223</v>
      </c>
      <c r="H4" s="8">
        <f>LOG(E4,M$3)</f>
        <v>100.56017687135152</v>
      </c>
      <c r="I4" s="8">
        <f>((F4-$K$6)*(SUM(K$8:M$8)/3/K$8)+(G4-$K$6)*(SUM(K$8:M$8)/3/L$8)+(H4-$K$6)*(SUM(K$8:M$8)/3/M$8)+$K$6*3)/3</f>
        <v>105.70422858296884</v>
      </c>
      <c r="J4" s="8">
        <f>(I4-MIN(I:I))*($K$6/(MAX(I:I)-MIN(I:I)))</f>
        <v>71.044798851669952</v>
      </c>
      <c r="K4" s="3" t="s">
        <v>18</v>
      </c>
      <c r="L4" s="3"/>
      <c r="M4" s="3"/>
    </row>
    <row r="5" spans="1:13">
      <c r="A5" s="7" t="s">
        <v>20</v>
      </c>
      <c r="B5" s="7" t="s">
        <v>21</v>
      </c>
      <c r="C5" s="9">
        <v>71</v>
      </c>
      <c r="D5" s="2">
        <v>0.127</v>
      </c>
      <c r="E5" s="9">
        <v>2026</v>
      </c>
      <c r="F5" s="8">
        <f>LOG(C5,K$3)</f>
        <v>84.396884642506222</v>
      </c>
      <c r="G5" s="8">
        <f>LOG(D5+1,L$3)</f>
        <v>28.340166414393309</v>
      </c>
      <c r="H5" s="8">
        <f>LOG(E5,M$3)</f>
        <v>102.29179493095444</v>
      </c>
      <c r="I5" s="8">
        <f>((F5-$K$6)*(SUM(K$8:M$8)/3/K$8)+(G5-$K$6)*(SUM(K$8:M$8)/3/L$8)+(H5-$K$6)*(SUM(K$8:M$8)/3/M$8)+$K$6*3)/3</f>
        <v>90.097665292818704</v>
      </c>
      <c r="J5" s="8">
        <f>(I5-MIN(I:I))*($K$6/(MAX(I:I)-MIN(I:I)))</f>
        <v>38.1456485953642</v>
      </c>
      <c r="K5" s="5">
        <f>AVERAGE(F:F)</f>
        <v>99.999999927355347</v>
      </c>
      <c r="L5" s="5">
        <f>AVERAGE(G:G)</f>
        <v>100.00000061521828</v>
      </c>
      <c r="M5" s="5">
        <f t="shared" ref="M5" si="0">AVERAGE(H:H)</f>
        <v>99.999999881362413</v>
      </c>
    </row>
    <row r="6" spans="1:13">
      <c r="A6" s="7" t="s">
        <v>25</v>
      </c>
      <c r="B6" s="7" t="s">
        <v>26</v>
      </c>
      <c r="C6" s="9">
        <v>45</v>
      </c>
      <c r="D6" s="2">
        <v>0.35599999999999998</v>
      </c>
      <c r="E6" s="9">
        <v>1236</v>
      </c>
      <c r="F6" s="8">
        <f>LOG(C6,K$3)</f>
        <v>75.368187217730238</v>
      </c>
      <c r="G6" s="8">
        <f>LOG(D6+1,L$3)</f>
        <v>72.18757552680492</v>
      </c>
      <c r="H6" s="8">
        <f>LOG(E6,M$3)</f>
        <v>95.652436552016482</v>
      </c>
      <c r="I6" s="8">
        <f>((F6-$K$6)*(SUM(K$8:M$8)/3/K$8)+(G6-$K$6)*(SUM(K$8:M$8)/3/L$8)+(H6-$K$6)*(SUM(K$8:M$8)/3/M$8)+$K$6*3)/3</f>
        <v>72.002289746355373</v>
      </c>
      <c r="J6" s="8">
        <f>(I6-MIN(I:I))*($K$6/(MAX(I:I)-MIN(I:I)))</f>
        <v>0</v>
      </c>
      <c r="K6" s="3">
        <v>100</v>
      </c>
      <c r="L6" s="3"/>
      <c r="M6" s="3"/>
    </row>
    <row r="7" spans="1:13">
      <c r="K7" s="3" t="s">
        <v>19</v>
      </c>
      <c r="L7" s="3"/>
      <c r="M7" s="3"/>
    </row>
    <row r="8" spans="1:13">
      <c r="K8" s="6">
        <f>(_xlfn.VAR.P(F:F))^0.5</f>
        <v>23.190001676691185</v>
      </c>
      <c r="L8" s="6">
        <f t="shared" ref="L8" si="1">(_xlfn.VAR.P(G:G))^0.5</f>
        <v>44.485688624542739</v>
      </c>
      <c r="M8" s="6">
        <f>(_xlfn.VAR.P(H:H))^0.5</f>
        <v>2.2701246822821655</v>
      </c>
    </row>
    <row r="10" spans="1:13">
      <c r="M10" s="8"/>
    </row>
  </sheetData>
  <autoFilter ref="A1:J14" xr:uid="{0B683647-B1A4-472F-B545-6339D2C570E1}">
    <sortState xmlns:xlrd2="http://schemas.microsoft.com/office/spreadsheetml/2017/richdata2" ref="A2:J14">
      <sortCondition descending="1" ref="J1:J14"/>
    </sortState>
  </autoFilter>
  <mergeCells count="4">
    <mergeCell ref="K2:M2"/>
    <mergeCell ref="K4:M4"/>
    <mergeCell ref="K6:M6"/>
    <mergeCell ref="K7:M7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371E3-78D8-45D8-BA94-4D83BDDFEA26}">
  <dimension ref="A1:M36"/>
  <sheetViews>
    <sheetView workbookViewId="0">
      <selection activeCell="A19" sqref="A19"/>
    </sheetView>
  </sheetViews>
  <sheetFormatPr defaultRowHeight="14.15"/>
  <cols>
    <col min="1" max="1" width="48.2109375" style="7" bestFit="1" customWidth="1"/>
    <col min="2" max="2" width="24.28515625" style="7" bestFit="1" customWidth="1"/>
    <col min="3" max="3" width="12.7109375" style="9" bestFit="1" customWidth="1"/>
    <col min="4" max="4" width="13.640625" style="2" bestFit="1" customWidth="1"/>
    <col min="5" max="5" width="12.7109375" style="9" bestFit="1" customWidth="1"/>
    <col min="6" max="6" width="16.5703125" style="8" bestFit="1" customWidth="1"/>
    <col min="7" max="7" width="14.640625" style="8" bestFit="1" customWidth="1"/>
    <col min="8" max="8" width="16.5703125" style="8" bestFit="1" customWidth="1"/>
    <col min="9" max="9" width="9" style="8" bestFit="1" customWidth="1"/>
    <col min="10" max="10" width="16.5703125" style="8" bestFit="1" customWidth="1"/>
    <col min="11" max="12" width="8.5703125" style="7" bestFit="1" customWidth="1"/>
    <col min="13" max="13" width="9.0703125" style="7" bestFit="1" customWidth="1"/>
    <col min="14" max="16384" width="9.140625" style="7"/>
  </cols>
  <sheetData>
    <row r="1" spans="1:13">
      <c r="A1" s="7" t="s">
        <v>3</v>
      </c>
      <c r="B1" s="7" t="s">
        <v>27</v>
      </c>
      <c r="C1" s="9" t="s">
        <v>7</v>
      </c>
      <c r="D1" s="2" t="s">
        <v>1</v>
      </c>
      <c r="E1" s="9" t="s">
        <v>2</v>
      </c>
      <c r="F1" s="8" t="s">
        <v>11</v>
      </c>
      <c r="G1" s="8" t="s">
        <v>12</v>
      </c>
      <c r="H1" s="8" t="s">
        <v>13</v>
      </c>
      <c r="I1" s="8" t="s">
        <v>14</v>
      </c>
      <c r="J1" s="8" t="s">
        <v>15</v>
      </c>
      <c r="K1" s="1" t="s">
        <v>7</v>
      </c>
      <c r="L1" s="2" t="s">
        <v>16</v>
      </c>
      <c r="M1" s="1" t="s">
        <v>2</v>
      </c>
    </row>
    <row r="2" spans="1:13" ht="17.149999999999999">
      <c r="A2" s="7" t="s">
        <v>22</v>
      </c>
      <c r="B2" s="7" t="s">
        <v>23</v>
      </c>
      <c r="C2" s="9">
        <v>115</v>
      </c>
      <c r="D2" s="2">
        <v>0.67</v>
      </c>
      <c r="E2" s="9">
        <v>1973</v>
      </c>
      <c r="F2" s="8">
        <f>LOG(C2,K$3)</f>
        <v>92.525758878718833</v>
      </c>
      <c r="G2" s="8">
        <f>LOG(D2+1,L$3)</f>
        <v>280.68238310312796</v>
      </c>
      <c r="H2" s="8">
        <f>LOG(E2,M$3)</f>
        <v>103.56990161967195</v>
      </c>
      <c r="I2" s="8">
        <f>((F2-$K$6)*(SUM(K$8:M$8)/3/K$8)+(G2-$K$6)*(SUM(K$8:M$8)/3/L$8)+(H2-$K$6)*(SUM(K$8:M$8)/3/M$8)+$K$6*3)/3</f>
        <v>141.00790345583107</v>
      </c>
      <c r="J2" s="8">
        <f>(I2-MIN(I:I))*($K$6/(MAX(I:I)-MIN(I:I)))</f>
        <v>100</v>
      </c>
      <c r="K2" s="3" t="s">
        <v>17</v>
      </c>
      <c r="L2" s="3"/>
      <c r="M2" s="3"/>
    </row>
    <row r="3" spans="1:13">
      <c r="A3" s="7" t="s">
        <v>52</v>
      </c>
      <c r="B3" s="7" t="s">
        <v>53</v>
      </c>
      <c r="C3" s="9">
        <v>3206</v>
      </c>
      <c r="D3" s="2">
        <v>0.14799999999999999</v>
      </c>
      <c r="E3" s="9">
        <v>1691</v>
      </c>
      <c r="F3" s="8">
        <f>LOG(C3,K$3)</f>
        <v>157.41848647255577</v>
      </c>
      <c r="G3" s="8">
        <f>LOG(D3+1,L$3)</f>
        <v>75.542827624013128</v>
      </c>
      <c r="H3" s="8">
        <f>LOG(E3,M$3)</f>
        <v>101.46452843941906</v>
      </c>
      <c r="I3" s="8">
        <f>((F3-$K$6)*(SUM(K$8:M$8)/3/K$8)+(G3-$K$6)*(SUM(K$8:M$8)/3/L$8)+(H3-$K$6)*(SUM(K$8:M$8)/3/M$8)+$K$6*3)/3</f>
        <v>128.00820132590536</v>
      </c>
      <c r="J3" s="8">
        <f>(I3-MIN(I:I))*($K$6/(MAX(I:I)-MIN(I:I)))</f>
        <v>85.338272828018773</v>
      </c>
      <c r="K3" s="4">
        <v>1.052619987812474</v>
      </c>
      <c r="L3" s="4">
        <v>1.0018287303464888</v>
      </c>
      <c r="M3" s="4">
        <v>1.0760079725359195</v>
      </c>
    </row>
    <row r="4" spans="1:13">
      <c r="A4" s="7" t="s">
        <v>28</v>
      </c>
      <c r="B4" s="7" t="s">
        <v>29</v>
      </c>
      <c r="C4" s="9">
        <v>705</v>
      </c>
      <c r="D4" s="2">
        <v>5.8000000000000003E-2</v>
      </c>
      <c r="E4" s="9">
        <v>2277</v>
      </c>
      <c r="F4" s="8">
        <f>LOG(C4,K$3)</f>
        <v>127.8842799362161</v>
      </c>
      <c r="G4" s="8">
        <f>LOG(D4+1,L$3)</f>
        <v>30.858497022069251</v>
      </c>
      <c r="H4" s="8">
        <f>LOG(E4,M$3)</f>
        <v>105.5260540143086</v>
      </c>
      <c r="I4" s="8">
        <f>((F4-$K$6)*(SUM(K$8:M$8)/3/K$8)+(G4-$K$6)*(SUM(K$8:M$8)/3/L$8)+(H4-$K$6)*(SUM(K$8:M$8)/3/M$8)+$K$6*3)/3</f>
        <v>126.93016006505654</v>
      </c>
      <c r="J4" s="8">
        <f>(I4-MIN(I:I))*($K$6/(MAX(I:I)-MIN(I:I)))</f>
        <v>84.12240290355966</v>
      </c>
      <c r="K4" s="3" t="s">
        <v>18</v>
      </c>
      <c r="L4" s="3"/>
      <c r="M4" s="3"/>
    </row>
    <row r="5" spans="1:13">
      <c r="A5" s="7" t="s">
        <v>41</v>
      </c>
      <c r="B5" s="7" t="s">
        <v>42</v>
      </c>
      <c r="C5" s="9">
        <v>303</v>
      </c>
      <c r="D5" s="2">
        <v>0.436</v>
      </c>
      <c r="E5" s="9">
        <v>1681</v>
      </c>
      <c r="F5" s="8">
        <f>LOG(C5,K$3)</f>
        <v>111.41728681424738</v>
      </c>
      <c r="G5" s="8">
        <f>LOG(D5+1,L$3)</f>
        <v>198.05667035242561</v>
      </c>
      <c r="H5" s="8">
        <f>LOG(E5,M$3)</f>
        <v>101.38356491429471</v>
      </c>
      <c r="I5" s="8">
        <f>((F5-$K$6)*(SUM(K$8:M$8)/3/K$8)+(G5-$K$6)*(SUM(K$8:M$8)/3/L$8)+(H5-$K$6)*(SUM(K$8:M$8)/3/M$8)+$K$6*3)/3</f>
        <v>126.45458901449156</v>
      </c>
      <c r="J5" s="8">
        <f>(I5-MIN(I:I))*($K$6/(MAX(I:I)-MIN(I:I)))</f>
        <v>83.586029614034445</v>
      </c>
      <c r="K5" s="5">
        <f>AVERAGE(F:F)</f>
        <v>99.9999997007682</v>
      </c>
      <c r="L5" s="5">
        <f>AVERAGE(G:G)</f>
        <v>99.999999525892406</v>
      </c>
      <c r="M5" s="5">
        <f>AVERAGE(H:H)</f>
        <v>99.999999888761906</v>
      </c>
    </row>
    <row r="6" spans="1:13">
      <c r="A6" s="7" t="s">
        <v>30</v>
      </c>
      <c r="B6" s="7" t="s">
        <v>31</v>
      </c>
      <c r="C6" s="9">
        <v>965</v>
      </c>
      <c r="D6" s="2">
        <v>9.9000000000000005E-2</v>
      </c>
      <c r="E6" s="9">
        <v>2048</v>
      </c>
      <c r="F6" s="8">
        <f>LOG(C6,K$3)</f>
        <v>134.00589312696724</v>
      </c>
      <c r="G6" s="8">
        <f>LOG(D6+1,L$3)</f>
        <v>51.668069055965965</v>
      </c>
      <c r="H6" s="8">
        <f>LOG(E6,M$3)</f>
        <v>104.07917768189175</v>
      </c>
      <c r="I6" s="8">
        <f>((F6-$K$6)*(SUM(K$8:M$8)/3/K$8)+(G6-$K$6)*(SUM(K$8:M$8)/3/L$8)+(H6-$K$6)*(SUM(K$8:M$8)/3/M$8)+$K$6*3)/3</f>
        <v>126.14934729209176</v>
      </c>
      <c r="J6" s="8">
        <f>(I6-MIN(I:I))*($K$6/(MAX(I:I)-MIN(I:I)))</f>
        <v>83.241762429248013</v>
      </c>
      <c r="K6" s="3">
        <v>100</v>
      </c>
      <c r="L6" s="3"/>
      <c r="M6" s="3"/>
    </row>
    <row r="7" spans="1:13">
      <c r="A7" s="7" t="s">
        <v>32</v>
      </c>
      <c r="B7" s="7" t="s">
        <v>43</v>
      </c>
      <c r="C7" s="9">
        <v>767</v>
      </c>
      <c r="D7" s="2">
        <v>0.108</v>
      </c>
      <c r="E7" s="9">
        <v>1978</v>
      </c>
      <c r="F7" s="8">
        <f>LOG(C7,K$3)</f>
        <v>129.527907989357</v>
      </c>
      <c r="G7" s="8">
        <f>LOG(D7+1,L$3)</f>
        <v>56.13202303973322</v>
      </c>
      <c r="H7" s="8">
        <f>LOG(E7,M$3)</f>
        <v>103.6044508922747</v>
      </c>
      <c r="I7" s="8">
        <f>((F7-$K$6)*(SUM(K$8:M$8)/3/K$8)+(G7-$K$6)*(SUM(K$8:M$8)/3/L$8)+(H7-$K$6)*(SUM(K$8:M$8)/3/M$8)+$K$6*3)/3</f>
        <v>122.70030589596108</v>
      </c>
      <c r="J7" s="8">
        <f>(I7-MIN(I:I))*($K$6/(MAX(I:I)-MIN(I:I)))</f>
        <v>79.351757608404782</v>
      </c>
      <c r="K7" s="3" t="s">
        <v>19</v>
      </c>
      <c r="L7" s="3"/>
      <c r="M7" s="3"/>
    </row>
    <row r="8" spans="1:13" ht="17.149999999999999">
      <c r="A8" s="7" t="s">
        <v>79</v>
      </c>
      <c r="B8" s="7" t="s">
        <v>103</v>
      </c>
      <c r="C8" s="9">
        <v>2716</v>
      </c>
      <c r="D8" s="2">
        <v>0.31</v>
      </c>
      <c r="E8" s="9">
        <v>1328</v>
      </c>
      <c r="F8" s="8">
        <f>LOG(C8,K$3)</f>
        <v>154.18415610346003</v>
      </c>
      <c r="G8" s="8">
        <f>LOG(D8+1,L$3)</f>
        <v>147.79323040027697</v>
      </c>
      <c r="H8" s="8">
        <f>LOG(E8,M$3)</f>
        <v>98.1659611301627</v>
      </c>
      <c r="I8" s="8">
        <f>((F8-$K$6)*(SUM(K$8:M$8)/3/K$8)+(G8-$K$6)*(SUM(K$8:M$8)/3/L$8)+(H8-$K$6)*(SUM(K$8:M$8)/3/M$8)+$K$6*3)/3</f>
        <v>122.55482791505328</v>
      </c>
      <c r="J8" s="8">
        <f>(I8-MIN(I:I))*($K$6/(MAX(I:I)-MIN(I:I)))</f>
        <v>79.187680120760604</v>
      </c>
      <c r="K8" s="6">
        <f>(_xlfn.VAR.P(F:F))^0.5</f>
        <v>27.292550607095929</v>
      </c>
      <c r="L8" s="6">
        <f>(_xlfn.VAR.P(G:G))^0.5</f>
        <v>77.235067684366868</v>
      </c>
      <c r="M8" s="6">
        <f>(_xlfn.VAR.P(H:H))^0.5</f>
        <v>2.5867866211551109</v>
      </c>
    </row>
    <row r="9" spans="1:13">
      <c r="A9" s="7" t="s">
        <v>66</v>
      </c>
      <c r="B9" s="7" t="s">
        <v>67</v>
      </c>
      <c r="C9" s="9">
        <v>664</v>
      </c>
      <c r="D9" s="2">
        <v>0.39500000000000002</v>
      </c>
      <c r="E9" s="9">
        <v>1449</v>
      </c>
      <c r="F9" s="8">
        <f>LOG(C9,K$3)</f>
        <v>126.71592996963298</v>
      </c>
      <c r="G9" s="8">
        <f>LOG(D9+1,L$3)</f>
        <v>182.2022094639938</v>
      </c>
      <c r="H9" s="8">
        <f>LOG(E9,M$3)</f>
        <v>99.356271617441436</v>
      </c>
      <c r="I9" s="8">
        <f>((F9-$K$6)*(SUM(K$8:M$8)/3/K$8)+(G9-$K$6)*(SUM(K$8:M$8)/3/L$8)+(H9-$K$6)*(SUM(K$8:M$8)/3/M$8)+$K$6*3)/3</f>
        <v>121.35542361691024</v>
      </c>
      <c r="J9" s="8">
        <f>(I9-MIN(I:I))*($K$6/(MAX(I:I)-MIN(I:I)))</f>
        <v>77.834930772158771</v>
      </c>
    </row>
    <row r="10" spans="1:13">
      <c r="A10" s="7" t="s">
        <v>20</v>
      </c>
      <c r="B10" s="7" t="s">
        <v>21</v>
      </c>
      <c r="C10" s="9">
        <v>17</v>
      </c>
      <c r="D10" s="2">
        <v>0.70599999999999996</v>
      </c>
      <c r="E10" s="9">
        <v>1738</v>
      </c>
      <c r="F10" s="8">
        <f>LOG(C10,K$3)</f>
        <v>55.247410844323348</v>
      </c>
      <c r="G10" s="8">
        <f>LOG(D10+1,L$3)</f>
        <v>292.35568319446054</v>
      </c>
      <c r="H10" s="8">
        <f>LOG(E10,M$3)</f>
        <v>101.83875385032823</v>
      </c>
      <c r="I10" s="8">
        <f>((F10-$K$6)*(SUM(K$8:M$8)/3/K$8)+(G10-$K$6)*(SUM(K$8:M$8)/3/L$8)+(H10-$K$6)*(SUM(K$8:M$8)/3/M$8)+$K$6*3)/3</f>
        <v>118.58567850403712</v>
      </c>
      <c r="J10" s="8">
        <f>(I10-MIN(I:I))*($K$6/(MAX(I:I)-MIN(I:I)))</f>
        <v>74.711070950217902</v>
      </c>
      <c r="M10" s="8"/>
    </row>
    <row r="11" spans="1:13">
      <c r="A11" s="7" t="s">
        <v>25</v>
      </c>
      <c r="B11" s="7" t="s">
        <v>26</v>
      </c>
      <c r="C11" s="9">
        <v>532</v>
      </c>
      <c r="D11" s="2">
        <v>0.13</v>
      </c>
      <c r="E11" s="9">
        <v>1825</v>
      </c>
      <c r="F11" s="8">
        <f>LOG(C11,K$3)</f>
        <v>122.39399560449218</v>
      </c>
      <c r="G11" s="8">
        <f>LOG(D11+1,L$3)</f>
        <v>66.89304985646362</v>
      </c>
      <c r="H11" s="8">
        <f>LOG(E11,M$3)</f>
        <v>102.50550759892063</v>
      </c>
      <c r="I11" s="8">
        <f>((F11-$K$6)*(SUM(K$8:M$8)/3/K$8)+(G11-$K$6)*(SUM(K$8:M$8)/3/L$8)+(H11-$K$6)*(SUM(K$8:M$8)/3/M$8)+$K$6*3)/3</f>
        <v>116.1914626951869</v>
      </c>
      <c r="J11" s="8">
        <f>(I11-MIN(I:I))*($K$6/(MAX(I:I)-MIN(I:I)))</f>
        <v>72.010752232960726</v>
      </c>
    </row>
    <row r="12" spans="1:13" ht="17.149999999999999">
      <c r="A12" s="7" t="s">
        <v>46</v>
      </c>
      <c r="B12" s="7" t="s">
        <v>47</v>
      </c>
      <c r="C12" s="9">
        <v>5</v>
      </c>
      <c r="D12" s="2">
        <v>0.8</v>
      </c>
      <c r="E12" s="9">
        <v>1778</v>
      </c>
      <c r="F12" s="8">
        <f>LOG(C12,K$3)</f>
        <v>31.383897638070902</v>
      </c>
      <c r="G12" s="8">
        <f>LOG(D12+1,L$3)</f>
        <v>321.71170234473624</v>
      </c>
      <c r="H12" s="8">
        <f>LOG(E12,M$3)</f>
        <v>102.14935679164861</v>
      </c>
      <c r="I12" s="8">
        <f>((F12-$K$6)*(SUM(K$8:M$8)/3/K$8)+(G12-$K$6)*(SUM(K$8:M$8)/3/L$8)+(H12-$K$6)*(SUM(K$8:M$8)/3/M$8)+$K$6*3)/3</f>
        <v>114.13209482754809</v>
      </c>
      <c r="J12" s="8">
        <f>(I12-MIN(I:I))*($K$6/(MAX(I:I)-MIN(I:I)))</f>
        <v>69.688092104267639</v>
      </c>
    </row>
    <row r="13" spans="1:13">
      <c r="A13" s="7" t="s">
        <v>58</v>
      </c>
      <c r="B13" s="7" t="s">
        <v>59</v>
      </c>
      <c r="C13" s="9">
        <v>359</v>
      </c>
      <c r="D13" s="2">
        <v>0.189</v>
      </c>
      <c r="E13" s="9">
        <v>1675</v>
      </c>
      <c r="F13" s="8">
        <f>LOG(C13,K$3)</f>
        <v>114.72426875593888</v>
      </c>
      <c r="G13" s="8">
        <f>LOG(D13+1,L$3)</f>
        <v>94.749265789614014</v>
      </c>
      <c r="H13" s="8">
        <f>LOG(E13,M$3)</f>
        <v>101.33475529023397</v>
      </c>
      <c r="I13" s="8">
        <f>((F13-$K$6)*(SUM(K$8:M$8)/3/K$8)+(G13-$K$6)*(SUM(K$8:M$8)/3/L$8)+(H13-$K$6)*(SUM(K$8:M$8)/3/M$8)+$K$6*3)/3</f>
        <v>111.75287363983131</v>
      </c>
      <c r="J13" s="8">
        <f>(I13-MIN(I:I))*($K$6/(MAX(I:I)-MIN(I:I)))</f>
        <v>67.004685085594673</v>
      </c>
    </row>
    <row r="14" spans="1:13">
      <c r="A14" s="7" t="s">
        <v>44</v>
      </c>
      <c r="B14" s="7" t="s">
        <v>45</v>
      </c>
      <c r="C14" s="9">
        <v>254</v>
      </c>
      <c r="D14" s="2">
        <v>5.5E-2</v>
      </c>
      <c r="E14" s="9">
        <v>1962</v>
      </c>
      <c r="F14" s="8">
        <f>LOG(C14,K$3)</f>
        <v>107.97753083936242</v>
      </c>
      <c r="G14" s="8">
        <f>LOG(D14+1,L$3)</f>
        <v>29.304324684071464</v>
      </c>
      <c r="H14" s="8">
        <f>LOG(E14,M$3)</f>
        <v>103.49358400613903</v>
      </c>
      <c r="I14" s="8">
        <f>((F14-$K$6)*(SUM(K$8:M$8)/3/K$8)+(G14-$K$6)*(SUM(K$8:M$8)/3/L$8)+(H14-$K$6)*(SUM(K$8:M$8)/3/M$8)+$K$6*3)/3</f>
        <v>108.65859820576793</v>
      </c>
      <c r="J14" s="8">
        <f>(I14-MIN(I:I))*($K$6/(MAX(I:I)-MIN(I:I)))</f>
        <v>63.514803413247435</v>
      </c>
    </row>
    <row r="15" spans="1:13" ht="17.149999999999999">
      <c r="A15" s="7" t="s">
        <v>54</v>
      </c>
      <c r="B15" s="7" t="s">
        <v>55</v>
      </c>
      <c r="C15" s="9">
        <v>396</v>
      </c>
      <c r="D15" s="2">
        <v>0.11600000000000001</v>
      </c>
      <c r="E15" s="9">
        <v>1688</v>
      </c>
      <c r="F15" s="8">
        <f>LOG(C15,K$3)</f>
        <v>116.63705066634533</v>
      </c>
      <c r="G15" s="8">
        <f>LOG(D15+1,L$3)</f>
        <v>60.069646670146042</v>
      </c>
      <c r="H15" s="8">
        <f>LOG(E15,M$3)</f>
        <v>101.44028976424006</v>
      </c>
      <c r="I15" s="8">
        <f>((F15-$K$6)*(SUM(K$8:M$8)/3/K$8)+(G15-$K$6)*(SUM(K$8:M$8)/3/L$8)+(H15-$K$6)*(SUM(K$8:M$8)/3/M$8)+$K$6*3)/3</f>
        <v>107.72856178080275</v>
      </c>
      <c r="J15" s="8">
        <f>(I15-MIN(I:I))*($K$6/(MAX(I:I)-MIN(I:I)))</f>
        <v>62.465860892368141</v>
      </c>
    </row>
    <row r="16" spans="1:13">
      <c r="A16" s="7" t="s">
        <v>56</v>
      </c>
      <c r="B16" s="7" t="s">
        <v>57</v>
      </c>
      <c r="C16" s="9">
        <v>114</v>
      </c>
      <c r="D16" s="2">
        <v>0.26300000000000001</v>
      </c>
      <c r="E16" s="9">
        <v>1685</v>
      </c>
      <c r="F16" s="8">
        <f>LOG(C16,K$3)</f>
        <v>92.355452888021418</v>
      </c>
      <c r="G16" s="8">
        <f>LOG(D16+1,L$3)</f>
        <v>127.7953711364781</v>
      </c>
      <c r="H16" s="8">
        <f>LOG(E16,M$3)</f>
        <v>101.41600797250969</v>
      </c>
      <c r="I16" s="8">
        <f>((F16-$K$6)*(SUM(K$8:M$8)/3/K$8)+(G16-$K$6)*(SUM(K$8:M$8)/3/L$8)+(H16-$K$6)*(SUM(K$8:M$8)/3/M$8)+$K$6*3)/3</f>
        <v>107.46449462906321</v>
      </c>
      <c r="J16" s="8">
        <f>(I16-MIN(I:I))*($K$6/(MAX(I:I)-MIN(I:I)))</f>
        <v>62.168032488671521</v>
      </c>
    </row>
    <row r="17" spans="1:10" ht="17.149999999999999">
      <c r="A17" s="7" t="s">
        <v>64</v>
      </c>
      <c r="B17" s="7" t="s">
        <v>65</v>
      </c>
      <c r="C17" s="9">
        <v>503</v>
      </c>
      <c r="D17" s="2">
        <v>0.19700000000000001</v>
      </c>
      <c r="E17" s="9">
        <v>1466</v>
      </c>
      <c r="F17" s="8">
        <f>LOG(C17,K$3)</f>
        <v>121.30096081279804</v>
      </c>
      <c r="G17" s="8">
        <f>LOG(D17+1,L$3)</f>
        <v>98.419538211704094</v>
      </c>
      <c r="H17" s="8">
        <f>LOG(E17,M$3)</f>
        <v>99.515489186088431</v>
      </c>
      <c r="I17" s="8">
        <f>((F17-$K$6)*(SUM(K$8:M$8)/3/K$8)+(G17-$K$6)*(SUM(K$8:M$8)/3/L$8)+(H17-$K$6)*(SUM(K$8:M$8)/3/M$8)+$K$6*3)/3</f>
        <v>106.81607922968357</v>
      </c>
      <c r="J17" s="8">
        <f>(I17-MIN(I:I))*($K$6/(MAX(I:I)-MIN(I:I)))</f>
        <v>61.436716525828771</v>
      </c>
    </row>
    <row r="18" spans="1:10">
      <c r="A18" s="7" t="s">
        <v>62</v>
      </c>
      <c r="B18" s="7" t="s">
        <v>63</v>
      </c>
      <c r="C18" s="9">
        <v>477</v>
      </c>
      <c r="D18" s="2">
        <v>0.128</v>
      </c>
      <c r="E18" s="9">
        <v>1474</v>
      </c>
      <c r="F18" s="8">
        <f>LOG(C18,K$3)</f>
        <v>120.2660287394463</v>
      </c>
      <c r="G18" s="8">
        <f>LOG(D18+1,L$3)</f>
        <v>65.923470641111933</v>
      </c>
      <c r="H18" s="8">
        <f>LOG(E18,M$3)</f>
        <v>99.589777316750428</v>
      </c>
      <c r="I18" s="8">
        <f>((F18-$K$6)*(SUM(K$8:M$8)/3/K$8)+(G18-$K$6)*(SUM(K$8:M$8)/3/L$8)+(H18-$K$6)*(SUM(K$8:M$8)/3/M$8)+$K$6*3)/3</f>
        <v>101.69905702686249</v>
      </c>
      <c r="J18" s="8">
        <f>(I18-MIN(I:I))*($K$6/(MAX(I:I)-MIN(I:I)))</f>
        <v>55.665477868134872</v>
      </c>
    </row>
    <row r="19" spans="1:10">
      <c r="A19" s="7" t="s">
        <v>48</v>
      </c>
      <c r="B19" s="7" t="s">
        <v>49</v>
      </c>
      <c r="C19" s="9">
        <v>49</v>
      </c>
      <c r="D19" s="2">
        <v>0.16300000000000001</v>
      </c>
      <c r="E19" s="9">
        <v>1726</v>
      </c>
      <c r="F19" s="8">
        <f>LOG(C19,K$3)</f>
        <v>75.890153275279971</v>
      </c>
      <c r="G19" s="8">
        <f>LOG(D19+1,L$3)</f>
        <v>82.647998679032341</v>
      </c>
      <c r="H19" s="8">
        <f>LOG(E19,M$3)</f>
        <v>101.74417788088098</v>
      </c>
      <c r="I19" s="8">
        <f>((F19-$K$6)*(SUM(K$8:M$8)/3/K$8)+(G19-$K$6)*(SUM(K$8:M$8)/3/L$8)+(H19-$K$6)*(SUM(K$8:M$8)/3/M$8)+$K$6*3)/3</f>
        <v>94.837250888061931</v>
      </c>
      <c r="J19" s="8">
        <f>(I19-MIN(I:I))*($K$6/(MAX(I:I)-MIN(I:I)))</f>
        <v>47.926382886679725</v>
      </c>
    </row>
    <row r="20" spans="1:10">
      <c r="A20" s="7" t="s">
        <v>77</v>
      </c>
      <c r="B20" s="7" t="s">
        <v>78</v>
      </c>
      <c r="C20" s="9">
        <v>378</v>
      </c>
      <c r="D20" s="2">
        <v>0.13200000000000001</v>
      </c>
      <c r="E20" s="9">
        <v>1342</v>
      </c>
      <c r="F20" s="8">
        <f>LOG(C20,K$3)</f>
        <v>115.7299144559159</v>
      </c>
      <c r="G20" s="8">
        <f>LOG(D20+1,L$3)</f>
        <v>67.860914518816188</v>
      </c>
      <c r="H20" s="8">
        <f>LOG(E20,M$3)</f>
        <v>98.309112812475874</v>
      </c>
      <c r="I20" s="8">
        <f>((F20-$K$6)*(SUM(K$8:M$8)/3/K$8)+(G20-$K$6)*(SUM(K$8:M$8)/3/L$8)+(H20-$K$6)*(SUM(K$8:M$8)/3/M$8)+$K$6*3)/3</f>
        <v>94.12728668181056</v>
      </c>
      <c r="J20" s="8">
        <f>(I20-MIN(I:I))*($K$6/(MAX(I:I)-MIN(I:I)))</f>
        <v>47.125649039865863</v>
      </c>
    </row>
    <row r="21" spans="1:10">
      <c r="A21" s="7" t="s">
        <v>68</v>
      </c>
      <c r="B21" s="7" t="s">
        <v>109</v>
      </c>
      <c r="C21" s="9">
        <v>266</v>
      </c>
      <c r="D21" s="2">
        <v>0.128</v>
      </c>
      <c r="E21" s="9">
        <v>1405</v>
      </c>
      <c r="F21" s="8">
        <f>LOG(C21,K$3)</f>
        <v>108.87768659080011</v>
      </c>
      <c r="G21" s="8">
        <f>LOG(D21+1,L$3)</f>
        <v>65.923470641111933</v>
      </c>
      <c r="H21" s="8">
        <f>LOG(E21,M$3)</f>
        <v>98.935342643171708</v>
      </c>
      <c r="I21" s="8">
        <f>((F21-$K$6)*(SUM(K$8:M$8)/3/K$8)+(G21-$K$6)*(SUM(K$8:M$8)/3/L$8)+(H21-$K$6)*(SUM(K$8:M$8)/3/M$8)+$K$6*3)/3</f>
        <v>93.721882935569283</v>
      </c>
      <c r="J21" s="8">
        <f>(I21-MIN(I:I))*($K$6/(MAX(I:I)-MIN(I:I)))</f>
        <v>46.66841401536437</v>
      </c>
    </row>
    <row r="22" spans="1:10">
      <c r="A22" s="7" t="s">
        <v>60</v>
      </c>
      <c r="B22" s="7" t="s">
        <v>61</v>
      </c>
      <c r="C22" s="9">
        <v>245</v>
      </c>
      <c r="D22" s="2">
        <v>7.8E-2</v>
      </c>
      <c r="E22" s="9">
        <v>1485</v>
      </c>
      <c r="F22" s="8">
        <f>LOG(C22,K$3)</f>
        <v>107.27405091335088</v>
      </c>
      <c r="G22" s="8">
        <f>LOG(D22+1,L$3)</f>
        <v>41.108371923620211</v>
      </c>
      <c r="H22" s="8">
        <f>LOG(E22,M$3)</f>
        <v>99.691267823812908</v>
      </c>
      <c r="I22" s="8">
        <f>((F22-$K$6)*(SUM(K$8:M$8)/3/K$8)+(G22-$K$6)*(SUM(K$8:M$8)/3/L$8)+(H22-$K$6)*(SUM(K$8:M$8)/3/M$8)+$K$6*3)/3</f>
        <v>92.676626543965412</v>
      </c>
      <c r="J22" s="8">
        <f>(I22-MIN(I:I))*($K$6/(MAX(I:I)-MIN(I:I)))</f>
        <v>45.489520538783374</v>
      </c>
    </row>
    <row r="23" spans="1:10" ht="17.149999999999999">
      <c r="A23" s="7" t="s">
        <v>69</v>
      </c>
      <c r="B23" s="7" t="s">
        <v>70</v>
      </c>
      <c r="C23" s="9">
        <v>205</v>
      </c>
      <c r="D23" s="2">
        <v>0.13200000000000001</v>
      </c>
      <c r="E23" s="9">
        <v>1396</v>
      </c>
      <c r="F23" s="8">
        <f>LOG(C23,K$3)</f>
        <v>103.79822608941431</v>
      </c>
      <c r="G23" s="8">
        <f>LOG(D23+1,L$3)</f>
        <v>67.860914518816188</v>
      </c>
      <c r="H23" s="8">
        <f>LOG(E23,M$3)</f>
        <v>98.847621032562301</v>
      </c>
      <c r="I23" s="8">
        <f>((F23-$K$6)*(SUM(K$8:M$8)/3/K$8)+(G23-$K$6)*(SUM(K$8:M$8)/3/L$8)+(H23-$K$6)*(SUM(K$8:M$8)/3/M$8)+$K$6*3)/3</f>
        <v>91.401808711480882</v>
      </c>
      <c r="J23" s="8">
        <f>(I23-MIN(I:I))*($K$6/(MAX(I:I)-MIN(I:I)))</f>
        <v>44.05171595933556</v>
      </c>
    </row>
    <row r="24" spans="1:10">
      <c r="A24" s="7" t="s">
        <v>33</v>
      </c>
      <c r="B24" s="7" t="s">
        <v>34</v>
      </c>
      <c r="C24" s="9">
        <v>66</v>
      </c>
      <c r="D24" s="2">
        <v>0.152</v>
      </c>
      <c r="E24" s="9">
        <v>1579</v>
      </c>
      <c r="F24" s="8">
        <f>LOG(C24,K$3)</f>
        <v>81.697898717791986</v>
      </c>
      <c r="G24" s="8">
        <f>LOG(D24+1,L$3)</f>
        <v>77.446576757040589</v>
      </c>
      <c r="H24" s="8">
        <f>LOG(E24,M$3)</f>
        <v>100.52908855311215</v>
      </c>
      <c r="I24" s="8">
        <f>((F24-$K$6)*(SUM(K$8:M$8)/3/K$8)+(G24-$K$6)*(SUM(K$8:M$8)/3/L$8)+(H24-$K$6)*(SUM(K$8:M$8)/3/M$8)+$K$6*3)/3</f>
        <v>90.977816625442699</v>
      </c>
      <c r="J24" s="8">
        <f>(I24-MIN(I:I))*($K$6/(MAX(I:I)-MIN(I:I)))</f>
        <v>43.573516057026985</v>
      </c>
    </row>
    <row r="25" spans="1:10">
      <c r="A25" s="7" t="s">
        <v>50</v>
      </c>
      <c r="B25" s="7" t="s">
        <v>51</v>
      </c>
      <c r="C25" s="9">
        <v>24</v>
      </c>
      <c r="D25" s="2">
        <v>0.16700000000000001</v>
      </c>
      <c r="E25" s="9">
        <v>1722</v>
      </c>
      <c r="F25" s="8">
        <f>LOG(C25,K$3)</f>
        <v>61.971769975937484</v>
      </c>
      <c r="G25" s="8">
        <f>LOG(D25+1,L$3)</f>
        <v>84.527235972172591</v>
      </c>
      <c r="H25" s="8">
        <f>LOG(E25,M$3)</f>
        <v>101.71250638101564</v>
      </c>
      <c r="I25" s="8">
        <f>((F25-$K$6)*(SUM(K$8:M$8)/3/K$8)+(G25-$K$6)*(SUM(K$8:M$8)/3/L$8)+(H25-$K$6)*(SUM(K$8:M$8)/3/M$8)+$K$6*3)/3</f>
        <v>88.911655639354805</v>
      </c>
      <c r="J25" s="8">
        <f>(I25-MIN(I:I))*($K$6/(MAX(I:I)-MIN(I:I)))</f>
        <v>41.243194302832649</v>
      </c>
    </row>
    <row r="26" spans="1:10">
      <c r="A26" s="10" t="s">
        <v>73</v>
      </c>
      <c r="B26" s="7" t="s">
        <v>74</v>
      </c>
      <c r="C26" s="9">
        <v>279</v>
      </c>
      <c r="D26" s="2">
        <v>6.5000000000000002E-2</v>
      </c>
      <c r="E26" s="9">
        <v>1363</v>
      </c>
      <c r="F26" s="8">
        <f>LOG(C26,K$3)</f>
        <v>109.80813411540466</v>
      </c>
      <c r="G26" s="8">
        <f>LOG(D26+1,L$3)</f>
        <v>34.467828300259022</v>
      </c>
      <c r="H26" s="8">
        <f>LOG(E26,M$3)</f>
        <v>98.521064291886162</v>
      </c>
      <c r="I26" s="8">
        <f>((F26-$K$6)*(SUM(K$8:M$8)/3/K$8)+(G26-$K$6)*(SUM(K$8:M$8)/3/L$8)+(H26-$K$6)*(SUM(K$8:M$8)/3/M$8)+$K$6*3)/3</f>
        <v>87.374383201336897</v>
      </c>
      <c r="J26" s="8">
        <f>(I26-MIN(I:I))*($K$6/(MAX(I:I)-MIN(I:I)))</f>
        <v>39.50938003155489</v>
      </c>
    </row>
    <row r="27" spans="1:10">
      <c r="A27" s="7" t="s">
        <v>37</v>
      </c>
      <c r="B27" s="7" t="s">
        <v>10</v>
      </c>
      <c r="C27" s="9">
        <v>35</v>
      </c>
      <c r="D27" s="2">
        <v>0.48599999999999999</v>
      </c>
      <c r="E27" s="9">
        <v>1142</v>
      </c>
      <c r="F27" s="8">
        <f>LOG(C27,K$3)</f>
        <v>69.328974275710891</v>
      </c>
      <c r="G27" s="8">
        <f>LOG(D27+1,L$3)</f>
        <v>216.78975568831092</v>
      </c>
      <c r="H27" s="8">
        <f>LOG(E27,M$3)</f>
        <v>96.106210587477094</v>
      </c>
      <c r="I27" s="8">
        <f>((F27-$K$6)*(SUM(K$8:M$8)/3/K$8)+(G27-$K$6)*(SUM(K$8:M$8)/3/L$8)+(H27-$K$6)*(SUM(K$8:M$8)/3/M$8)+$K$6*3)/3</f>
        <v>86.706926115090354</v>
      </c>
      <c r="J27" s="8">
        <f>(I27-MIN(I:I))*($K$6/(MAX(I:I)-MIN(I:I)))</f>
        <v>38.756587882954463</v>
      </c>
    </row>
    <row r="28" spans="1:10">
      <c r="A28" s="7" t="s">
        <v>75</v>
      </c>
      <c r="B28" s="7" t="s">
        <v>76</v>
      </c>
      <c r="C28" s="9">
        <v>96</v>
      </c>
      <c r="D28" s="2">
        <v>0.16700000000000001</v>
      </c>
      <c r="E28" s="9">
        <v>1360</v>
      </c>
      <c r="F28" s="8">
        <f>LOG(C28,K$3)</f>
        <v>89.004388003321608</v>
      </c>
      <c r="G28" s="8">
        <f>LOG(D28+1,L$3)</f>
        <v>84.527235972172591</v>
      </c>
      <c r="H28" s="8">
        <f>LOG(E28,M$3)</f>
        <v>98.490986254777212</v>
      </c>
      <c r="I28" s="8">
        <f>((F28-$K$6)*(SUM(K$8:M$8)/3/K$8)+(G28-$K$6)*(SUM(K$8:M$8)/3/L$8)+(H28-$K$6)*(SUM(K$8:M$8)/3/M$8)+$K$6*3)/3</f>
        <v>85.877946895954906</v>
      </c>
      <c r="J28" s="8">
        <f>(I28-MIN(I:I))*($K$6/(MAX(I:I)-MIN(I:I)))</f>
        <v>37.821622833699493</v>
      </c>
    </row>
    <row r="29" spans="1:10">
      <c r="A29" s="7" t="s">
        <v>38</v>
      </c>
      <c r="B29" s="7" t="s">
        <v>39</v>
      </c>
      <c r="C29" s="9">
        <v>34</v>
      </c>
      <c r="D29" s="2">
        <v>0.32400000000000001</v>
      </c>
      <c r="E29" s="9">
        <v>1223</v>
      </c>
      <c r="F29" s="8">
        <f>LOG(C29,K$3)</f>
        <v>68.763719858015421</v>
      </c>
      <c r="G29" s="8">
        <f>LOG(D29+1,L$3)</f>
        <v>153.61149516359436</v>
      </c>
      <c r="H29" s="8">
        <f>LOG(E29,M$3)</f>
        <v>97.041615130527617</v>
      </c>
      <c r="I29" s="8">
        <f>((F29-$K$6)*(SUM(K$8:M$8)/3/K$8)+(G29-$K$6)*(SUM(K$8:M$8)/3/L$8)+(H29-$K$6)*(SUM(K$8:M$8)/3/M$8)+$K$6*3)/3</f>
        <v>81.028649626374545</v>
      </c>
      <c r="J29" s="8">
        <f>(I29-MIN(I:I))*($K$6/(MAX(I:I)-MIN(I:I)))</f>
        <v>32.352338012261271</v>
      </c>
    </row>
    <row r="30" spans="1:10">
      <c r="A30" s="7" t="s">
        <v>82</v>
      </c>
      <c r="B30" s="7" t="s">
        <v>83</v>
      </c>
      <c r="C30" s="9">
        <v>245</v>
      </c>
      <c r="D30" s="2">
        <v>3.6999999999999998E-2</v>
      </c>
      <c r="E30" s="9">
        <v>1291</v>
      </c>
      <c r="F30" s="8">
        <f>LOG(C30,K$3)</f>
        <v>107.27405091335088</v>
      </c>
      <c r="G30" s="8">
        <f>LOG(D30+1,L$3)</f>
        <v>19.885457608319204</v>
      </c>
      <c r="H30" s="8">
        <f>LOG(E30,M$3)</f>
        <v>97.780242315883115</v>
      </c>
      <c r="I30" s="8">
        <f>((F30-$K$6)*(SUM(K$8:M$8)/3/K$8)+(G30-$K$6)*(SUM(K$8:M$8)/3/L$8)+(H30-$K$6)*(SUM(K$8:M$8)/3/M$8)+$K$6*3)/3</f>
        <v>80.613787170265212</v>
      </c>
      <c r="J30" s="8">
        <f>(I30-MIN(I:I))*($K$6/(MAX(I:I)-MIN(I:I)))</f>
        <v>31.884434972285398</v>
      </c>
    </row>
    <row r="31" spans="1:10">
      <c r="A31" s="7" t="s">
        <v>71</v>
      </c>
      <c r="B31" s="7" t="s">
        <v>72</v>
      </c>
      <c r="C31" s="9">
        <v>40</v>
      </c>
      <c r="D31" s="2">
        <v>0.17499999999999999</v>
      </c>
      <c r="E31" s="9">
        <v>1392</v>
      </c>
      <c r="F31" s="8">
        <f>LOG(C31,K$3)</f>
        <v>71.932824679147103</v>
      </c>
      <c r="G31" s="8">
        <f>LOG(D31+1,L$3)</f>
        <v>88.26646365951548</v>
      </c>
      <c r="H31" s="8">
        <f>LOG(E31,M$3)</f>
        <v>98.80845196603596</v>
      </c>
      <c r="I31" s="8">
        <f>((F31-$K$6)*(SUM(K$8:M$8)/3/K$8)+(G31-$K$6)*(SUM(K$8:M$8)/3/L$8)+(H31-$K$6)*(SUM(K$8:M$8)/3/M$8)+$K$6*3)/3</f>
        <v>80.470297902346218</v>
      </c>
      <c r="J31" s="8">
        <f>(I31-MIN(I:I))*($K$6/(MAX(I:I)-MIN(I:I)))</f>
        <v>31.72260045659349</v>
      </c>
    </row>
    <row r="32" spans="1:10">
      <c r="A32" s="7" t="s">
        <v>84</v>
      </c>
      <c r="B32" s="7" t="s">
        <v>85</v>
      </c>
      <c r="C32" s="9">
        <v>41</v>
      </c>
      <c r="D32" s="2">
        <v>0.17100000000000001</v>
      </c>
      <c r="E32" s="9">
        <v>1279</v>
      </c>
      <c r="F32" s="8">
        <f>LOG(C32,K$3)</f>
        <v>72.414328451343408</v>
      </c>
      <c r="G32" s="8">
        <f>LOG(D32+1,L$3)</f>
        <v>86.400043013930372</v>
      </c>
      <c r="H32" s="8">
        <f>LOG(E32,M$3)</f>
        <v>97.652766740583445</v>
      </c>
      <c r="I32" s="8">
        <f>((F32-$K$6)*(SUM(K$8:M$8)/3/K$8)+(G32-$K$6)*(SUM(K$8:M$8)/3/L$8)+(H32-$K$6)*(SUM(K$8:M$8)/3/M$8)+$K$6*3)/3</f>
        <v>75.075445809813033</v>
      </c>
      <c r="J32" s="8">
        <f>(I32-MIN(I:I))*($K$6/(MAX(I:I)-MIN(I:I)))</f>
        <v>25.638011077285487</v>
      </c>
    </row>
    <row r="33" spans="1:10">
      <c r="A33" s="7" t="s">
        <v>80</v>
      </c>
      <c r="B33" s="7" t="s">
        <v>81</v>
      </c>
      <c r="C33" s="9">
        <v>69</v>
      </c>
      <c r="D33" s="2">
        <v>8.6999999999999994E-2</v>
      </c>
      <c r="E33" s="9">
        <v>1304</v>
      </c>
      <c r="F33" s="8">
        <f>LOG(C33,K$3)</f>
        <v>82.564704175509206</v>
      </c>
      <c r="G33" s="8">
        <f>LOG(D33+1,L$3)</f>
        <v>45.658925540996428</v>
      </c>
      <c r="H33" s="8">
        <f>LOG(E33,M$3)</f>
        <v>97.917010576891997</v>
      </c>
      <c r="I33" s="8">
        <f>((F33-$K$6)*(SUM(K$8:M$8)/3/K$8)+(G33-$K$6)*(SUM(K$8:M$8)/3/L$8)+(H33-$K$6)*(SUM(K$8:M$8)/3/M$8)+$K$6*3)/3</f>
        <v>74.439500838132119</v>
      </c>
      <c r="J33" s="8">
        <f>(I33-MIN(I:I))*($K$6/(MAX(I:I)-MIN(I:I)))</f>
        <v>24.920759898913129</v>
      </c>
    </row>
    <row r="34" spans="1:10">
      <c r="A34" s="7" t="s">
        <v>88</v>
      </c>
      <c r="B34" s="7" t="s">
        <v>89</v>
      </c>
      <c r="C34" s="9">
        <v>77</v>
      </c>
      <c r="D34" s="2">
        <v>0.104</v>
      </c>
      <c r="E34" s="9">
        <v>1217</v>
      </c>
      <c r="F34" s="8">
        <f>LOG(C34,K$3)</f>
        <v>84.703823406878627</v>
      </c>
      <c r="G34" s="8">
        <f>LOG(D34+1,L$3)</f>
        <v>54.152536889554966</v>
      </c>
      <c r="H34" s="8">
        <f>LOG(E34,M$3)</f>
        <v>96.974481829714463</v>
      </c>
      <c r="I34" s="8">
        <f>((F34-$K$6)*(SUM(K$8:M$8)/3/K$8)+(G34-$K$6)*(SUM(K$8:M$8)/3/L$8)+(H34-$K$6)*(SUM(K$8:M$8)/3/M$8)+$K$6*3)/3</f>
        <v>72.344647142183547</v>
      </c>
      <c r="J34" s="8">
        <f>(I34-MIN(I:I))*($K$6/(MAX(I:I)-MIN(I:I)))</f>
        <v>22.558077042933718</v>
      </c>
    </row>
    <row r="35" spans="1:10">
      <c r="A35" s="7" t="s">
        <v>86</v>
      </c>
      <c r="B35" s="7" t="s">
        <v>87</v>
      </c>
      <c r="C35" s="9">
        <v>66</v>
      </c>
      <c r="D35" s="2">
        <v>4.4999999999999998E-2</v>
      </c>
      <c r="E35" s="9">
        <v>1266</v>
      </c>
      <c r="F35" s="8">
        <f>LOG(C35,K$3)</f>
        <v>81.697898717791986</v>
      </c>
      <c r="G35" s="8">
        <f>LOG(D35+1,L$3)</f>
        <v>24.091644103055238</v>
      </c>
      <c r="H35" s="8">
        <f>LOG(E35,M$3)</f>
        <v>97.513311434049982</v>
      </c>
      <c r="I35" s="8">
        <f>((F35-$K$6)*(SUM(K$8:M$8)/3/K$8)+(G35-$K$6)*(SUM(K$8:M$8)/3/L$8)+(H35-$K$6)*(SUM(K$8:M$8)/3/M$8)+$K$6*3)/3</f>
        <v>68.88069302155732</v>
      </c>
      <c r="J35" s="8">
        <f>(I35-MIN(I:I))*($K$6/(MAX(I:I)-MIN(I:I)))</f>
        <v>18.651252890712001</v>
      </c>
    </row>
    <row r="36" spans="1:10">
      <c r="A36" s="7" t="s">
        <v>90</v>
      </c>
      <c r="B36" s="7" t="s">
        <v>91</v>
      </c>
      <c r="C36" s="9">
        <v>108</v>
      </c>
      <c r="D36" s="2">
        <v>4.5999999999999999E-2</v>
      </c>
      <c r="E36" s="9">
        <v>909</v>
      </c>
      <c r="F36" s="8">
        <f>LOG(C36,K$3)</f>
        <v>91.301146831967984</v>
      </c>
      <c r="G36" s="8">
        <f>LOG(D36+1,L$3)</f>
        <v>24.615151865523661</v>
      </c>
      <c r="H36" s="8">
        <f>LOG(E36,M$3)</f>
        <v>92.991305765483759</v>
      </c>
      <c r="I36" s="8">
        <f>((F36-$K$6)*(SUM(K$8:M$8)/3/K$8)+(G36-$K$6)*(SUM(K$8:M$8)/3/L$8)+(H36-$K$6)*(SUM(K$8:M$8)/3/M$8)+$K$6*3)/3</f>
        <v>52.343710094162667</v>
      </c>
      <c r="J36" s="8">
        <f>(I36-MIN(I:I))*($K$6/(MAX(I:I)-MIN(I:I)))</f>
        <v>0</v>
      </c>
    </row>
  </sheetData>
  <autoFilter ref="A1:J34" xr:uid="{810371E3-78D8-45D8-BA94-4D83BDDFEA26}">
    <sortState xmlns:xlrd2="http://schemas.microsoft.com/office/spreadsheetml/2017/richdata2" ref="A2:J36">
      <sortCondition descending="1" ref="J1:J34"/>
    </sortState>
  </autoFilter>
  <mergeCells count="4">
    <mergeCell ref="K2:M2"/>
    <mergeCell ref="K4:M4"/>
    <mergeCell ref="K6:M6"/>
    <mergeCell ref="K7:M7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6F865-4D27-42F3-A48B-D765F56443A1}">
  <dimension ref="A1:M45"/>
  <sheetViews>
    <sheetView workbookViewId="0">
      <selection activeCell="B14" sqref="B14"/>
    </sheetView>
  </sheetViews>
  <sheetFormatPr defaultRowHeight="14.15"/>
  <cols>
    <col min="1" max="1" width="48.2109375" style="7" bestFit="1" customWidth="1"/>
    <col min="2" max="2" width="24.28515625" style="7" bestFit="1" customWidth="1"/>
    <col min="3" max="3" width="12.7109375" style="9" bestFit="1" customWidth="1"/>
    <col min="4" max="4" width="13.640625" style="2" bestFit="1" customWidth="1"/>
    <col min="5" max="5" width="12.7109375" style="9" bestFit="1" customWidth="1"/>
    <col min="6" max="6" width="16.5703125" style="8" bestFit="1" customWidth="1"/>
    <col min="7" max="7" width="14.640625" style="8" bestFit="1" customWidth="1"/>
    <col min="8" max="8" width="16.5703125" style="8" bestFit="1" customWidth="1"/>
    <col min="9" max="9" width="9" style="8" bestFit="1" customWidth="1"/>
    <col min="10" max="10" width="16.5703125" style="8" bestFit="1" customWidth="1"/>
    <col min="11" max="12" width="8.5703125" style="7" bestFit="1" customWidth="1"/>
    <col min="13" max="13" width="9.0703125" style="7" bestFit="1" customWidth="1"/>
    <col min="14" max="16384" width="9.140625" style="7"/>
  </cols>
  <sheetData>
    <row r="1" spans="1:13">
      <c r="A1" s="7" t="s">
        <v>3</v>
      </c>
      <c r="B1" s="7" t="s">
        <v>27</v>
      </c>
      <c r="C1" s="9" t="s">
        <v>7</v>
      </c>
      <c r="D1" s="2" t="s">
        <v>1</v>
      </c>
      <c r="E1" s="9" t="s">
        <v>2</v>
      </c>
      <c r="F1" s="8" t="s">
        <v>11</v>
      </c>
      <c r="G1" s="8" t="s">
        <v>12</v>
      </c>
      <c r="H1" s="8" t="s">
        <v>13</v>
      </c>
      <c r="I1" s="8" t="s">
        <v>14</v>
      </c>
      <c r="J1" s="8" t="s">
        <v>15</v>
      </c>
      <c r="K1" s="1" t="s">
        <v>7</v>
      </c>
      <c r="L1" s="2" t="s">
        <v>16</v>
      </c>
      <c r="M1" s="1" t="s">
        <v>2</v>
      </c>
    </row>
    <row r="2" spans="1:13">
      <c r="A2" s="7" t="s">
        <v>30</v>
      </c>
      <c r="B2" s="7" t="s">
        <v>31</v>
      </c>
      <c r="C2" s="9">
        <v>698</v>
      </c>
      <c r="D2" s="2">
        <v>0.84699999999999998</v>
      </c>
      <c r="E2" s="9">
        <v>2148</v>
      </c>
      <c r="F2" s="8">
        <f>LOG(C2,K$3)</f>
        <v>136.34477439682178</v>
      </c>
      <c r="G2" s="8">
        <f>LOG(D2+1,L$3)</f>
        <v>115.00388677709347</v>
      </c>
      <c r="H2" s="8">
        <f>LOG(E2,M$3)</f>
        <v>104.45353411267861</v>
      </c>
      <c r="I2" s="8">
        <f>((F2-$K$6)*(SUM(K$8:M$8)/3/K$8)+(G2-$K$6)*(SUM(K$8:M$8)/3/L$8)+(H2-$K$6)*(SUM(K$8:M$8)/3/M$8)+$K$6*3)/3</f>
        <v>121.69118461432704</v>
      </c>
      <c r="J2" s="8">
        <f>(I2-MIN(I:I))*($K$6/(MAX(I:I)-MIN(I:I)))</f>
        <v>100</v>
      </c>
      <c r="K2" s="3" t="s">
        <v>17</v>
      </c>
      <c r="L2" s="3"/>
      <c r="M2" s="3"/>
    </row>
    <row r="3" spans="1:13">
      <c r="A3" s="7" t="s">
        <v>92</v>
      </c>
      <c r="B3" s="7" t="s">
        <v>108</v>
      </c>
      <c r="C3" s="9">
        <v>179</v>
      </c>
      <c r="D3" s="2">
        <v>0.83799999999999997</v>
      </c>
      <c r="E3" s="9">
        <v>2064</v>
      </c>
      <c r="F3" s="8">
        <f>LOG(C3,K$3)</f>
        <v>108.00996978067967</v>
      </c>
      <c r="G3" s="8">
        <f>LOG(D3+1,L$3)</f>
        <v>114.08832122502795</v>
      </c>
      <c r="H3" s="8">
        <f>LOG(E3,M$3)</f>
        <v>103.91043824903014</v>
      </c>
      <c r="I3" s="8">
        <f>((F3-$K$6)*(SUM(K$8:M$8)/3/K$8)+(G3-$K$6)*(SUM(K$8:M$8)/3/L$8)+(H3-$K$6)*(SUM(K$8:M$8)/3/M$8)+$K$6*3)/3</f>
        <v>115.5104696375123</v>
      </c>
      <c r="J3" s="8">
        <f>(I3-MIN(I:I))*($K$6/(MAX(I:I)-MIN(I:I)))</f>
        <v>87.362501099033082</v>
      </c>
      <c r="K3" s="4">
        <v>1.049198895764923</v>
      </c>
      <c r="L3" s="4">
        <v>1.0053494047621054</v>
      </c>
      <c r="M3" s="4">
        <v>1.0762165830478829</v>
      </c>
    </row>
    <row r="4" spans="1:13">
      <c r="A4" s="7" t="s">
        <v>28</v>
      </c>
      <c r="B4" s="7" t="s">
        <v>29</v>
      </c>
      <c r="C4" s="9">
        <v>795</v>
      </c>
      <c r="D4" s="2">
        <v>0.80900000000000005</v>
      </c>
      <c r="E4" s="9">
        <v>1799</v>
      </c>
      <c r="F4" s="8">
        <f>LOG(C4,K$3)</f>
        <v>139.05415116351546</v>
      </c>
      <c r="G4" s="8">
        <f>LOG(D4+1,L$3)</f>
        <v>111.10736943997928</v>
      </c>
      <c r="H4" s="8">
        <f>LOG(E4,M$3)</f>
        <v>102.03961916071806</v>
      </c>
      <c r="I4" s="8">
        <f>((F4-$K$6)*(SUM(K$8:M$8)/3/K$8)+(G4-$K$6)*(SUM(K$8:M$8)/3/L$8)+(H4-$K$6)*(SUM(K$8:M$8)/3/M$8)+$K$6*3)/3</f>
        <v>115.34918920068334</v>
      </c>
      <c r="J4" s="8">
        <f>(I4-MIN(I:I))*($K$6/(MAX(I:I)-MIN(I:I)))</f>
        <v>87.03273644384042</v>
      </c>
      <c r="K4" s="3" t="s">
        <v>18</v>
      </c>
      <c r="L4" s="3"/>
      <c r="M4" s="3"/>
    </row>
    <row r="5" spans="1:13">
      <c r="A5" s="7" t="s">
        <v>52</v>
      </c>
      <c r="B5" s="7" t="s">
        <v>53</v>
      </c>
      <c r="C5" s="9">
        <v>2748</v>
      </c>
      <c r="D5" s="2">
        <v>0.77</v>
      </c>
      <c r="E5" s="9">
        <v>1634</v>
      </c>
      <c r="F5" s="8">
        <f>LOG(C5,K$3)</f>
        <v>164.87897248531272</v>
      </c>
      <c r="G5" s="8">
        <f>LOG(D5+1,L$3)</f>
        <v>107.02226031231243</v>
      </c>
      <c r="H5" s="8">
        <f>LOG(E5,M$3)</f>
        <v>100.72991600378995</v>
      </c>
      <c r="I5" s="8">
        <f>((F5-$K$6)*(SUM(K$8:M$8)/3/K$8)+(G5-$K$6)*(SUM(K$8:M$8)/3/L$8)+(H5-$K$6)*(SUM(K$8:M$8)/3/M$8)+$K$6*3)/3</f>
        <v>115.08190258090605</v>
      </c>
      <c r="J5" s="8">
        <f>(I5-MIN(I:I))*($K$6/(MAX(I:I)-MIN(I:I)))</f>
        <v>86.486224531165306</v>
      </c>
      <c r="K5" s="5">
        <f>AVERAGE(F:F)</f>
        <v>99.99999955392083</v>
      </c>
      <c r="L5" s="5">
        <f>AVERAGE(G:G)</f>
        <v>99.999999589603831</v>
      </c>
      <c r="M5" s="5">
        <f>AVERAGE(H:H)</f>
        <v>99.999999959074827</v>
      </c>
    </row>
    <row r="6" spans="1:13">
      <c r="A6" s="7" t="s">
        <v>93</v>
      </c>
      <c r="B6" s="7" t="s">
        <v>94</v>
      </c>
      <c r="C6" s="9">
        <v>57</v>
      </c>
      <c r="D6" s="2">
        <v>0.89500000000000002</v>
      </c>
      <c r="E6" s="9">
        <v>2025</v>
      </c>
      <c r="F6" s="8">
        <f>LOG(C6,K$3)</f>
        <v>84.183028138924229</v>
      </c>
      <c r="G6" s="8">
        <f>LOG(D6+1,L$3)</f>
        <v>119.812776732956</v>
      </c>
      <c r="H6" s="8">
        <f>LOG(E6,M$3)</f>
        <v>103.65072826152914</v>
      </c>
      <c r="I6" s="8">
        <f>((F6-$K$6)*(SUM(K$8:M$8)/3/K$8)+(G6-$K$6)*(SUM(K$8:M$8)/3/L$8)+(H6-$K$6)*(SUM(K$8:M$8)/3/M$8)+$K$6*3)/3</f>
        <v>113.41414140573023</v>
      </c>
      <c r="J6" s="8">
        <f>(I6-MIN(I:I))*($K$6/(MAX(I:I)-MIN(I:I)))</f>
        <v>83.07620965466289</v>
      </c>
      <c r="K6" s="3">
        <v>100</v>
      </c>
      <c r="L6" s="3"/>
      <c r="M6" s="3"/>
    </row>
    <row r="7" spans="1:13">
      <c r="A7" s="7" t="s">
        <v>60</v>
      </c>
      <c r="B7" s="7" t="s">
        <v>61</v>
      </c>
      <c r="C7" s="9">
        <v>218</v>
      </c>
      <c r="D7" s="2">
        <v>0.83</v>
      </c>
      <c r="E7" s="9">
        <v>1803</v>
      </c>
      <c r="F7" s="8">
        <f>LOG(C7,K$3)</f>
        <v>112.11411118896099</v>
      </c>
      <c r="G7" s="8">
        <f>LOG(D7+1,L$3)</f>
        <v>113.27071363974369</v>
      </c>
      <c r="H7" s="8">
        <f>LOG(E7,M$3)</f>
        <v>102.06985656081996</v>
      </c>
      <c r="I7" s="8">
        <f>((F7-$K$6)*(SUM(K$8:M$8)/3/K$8)+(G7-$K$6)*(SUM(K$8:M$8)/3/L$8)+(H7-$K$6)*(SUM(K$8:M$8)/3/M$8)+$K$6*3)/3</f>
        <v>111.89656634651085</v>
      </c>
      <c r="J7" s="8">
        <f>(I7-MIN(I:I))*($K$6/(MAX(I:I)-MIN(I:I)))</f>
        <v>79.973275250639716</v>
      </c>
      <c r="K7" s="3" t="s">
        <v>19</v>
      </c>
      <c r="L7" s="3"/>
      <c r="M7" s="3"/>
    </row>
    <row r="8" spans="1:13" ht="17.149999999999999">
      <c r="A8" s="7" t="s">
        <v>22</v>
      </c>
      <c r="B8" s="7" t="s">
        <v>23</v>
      </c>
      <c r="C8" s="9">
        <v>244</v>
      </c>
      <c r="D8" s="2">
        <v>0.71299999999999997</v>
      </c>
      <c r="E8" s="9">
        <v>2077</v>
      </c>
      <c r="F8" s="8">
        <f>LOG(C8,K$3)</f>
        <v>114.46015317092814</v>
      </c>
      <c r="G8" s="8">
        <f>LOG(D8+1,L$3)</f>
        <v>100.88684847467805</v>
      </c>
      <c r="H8" s="8">
        <f>LOG(E8,M$3)</f>
        <v>103.99591884348798</v>
      </c>
      <c r="I8" s="8">
        <f>((F8-$K$6)*(SUM(K$8:M$8)/3/K$8)+(G8-$K$6)*(SUM(K$8:M$8)/3/L$8)+(H8-$K$6)*(SUM(K$8:M$8)/3/M$8)+$K$6*3)/3</f>
        <v>111.30490290263437</v>
      </c>
      <c r="J8" s="8">
        <f>(I8-MIN(I:I))*($K$6/(MAX(I:I)-MIN(I:I)))</f>
        <v>78.763521015121682</v>
      </c>
      <c r="K8" s="6">
        <f>(_xlfn.VAR.P(F:F))^0.5</f>
        <v>28.375347904721778</v>
      </c>
      <c r="L8" s="6">
        <f>(_xlfn.VAR.P(G:G))^0.5</f>
        <v>11.261572739135886</v>
      </c>
      <c r="M8" s="6">
        <f>(_xlfn.VAR.P(H:H))^0.5</f>
        <v>2.16510635390101</v>
      </c>
    </row>
    <row r="9" spans="1:13" ht="17.149999999999999">
      <c r="A9" s="7" t="s">
        <v>79</v>
      </c>
      <c r="B9" s="7" t="s">
        <v>103</v>
      </c>
      <c r="C9" s="9">
        <v>2125</v>
      </c>
      <c r="D9" s="2">
        <v>0.77</v>
      </c>
      <c r="E9" s="9">
        <v>1426</v>
      </c>
      <c r="F9" s="8">
        <f>LOG(C9,K$3)</f>
        <v>159.52569164985604</v>
      </c>
      <c r="G9" s="8">
        <f>LOG(D9+1,L$3)</f>
        <v>107.02226031231243</v>
      </c>
      <c r="H9" s="8">
        <f>LOG(E9,M$3)</f>
        <v>98.876213166643325</v>
      </c>
      <c r="I9" s="8">
        <f>((F9-$K$6)*(SUM(K$8:M$8)/3/K$8)+(G9-$K$6)*(SUM(K$8:M$8)/3/L$8)+(H9-$K$6)*(SUM(K$8:M$8)/3/M$8)+$K$6*3)/3</f>
        <v>110.22900638471833</v>
      </c>
      <c r="J9" s="8">
        <f>(I9-MIN(I:I))*($K$6/(MAX(I:I)-MIN(I:I)))</f>
        <v>76.563671788337714</v>
      </c>
    </row>
    <row r="10" spans="1:13">
      <c r="A10" s="7" t="s">
        <v>86</v>
      </c>
      <c r="B10" s="7" t="s">
        <v>87</v>
      </c>
      <c r="C10" s="9">
        <v>85</v>
      </c>
      <c r="D10" s="2">
        <v>0.72899999999999998</v>
      </c>
      <c r="E10" s="9">
        <v>2047</v>
      </c>
      <c r="F10" s="8">
        <f>LOG(C10,K$3)</f>
        <v>92.503362178947285</v>
      </c>
      <c r="G10" s="8">
        <f>LOG(D10+1,L$3)</f>
        <v>102.62944084462038</v>
      </c>
      <c r="H10" s="8">
        <f>LOG(E10,M$3)</f>
        <v>103.79783993044154</v>
      </c>
      <c r="I10" s="8">
        <f>((F10-$K$6)*(SUM(K$8:M$8)/3/K$8)+(G10-$K$6)*(SUM(K$8:M$8)/3/L$8)+(H10-$K$6)*(SUM(K$8:M$8)/3/M$8)+$K$6*3)/3</f>
        <v>108.0046462357037</v>
      </c>
      <c r="J10" s="8">
        <f>(I10-MIN(I:I))*($K$6/(MAX(I:I)-MIN(I:I)))</f>
        <v>72.015597812434393</v>
      </c>
      <c r="M10" s="8"/>
    </row>
    <row r="11" spans="1:13">
      <c r="A11" s="7" t="s">
        <v>20</v>
      </c>
      <c r="B11" s="7" t="s">
        <v>21</v>
      </c>
      <c r="C11" s="9">
        <v>116</v>
      </c>
      <c r="D11" s="2">
        <v>0.77600000000000002</v>
      </c>
      <c r="E11" s="9">
        <v>1816</v>
      </c>
      <c r="F11" s="8">
        <f>LOG(C11,K$3)</f>
        <v>98.977626131649913</v>
      </c>
      <c r="G11" s="8">
        <f>LOG(D11+1,L$3)</f>
        <v>107.65656292009835</v>
      </c>
      <c r="H11" s="8">
        <f>LOG(E11,M$3)</f>
        <v>102.16766686789539</v>
      </c>
      <c r="I11" s="8">
        <f>((F11-$K$6)*(SUM(K$8:M$8)/3/K$8)+(G11-$K$6)*(SUM(K$8:M$8)/3/L$8)+(H11-$K$6)*(SUM(K$8:M$8)/3/M$8)+$K$6*3)/3</f>
        <v>107.64064999017978</v>
      </c>
      <c r="J11" s="8">
        <f>(I11-MIN(I:I))*($K$6/(MAX(I:I)-MIN(I:I)))</f>
        <v>71.271346998407168</v>
      </c>
    </row>
    <row r="12" spans="1:13">
      <c r="A12" s="7" t="s">
        <v>32</v>
      </c>
      <c r="B12" s="7" t="s">
        <v>43</v>
      </c>
      <c r="C12" s="9">
        <v>690</v>
      </c>
      <c r="D12" s="2">
        <v>0.74299999999999999</v>
      </c>
      <c r="E12" s="9">
        <v>1549</v>
      </c>
      <c r="F12" s="8">
        <f>LOG(C12,K$3)</f>
        <v>136.10475263407344</v>
      </c>
      <c r="G12" s="8">
        <f>LOG(D12+1,L$3)</f>
        <v>104.1410316315614</v>
      </c>
      <c r="H12" s="8">
        <f>LOG(E12,M$3)</f>
        <v>100.00261608453978</v>
      </c>
      <c r="I12" s="8">
        <f>((F12-$K$6)*(SUM(K$8:M$8)/3/K$8)+(G12-$K$6)*(SUM(K$8:M$8)/3/L$8)+(H12-$K$6)*(SUM(K$8:M$8)/3/M$8)+$K$6*3)/3</f>
        <v>107.62339070740337</v>
      </c>
      <c r="J12" s="8">
        <f>(I12-MIN(I:I))*($K$6/(MAX(I:I)-MIN(I:I)))</f>
        <v>71.236057526568317</v>
      </c>
    </row>
    <row r="13" spans="1:13">
      <c r="A13" s="7" t="s">
        <v>73</v>
      </c>
      <c r="B13" s="7" t="s">
        <v>74</v>
      </c>
      <c r="C13" s="9">
        <v>288</v>
      </c>
      <c r="D13" s="2">
        <v>0.79500000000000004</v>
      </c>
      <c r="E13" s="9">
        <v>1509</v>
      </c>
      <c r="F13" s="8">
        <f>LOG(C13,K$3)</f>
        <v>117.91222269220276</v>
      </c>
      <c r="G13" s="8">
        <f>LOG(D13+1,L$3)</f>
        <v>109.65114270112895</v>
      </c>
      <c r="H13" s="8">
        <f>LOG(E13,M$3)</f>
        <v>99.646431379661919</v>
      </c>
      <c r="I13" s="8">
        <f>((F13-$K$6)*(SUM(K$8:M$8)/3/K$8)+(G13-$K$6)*(SUM(K$8:M$8)/3/L$8)+(H13-$K$6)*(SUM(K$8:M$8)/3/M$8)+$K$6*3)/3</f>
        <v>106.1539767617993</v>
      </c>
      <c r="J13" s="8">
        <f>(I13-MIN(I:I))*($K$6/(MAX(I:I)-MIN(I:I)))</f>
        <v>68.231596522898641</v>
      </c>
    </row>
    <row r="14" spans="1:13" ht="17.149999999999999">
      <c r="A14" s="7" t="s">
        <v>64</v>
      </c>
      <c r="B14" s="7" t="s">
        <v>65</v>
      </c>
      <c r="C14" s="9">
        <v>429</v>
      </c>
      <c r="D14" s="2">
        <v>0.76</v>
      </c>
      <c r="E14" s="9">
        <v>1504</v>
      </c>
      <c r="F14" s="8">
        <f>LOG(C14,K$3)</f>
        <v>126.20957899509762</v>
      </c>
      <c r="G14" s="8">
        <f>LOG(D14+1,L$3)</f>
        <v>105.9602957620403</v>
      </c>
      <c r="H14" s="8">
        <f>LOG(E14,M$3)</f>
        <v>99.601245862579773</v>
      </c>
      <c r="I14" s="8">
        <f>((F14-$K$6)*(SUM(K$8:M$8)/3/K$8)+(G14-$K$6)*(SUM(K$8:M$8)/3/L$8)+(H14-$K$6)*(SUM(K$8:M$8)/3/M$8)+$K$6*3)/3</f>
        <v>105.89297526944921</v>
      </c>
      <c r="J14" s="8">
        <f>(I14-MIN(I:I))*($K$6/(MAX(I:I)-MIN(I:I)))</f>
        <v>67.697935597730918</v>
      </c>
    </row>
    <row r="15" spans="1:13">
      <c r="A15" s="7" t="s">
        <v>25</v>
      </c>
      <c r="B15" s="7" t="s">
        <v>26</v>
      </c>
      <c r="C15" s="9">
        <v>406</v>
      </c>
      <c r="D15" s="2">
        <v>0.751</v>
      </c>
      <c r="E15" s="9">
        <v>1448</v>
      </c>
      <c r="F15" s="8">
        <f>LOG(C15,K$3)</f>
        <v>125.06222739982347</v>
      </c>
      <c r="G15" s="8">
        <f>LOG(D15+1,L$3)</f>
        <v>104.99935593271725</v>
      </c>
      <c r="H15" s="8">
        <f>LOG(E15,M$3)</f>
        <v>99.084649001021305</v>
      </c>
      <c r="I15" s="8">
        <f>((F15-$K$6)*(SUM(K$8:M$8)/3/K$8)+(G15-$K$6)*(SUM(K$8:M$8)/3/L$8)+(H15-$K$6)*(SUM(K$8:M$8)/3/M$8)+$K$6*3)/3</f>
        <v>104.20061998611369</v>
      </c>
      <c r="J15" s="8">
        <f>(I15-MIN(I:I))*($K$6/(MAX(I:I)-MIN(I:I)))</f>
        <v>64.237633979968876</v>
      </c>
    </row>
    <row r="16" spans="1:13">
      <c r="A16" s="7" t="s">
        <v>62</v>
      </c>
      <c r="B16" s="7" t="s">
        <v>63</v>
      </c>
      <c r="C16" s="9">
        <v>358</v>
      </c>
      <c r="D16" s="2">
        <v>0.77700000000000002</v>
      </c>
      <c r="E16" s="9">
        <v>1365</v>
      </c>
      <c r="F16" s="8">
        <f>LOG(C16,K$3)</f>
        <v>122.44244286597564</v>
      </c>
      <c r="G16" s="8">
        <f>LOG(D16+1,L$3)</f>
        <v>107.76207164324587</v>
      </c>
      <c r="H16" s="8">
        <f>LOG(E16,M$3)</f>
        <v>98.28100737321796</v>
      </c>
      <c r="I16" s="8">
        <f>((F16-$K$6)*(SUM(K$8:M$8)/3/K$8)+(G16-$K$6)*(SUM(K$8:M$8)/3/L$8)+(H16-$K$6)*(SUM(K$8:M$8)/3/M$8)+$K$6*3)/3</f>
        <v>103.18723420994064</v>
      </c>
      <c r="J16" s="8">
        <f>(I16-MIN(I:I))*($K$6/(MAX(I:I)-MIN(I:I)))</f>
        <v>62.165598352912276</v>
      </c>
    </row>
    <row r="17" spans="1:10">
      <c r="A17" s="7" t="s">
        <v>41</v>
      </c>
      <c r="B17" s="7" t="s">
        <v>42</v>
      </c>
      <c r="C17" s="9">
        <v>331</v>
      </c>
      <c r="D17" s="2">
        <v>0.75800000000000001</v>
      </c>
      <c r="E17" s="9">
        <v>1358</v>
      </c>
      <c r="F17" s="8">
        <f>LOG(C17,K$3)</f>
        <v>120.80972070417104</v>
      </c>
      <c r="G17" s="8">
        <f>LOG(D17+1,L$3)</f>
        <v>105.7471789207495</v>
      </c>
      <c r="H17" s="8">
        <f>LOG(E17,M$3)</f>
        <v>98.211010387152882</v>
      </c>
      <c r="I17" s="8">
        <f>((F17-$K$6)*(SUM(K$8:M$8)/3/K$8)+(G17-$K$6)*(SUM(K$8:M$8)/3/L$8)+(H17-$K$6)*(SUM(K$8:M$8)/3/M$8)+$K$6*3)/3</f>
        <v>101.93880612140781</v>
      </c>
      <c r="J17" s="8">
        <f>(I17-MIN(I:I))*($K$6/(MAX(I:I)-MIN(I:I)))</f>
        <v>59.612979658157222</v>
      </c>
    </row>
    <row r="18" spans="1:10">
      <c r="A18" s="7" t="s">
        <v>44</v>
      </c>
      <c r="B18" s="7" t="s">
        <v>45</v>
      </c>
      <c r="C18" s="9">
        <v>203</v>
      </c>
      <c r="D18" s="2">
        <v>0.69</v>
      </c>
      <c r="E18" s="9">
        <v>1564</v>
      </c>
      <c r="F18" s="8">
        <f>LOG(C18,K$3)</f>
        <v>110.6297543145275</v>
      </c>
      <c r="G18" s="8">
        <f>LOG(D18+1,L$3)</f>
        <v>98.353143388024733</v>
      </c>
      <c r="H18" s="8">
        <f>LOG(E18,M$3)</f>
        <v>100.13381899973793</v>
      </c>
      <c r="I18" s="8">
        <f>((F18-$K$6)*(SUM(K$8:M$8)/3/K$8)+(G18-$K$6)*(SUM(K$8:M$8)/3/L$8)+(H18-$K$6)*(SUM(K$8:M$8)/3/M$8)+$K$6*3)/3</f>
        <v>101.34780232926398</v>
      </c>
      <c r="J18" s="8">
        <f>(I18-MIN(I:I))*($K$6/(MAX(I:I)-MIN(I:I)))</f>
        <v>58.404574190229638</v>
      </c>
    </row>
    <row r="19" spans="1:10">
      <c r="A19" s="7" t="s">
        <v>88</v>
      </c>
      <c r="B19" s="7" t="s">
        <v>89</v>
      </c>
      <c r="C19" s="9">
        <v>93</v>
      </c>
      <c r="D19" s="2">
        <v>0.78500000000000003</v>
      </c>
      <c r="E19" s="9">
        <v>1430</v>
      </c>
      <c r="F19" s="8">
        <f>LOG(C19,K$3)</f>
        <v>94.376233541792629</v>
      </c>
      <c r="G19" s="8">
        <f>LOG(D19+1,L$3)</f>
        <v>108.60401013568112</v>
      </c>
      <c r="H19" s="8">
        <f>LOG(E19,M$3)</f>
        <v>98.914348720428549</v>
      </c>
      <c r="I19" s="8">
        <f>((F19-$K$6)*(SUM(K$8:M$8)/3/K$8)+(G19-$K$6)*(SUM(K$8:M$8)/3/L$8)+(H19-$K$6)*(SUM(K$8:M$8)/3/M$8)+$K$6*3)/3</f>
        <v>100.29907985429317</v>
      </c>
      <c r="J19" s="8">
        <f>(I19-MIN(I:I))*($K$6/(MAX(I:I)-MIN(I:I)))</f>
        <v>56.260286810116035</v>
      </c>
    </row>
    <row r="20" spans="1:10" ht="17.149999999999999">
      <c r="A20" s="7" t="s">
        <v>69</v>
      </c>
      <c r="B20" s="7" t="s">
        <v>70</v>
      </c>
      <c r="C20" s="9">
        <v>188</v>
      </c>
      <c r="D20" s="2">
        <v>0.71799999999999997</v>
      </c>
      <c r="E20" s="9">
        <v>1416</v>
      </c>
      <c r="F20" s="8">
        <f>LOG(C20,K$3)</f>
        <v>109.03140027231444</v>
      </c>
      <c r="G20" s="8">
        <f>LOG(D20+1,L$3)</f>
        <v>101.43315093579783</v>
      </c>
      <c r="H20" s="8">
        <f>LOG(E20,M$3)</f>
        <v>98.780404299747161</v>
      </c>
      <c r="I20" s="8">
        <f>((F20-$K$6)*(SUM(K$8:M$8)/3/K$8)+(G20-$K$6)*(SUM(K$8:M$8)/3/L$8)+(H20-$K$6)*(SUM(K$8:M$8)/3/M$8)+$K$6*3)/3</f>
        <v>99.453079173158073</v>
      </c>
      <c r="J20" s="8">
        <f>(I20-MIN(I:I))*($K$6/(MAX(I:I)-MIN(I:I)))</f>
        <v>54.530497826451906</v>
      </c>
    </row>
    <row r="21" spans="1:10" ht="17.149999999999999">
      <c r="A21" s="7" t="s">
        <v>46</v>
      </c>
      <c r="B21" s="7" t="s">
        <v>47</v>
      </c>
      <c r="C21" s="9">
        <v>16</v>
      </c>
      <c r="D21" s="2">
        <v>0.625</v>
      </c>
      <c r="E21" s="9">
        <v>2164</v>
      </c>
      <c r="F21" s="8">
        <f>LOG(C21,K$3)</f>
        <v>57.729892341183856</v>
      </c>
      <c r="G21" s="8">
        <f>LOG(D21+1,L$3)</f>
        <v>91.001760316906768</v>
      </c>
      <c r="H21" s="8">
        <f>LOG(E21,M$3)</f>
        <v>104.55456896449751</v>
      </c>
      <c r="I21" s="8">
        <f>((F21-$K$6)*(SUM(K$8:M$8)/3/K$8)+(G21-$K$6)*(SUM(K$8:M$8)/3/L$8)+(H21-$K$6)*(SUM(K$8:M$8)/3/M$8)+$K$6*3)/3</f>
        <v>99.140387402865954</v>
      </c>
      <c r="J21" s="8">
        <f>(I21-MIN(I:I))*($K$6/(MAX(I:I)-MIN(I:I)))</f>
        <v>53.891147537976941</v>
      </c>
    </row>
    <row r="22" spans="1:10">
      <c r="A22" s="7" t="s">
        <v>33</v>
      </c>
      <c r="B22" s="7" t="s">
        <v>34</v>
      </c>
      <c r="C22" s="9">
        <v>61</v>
      </c>
      <c r="D22" s="2">
        <v>0.77</v>
      </c>
      <c r="E22" s="9">
        <v>1465</v>
      </c>
      <c r="F22" s="8">
        <f>LOG(C22,K$3)</f>
        <v>85.595207000336202</v>
      </c>
      <c r="G22" s="8">
        <f>LOG(D22+1,L$3)</f>
        <v>107.02226031231243</v>
      </c>
      <c r="H22" s="8">
        <f>LOG(E22,M$3)</f>
        <v>99.243555387662866</v>
      </c>
      <c r="I22" s="8">
        <f>((F22-$K$6)*(SUM(K$8:M$8)/3/K$8)+(G22-$K$6)*(SUM(K$8:M$8)/3/L$8)+(H22-$K$6)*(SUM(K$8:M$8)/3/M$8)+$K$6*3)/3</f>
        <v>98.915599234086486</v>
      </c>
      <c r="J22" s="8">
        <f>(I22-MIN(I:I))*($K$6/(MAX(I:I)-MIN(I:I)))</f>
        <v>53.431530770894611</v>
      </c>
    </row>
    <row r="23" spans="1:10">
      <c r="A23" s="7" t="s">
        <v>106</v>
      </c>
      <c r="B23" s="7" t="s">
        <v>107</v>
      </c>
      <c r="C23" s="9">
        <v>98</v>
      </c>
      <c r="D23" s="2">
        <v>0.76500000000000001</v>
      </c>
      <c r="E23" s="9">
        <v>1367</v>
      </c>
      <c r="F23" s="8">
        <f>LOG(C23,K$3)</f>
        <v>95.466621792235017</v>
      </c>
      <c r="G23" s="8">
        <f>LOG(D23+1,L$3)</f>
        <v>106.49203013772217</v>
      </c>
      <c r="H23" s="8">
        <f>LOG(E23,M$3)</f>
        <v>98.300940588783888</v>
      </c>
      <c r="I23" s="8">
        <f>((F23-$K$6)*(SUM(K$8:M$8)/3/K$8)+(G23-$K$6)*(SUM(K$8:M$8)/3/L$8)+(H23-$K$6)*(SUM(K$8:M$8)/3/M$8)+$K$6*3)/3</f>
        <v>98.290600206602491</v>
      </c>
      <c r="J23" s="8">
        <f>(I23-MIN(I:I))*($K$6/(MAX(I:I)-MIN(I:I)))</f>
        <v>52.153616394877737</v>
      </c>
    </row>
    <row r="24" spans="1:10">
      <c r="A24" s="7" t="s">
        <v>97</v>
      </c>
      <c r="B24" s="7" t="s">
        <v>98</v>
      </c>
      <c r="C24" s="9">
        <v>51</v>
      </c>
      <c r="D24" s="2">
        <v>0.66700000000000004</v>
      </c>
      <c r="E24" s="9">
        <v>1701</v>
      </c>
      <c r="F24" s="8">
        <f>LOG(C24,K$3)</f>
        <v>81.867126076354367</v>
      </c>
      <c r="G24" s="8">
        <f>LOG(D24+1,L$3)</f>
        <v>95.784718594247337</v>
      </c>
      <c r="H24" s="8">
        <f>LOG(E24,M$3)</f>
        <v>101.27701433220324</v>
      </c>
      <c r="I24" s="8">
        <f>((F24-$K$6)*(SUM(K$8:M$8)/3/K$8)+(G24-$K$6)*(SUM(K$8:M$8)/3/L$8)+(H24-$K$6)*(SUM(K$8:M$8)/3/M$8)+$K$6*3)/3</f>
        <v>98.032857767560742</v>
      </c>
      <c r="J24" s="8">
        <f>(I24-MIN(I:I))*($K$6/(MAX(I:I)-MIN(I:I)))</f>
        <v>51.626619145798756</v>
      </c>
    </row>
    <row r="25" spans="1:10">
      <c r="A25" s="7" t="s">
        <v>77</v>
      </c>
      <c r="B25" s="7" t="s">
        <v>78</v>
      </c>
      <c r="C25" s="9">
        <v>284</v>
      </c>
      <c r="D25" s="2">
        <v>0.68300000000000005</v>
      </c>
      <c r="E25" s="9">
        <v>1340</v>
      </c>
      <c r="F25" s="8">
        <f>LOG(C25,K$3)</f>
        <v>117.62100595421964</v>
      </c>
      <c r="G25" s="8">
        <f>LOG(D25+1,L$3)</f>
        <v>97.575167950323774</v>
      </c>
      <c r="H25" s="8">
        <f>LOG(E25,M$3)</f>
        <v>98.029348011782716</v>
      </c>
      <c r="I25" s="8">
        <f>((F25-$K$6)*(SUM(K$8:M$8)/3/K$8)+(G25-$K$6)*(SUM(K$8:M$8)/3/L$8)+(H25-$K$6)*(SUM(K$8:M$8)/3/M$8)+$K$6*3)/3</f>
        <v>97.656721039845877</v>
      </c>
      <c r="J25" s="8">
        <f>(I25-MIN(I:I))*($K$6/(MAX(I:I)-MIN(I:I)))</f>
        <v>50.857545098388208</v>
      </c>
    </row>
    <row r="26" spans="1:10">
      <c r="A26" s="7" t="s">
        <v>101</v>
      </c>
      <c r="B26" s="7" t="s">
        <v>102</v>
      </c>
      <c r="C26" s="9">
        <v>56</v>
      </c>
      <c r="D26" s="2">
        <v>0.73199999999999998</v>
      </c>
      <c r="E26" s="9">
        <v>1488</v>
      </c>
      <c r="F26" s="8">
        <f>LOG(C26,K$3)</f>
        <v>83.814493609357427</v>
      </c>
      <c r="G26" s="8">
        <f>LOG(D26+1,L$3)</f>
        <v>102.95438095788018</v>
      </c>
      <c r="H26" s="8">
        <f>LOG(E26,M$3)</f>
        <v>99.455636091698096</v>
      </c>
      <c r="I26" s="8">
        <f>((F26-$K$6)*(SUM(K$8:M$8)/3/K$8)+(G26-$K$6)*(SUM(K$8:M$8)/3/L$8)+(H26-$K$6)*(SUM(K$8:M$8)/3/M$8)+$K$6*3)/3</f>
        <v>97.401346804872773</v>
      </c>
      <c r="J26" s="8">
        <f>(I26-MIN(I:I))*($K$6/(MAX(I:I)-MIN(I:I)))</f>
        <v>50.335390036083254</v>
      </c>
    </row>
    <row r="27" spans="1:10">
      <c r="A27" s="10" t="s">
        <v>58</v>
      </c>
      <c r="B27" s="7" t="s">
        <v>59</v>
      </c>
      <c r="C27" s="9">
        <v>251</v>
      </c>
      <c r="D27" s="2">
        <v>0.629</v>
      </c>
      <c r="E27" s="9">
        <v>1458</v>
      </c>
      <c r="F27" s="8">
        <f>LOG(C27,K$3)</f>
        <v>115.04908779065904</v>
      </c>
      <c r="G27" s="8">
        <f>LOG(D27+1,L$3)</f>
        <v>91.462574910962516</v>
      </c>
      <c r="H27" s="8">
        <f>LOG(E27,M$3)</f>
        <v>99.178347814086322</v>
      </c>
      <c r="I27" s="8">
        <f>((F27-$K$6)*(SUM(K$8:M$8)/3/K$8)+(G27-$K$6)*(SUM(K$8:M$8)/3/L$8)+(H27-$K$6)*(SUM(K$8:M$8)/3/M$8)+$K$6*3)/3</f>
        <v>97.17956181200735</v>
      </c>
      <c r="J27" s="8">
        <f>(I27-MIN(I:I))*($K$6/(MAX(I:I)-MIN(I:I)))</f>
        <v>49.881913761234522</v>
      </c>
    </row>
    <row r="28" spans="1:10">
      <c r="A28" s="7" t="s">
        <v>99</v>
      </c>
      <c r="B28" s="7" t="s">
        <v>100</v>
      </c>
      <c r="C28" s="9">
        <v>10</v>
      </c>
      <c r="D28" s="2">
        <v>0.8</v>
      </c>
      <c r="E28" s="9">
        <v>1611</v>
      </c>
      <c r="F28" s="8">
        <f>LOG(C28,K$3)</f>
        <v>47.943637820750361</v>
      </c>
      <c r="G28" s="8">
        <f>LOG(D28+1,L$3)</f>
        <v>110.17252340371633</v>
      </c>
      <c r="H28" s="8">
        <f>LOG(E28,M$3)</f>
        <v>100.53691996609422</v>
      </c>
      <c r="I28" s="8">
        <f>((F28-$K$6)*(SUM(K$8:M$8)/3/K$8)+(G28-$K$6)*(SUM(K$8:M$8)/3/L$8)+(H28-$K$6)*(SUM(K$8:M$8)/3/M$8)+$K$6*3)/3</f>
        <v>96.826389823220339</v>
      </c>
      <c r="J28" s="8">
        <f>(I28-MIN(I:I))*($K$6/(MAX(I:I)-MIN(I:I)))</f>
        <v>49.159794938915311</v>
      </c>
    </row>
    <row r="29" spans="1:10">
      <c r="A29" s="7" t="s">
        <v>90</v>
      </c>
      <c r="B29" s="7" t="s">
        <v>91</v>
      </c>
      <c r="C29" s="9">
        <v>90</v>
      </c>
      <c r="D29" s="2">
        <v>0.64400000000000002</v>
      </c>
      <c r="E29" s="9">
        <v>1551</v>
      </c>
      <c r="F29" s="8">
        <f>LOG(C29,K$3)</f>
        <v>93.693495086473291</v>
      </c>
      <c r="G29" s="8">
        <f>LOG(D29+1,L$3)</f>
        <v>93.180609319831916</v>
      </c>
      <c r="H29" s="8">
        <f>LOG(E29,M$3)</f>
        <v>100.02018303381513</v>
      </c>
      <c r="I29" s="8">
        <f>((F29-$K$6)*(SUM(K$8:M$8)/3/K$8)+(G29-$K$6)*(SUM(K$8:M$8)/3/L$8)+(H29-$K$6)*(SUM(K$8:M$8)/3/M$8)+$K$6*3)/3</f>
        <v>96.198448705949104</v>
      </c>
      <c r="J29" s="8">
        <f>(I29-MIN(I:I))*($K$6/(MAX(I:I)-MIN(I:I)))</f>
        <v>47.875864971402585</v>
      </c>
    </row>
    <row r="30" spans="1:10">
      <c r="A30" s="7" t="s">
        <v>68</v>
      </c>
      <c r="B30" s="7" t="s">
        <v>109</v>
      </c>
      <c r="C30" s="9">
        <v>131</v>
      </c>
      <c r="D30" s="2">
        <v>0.67900000000000005</v>
      </c>
      <c r="E30" s="9">
        <v>1403</v>
      </c>
      <c r="F30" s="8">
        <f>LOG(C30,K$3)</f>
        <v>101.5096881671908</v>
      </c>
      <c r="G30" s="8">
        <f>LOG(D30+1,L$3)</f>
        <v>97.129156456774695</v>
      </c>
      <c r="H30" s="8">
        <f>LOG(E30,M$3)</f>
        <v>98.654836194715671</v>
      </c>
      <c r="I30" s="8">
        <f>((F30-$K$6)*(SUM(K$8:M$8)/3/K$8)+(G30-$K$6)*(SUM(K$8:M$8)/3/L$8)+(H30-$K$6)*(SUM(K$8:M$8)/3/M$8)+$K$6*3)/3</f>
        <v>96.177381630302577</v>
      </c>
      <c r="J30" s="8">
        <f>(I30-MIN(I:I))*($K$6/(MAX(I:I)-MIN(I:I)))</f>
        <v>47.832789834249638</v>
      </c>
    </row>
    <row r="31" spans="1:10">
      <c r="A31" s="7" t="s">
        <v>71</v>
      </c>
      <c r="B31" s="7" t="s">
        <v>72</v>
      </c>
      <c r="C31" s="9">
        <v>44</v>
      </c>
      <c r="D31" s="2">
        <v>0.81799999999999995</v>
      </c>
      <c r="E31" s="9">
        <v>1274</v>
      </c>
      <c r="F31" s="8">
        <f>LOG(C31,K$3)</f>
        <v>78.793099896996566</v>
      </c>
      <c r="G31" s="8">
        <f>LOG(D31+1,L$3)</f>
        <v>112.03757602272724</v>
      </c>
      <c r="H31" s="8">
        <f>LOG(E31,M$3)</f>
        <v>97.34171194136735</v>
      </c>
      <c r="I31" s="8">
        <f>((F31-$K$6)*(SUM(K$8:M$8)/3/K$8)+(G31-$K$6)*(SUM(K$8:M$8)/3/L$8)+(H31-$K$6)*(SUM(K$8:M$8)/3/M$8)+$K$6*3)/3</f>
        <v>95.790769255100543</v>
      </c>
      <c r="J31" s="8">
        <f>(I31-MIN(I:I))*($K$6/(MAX(I:I)-MIN(I:I)))</f>
        <v>47.042296584675164</v>
      </c>
    </row>
    <row r="32" spans="1:10">
      <c r="A32" s="7" t="s">
        <v>66</v>
      </c>
      <c r="B32" s="7" t="s">
        <v>67</v>
      </c>
      <c r="C32" s="9">
        <v>568</v>
      </c>
      <c r="D32" s="2">
        <v>0.55800000000000005</v>
      </c>
      <c r="E32" s="9">
        <v>1402</v>
      </c>
      <c r="F32" s="8">
        <f>LOG(C32,K$3)</f>
        <v>132.05347903951559</v>
      </c>
      <c r="G32" s="8">
        <f>LOG(D32+1,L$3)</f>
        <v>83.109782038331488</v>
      </c>
      <c r="H32" s="8">
        <f>LOG(E32,M$3)</f>
        <v>98.645128968778963</v>
      </c>
      <c r="I32" s="8">
        <f>((F32-$K$6)*(SUM(K$8:M$8)/3/K$8)+(G32-$K$6)*(SUM(K$8:M$8)/3/L$8)+(H32-$K$6)*(SUM(K$8:M$8)/3/M$8)+$K$6*3)/3</f>
        <v>95.374088138334812</v>
      </c>
      <c r="J32" s="8">
        <f>(I32-MIN(I:I))*($K$6/(MAX(I:I)-MIN(I:I)))</f>
        <v>46.190322796054623</v>
      </c>
    </row>
    <row r="33" spans="1:10">
      <c r="A33" s="7" t="s">
        <v>80</v>
      </c>
      <c r="B33" s="7" t="s">
        <v>81</v>
      </c>
      <c r="C33" s="9">
        <v>77</v>
      </c>
      <c r="D33" s="2">
        <v>0.70099999999999996</v>
      </c>
      <c r="E33" s="9">
        <v>1351</v>
      </c>
      <c r="F33" s="8">
        <f>LOG(C33,K$3)</f>
        <v>90.44522807987417</v>
      </c>
      <c r="G33" s="8">
        <f>LOG(D33+1,L$3)</f>
        <v>99.56918932782429</v>
      </c>
      <c r="H33" s="8">
        <f>LOG(E33,M$3)</f>
        <v>98.140651657951651</v>
      </c>
      <c r="I33" s="8">
        <f>((F33-$K$6)*(SUM(K$8:M$8)/3/K$8)+(G33-$K$6)*(SUM(K$8:M$8)/3/L$8)+(H33-$K$6)*(SUM(K$8:M$8)/3/M$8)+$K$6*3)/3</f>
        <v>94.269582741209987</v>
      </c>
      <c r="J33" s="8">
        <f>(I33-MIN(I:I))*($K$6/(MAX(I:I)-MIN(I:I)))</f>
        <v>43.931977961413757</v>
      </c>
    </row>
    <row r="34" spans="1:10">
      <c r="A34" s="7" t="s">
        <v>56</v>
      </c>
      <c r="B34" s="7" t="s">
        <v>57</v>
      </c>
      <c r="C34" s="9">
        <v>71</v>
      </c>
      <c r="D34" s="2">
        <v>0.63400000000000001</v>
      </c>
      <c r="E34" s="9">
        <v>1495</v>
      </c>
      <c r="F34" s="8">
        <f>LOG(C34,K$3)</f>
        <v>88.756059783627705</v>
      </c>
      <c r="G34" s="8">
        <f>LOG(D34+1,L$3)</f>
        <v>92.037004541441163</v>
      </c>
      <c r="H34" s="8">
        <f>LOG(E34,M$3)</f>
        <v>99.519532076630625</v>
      </c>
      <c r="I34" s="8">
        <f>((F34-$K$6)*(SUM(K$8:M$8)/3/K$8)+(G34-$K$6)*(SUM(K$8:M$8)/3/L$8)+(H34-$K$6)*(SUM(K$8:M$8)/3/M$8)+$K$6*3)/3</f>
        <v>93.844577083266913</v>
      </c>
      <c r="J34" s="8">
        <f>(I34-MIN(I:I))*($K$6/(MAX(I:I)-MIN(I:I)))</f>
        <v>43.06298326495741</v>
      </c>
    </row>
    <row r="35" spans="1:10">
      <c r="A35" s="7" t="s">
        <v>75</v>
      </c>
      <c r="B35" s="7" t="s">
        <v>76</v>
      </c>
      <c r="C35" s="9">
        <v>79</v>
      </c>
      <c r="D35" s="2">
        <v>0.64600000000000002</v>
      </c>
      <c r="E35" s="9">
        <v>1427</v>
      </c>
      <c r="F35" s="8">
        <f>LOG(C35,K$3)</f>
        <v>90.979145983672893</v>
      </c>
      <c r="G35" s="8">
        <f>LOG(D35+1,L$3)</f>
        <v>93.408495356076301</v>
      </c>
      <c r="H35" s="8">
        <f>LOG(E35,M$3)</f>
        <v>98.885757074359418</v>
      </c>
      <c r="I35" s="8">
        <f>((F35-$K$6)*(SUM(K$8:M$8)/3/K$8)+(G35-$K$6)*(SUM(K$8:M$8)/3/L$8)+(H35-$K$6)*(SUM(K$8:M$8)/3/M$8)+$K$6*3)/3</f>
        <v>93.414519518484724</v>
      </c>
      <c r="J35" s="8">
        <f>(I35-MIN(I:I))*($K$6/(MAX(I:I)-MIN(I:I)))</f>
        <v>42.18365910542655</v>
      </c>
    </row>
    <row r="36" spans="1:10">
      <c r="A36" s="7" t="s">
        <v>82</v>
      </c>
      <c r="B36" s="7" t="s">
        <v>83</v>
      </c>
      <c r="C36" s="9">
        <v>218</v>
      </c>
      <c r="D36" s="2">
        <v>0.56399999999999995</v>
      </c>
      <c r="E36" s="9">
        <v>1445</v>
      </c>
      <c r="F36" s="8">
        <f>LOG(C36,K$3)</f>
        <v>112.11411118896099</v>
      </c>
      <c r="G36" s="8">
        <f>LOG(D36+1,L$3)</f>
        <v>83.830229722459407</v>
      </c>
      <c r="H36" s="8">
        <f>LOG(E36,M$3)</f>
        <v>99.056413144790071</v>
      </c>
      <c r="I36" s="8">
        <f>((F36-$K$6)*(SUM(K$8:M$8)/3/K$8)+(G36-$K$6)*(SUM(K$8:M$8)/3/L$8)+(H36-$K$6)*(SUM(K$8:M$8)/3/M$8)+$K$6*3)/3</f>
        <v>93.289717689287201</v>
      </c>
      <c r="J36" s="8">
        <f>(I36-MIN(I:I))*($K$6/(MAX(I:I)-MIN(I:I)))</f>
        <v>41.928481025667374</v>
      </c>
    </row>
    <row r="37" spans="1:10">
      <c r="A37" s="7" t="s">
        <v>84</v>
      </c>
      <c r="B37" s="7" t="s">
        <v>85</v>
      </c>
      <c r="C37" s="9">
        <v>17</v>
      </c>
      <c r="D37" s="2">
        <v>0.76500000000000001</v>
      </c>
      <c r="E37" s="9">
        <v>1411</v>
      </c>
      <c r="F37" s="8">
        <f>LOG(C37,K$3)</f>
        <v>58.992197443492898</v>
      </c>
      <c r="G37" s="8">
        <f>LOG(D37+1,L$3)</f>
        <v>106.49203013772217</v>
      </c>
      <c r="H37" s="8">
        <f>LOG(E37,M$3)</f>
        <v>98.732245834959528</v>
      </c>
      <c r="I37" s="8">
        <f>((F37-$K$6)*(SUM(K$8:M$8)/3/K$8)+(G37-$K$6)*(SUM(K$8:M$8)/3/L$8)+(H37-$K$6)*(SUM(K$8:M$8)/3/M$8)+$K$6*3)/3</f>
        <v>93.245471351147799</v>
      </c>
      <c r="J37" s="8">
        <f>(I37-MIN(I:I))*($K$6/(MAX(I:I)-MIN(I:I)))</f>
        <v>41.838012034344196</v>
      </c>
    </row>
    <row r="38" spans="1:10">
      <c r="A38" s="7" t="s">
        <v>48</v>
      </c>
      <c r="B38" s="7" t="s">
        <v>49</v>
      </c>
      <c r="C38" s="9">
        <v>68</v>
      </c>
      <c r="D38" s="2">
        <v>0.64700000000000002</v>
      </c>
      <c r="E38" s="9">
        <v>1412</v>
      </c>
      <c r="F38" s="8">
        <f>LOG(C38,K$3)</f>
        <v>87.857143614084833</v>
      </c>
      <c r="G38" s="8">
        <f>LOG(D38+1,L$3)</f>
        <v>93.522334558921102</v>
      </c>
      <c r="H38" s="8">
        <f>LOG(E38,M$3)</f>
        <v>98.741891165720361</v>
      </c>
      <c r="I38" s="8">
        <f>((F38-$K$6)*(SUM(K$8:M$8)/3/K$8)+(G38-$K$6)*(SUM(K$8:M$8)/3/L$8)+(H38-$K$6)*(SUM(K$8:M$8)/3/M$8)+$K$6*3)/3</f>
        <v>92.641813570864826</v>
      </c>
      <c r="J38" s="8">
        <f>(I38-MIN(I:I))*($K$6/(MAX(I:I)-MIN(I:I)))</f>
        <v>40.603733384786132</v>
      </c>
    </row>
    <row r="39" spans="1:10" ht="17.149999999999999">
      <c r="A39" s="7" t="s">
        <v>54</v>
      </c>
      <c r="B39" s="7" t="s">
        <v>55</v>
      </c>
      <c r="C39" s="9">
        <v>473</v>
      </c>
      <c r="D39" s="2">
        <v>0.40400000000000003</v>
      </c>
      <c r="E39" s="9">
        <v>1709</v>
      </c>
      <c r="F39" s="8">
        <f>LOG(C39,K$3)</f>
        <v>128.24257375233276</v>
      </c>
      <c r="G39" s="8">
        <f>LOG(D39+1,L$3)</f>
        <v>63.601860003600727</v>
      </c>
      <c r="H39" s="8">
        <f>LOG(E39,M$3)</f>
        <v>101.34089425608354</v>
      </c>
      <c r="I39" s="8">
        <f>((F39-$K$6)*(SUM(K$8:M$8)/3/K$8)+(G39-$K$6)*(SUM(K$8:M$8)/3/L$8)+(H39-$K$6)*(SUM(K$8:M$8)/3/M$8)+$K$6*3)/3</f>
        <v>92.48759808583911</v>
      </c>
      <c r="J39" s="8">
        <f>(I39-MIN(I:I))*($K$6/(MAX(I:I)-MIN(I:I)))</f>
        <v>40.288414197631361</v>
      </c>
    </row>
    <row r="40" spans="1:10">
      <c r="A40" s="7" t="s">
        <v>104</v>
      </c>
      <c r="B40" s="7" t="s">
        <v>105</v>
      </c>
      <c r="C40" s="9">
        <v>41</v>
      </c>
      <c r="D40" s="2">
        <v>0.65900000000000003</v>
      </c>
      <c r="E40" s="9">
        <v>1390</v>
      </c>
      <c r="F40" s="8">
        <f>LOG(C40,K$3)</f>
        <v>77.322725109723933</v>
      </c>
      <c r="G40" s="8">
        <f>LOG(D40+1,L$3)</f>
        <v>94.883039204278347</v>
      </c>
      <c r="H40" s="8">
        <f>LOG(E40,M$3)</f>
        <v>98.528099161053007</v>
      </c>
      <c r="I40" s="8">
        <f>((F40-$K$6)*(SUM(K$8:M$8)/3/K$8)+(G40-$K$6)*(SUM(K$8:M$8)/3/L$8)+(H40-$K$6)*(SUM(K$8:M$8)/3/M$8)+$K$6*3)/3</f>
        <v>91.020036119102599</v>
      </c>
      <c r="J40" s="8">
        <f>(I40-MIN(I:I))*($K$6/(MAX(I:I)-MIN(I:I)))</f>
        <v>37.287739872524163</v>
      </c>
    </row>
    <row r="41" spans="1:10">
      <c r="A41" s="7" t="s">
        <v>38</v>
      </c>
      <c r="B41" s="7" t="s">
        <v>39</v>
      </c>
      <c r="C41" s="9">
        <v>33</v>
      </c>
      <c r="D41" s="2">
        <v>0.60599999999999998</v>
      </c>
      <c r="E41" s="9">
        <v>1519</v>
      </c>
      <c r="F41" s="8">
        <f>LOG(C41,K$3)</f>
        <v>72.803082359266114</v>
      </c>
      <c r="G41" s="8">
        <f>LOG(D41+1,L$3)</f>
        <v>88.797285142567219</v>
      </c>
      <c r="H41" s="8">
        <f>LOG(E41,M$3)</f>
        <v>99.736354981347574</v>
      </c>
      <c r="I41" s="8">
        <f>((F41-$K$6)*(SUM(K$8:M$8)/3/K$8)+(G41-$K$6)*(SUM(K$8:M$8)/3/L$8)+(H41-$K$6)*(SUM(K$8:M$8)/3/M$8)+$K$6*3)/3</f>
        <v>90.362247738414922</v>
      </c>
      <c r="J41" s="8">
        <f>(I41-MIN(I:I))*($K$6/(MAX(I:I)-MIN(I:I)))</f>
        <v>35.942782214843376</v>
      </c>
    </row>
    <row r="42" spans="1:10">
      <c r="A42" s="7" t="s">
        <v>95</v>
      </c>
      <c r="B42" s="7" t="s">
        <v>96</v>
      </c>
      <c r="C42" s="9">
        <v>39</v>
      </c>
      <c r="D42" s="2">
        <v>0.46200000000000002</v>
      </c>
      <c r="E42" s="9">
        <v>1894</v>
      </c>
      <c r="F42" s="8">
        <f>LOG(C42,K$3)</f>
        <v>76.281425268692971</v>
      </c>
      <c r="G42" s="8">
        <f>LOG(D42+1,L$3)</f>
        <v>71.189289513208948</v>
      </c>
      <c r="H42" s="8">
        <f>LOG(E42,M$3)</f>
        <v>102.74021589282967</v>
      </c>
      <c r="I42" s="8">
        <f>((F42-$K$6)*(SUM(K$8:M$8)/3/K$8)+(G42-$K$6)*(SUM(K$8:M$8)/3/L$8)+(H42-$K$6)*(SUM(K$8:M$8)/3/M$8)+$K$6*3)/3</f>
        <v>90.11344659421917</v>
      </c>
      <c r="J42" s="8">
        <f>(I42-MIN(I:I))*($K$6/(MAX(I:I)-MIN(I:I)))</f>
        <v>35.434066928969841</v>
      </c>
    </row>
    <row r="43" spans="1:10">
      <c r="A43" s="7" t="s">
        <v>50</v>
      </c>
      <c r="B43" s="7" t="s">
        <v>51</v>
      </c>
      <c r="C43" s="9">
        <v>27</v>
      </c>
      <c r="D43" s="2">
        <v>0.74099999999999999</v>
      </c>
      <c r="E43" s="9">
        <v>1186</v>
      </c>
      <c r="F43" s="8">
        <f>LOG(C43,K$3)</f>
        <v>68.62478589858442</v>
      </c>
      <c r="G43" s="8">
        <f>LOG(D43+1,L$3)</f>
        <v>103.92583500433834</v>
      </c>
      <c r="H43" s="8">
        <f>LOG(E43,M$3)</f>
        <v>96.367258927817701</v>
      </c>
      <c r="I43" s="8">
        <f>((F43-$K$6)*(SUM(K$8:M$8)/3/K$8)+(G43-$K$6)*(SUM(K$8:M$8)/3/L$8)+(H43-$K$6)*(SUM(K$8:M$8)/3/M$8)+$K$6*3)/3</f>
        <v>88.69034835951426</v>
      </c>
      <c r="J43" s="8">
        <f>(I43-MIN(I:I))*($K$6/(MAX(I:I)-MIN(I:I)))</f>
        <v>32.524306093125645</v>
      </c>
    </row>
    <row r="44" spans="1:10">
      <c r="A44" s="7" t="s">
        <v>24</v>
      </c>
      <c r="B44" s="7" t="s">
        <v>40</v>
      </c>
      <c r="C44" s="9">
        <v>8</v>
      </c>
      <c r="D44" s="2">
        <v>0.625</v>
      </c>
      <c r="E44" s="9">
        <v>1529</v>
      </c>
      <c r="F44" s="8">
        <f>LOG(C44,K$3)</f>
        <v>43.297419255887888</v>
      </c>
      <c r="G44" s="8">
        <f>LOG(D44+1,L$3)</f>
        <v>91.001760316906768</v>
      </c>
      <c r="H44" s="8">
        <f>LOG(E44,M$3)</f>
        <v>99.825688528905204</v>
      </c>
      <c r="I44" s="8">
        <f>((F44-$K$6)*(SUM(K$8:M$8)/3/K$8)+(G44-$K$6)*(SUM(K$8:M$8)/3/L$8)+(H44-$K$6)*(SUM(K$8:M$8)/3/M$8)+$K$6*3)/3</f>
        <v>86.633405464381383</v>
      </c>
      <c r="J44" s="8">
        <f>(I44-MIN(I:I))*($K$6/(MAX(I:I)-MIN(I:I)))</f>
        <v>28.3185445147152</v>
      </c>
    </row>
    <row r="45" spans="1:10">
      <c r="A45" s="7" t="s">
        <v>37</v>
      </c>
      <c r="B45" s="7" t="s">
        <v>10</v>
      </c>
      <c r="C45" s="9">
        <v>7</v>
      </c>
      <c r="D45" s="2">
        <v>0.57099999999999995</v>
      </c>
      <c r="E45" s="9">
        <v>1057</v>
      </c>
      <c r="F45" s="8">
        <f>LOG(C45,K$3)</f>
        <v>40.517074353469518</v>
      </c>
      <c r="G45" s="8">
        <f>LOG(D45+1,L$3)</f>
        <v>84.667266961718425</v>
      </c>
      <c r="H45" s="8">
        <f>LOG(E45,M$3)</f>
        <v>94.799540936236795</v>
      </c>
      <c r="I45" s="8">
        <f>((F45-$K$6)*(SUM(K$8:M$8)/3/K$8)+(G45-$K$6)*(SUM(K$8:M$8)/3/L$8)+(H45-$K$6)*(SUM(K$8:M$8)/3/M$8)+$K$6*3)/3</f>
        <v>72.78344562855473</v>
      </c>
      <c r="J45" s="8">
        <f>(I45-MIN(I:I))*($K$6/(MAX(I:I)-MIN(I:I)))</f>
        <v>0</v>
      </c>
    </row>
  </sheetData>
  <autoFilter ref="A1:J34" xr:uid="{810371E3-78D8-45D8-BA94-4D83BDDFEA26}">
    <sortState xmlns:xlrd2="http://schemas.microsoft.com/office/spreadsheetml/2017/richdata2" ref="A2:J45">
      <sortCondition descending="1" ref="J1:J34"/>
    </sortState>
  </autoFilter>
  <mergeCells count="4">
    <mergeCell ref="K2:M2"/>
    <mergeCell ref="K4:M4"/>
    <mergeCell ref="K6:M6"/>
    <mergeCell ref="K7:M7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FAD19-669F-4910-B625-03AA22EDF079}">
  <dimension ref="A1:M39"/>
  <sheetViews>
    <sheetView tabSelected="1" workbookViewId="0">
      <selection activeCell="O21" sqref="O21"/>
    </sheetView>
  </sheetViews>
  <sheetFormatPr defaultRowHeight="14.15"/>
  <cols>
    <col min="1" max="1" width="48.2109375" style="7" bestFit="1" customWidth="1"/>
    <col min="2" max="2" width="24.28515625" style="7" bestFit="1" customWidth="1"/>
    <col min="3" max="3" width="12.7109375" style="9" bestFit="1" customWidth="1"/>
    <col min="4" max="4" width="13.640625" style="2" bestFit="1" customWidth="1"/>
    <col min="5" max="5" width="12.7109375" style="9" bestFit="1" customWidth="1"/>
    <col min="6" max="6" width="16.5703125" style="8" bestFit="1" customWidth="1"/>
    <col min="7" max="7" width="14.640625" style="8" bestFit="1" customWidth="1"/>
    <col min="8" max="8" width="16.5703125" style="8" bestFit="1" customWidth="1"/>
    <col min="9" max="9" width="9" style="8" bestFit="1" customWidth="1"/>
    <col min="10" max="10" width="16.5703125" style="8" bestFit="1" customWidth="1"/>
    <col min="11" max="12" width="8.5703125" style="7" bestFit="1" customWidth="1"/>
    <col min="13" max="13" width="9.0703125" style="7" bestFit="1" customWidth="1"/>
    <col min="14" max="16384" width="9.140625" style="7"/>
  </cols>
  <sheetData>
    <row r="1" spans="1:13">
      <c r="A1" s="7" t="s">
        <v>3</v>
      </c>
      <c r="B1" s="7" t="s">
        <v>27</v>
      </c>
      <c r="C1" s="9" t="s">
        <v>7</v>
      </c>
      <c r="D1" s="2" t="s">
        <v>1</v>
      </c>
      <c r="E1" s="9" t="s">
        <v>2</v>
      </c>
      <c r="F1" s="8" t="s">
        <v>11</v>
      </c>
      <c r="G1" s="8" t="s">
        <v>12</v>
      </c>
      <c r="H1" s="8" t="s">
        <v>13</v>
      </c>
      <c r="I1" s="8" t="s">
        <v>14</v>
      </c>
      <c r="J1" s="8" t="s">
        <v>15</v>
      </c>
      <c r="K1" s="1" t="s">
        <v>7</v>
      </c>
      <c r="L1" s="2" t="s">
        <v>16</v>
      </c>
      <c r="M1" s="1" t="s">
        <v>2</v>
      </c>
    </row>
    <row r="2" spans="1:13">
      <c r="A2" s="7" t="s">
        <v>4</v>
      </c>
      <c r="B2" s="7" t="s">
        <v>5</v>
      </c>
      <c r="C2" s="9">
        <v>106</v>
      </c>
      <c r="D2" s="2">
        <v>0.877</v>
      </c>
      <c r="E2" s="9">
        <v>4350</v>
      </c>
      <c r="F2" s="8">
        <f>LOG(C2,K$3)</f>
        <v>155.15400977178069</v>
      </c>
      <c r="G2" s="8">
        <f>LOG(D2+1,L$3)</f>
        <v>107.96659191900335</v>
      </c>
      <c r="H2" s="8">
        <f>LOG(E2,M$3)</f>
        <v>110.19402771988244</v>
      </c>
      <c r="I2" s="8">
        <f>((F2-$K$6)*(SUM(K$8:M$8)/3/K$8)+(G2-$K$6)*(SUM(K$8:M$8)/3/L$8)+(H2-$K$6)*(SUM(K$8:M$8)/3/M$8)+$K$6*3)/3</f>
        <v>125.10103444334864</v>
      </c>
      <c r="J2" s="8">
        <f>(I2-MIN(I:I))*($K$6/(MAX(I:I)-MIN(I:I)))</f>
        <v>100</v>
      </c>
      <c r="K2" s="3" t="s">
        <v>17</v>
      </c>
      <c r="L2" s="3"/>
      <c r="M2" s="3"/>
    </row>
    <row r="3" spans="1:13">
      <c r="A3" s="7" t="s">
        <v>52</v>
      </c>
      <c r="B3" s="7" t="s">
        <v>53</v>
      </c>
      <c r="C3" s="9">
        <v>110</v>
      </c>
      <c r="D3" s="2">
        <v>0.83599999999999997</v>
      </c>
      <c r="E3" s="9">
        <v>2316</v>
      </c>
      <c r="F3" s="8">
        <f>LOG(C3,K$3)</f>
        <v>156.38638393005121</v>
      </c>
      <c r="G3" s="8">
        <f>LOG(D3+1,L$3)</f>
        <v>104.17972830085439</v>
      </c>
      <c r="H3" s="8">
        <f>LOG(E3,M$3)</f>
        <v>101.90330860458944</v>
      </c>
      <c r="I3" s="8">
        <f>((F3-$K$6)*(SUM(K$8:M$8)/3/K$8)+(G3-$K$6)*(SUM(K$8:M$8)/3/L$8)+(H3-$K$6)*(SUM(K$8:M$8)/3/M$8)+$K$6*3)/3</f>
        <v>113.60533701469762</v>
      </c>
      <c r="J3" s="8">
        <f>(I3-MIN(I:I))*($K$6/(MAX(I:I)-MIN(I:I)))</f>
        <v>73.63253742679855</v>
      </c>
      <c r="K3" s="4">
        <v>1.0305131056379278</v>
      </c>
      <c r="L3" s="4">
        <v>1.0058491658615611</v>
      </c>
      <c r="M3" s="4">
        <v>1.0789937606405959</v>
      </c>
    </row>
    <row r="4" spans="1:13">
      <c r="A4" s="7" t="s">
        <v>86</v>
      </c>
      <c r="B4" s="7" t="s">
        <v>87</v>
      </c>
      <c r="C4" s="9">
        <v>13</v>
      </c>
      <c r="D4" s="2">
        <v>1</v>
      </c>
      <c r="E4" s="9">
        <v>3125</v>
      </c>
      <c r="F4" s="8">
        <f>LOG(C4,K$3)</f>
        <v>85.336630250873483</v>
      </c>
      <c r="G4" s="8">
        <f>LOG(D4+1,L$3)</f>
        <v>118.84983140827077</v>
      </c>
      <c r="H4" s="8">
        <f>LOG(E4,M$3)</f>
        <v>105.84381950001436</v>
      </c>
      <c r="I4" s="8">
        <f>((F4-$K$6)*(SUM(K$8:M$8)/3/K$8)+(G4-$K$6)*(SUM(K$8:M$8)/3/L$8)+(H4-$K$6)*(SUM(K$8:M$8)/3/M$8)+$K$6*3)/3</f>
        <v>113.30178681716995</v>
      </c>
      <c r="J4" s="8">
        <f>(I4-MIN(I:I))*($K$6/(MAX(I:I)-MIN(I:I)))</f>
        <v>72.936290111481213</v>
      </c>
      <c r="K4" s="3" t="s">
        <v>18</v>
      </c>
      <c r="L4" s="3"/>
      <c r="M4" s="3"/>
    </row>
    <row r="5" spans="1:13">
      <c r="A5" s="7" t="s">
        <v>28</v>
      </c>
      <c r="B5" s="7" t="s">
        <v>29</v>
      </c>
      <c r="C5" s="9">
        <v>91</v>
      </c>
      <c r="D5" s="2">
        <v>0.83499999999999996</v>
      </c>
      <c r="E5" s="9">
        <v>2136</v>
      </c>
      <c r="F5" s="8">
        <f>LOG(C5,K$3)</f>
        <v>150.07764137777465</v>
      </c>
      <c r="G5" s="8">
        <f>LOG(D5+1,L$3)</f>
        <v>104.08631284641456</v>
      </c>
      <c r="H5" s="8">
        <f>LOG(E5,M$3)</f>
        <v>100.83915228174817</v>
      </c>
      <c r="I5" s="8">
        <f>((F5-$K$6)*(SUM(K$8:M$8)/3/K$8)+(G5-$K$6)*(SUM(K$8:M$8)/3/L$8)+(H5-$K$6)*(SUM(K$8:M$8)/3/M$8)+$K$6*3)/3</f>
        <v>111.23523824377126</v>
      </c>
      <c r="J5" s="8">
        <f>(I5-MIN(I:I))*($K$6/(MAX(I:I)-MIN(I:I)))</f>
        <v>68.196286949168766</v>
      </c>
      <c r="K5" s="5">
        <f>AVERAGE(F:F)</f>
        <v>100.00000077335649</v>
      </c>
      <c r="L5" s="5">
        <f>AVERAGE(G:G)</f>
        <v>99.999999781204451</v>
      </c>
      <c r="M5" s="5">
        <f>AVERAGE(H:H)</f>
        <v>99.999999683235572</v>
      </c>
    </row>
    <row r="6" spans="1:13">
      <c r="A6" s="7" t="s">
        <v>60</v>
      </c>
      <c r="B6" s="7" t="s">
        <v>61</v>
      </c>
      <c r="C6" s="9">
        <v>39</v>
      </c>
      <c r="D6" s="2">
        <v>0.92300000000000004</v>
      </c>
      <c r="E6" s="9">
        <v>2216</v>
      </c>
      <c r="F6" s="8">
        <f>LOG(C6,K$3)</f>
        <v>121.8877888125069</v>
      </c>
      <c r="G6" s="8">
        <f>LOG(D6+1,L$3)</f>
        <v>112.11802990177267</v>
      </c>
      <c r="H6" s="8">
        <f>LOG(E6,M$3)</f>
        <v>101.32276898523619</v>
      </c>
      <c r="I6" s="8">
        <f>((F6-$K$6)*(SUM(K$8:M$8)/3/K$8)+(G6-$K$6)*(SUM(K$8:M$8)/3/L$8)+(H6-$K$6)*(SUM(K$8:M$8)/3/M$8)+$K$6*3)/3</f>
        <v>110.84353521565583</v>
      </c>
      <c r="J6" s="8">
        <f>(I6-MIN(I:I))*($K$6/(MAX(I:I)-MIN(I:I)))</f>
        <v>67.297845162774664</v>
      </c>
      <c r="K6" s="3">
        <v>100</v>
      </c>
      <c r="L6" s="3"/>
      <c r="M6" s="3"/>
    </row>
    <row r="7" spans="1:13">
      <c r="A7" s="7" t="s">
        <v>30</v>
      </c>
      <c r="B7" s="7" t="s">
        <v>31</v>
      </c>
      <c r="C7" s="9">
        <v>38</v>
      </c>
      <c r="D7" s="2">
        <v>0.89500000000000002</v>
      </c>
      <c r="E7" s="9">
        <v>2331</v>
      </c>
      <c r="F7" s="8">
        <f>LOG(C7,K$3)</f>
        <v>121.02357663134499</v>
      </c>
      <c r="G7" s="8">
        <f>LOG(D7+1,L$3)</f>
        <v>109.60305880697827</v>
      </c>
      <c r="H7" s="8">
        <f>LOG(E7,M$3)</f>
        <v>101.98822105271061</v>
      </c>
      <c r="I7" s="8">
        <f>((F7-$K$6)*(SUM(K$8:M$8)/3/K$8)+(G7-$K$6)*(SUM(K$8:M$8)/3/L$8)+(H7-$K$6)*(SUM(K$8:M$8)/3/M$8)+$K$6*3)/3</f>
        <v>110.33308265911414</v>
      </c>
      <c r="J7" s="8">
        <f>(I7-MIN(I:I))*($K$6/(MAX(I:I)-MIN(I:I)))</f>
        <v>66.127029841342932</v>
      </c>
      <c r="K7" s="3" t="s">
        <v>19</v>
      </c>
      <c r="L7" s="3"/>
      <c r="M7" s="3"/>
    </row>
    <row r="8" spans="1:13">
      <c r="A8" s="7" t="s">
        <v>32</v>
      </c>
      <c r="B8" s="7" t="s">
        <v>43</v>
      </c>
      <c r="C8" s="9">
        <v>41</v>
      </c>
      <c r="D8" s="2">
        <v>0.85399999999999998</v>
      </c>
      <c r="E8" s="9">
        <v>2398</v>
      </c>
      <c r="F8" s="8">
        <f>LOG(C8,K$3)</f>
        <v>123.55165042320716</v>
      </c>
      <c r="G8" s="8">
        <f>LOG(D8+1,L$3)</f>
        <v>105.85256169030785</v>
      </c>
      <c r="H8" s="8">
        <f>LOG(E8,M$3)</f>
        <v>102.36094373007421</v>
      </c>
      <c r="I8" s="8">
        <f>((F8-$K$6)*(SUM(K$8:M$8)/3/K$8)+(G8-$K$6)*(SUM(K$8:M$8)/3/L$8)+(H8-$K$6)*(SUM(K$8:M$8)/3/M$8)+$K$6*3)/3</f>
        <v>109.46377856933076</v>
      </c>
      <c r="J8" s="8">
        <f>(I8-MIN(I:I))*($K$6/(MAX(I:I)-MIN(I:I)))</f>
        <v>64.133123582557189</v>
      </c>
      <c r="K8" s="6">
        <f>(_xlfn.VAR.P(F:F))^0.5</f>
        <v>25.785971158877206</v>
      </c>
      <c r="L8" s="6">
        <f>(_xlfn.VAR.P(G:G))^0.5</f>
        <v>9.2660941553172051</v>
      </c>
      <c r="M8" s="6">
        <f>(_xlfn.VAR.P(H:H))^0.5</f>
        <v>3.5775973131075016</v>
      </c>
    </row>
    <row r="9" spans="1:13" ht="17.149999999999999">
      <c r="A9" s="7" t="s">
        <v>79</v>
      </c>
      <c r="B9" s="7" t="s">
        <v>103</v>
      </c>
      <c r="C9" s="9">
        <v>44</v>
      </c>
      <c r="D9" s="2">
        <v>0.84099999999999997</v>
      </c>
      <c r="E9" s="9">
        <v>1851</v>
      </c>
      <c r="F9" s="8">
        <f>LOG(C9,K$3)</f>
        <v>125.90111794973851</v>
      </c>
      <c r="G9" s="8">
        <f>LOG(D9+1,L$3)</f>
        <v>104.64604368857862</v>
      </c>
      <c r="H9" s="8">
        <f>LOG(E9,M$3)</f>
        <v>98.955541174672817</v>
      </c>
      <c r="I9" s="8">
        <f>((F9-$K$6)*(SUM(K$8:M$8)/3/K$8)+(G9-$K$6)*(SUM(K$8:M$8)/3/L$8)+(H9-$K$6)*(SUM(K$8:M$8)/3/M$8)+$K$6*3)/3</f>
        <v>105.21038550387675</v>
      </c>
      <c r="J9" s="8">
        <f>(I9-MIN(I:I))*($K$6/(MAX(I:I)-MIN(I:I)))</f>
        <v>54.377196797031687</v>
      </c>
    </row>
    <row r="10" spans="1:13">
      <c r="A10" s="7" t="s">
        <v>20</v>
      </c>
      <c r="B10" s="7" t="s">
        <v>21</v>
      </c>
      <c r="C10" s="9">
        <v>17</v>
      </c>
      <c r="D10" s="2">
        <v>0.70599999999999996</v>
      </c>
      <c r="E10" s="9">
        <v>3637</v>
      </c>
      <c r="F10" s="8">
        <f>LOG(C10,K$3)</f>
        <v>94.26185310841629</v>
      </c>
      <c r="G10" s="8">
        <f>LOG(D10+1,L$3)</f>
        <v>91.58777738532811</v>
      </c>
      <c r="H10" s="8">
        <f>LOG(E10,M$3)</f>
        <v>107.83944057820824</v>
      </c>
      <c r="I10" s="8">
        <f>((F10-$K$6)*(SUM(K$8:M$8)/3/K$8)+(G10-$K$6)*(SUM(K$8:M$8)/3/L$8)+(H10-$K$6)*(SUM(K$8:M$8)/3/M$8)+$K$6*3)/3</f>
        <v>104.55348789629316</v>
      </c>
      <c r="J10" s="8">
        <f>(I10-MIN(I:I))*($K$6/(MAX(I:I)-MIN(I:I)))</f>
        <v>52.87048324703715</v>
      </c>
      <c r="M10" s="8"/>
    </row>
    <row r="11" spans="1:13">
      <c r="A11" s="7" t="s">
        <v>92</v>
      </c>
      <c r="B11" s="7" t="s">
        <v>108</v>
      </c>
      <c r="C11" s="9">
        <v>15</v>
      </c>
      <c r="D11" s="2">
        <v>0.86699999999999999</v>
      </c>
      <c r="E11" s="9">
        <v>2388</v>
      </c>
      <c r="F11" s="8">
        <f>LOG(C11,K$3)</f>
        <v>90.097638005988713</v>
      </c>
      <c r="G11" s="8">
        <f>LOG(D11+1,L$3)</f>
        <v>107.05064923672775</v>
      </c>
      <c r="H11" s="8">
        <f>LOG(E11,M$3)</f>
        <v>102.30597961944686</v>
      </c>
      <c r="I11" s="8">
        <f>((F11-$K$6)*(SUM(K$8:M$8)/3/K$8)+(G11-$K$6)*(SUM(K$8:M$8)/3/L$8)+(H11-$K$6)*(SUM(K$8:M$8)/3/M$8)+$K$6*3)/3</f>
        <v>104.3842440399294</v>
      </c>
      <c r="J11" s="8">
        <f>(I11-MIN(I:I))*($K$6/(MAX(I:I)-MIN(I:I)))</f>
        <v>52.482291832282819</v>
      </c>
    </row>
    <row r="12" spans="1:13">
      <c r="A12" s="7" t="s">
        <v>6</v>
      </c>
      <c r="B12" s="7" t="s">
        <v>0</v>
      </c>
      <c r="C12" s="9">
        <v>17</v>
      </c>
      <c r="D12" s="2">
        <v>0.88200000000000001</v>
      </c>
      <c r="E12" s="9">
        <v>2052</v>
      </c>
      <c r="F12" s="8">
        <f>LOG(C12,K$3)</f>
        <v>94.26185310841629</v>
      </c>
      <c r="G12" s="8">
        <f>LOG(D12+1,L$3)</f>
        <v>108.42273494508922</v>
      </c>
      <c r="H12" s="8">
        <f>LOG(E12,M$3)</f>
        <v>100.31145831503063</v>
      </c>
      <c r="I12" s="8">
        <f>((F12-$K$6)*(SUM(K$8:M$8)/3/K$8)+(G12-$K$6)*(SUM(K$8:M$8)/3/L$8)+(H12-$K$6)*(SUM(K$8:M$8)/3/M$8)+$K$6*3)/3</f>
        <v>103.32005876960197</v>
      </c>
      <c r="J12" s="8">
        <f>(I12-MIN(I:I))*($K$6/(MAX(I:I)-MIN(I:I)))</f>
        <v>50.041390315827066</v>
      </c>
    </row>
    <row r="13" spans="1:13">
      <c r="A13" s="7" t="s">
        <v>66</v>
      </c>
      <c r="B13" s="7" t="s">
        <v>67</v>
      </c>
      <c r="C13" s="9">
        <v>20</v>
      </c>
      <c r="D13" s="2">
        <v>0.8</v>
      </c>
      <c r="E13" s="9">
        <v>2296</v>
      </c>
      <c r="F13" s="8">
        <f>LOG(C13,K$3)</f>
        <v>99.668906372440574</v>
      </c>
      <c r="G13" s="8">
        <f>LOG(D13+1,L$3)</f>
        <v>100.78428937879097</v>
      </c>
      <c r="H13" s="8">
        <f>LOG(E13,M$3)</f>
        <v>101.78923249893731</v>
      </c>
      <c r="I13" s="8">
        <f>((F13-$K$6)*(SUM(K$8:M$8)/3/K$8)+(G13-$K$6)*(SUM(K$8:M$8)/3/L$8)+(H13-$K$6)*(SUM(K$8:M$8)/3/M$8)+$K$6*3)/3</f>
        <v>102.4547947584892</v>
      </c>
      <c r="J13" s="8">
        <f>(I13-MIN(I:I))*($K$6/(MAX(I:I)-MIN(I:I)))</f>
        <v>48.056750708656104</v>
      </c>
    </row>
    <row r="14" spans="1:13">
      <c r="A14" s="7" t="s">
        <v>90</v>
      </c>
      <c r="B14" s="7" t="s">
        <v>91</v>
      </c>
      <c r="C14" s="9">
        <v>29</v>
      </c>
      <c r="D14" s="2">
        <v>0.86199999999999999</v>
      </c>
      <c r="E14" s="9">
        <v>1684</v>
      </c>
      <c r="F14" s="8">
        <f>LOG(C14,K$3)</f>
        <v>112.03093673289921</v>
      </c>
      <c r="G14" s="8">
        <f>LOG(D14+1,L$3)</f>
        <v>106.59083651176319</v>
      </c>
      <c r="H14" s="8">
        <f>LOG(E14,M$3)</f>
        <v>97.711881025121016</v>
      </c>
      <c r="I14" s="8">
        <f>((F14-$K$6)*(SUM(K$8:M$8)/3/K$8)+(G14-$K$6)*(SUM(K$8:M$8)/3/L$8)+(H14-$K$6)*(SUM(K$8:M$8)/3/M$8)+$K$6*3)/3</f>
        <v>102.31042188401075</v>
      </c>
      <c r="J14" s="8">
        <f>(I14-MIN(I:I))*($K$6/(MAX(I:I)-MIN(I:I)))</f>
        <v>47.725605392069369</v>
      </c>
    </row>
    <row r="15" spans="1:13" ht="17.149999999999999">
      <c r="A15" s="7" t="s">
        <v>22</v>
      </c>
      <c r="B15" s="7" t="s">
        <v>23</v>
      </c>
      <c r="C15" s="9">
        <v>9</v>
      </c>
      <c r="D15" s="2">
        <v>0.88900000000000001</v>
      </c>
      <c r="E15" s="9">
        <v>2268</v>
      </c>
      <c r="F15" s="8">
        <f>LOG(C15,K$3)</f>
        <v>73.102317123266829</v>
      </c>
      <c r="G15" s="8">
        <f>LOG(D15+1,L$3)</f>
        <v>109.05930339657064</v>
      </c>
      <c r="H15" s="8">
        <f>LOG(E15,M$3)</f>
        <v>101.62784528971316</v>
      </c>
      <c r="I15" s="8">
        <f>((F15-$K$6)*(SUM(K$8:M$8)/3/K$8)+(G15-$K$6)*(SUM(K$8:M$8)/3/L$8)+(H15-$K$6)*(SUM(K$8:M$8)/3/M$8)+$K$6*3)/3</f>
        <v>101.67215272992182</v>
      </c>
      <c r="J15" s="8">
        <f>(I15-MIN(I:I))*($K$6/(MAX(I:I)-MIN(I:I)))</f>
        <v>46.261619571589769</v>
      </c>
    </row>
    <row r="16" spans="1:13">
      <c r="A16" s="7" t="s">
        <v>44</v>
      </c>
      <c r="B16" s="7" t="s">
        <v>45</v>
      </c>
      <c r="C16" s="9">
        <v>23</v>
      </c>
      <c r="D16" s="2">
        <v>0.78300000000000003</v>
      </c>
      <c r="E16" s="9">
        <v>2141</v>
      </c>
      <c r="F16" s="8">
        <f>LOG(C16,K$3)</f>
        <v>104.31882788645302</v>
      </c>
      <c r="G16" s="8">
        <f>LOG(D16+1,L$3)</f>
        <v>99.157210989931841</v>
      </c>
      <c r="H16" s="8">
        <f>LOG(E16,M$3)</f>
        <v>100.8699049086464</v>
      </c>
      <c r="I16" s="8">
        <f>((F16-$K$6)*(SUM(K$8:M$8)/3/K$8)+(G16-$K$6)*(SUM(K$8:M$8)/3/L$8)+(H16-$K$6)*(SUM(K$8:M$8)/3/M$8)+$K$6*3)/3</f>
        <v>101.37215487332043</v>
      </c>
      <c r="J16" s="8">
        <f>(I16-MIN(I:I))*($K$6/(MAX(I:I)-MIN(I:I)))</f>
        <v>45.573520193098545</v>
      </c>
    </row>
    <row r="17" spans="1:10">
      <c r="A17" s="7" t="s">
        <v>82</v>
      </c>
      <c r="B17" s="7" t="s">
        <v>83</v>
      </c>
      <c r="C17" s="9">
        <v>44</v>
      </c>
      <c r="D17" s="2">
        <v>0.77300000000000002</v>
      </c>
      <c r="E17" s="9">
        <v>1652</v>
      </c>
      <c r="F17" s="8">
        <f>LOG(C17,K$3)</f>
        <v>125.90111794973851</v>
      </c>
      <c r="G17" s="8">
        <f>LOG(D17+1,L$3)</f>
        <v>98.192843642491752</v>
      </c>
      <c r="H17" s="8">
        <f>LOG(E17,M$3)</f>
        <v>97.459539615702653</v>
      </c>
      <c r="I17" s="8">
        <f>((F17-$K$6)*(SUM(K$8:M$8)/3/K$8)+(G17-$K$6)*(SUM(K$8:M$8)/3/L$8)+(H17-$K$6)*(SUM(K$8:M$8)/3/M$8)+$K$6*3)/3</f>
        <v>100.42636062873565</v>
      </c>
      <c r="J17" s="8">
        <f>(I17-MIN(I:I))*($K$6/(MAX(I:I)-MIN(I:I)))</f>
        <v>43.404169920892855</v>
      </c>
    </row>
    <row r="18" spans="1:10">
      <c r="A18" s="7" t="s">
        <v>93</v>
      </c>
      <c r="B18" s="7" t="s">
        <v>94</v>
      </c>
      <c r="C18" s="9">
        <v>11</v>
      </c>
      <c r="D18" s="2">
        <v>0.90900000000000003</v>
      </c>
      <c r="E18" s="9">
        <v>1835</v>
      </c>
      <c r="F18" s="8">
        <f>LOG(C18,K$3)</f>
        <v>79.778691021653245</v>
      </c>
      <c r="G18" s="8">
        <f>LOG(D18+1,L$3)</f>
        <v>110.86515539562055</v>
      </c>
      <c r="H18" s="8">
        <f>LOG(E18,M$3)</f>
        <v>98.841353653085648</v>
      </c>
      <c r="I18" s="8">
        <f>((F18-$K$6)*(SUM(K$8:M$8)/3/K$8)+(G18-$K$6)*(SUM(K$8:M$8)/3/L$8)+(H18-$K$6)*(SUM(K$8:M$8)/3/M$8)+$K$6*3)/3</f>
        <v>100.27689554601749</v>
      </c>
      <c r="J18" s="8">
        <f>(I18-MIN(I:I))*($K$6/(MAX(I:I)-MIN(I:I)))</f>
        <v>43.061344703107508</v>
      </c>
    </row>
    <row r="19" spans="1:10">
      <c r="A19" s="7" t="s">
        <v>88</v>
      </c>
      <c r="B19" s="7" t="s">
        <v>89</v>
      </c>
      <c r="C19" s="9">
        <v>6</v>
      </c>
      <c r="D19" s="2">
        <v>1</v>
      </c>
      <c r="E19" s="9">
        <v>1785</v>
      </c>
      <c r="F19" s="8">
        <f>LOG(C19,K$3)</f>
        <v>59.612372025676045</v>
      </c>
      <c r="G19" s="8">
        <f>LOG(D19+1,L$3)</f>
        <v>118.84983140827077</v>
      </c>
      <c r="H19" s="8">
        <f>LOG(E19,M$3)</f>
        <v>98.477990972275308</v>
      </c>
      <c r="I19" s="8">
        <f>((F19-$K$6)*(SUM(K$8:M$8)/3/K$8)+(G19-$K$6)*(SUM(K$8:M$8)/3/L$8)+(H19-$K$6)*(SUM(K$8:M$8)/3/M$8)+$K$6*3)/3</f>
        <v>100.18279918148404</v>
      </c>
      <c r="J19" s="8">
        <f>(I19-MIN(I:I))*($K$6/(MAX(I:I)-MIN(I:I)))</f>
        <v>42.845517661250426</v>
      </c>
    </row>
    <row r="20" spans="1:10">
      <c r="A20" s="7" t="s">
        <v>41</v>
      </c>
      <c r="B20" s="7" t="s">
        <v>42</v>
      </c>
      <c r="C20" s="9">
        <v>6</v>
      </c>
      <c r="D20" s="2">
        <v>0.66700000000000004</v>
      </c>
      <c r="E20" s="9">
        <v>4432</v>
      </c>
      <c r="F20" s="8">
        <f>LOG(C20,K$3)</f>
        <v>59.612372025676045</v>
      </c>
      <c r="G20" s="8">
        <f>LOG(D20+1,L$3)</f>
        <v>87.622526004002282</v>
      </c>
      <c r="H20" s="8">
        <f>LOG(E20,M$3)</f>
        <v>110.43965936035772</v>
      </c>
      <c r="I20" s="8">
        <f>((F20-$K$6)*(SUM(K$8:M$8)/3/K$8)+(G20-$K$6)*(SUM(K$8:M$8)/3/L$8)+(H20-$K$6)*(SUM(K$8:M$8)/3/M$8)+$K$6*3)/3</f>
        <v>100.06875926709431</v>
      </c>
      <c r="J20" s="8">
        <f>(I20-MIN(I:I))*($K$6/(MAX(I:I)-MIN(I:I)))</f>
        <v>42.583946478363494</v>
      </c>
    </row>
    <row r="21" spans="1:10">
      <c r="A21" s="7" t="s">
        <v>95</v>
      </c>
      <c r="B21" s="7" t="s">
        <v>96</v>
      </c>
      <c r="C21" s="9">
        <v>28</v>
      </c>
      <c r="D21" s="2">
        <v>0.78600000000000003</v>
      </c>
      <c r="E21" s="9">
        <v>1819</v>
      </c>
      <c r="F21" s="8">
        <f>LOG(C21,K$3)</f>
        <v>110.86343805498645</v>
      </c>
      <c r="G21" s="8">
        <f>LOG(D21+1,L$3)</f>
        <v>99.445466696459945</v>
      </c>
      <c r="H21" s="8">
        <f>LOG(E21,M$3)</f>
        <v>98.726166118582313</v>
      </c>
      <c r="I21" s="8">
        <f>((F21-$K$6)*(SUM(K$8:M$8)/3/K$8)+(G21-$K$6)*(SUM(K$8:M$8)/3/L$8)+(H21-$K$6)*(SUM(K$8:M$8)/3/M$8)+$K$6*3)/3</f>
        <v>100.02312913904147</v>
      </c>
      <c r="J21" s="8">
        <f>(I21-MIN(I:I))*($K$6/(MAX(I:I)-MIN(I:I)))</f>
        <v>42.479285521417566</v>
      </c>
    </row>
    <row r="22" spans="1:10">
      <c r="A22" s="10" t="s">
        <v>37</v>
      </c>
      <c r="B22" s="7" t="s">
        <v>10</v>
      </c>
      <c r="C22" s="9">
        <v>25</v>
      </c>
      <c r="D22" s="2">
        <v>0.8</v>
      </c>
      <c r="E22" s="9">
        <v>1708</v>
      </c>
      <c r="F22" s="8">
        <f>LOG(C22,K$3)</f>
        <v>107.0929588887106</v>
      </c>
      <c r="G22" s="8">
        <f>LOG(D22+1,L$3)</f>
        <v>100.78428937879097</v>
      </c>
      <c r="H22" s="8">
        <f>LOG(E22,M$3)</f>
        <v>97.898009968901093</v>
      </c>
      <c r="I22" s="8">
        <f>((F22-$K$6)*(SUM(K$8:M$8)/3/K$8)+(G22-$K$6)*(SUM(K$8:M$8)/3/L$8)+(H22-$K$6)*(SUM(K$8:M$8)/3/M$8)+$K$6*3)/3</f>
        <v>99.022106632328075</v>
      </c>
      <c r="J22" s="8">
        <f>(I22-MIN(I:I))*($K$6/(MAX(I:I)-MIN(I:I)))</f>
        <v>40.18325923466837</v>
      </c>
    </row>
    <row r="23" spans="1:10" ht="17.149999999999999">
      <c r="A23" s="7" t="s">
        <v>69</v>
      </c>
      <c r="B23" s="7" t="s">
        <v>70</v>
      </c>
      <c r="C23" s="9">
        <v>24</v>
      </c>
      <c r="D23" s="2">
        <v>0.75</v>
      </c>
      <c r="E23" s="9">
        <v>1854</v>
      </c>
      <c r="F23" s="8">
        <f>LOG(C23,K$3)</f>
        <v>105.73479895376133</v>
      </c>
      <c r="G23" s="8">
        <f>LOG(D23+1,L$3)</f>
        <v>95.953996373183841</v>
      </c>
      <c r="H23" s="8">
        <f>LOG(E23,M$3)</f>
        <v>98.976841410149802</v>
      </c>
      <c r="I23" s="8">
        <f>((F23-$K$6)*(SUM(K$8:M$8)/3/K$8)+(G23-$K$6)*(SUM(K$8:M$8)/3/L$8)+(H23-$K$6)*(SUM(K$8:M$8)/3/M$8)+$K$6*3)/3</f>
        <v>97.852892349526883</v>
      </c>
      <c r="J23" s="8">
        <f>(I23-MIN(I:I))*($K$6/(MAX(I:I)-MIN(I:I)))</f>
        <v>37.501454669685948</v>
      </c>
    </row>
    <row r="24" spans="1:10">
      <c r="A24" s="7" t="s">
        <v>77</v>
      </c>
      <c r="B24" s="7" t="s">
        <v>78</v>
      </c>
      <c r="C24" s="9">
        <v>46</v>
      </c>
      <c r="D24" s="2">
        <v>0.71699999999999997</v>
      </c>
      <c r="E24" s="9">
        <v>1594</v>
      </c>
      <c r="F24" s="8">
        <f>LOG(C24,K$3)</f>
        <v>127.38004135049566</v>
      </c>
      <c r="G24" s="8">
        <f>LOG(D24+1,L$3)</f>
        <v>92.68979969255426</v>
      </c>
      <c r="H24" s="8">
        <f>LOG(E24,M$3)</f>
        <v>96.989453990606989</v>
      </c>
      <c r="I24" s="8">
        <f>((F24-$K$6)*(SUM(K$8:M$8)/3/K$8)+(G24-$K$6)*(SUM(K$8:M$8)/3/L$8)+(H24-$K$6)*(SUM(K$8:M$8)/3/M$8)+$K$6*3)/3</f>
        <v>97.559466327440759</v>
      </c>
      <c r="J24" s="8">
        <f>(I24-MIN(I:I))*($K$6/(MAX(I:I)-MIN(I:I)))</f>
        <v>36.828428983042841</v>
      </c>
    </row>
    <row r="25" spans="1:10">
      <c r="A25" s="7" t="s">
        <v>62</v>
      </c>
      <c r="B25" s="7" t="s">
        <v>63</v>
      </c>
      <c r="C25" s="9">
        <v>26</v>
      </c>
      <c r="D25" s="2">
        <v>0.73099999999999998</v>
      </c>
      <c r="E25" s="9">
        <v>1843</v>
      </c>
      <c r="F25" s="8">
        <f>LOG(C25,K$3)</f>
        <v>108.39784371491612</v>
      </c>
      <c r="G25" s="8">
        <f>LOG(D25+1,L$3)</f>
        <v>94.082206922957951</v>
      </c>
      <c r="H25" s="8">
        <f>LOG(E25,M$3)</f>
        <v>98.898571329104598</v>
      </c>
      <c r="I25" s="8">
        <f>((F25-$K$6)*(SUM(K$8:M$8)/3/K$8)+(G25-$K$6)*(SUM(K$8:M$8)/3/L$8)+(H25-$K$6)*(SUM(K$8:M$8)/3/M$8)+$K$6*3)/3</f>
        <v>97.335224668721267</v>
      </c>
      <c r="J25" s="8">
        <f>(I25-MIN(I:I))*($K$6/(MAX(I:I)-MIN(I:I)))</f>
        <v>36.314090154943337</v>
      </c>
    </row>
    <row r="26" spans="1:10">
      <c r="A26" s="7" t="s">
        <v>58</v>
      </c>
      <c r="B26" s="7" t="s">
        <v>59</v>
      </c>
      <c r="C26" s="9">
        <v>31</v>
      </c>
      <c r="D26" s="2">
        <v>0.71</v>
      </c>
      <c r="E26" s="9">
        <v>1794</v>
      </c>
      <c r="F26" s="8">
        <f>LOG(C26,K$3)</f>
        <v>114.24977865660415</v>
      </c>
      <c r="G26" s="8">
        <f>LOG(D26+1,L$3)</f>
        <v>91.989332750084074</v>
      </c>
      <c r="H26" s="8">
        <f>LOG(E26,M$3)</f>
        <v>98.544141451354875</v>
      </c>
      <c r="I26" s="8">
        <f>((F26-$K$6)*(SUM(K$8:M$8)/3/K$8)+(G26-$K$6)*(SUM(K$8:M$8)/3/L$8)+(H26-$K$6)*(SUM(K$8:M$8)/3/M$8)+$K$6*3)/3</f>
        <v>96.914631987687471</v>
      </c>
      <c r="J26" s="8">
        <f>(I26-MIN(I:I))*($K$6/(MAX(I:I)-MIN(I:I)))</f>
        <v>35.349384721058023</v>
      </c>
    </row>
    <row r="27" spans="1:10">
      <c r="A27" s="7" t="s">
        <v>25</v>
      </c>
      <c r="B27" s="7" t="s">
        <v>26</v>
      </c>
      <c r="C27" s="9">
        <v>23</v>
      </c>
      <c r="D27" s="2">
        <v>0.78300000000000003</v>
      </c>
      <c r="E27" s="9">
        <v>1574</v>
      </c>
      <c r="F27" s="8">
        <f>LOG(C27,K$3)</f>
        <v>104.31882788645302</v>
      </c>
      <c r="G27" s="8">
        <f>LOG(D27+1,L$3)</f>
        <v>99.157210989931841</v>
      </c>
      <c r="H27" s="8">
        <f>LOG(E27,M$3)</f>
        <v>96.823379908844103</v>
      </c>
      <c r="I27" s="8">
        <f>((F27-$K$6)*(SUM(K$8:M$8)/3/K$8)+(G27-$K$6)*(SUM(K$8:M$8)/3/L$8)+(H27-$K$6)*(SUM(K$8:M$8)/3/M$8)+$K$6*3)/3</f>
        <v>96.517379078447007</v>
      </c>
      <c r="J27" s="8">
        <f>(I27-MIN(I:I))*($K$6/(MAX(I:I)-MIN(I:I)))</f>
        <v>34.438213277872045</v>
      </c>
    </row>
    <row r="28" spans="1:10">
      <c r="A28" s="7" t="s">
        <v>104</v>
      </c>
      <c r="B28" s="7" t="s">
        <v>105</v>
      </c>
      <c r="C28" s="9">
        <v>12</v>
      </c>
      <c r="D28" s="2">
        <v>0.83299999999999996</v>
      </c>
      <c r="E28" s="9">
        <v>1680</v>
      </c>
      <c r="F28" s="8">
        <f>LOG(C28,K$3)</f>
        <v>82.67358548971869</v>
      </c>
      <c r="G28" s="8">
        <f>LOG(D28+1,L$3)</f>
        <v>103.89932911754264</v>
      </c>
      <c r="H28" s="8">
        <f>LOG(E28,M$3)</f>
        <v>97.68060183669931</v>
      </c>
      <c r="I28" s="8">
        <f>((F28-$K$6)*(SUM(K$8:M$8)/3/K$8)+(G28-$K$6)*(SUM(K$8:M$8)/3/L$8)+(H28-$K$6)*(SUM(K$8:M$8)/3/M$8)+$K$6*3)/3</f>
        <v>96.139494879165227</v>
      </c>
      <c r="J28" s="8">
        <f>(I28-MIN(I:I))*($K$6/(MAX(I:I)-MIN(I:I)))</f>
        <v>33.571467476374742</v>
      </c>
    </row>
    <row r="29" spans="1:10" ht="17.149999999999999">
      <c r="A29" s="7" t="s">
        <v>64</v>
      </c>
      <c r="B29" s="7" t="s">
        <v>65</v>
      </c>
      <c r="C29" s="9">
        <v>14</v>
      </c>
      <c r="D29" s="2">
        <v>0.85699999999999998</v>
      </c>
      <c r="E29" s="9">
        <v>1371</v>
      </c>
      <c r="F29" s="8">
        <f>LOG(C29,K$3)</f>
        <v>87.802224590943808</v>
      </c>
      <c r="G29" s="8">
        <f>LOG(D29+1,L$3)</f>
        <v>106.12978739723606</v>
      </c>
      <c r="H29" s="8">
        <f>LOG(E29,M$3)</f>
        <v>95.007231803871392</v>
      </c>
      <c r="I29" s="8">
        <f>((F29-$K$6)*(SUM(K$8:M$8)/3/K$8)+(G29-$K$6)*(SUM(K$8:M$8)/3/L$8)+(H29-$K$6)*(SUM(K$8:M$8)/3/M$8)+$K$6*3)/3</f>
        <v>94.819010682370404</v>
      </c>
      <c r="J29" s="8">
        <f>(I29-MIN(I:I))*($K$6/(MAX(I:I)-MIN(I:I)))</f>
        <v>30.542697986433737</v>
      </c>
    </row>
    <row r="30" spans="1:10">
      <c r="A30" s="7" t="s">
        <v>97</v>
      </c>
      <c r="B30" s="7" t="s">
        <v>98</v>
      </c>
      <c r="C30" s="9">
        <v>9</v>
      </c>
      <c r="D30" s="2">
        <v>0.77800000000000002</v>
      </c>
      <c r="E30" s="9">
        <v>1939</v>
      </c>
      <c r="F30" s="8">
        <f>LOG(C30,K$3)</f>
        <v>73.102317123266829</v>
      </c>
      <c r="G30" s="8">
        <f>LOG(D30+1,L$3)</f>
        <v>98.675705303148334</v>
      </c>
      <c r="H30" s="8">
        <f>LOG(E30,M$3)</f>
        <v>99.566444928328622</v>
      </c>
      <c r="I30" s="8">
        <f>((F30-$K$6)*(SUM(K$8:M$8)/3/K$8)+(G30-$K$6)*(SUM(K$8:M$8)/3/L$8)+(H30-$K$6)*(SUM(K$8:M$8)/3/M$8)+$K$6*3)/3</f>
        <v>94.389181104952016</v>
      </c>
      <c r="J30" s="8">
        <f>(I30-MIN(I:I))*($K$6/(MAX(I:I)-MIN(I:I)))</f>
        <v>29.556806058973336</v>
      </c>
    </row>
    <row r="31" spans="1:10">
      <c r="A31" s="7" t="s">
        <v>73</v>
      </c>
      <c r="B31" s="7" t="s">
        <v>74</v>
      </c>
      <c r="C31" s="9">
        <v>27</v>
      </c>
      <c r="D31" s="2">
        <v>0.70399999999999996</v>
      </c>
      <c r="E31" s="9">
        <v>1616</v>
      </c>
      <c r="F31" s="8">
        <f>LOG(C31,K$3)</f>
        <v>109.65347568490023</v>
      </c>
      <c r="G31" s="8">
        <f>LOG(D31+1,L$3)</f>
        <v>91.386646497299864</v>
      </c>
      <c r="H31" s="8">
        <f>LOG(E31,M$3)</f>
        <v>97.169745683109639</v>
      </c>
      <c r="I31" s="8">
        <f>((F31-$K$6)*(SUM(K$8:M$8)/3/K$8)+(G31-$K$6)*(SUM(K$8:M$8)/3/L$8)+(H31-$K$6)*(SUM(K$8:M$8)/3/M$8)+$K$6*3)/3</f>
        <v>94.221468194125876</v>
      </c>
      <c r="J31" s="8">
        <f>(I31-MIN(I:I))*($K$6/(MAX(I:I)-MIN(I:I)))</f>
        <v>29.172126144883961</v>
      </c>
    </row>
    <row r="32" spans="1:10" ht="17.149999999999999">
      <c r="A32" s="7" t="s">
        <v>54</v>
      </c>
      <c r="B32" s="7" t="s">
        <v>55</v>
      </c>
      <c r="C32" s="9">
        <v>37</v>
      </c>
      <c r="D32" s="2">
        <v>0.64900000000000002</v>
      </c>
      <c r="E32" s="9">
        <v>1588</v>
      </c>
      <c r="F32" s="8">
        <f>LOG(C32,K$3)</f>
        <v>120.13631609574455</v>
      </c>
      <c r="G32" s="8">
        <f>LOG(D32+1,L$3)</f>
        <v>85.761016090112207</v>
      </c>
      <c r="H32" s="8">
        <f>LOG(E32,M$3)</f>
        <v>96.939851571546114</v>
      </c>
      <c r="I32" s="8">
        <f>((F32-$K$6)*(SUM(K$8:M$8)/3/K$8)+(G32-$K$6)*(SUM(K$8:M$8)/3/L$8)+(H32-$K$6)*(SUM(K$8:M$8)/3/M$8)+$K$6*3)/3</f>
        <v>93.084697707377032</v>
      </c>
      <c r="J32" s="8">
        <f>(I32-MIN(I:I))*($K$6/(MAX(I:I)-MIN(I:I)))</f>
        <v>26.564737297908412</v>
      </c>
    </row>
    <row r="33" spans="1:10">
      <c r="A33" s="7" t="s">
        <v>48</v>
      </c>
      <c r="B33" s="7" t="s">
        <v>49</v>
      </c>
      <c r="C33" s="9">
        <v>10</v>
      </c>
      <c r="D33" s="2">
        <v>0.8</v>
      </c>
      <c r="E33" s="9">
        <v>1609</v>
      </c>
      <c r="F33" s="8">
        <f>LOG(C33,K$3)</f>
        <v>76.607692908397951</v>
      </c>
      <c r="G33" s="8">
        <f>LOG(D33+1,L$3)</f>
        <v>100.78428937879097</v>
      </c>
      <c r="H33" s="8">
        <f>LOG(E33,M$3)</f>
        <v>97.112647765393788</v>
      </c>
      <c r="I33" s="8">
        <f>((F33-$K$6)*(SUM(K$8:M$8)/3/K$8)+(G33-$K$6)*(SUM(K$8:M$8)/3/L$8)+(H33-$K$6)*(SUM(K$8:M$8)/3/M$8)+$K$6*3)/3</f>
        <v>93.005474215157292</v>
      </c>
      <c r="J33" s="8">
        <f>(I33-MIN(I:I))*($K$6/(MAX(I:I)-MIN(I:I)))</f>
        <v>26.383023880433104</v>
      </c>
    </row>
    <row r="34" spans="1:10">
      <c r="A34" s="7" t="s">
        <v>80</v>
      </c>
      <c r="B34" s="7" t="s">
        <v>81</v>
      </c>
      <c r="C34" s="9">
        <v>11</v>
      </c>
      <c r="D34" s="2">
        <v>0.72699999999999998</v>
      </c>
      <c r="E34" s="9">
        <v>1829</v>
      </c>
      <c r="F34" s="8">
        <f>LOG(C34,K$3)</f>
        <v>79.778691021653245</v>
      </c>
      <c r="G34" s="8">
        <f>LOG(D34+1,L$3)</f>
        <v>93.685528753244398</v>
      </c>
      <c r="H34" s="8">
        <f>LOG(E34,M$3)</f>
        <v>98.798276455631282</v>
      </c>
      <c r="I34" s="8">
        <f>((F34-$K$6)*(SUM(K$8:M$8)/3/K$8)+(G34-$K$6)*(SUM(K$8:M$8)/3/L$8)+(H34-$K$6)*(SUM(K$8:M$8)/3/M$8)+$K$6*3)/3</f>
        <v>92.267370188401685</v>
      </c>
      <c r="J34" s="8">
        <f>(I34-MIN(I:I))*($K$6/(MAX(I:I)-MIN(I:I)))</f>
        <v>24.690048711123037</v>
      </c>
    </row>
    <row r="35" spans="1:10">
      <c r="A35" s="7" t="s">
        <v>101</v>
      </c>
      <c r="B35" s="7" t="s">
        <v>102</v>
      </c>
      <c r="C35" s="9">
        <v>8</v>
      </c>
      <c r="D35" s="2">
        <v>0.625</v>
      </c>
      <c r="E35" s="9">
        <v>2358</v>
      </c>
      <c r="F35" s="8">
        <f>LOG(C35,K$3)</f>
        <v>69.183640392127899</v>
      </c>
      <c r="G35" s="8">
        <f>LOG(D35+1,L$3)</f>
        <v>83.247142412725509</v>
      </c>
      <c r="H35" s="8">
        <f>LOG(E35,M$3)</f>
        <v>102.13969557750326</v>
      </c>
      <c r="I35" s="8">
        <f>((F35-$K$6)*(SUM(K$8:M$8)/3/K$8)+(G35-$K$6)*(SUM(K$8:M$8)/3/L$8)+(H35-$K$6)*(SUM(K$8:M$8)/3/M$8)+$K$6*3)/3</f>
        <v>89.67740440337046</v>
      </c>
      <c r="J35" s="8">
        <f>(I35-MIN(I:I))*($K$6/(MAX(I:I)-MIN(I:I)))</f>
        <v>18.749493444551717</v>
      </c>
    </row>
    <row r="36" spans="1:10">
      <c r="A36" s="7" t="s">
        <v>75</v>
      </c>
      <c r="B36" s="7" t="s">
        <v>76</v>
      </c>
      <c r="C36" s="9">
        <v>18</v>
      </c>
      <c r="D36" s="2">
        <v>0.66700000000000004</v>
      </c>
      <c r="E36" s="9">
        <v>1526</v>
      </c>
      <c r="F36" s="8">
        <f>LOG(C36,K$3)</f>
        <v>96.163530587309452</v>
      </c>
      <c r="G36" s="8">
        <f>LOG(D36+1,L$3)</f>
        <v>87.622526004002282</v>
      </c>
      <c r="H36" s="8">
        <f>LOG(E36,M$3)</f>
        <v>96.41603197118576</v>
      </c>
      <c r="I36" s="8">
        <f>((F36-$K$6)*(SUM(K$8:M$8)/3/K$8)+(G36-$K$6)*(SUM(K$8:M$8)/3/L$8)+(H36-$K$6)*(SUM(K$8:M$8)/3/M$8)+$K$6*3)/3</f>
        <v>89.328155884589322</v>
      </c>
      <c r="J36" s="8">
        <f>(I36-MIN(I:I))*($K$6/(MAX(I:I)-MIN(I:I)))</f>
        <v>17.948428758841011</v>
      </c>
    </row>
    <row r="37" spans="1:10">
      <c r="A37" s="7" t="s">
        <v>68</v>
      </c>
      <c r="B37" s="7" t="s">
        <v>109</v>
      </c>
      <c r="C37" s="9">
        <v>10</v>
      </c>
      <c r="D37" s="2">
        <v>0.7</v>
      </c>
      <c r="E37" s="9">
        <v>1650</v>
      </c>
      <c r="F37" s="8">
        <f>LOG(C37,K$3)</f>
        <v>76.607692908397951</v>
      </c>
      <c r="G37" s="8">
        <f>LOG(D37+1,L$3)</f>
        <v>90.983675542413152</v>
      </c>
      <c r="H37" s="8">
        <f>LOG(E37,M$3)</f>
        <v>97.443606370226021</v>
      </c>
      <c r="I37" s="8">
        <f>((F37-$K$6)*(SUM(K$8:M$8)/3/K$8)+(G37-$K$6)*(SUM(K$8:M$8)/3/L$8)+(H37-$K$6)*(SUM(K$8:M$8)/3/M$8)+$K$6*3)/3</f>
        <v>88.86275657192796</v>
      </c>
      <c r="J37" s="8">
        <f>(I37-MIN(I:I))*($K$6/(MAX(I:I)-MIN(I:I)))</f>
        <v>16.880951206099599</v>
      </c>
    </row>
    <row r="38" spans="1:10">
      <c r="A38" s="7" t="s">
        <v>33</v>
      </c>
      <c r="B38" s="7" t="s">
        <v>34</v>
      </c>
      <c r="C38" s="9">
        <v>5</v>
      </c>
      <c r="D38" s="2">
        <v>0.8</v>
      </c>
      <c r="E38" s="9">
        <v>1435</v>
      </c>
      <c r="F38" s="8">
        <f>LOG(C38,K$3)</f>
        <v>53.546479444355299</v>
      </c>
      <c r="G38" s="8">
        <f>LOG(D38+1,L$3)</f>
        <v>100.78428937879097</v>
      </c>
      <c r="H38" s="8">
        <f>LOG(E38,M$3)</f>
        <v>95.607325273575597</v>
      </c>
      <c r="I38" s="8">
        <f>((F38-$K$6)*(SUM(K$8:M$8)/3/K$8)+(G38-$K$6)*(SUM(K$8:M$8)/3/L$8)+(H38-$K$6)*(SUM(K$8:M$8)/3/M$8)+$K$6*3)/3</f>
        <v>87.360842181367843</v>
      </c>
      <c r="J38" s="8">
        <f>(I38-MIN(I:I))*($K$6/(MAX(I:I)-MIN(I:I)))</f>
        <v>13.436038731059474</v>
      </c>
    </row>
    <row r="39" spans="1:10">
      <c r="A39" s="7" t="s">
        <v>106</v>
      </c>
      <c r="B39" s="7" t="s">
        <v>107</v>
      </c>
      <c r="C39" s="9">
        <v>7</v>
      </c>
      <c r="D39" s="2">
        <v>0.57099999999999995</v>
      </c>
      <c r="E39" s="9">
        <v>1745</v>
      </c>
      <c r="F39" s="8">
        <f>LOG(C39,K$3)</f>
        <v>64.741011126901185</v>
      </c>
      <c r="G39" s="8">
        <f>LOG(D39+1,L$3)</f>
        <v>77.452436149731852</v>
      </c>
      <c r="H39" s="8">
        <f>LOG(E39,M$3)</f>
        <v>98.179895662884206</v>
      </c>
      <c r="I39" s="8">
        <f>((F39-$K$6)*(SUM(K$8:M$8)/3/K$8)+(G39-$K$6)*(SUM(K$8:M$8)/3/L$8)+(H39-$K$6)*(SUM(K$8:M$8)/3/M$8)+$K$6*3)/3</f>
        <v>81.502992361230895</v>
      </c>
      <c r="J39" s="8">
        <f>(I39-MIN(I:I))*($K$6/(MAX(I:I)-MIN(I:I)))</f>
        <v>0</v>
      </c>
    </row>
  </sheetData>
  <autoFilter ref="A1:J34" xr:uid="{810371E3-78D8-45D8-BA94-4D83BDDFEA26}">
    <sortState xmlns:xlrd2="http://schemas.microsoft.com/office/spreadsheetml/2017/richdata2" ref="A2:J39">
      <sortCondition descending="1" ref="J1:J34"/>
    </sortState>
  </autoFilter>
  <mergeCells count="4">
    <mergeCell ref="K2:M2"/>
    <mergeCell ref="K4:M4"/>
    <mergeCell ref="K6:M6"/>
    <mergeCell ref="K7:M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spojený prvý a druhý stupeň</vt:lpstr>
      <vt:lpstr>prvý stupeň (profesijne oriento</vt:lpstr>
      <vt:lpstr>prvý stupeň</vt:lpstr>
      <vt:lpstr>druhý stupeň</vt:lpstr>
      <vt:lpstr>tretí stupeň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2025-02-06T11:01:47Z</dcterms:created>
  <dcterms:modified xsi:type="dcterms:W3CDTF">2025-02-06T13:52:58Z</dcterms:modified>
</cp:coreProperties>
</file>