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encesim/OneDrive - Nanyang Technological University/Clarence NTU/R_not_Github/R_ice_camp/"/>
    </mc:Choice>
  </mc:AlternateContent>
  <xr:revisionPtr revIDLastSave="0" documentId="13_ncr:1_{B7080528-818B-6946-85D4-98972E35DA9E}" xr6:coauthVersionLast="47" xr6:coauthVersionMax="47" xr10:uidLastSave="{00000000-0000-0000-0000-000000000000}"/>
  <bookViews>
    <workbookView xWindow="0" yWindow="500" windowWidth="28800" windowHeight="16040" xr2:uid="{C82C6348-593F-2744-A17B-23CA1ACF9DB4}"/>
  </bookViews>
  <sheets>
    <sheet name="phyto" sheetId="1" r:id="rId1"/>
    <sheet name="hetero" sheetId="5" r:id="rId2"/>
    <sheet name="division" sheetId="6" r:id="rId3"/>
    <sheet name="nmds" sheetId="2" r:id="rId4"/>
    <sheet name="trophic" sheetId="3" r:id="rId5"/>
    <sheet name="biogeo" sheetId="7" r:id="rId6"/>
    <sheet name="ASVs" sheetId="8" r:id="rId7"/>
    <sheet name="Sheet2" sheetId="9" r:id="rId8"/>
    <sheet name="Sagenista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9" l="1"/>
  <c r="A5" i="9"/>
  <c r="A4" i="9"/>
  <c r="A3" i="9"/>
  <c r="A2" i="9"/>
  <c r="A1" i="9"/>
</calcChain>
</file>

<file path=xl/sharedStrings.xml><?xml version="1.0" encoding="utf-8"?>
<sst xmlns="http://schemas.openxmlformats.org/spreadsheetml/2006/main" count="372" uniqueCount="181">
  <si>
    <t>species</t>
  </si>
  <si>
    <t>Attheya_septentrionalis</t>
  </si>
  <si>
    <t>Fragilariopsis_cylindrus</t>
  </si>
  <si>
    <t>Navicula_sp.</t>
  </si>
  <si>
    <t>Nitzschia_sp.</t>
  </si>
  <si>
    <t>Parmales_env_2_X_sp.</t>
  </si>
  <si>
    <t>Phaeocystis_pouchetii</t>
  </si>
  <si>
    <t>Pseudo-nitzschia_seriata</t>
  </si>
  <si>
    <t>Raphid-pennate_X_sp.</t>
  </si>
  <si>
    <t>Thalassiosira_nordenskioeldii</t>
  </si>
  <si>
    <t>Thalassiosira_sp.</t>
  </si>
  <si>
    <t>Bacillaria_paxillifer</t>
  </si>
  <si>
    <t>Micromonas_polaris</t>
  </si>
  <si>
    <t>Thalassiosira_antarctica</t>
  </si>
  <si>
    <t>Fragilaria_sp.</t>
  </si>
  <si>
    <t>class</t>
  </si>
  <si>
    <t>color_code</t>
  </si>
  <si>
    <t>Pelagophyceae</t>
  </si>
  <si>
    <t>Bacillariophyta</t>
  </si>
  <si>
    <t>family</t>
  </si>
  <si>
    <t>Sarcinochrysidaceae</t>
  </si>
  <si>
    <t>Polar-centric-Mediophyceae</t>
  </si>
  <si>
    <t>kingdom</t>
  </si>
  <si>
    <t>supergroup</t>
  </si>
  <si>
    <t>division</t>
  </si>
  <si>
    <t>order</t>
  </si>
  <si>
    <t>genus</t>
  </si>
  <si>
    <t>Eukaryota</t>
  </si>
  <si>
    <t>Archaeplastida</t>
  </si>
  <si>
    <t>Chlorophyta</t>
  </si>
  <si>
    <t>Mamiellophyceae</t>
  </si>
  <si>
    <t>Mamiellales</t>
  </si>
  <si>
    <t>Mamiellaceae</t>
  </si>
  <si>
    <t>Micromonas</t>
  </si>
  <si>
    <t>Hacrobia</t>
  </si>
  <si>
    <t>Haptophyta</t>
  </si>
  <si>
    <t>Prymnesiophyceae</t>
  </si>
  <si>
    <t>Phaeocystales</t>
  </si>
  <si>
    <t>Phaeocystaceae</t>
  </si>
  <si>
    <t>Phaeocystis</t>
  </si>
  <si>
    <t>Stramenopiles</t>
  </si>
  <si>
    <t>Ochrophyta</t>
  </si>
  <si>
    <t>Bacillariophyta_X</t>
  </si>
  <si>
    <t>Raphid-pennate</t>
  </si>
  <si>
    <t>Pseudo-nitzschia</t>
  </si>
  <si>
    <t>Araphid-pennate</t>
  </si>
  <si>
    <t>Fragilaria</t>
  </si>
  <si>
    <t>Raphid-pennate_X</t>
  </si>
  <si>
    <t>Chaetoceros</t>
  </si>
  <si>
    <t>Thalassiosira</t>
  </si>
  <si>
    <t>Fragilariopsis</t>
  </si>
  <si>
    <t>Cryptophyta</t>
  </si>
  <si>
    <t>Cryptophyceae</t>
  </si>
  <si>
    <t>Cryptomonadales</t>
  </si>
  <si>
    <t>Cryptomonadales_X</t>
  </si>
  <si>
    <t>Navicula</t>
  </si>
  <si>
    <t>Attheya</t>
  </si>
  <si>
    <t>Sarcinochrysidales</t>
  </si>
  <si>
    <t>Ankylochrysis</t>
  </si>
  <si>
    <t>Nitzschia</t>
  </si>
  <si>
    <t>Bacillaria</t>
  </si>
  <si>
    <t>Bolidophyceae</t>
  </si>
  <si>
    <t>Parmales</t>
  </si>
  <si>
    <t>Parmales_env_2</t>
  </si>
  <si>
    <t>Parmales_env_2_X</t>
  </si>
  <si>
    <t>palette_name</t>
  </si>
  <si>
    <t>Blues</t>
  </si>
  <si>
    <t>#08306B</t>
  </si>
  <si>
    <t>#08519C</t>
  </si>
  <si>
    <t>#2171B5</t>
  </si>
  <si>
    <t>#4292C6</t>
  </si>
  <si>
    <t>#6BAED6</t>
  </si>
  <si>
    <t>#C6DBEF</t>
  </si>
  <si>
    <t>#9ECAE1</t>
  </si>
  <si>
    <t>#DEEBF7</t>
  </si>
  <si>
    <t>Reds</t>
  </si>
  <si>
    <t>#A50F15</t>
  </si>
  <si>
    <t>#67000D</t>
  </si>
  <si>
    <t>#CB181D</t>
  </si>
  <si>
    <t>#EF3B2C</t>
  </si>
  <si>
    <t>#FB6A4A</t>
  </si>
  <si>
    <t>#DFC27D</t>
  </si>
  <si>
    <t>#80CDC1</t>
  </si>
  <si>
    <t>#01665E</t>
  </si>
  <si>
    <t>BrBG</t>
  </si>
  <si>
    <t>#003C30</t>
  </si>
  <si>
    <t>water - Stage_I</t>
  </si>
  <si>
    <t>water - Stage_III</t>
  </si>
  <si>
    <t>ice - Stage_I</t>
  </si>
  <si>
    <t>ice - Stage_III</t>
  </si>
  <si>
    <t>cluster</t>
  </si>
  <si>
    <t>water - Stage_II</t>
  </si>
  <si>
    <t>ice - Stage_II</t>
  </si>
  <si>
    <t>#254b87</t>
  </si>
  <si>
    <t>#0072ce</t>
  </si>
  <si>
    <t>#a01b68</t>
  </si>
  <si>
    <t>#dc731C</t>
  </si>
  <si>
    <t>https://nosoproject.com</t>
  </si>
  <si>
    <t>#89b6b5</t>
  </si>
  <si>
    <t>#e79e8e</t>
  </si>
  <si>
    <t>trophic_mode</t>
  </si>
  <si>
    <t>dinoflagellata</t>
  </si>
  <si>
    <t>#A65628</t>
  </si>
  <si>
    <t>Set1</t>
  </si>
  <si>
    <t>#4DAF4A</t>
  </si>
  <si>
    <t>#377EB8</t>
  </si>
  <si>
    <t>#FF7F00</t>
  </si>
  <si>
    <t>mixotrophic</t>
  </si>
  <si>
    <t>photosynthetic</t>
  </si>
  <si>
    <t>heterotrophic</t>
  </si>
  <si>
    <t>Cercozoa</t>
  </si>
  <si>
    <t>Ciliophora</t>
  </si>
  <si>
    <t>Sagenista</t>
  </si>
  <si>
    <t>Pseudofungi</t>
  </si>
  <si>
    <t>Telonemia</t>
  </si>
  <si>
    <t>Choanoflagellida</t>
  </si>
  <si>
    <t>Picozoa</t>
  </si>
  <si>
    <t>ColorBlindBlack8</t>
  </si>
  <si>
    <t>#E69F00</t>
  </si>
  <si>
    <t>#56B4E9</t>
  </si>
  <si>
    <t>#009E73</t>
  </si>
  <si>
    <t>#F0E442</t>
  </si>
  <si>
    <t>#0072B2</t>
  </si>
  <si>
    <t>#D55E00</t>
  </si>
  <si>
    <t>#CC79A7</t>
  </si>
  <si>
    <t>#444444</t>
  </si>
  <si>
    <t>color_hex</t>
  </si>
  <si>
    <t>#4b9679</t>
  </si>
  <si>
    <t>#de8a5b</t>
  </si>
  <si>
    <t>#2D5D7C</t>
  </si>
  <si>
    <t>#A14160</t>
  </si>
  <si>
    <t>Rhodophyta</t>
  </si>
  <si>
    <t>#D07CB0</t>
  </si>
  <si>
    <t>biogeo</t>
  </si>
  <si>
    <t>Polar</t>
  </si>
  <si>
    <t>Cosmopolitan</t>
  </si>
  <si>
    <t>#555555</t>
  </si>
  <si>
    <t>palette</t>
  </si>
  <si>
    <t>#E69F00", "#56B4E9", "#009E73", "#F0E442", "#0072B2", "#D55E00", "#CC79A7", "#000000</t>
  </si>
  <si>
    <t>Okabe_Ito</t>
  </si>
  <si>
    <t>Fragilariopsis_sublineata</t>
  </si>
  <si>
    <t>Chaetoceros_gelidus</t>
  </si>
  <si>
    <t>Ankylochrysis_sp1.</t>
  </si>
  <si>
    <t>Porosira_sp.</t>
  </si>
  <si>
    <t>Porosira</t>
  </si>
  <si>
    <t>Cryptomonadales_XX</t>
  </si>
  <si>
    <t>Cryptomonadales_XX_sp.</t>
  </si>
  <si>
    <t>#AA4488</t>
  </si>
  <si>
    <t>orchid4</t>
  </si>
  <si>
    <t>#FC9272</t>
  </si>
  <si>
    <t>Temperate</t>
  </si>
  <si>
    <t>Polar-Temperate</t>
  </si>
  <si>
    <t>Temperate-Tropical</t>
  </si>
  <si>
    <t>Tropical</t>
  </si>
  <si>
    <t>Polar-Tropical</t>
  </si>
  <si>
    <t>Baffinella</t>
  </si>
  <si>
    <t>Baffinella_frigidus</t>
  </si>
  <si>
    <t>Unallocated</t>
  </si>
  <si>
    <t>Grey</t>
  </si>
  <si>
    <t>NA</t>
  </si>
  <si>
    <t>#9C7B00</t>
  </si>
  <si>
    <t>label</t>
  </si>
  <si>
    <t>P1</t>
  </si>
  <si>
    <t>P2</t>
  </si>
  <si>
    <t>P3</t>
  </si>
  <si>
    <t>P4</t>
  </si>
  <si>
    <t>P5</t>
  </si>
  <si>
    <t>P6</t>
  </si>
  <si>
    <t>P7</t>
  </si>
  <si>
    <t>P8</t>
  </si>
  <si>
    <t>C1</t>
  </si>
  <si>
    <t>C2</t>
  </si>
  <si>
    <t>C3</t>
  </si>
  <si>
    <t>C4</t>
  </si>
  <si>
    <t>C5</t>
  </si>
  <si>
    <t>C6</t>
  </si>
  <si>
    <t>Labyrinthulomycetes</t>
  </si>
  <si>
    <t>MAST-4</t>
  </si>
  <si>
    <t>MAST-7</t>
  </si>
  <si>
    <t>MAST-8</t>
  </si>
  <si>
    <t>Dinoflagellata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</si>
</sst>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Monaco"/>
      <family val="3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theme="1"/>
      <name val="Inherit"/>
    </font>
    <font>
      <sz val="9"/>
      <name val="Arial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  <charset val="1"/>
    </font>
    <font>
      <sz val="8"/>
      <color rgb="FF000000"/>
      <name val="DejaVu Sans"/>
      <family val="2"/>
      <charset val="1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11" fontId="8" fillId="0" borderId="0" xfId="0" applyNumberFormat="1" applyFont="1" applyAlignment="1">
      <alignment vertical="center"/>
    </xf>
    <xf numFmtId="0" fontId="9" fillId="0" borderId="0" xfId="0" applyFont="1"/>
    <xf numFmtId="0" fontId="10" fillId="0" borderId="0" xfId="0" applyFont="1"/>
    <xf numFmtId="11" fontId="11" fillId="5" borderId="1" xfId="0" applyNumberFormat="1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EA8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EEE8-68AE-E344-B7AA-97F50ED8026E}">
  <dimension ref="A1:L44"/>
  <sheetViews>
    <sheetView tabSelected="1" zoomScale="125" zoomScaleNormal="110" workbookViewId="0">
      <selection activeCell="C14" sqref="C14"/>
    </sheetView>
  </sheetViews>
  <sheetFormatPr baseColWidth="10" defaultRowHeight="16"/>
  <cols>
    <col min="1" max="1" width="12.33203125" customWidth="1"/>
    <col min="4" max="4" width="15.83203125" bestFit="1" customWidth="1"/>
    <col min="6" max="6" width="25.6640625" customWidth="1"/>
    <col min="8" max="8" width="23" bestFit="1" customWidth="1"/>
  </cols>
  <sheetData>
    <row r="1" spans="1:12">
      <c r="A1" s="2" t="s">
        <v>22</v>
      </c>
      <c r="B1" s="2" t="s">
        <v>23</v>
      </c>
      <c r="C1" s="2" t="s">
        <v>24</v>
      </c>
      <c r="D1" s="2" t="s">
        <v>15</v>
      </c>
      <c r="E1" s="2" t="s">
        <v>25</v>
      </c>
      <c r="F1" s="2" t="s">
        <v>19</v>
      </c>
      <c r="G1" s="2" t="s">
        <v>26</v>
      </c>
      <c r="H1" s="2" t="s">
        <v>0</v>
      </c>
      <c r="I1" s="2" t="s">
        <v>16</v>
      </c>
      <c r="J1" s="2" t="s">
        <v>65</v>
      </c>
      <c r="L1" s="2" t="s">
        <v>161</v>
      </c>
    </row>
    <row r="2" spans="1:12">
      <c r="A2" s="1" t="s">
        <v>27</v>
      </c>
      <c r="B2" s="1" t="s">
        <v>34</v>
      </c>
      <c r="C2" s="1" t="s">
        <v>35</v>
      </c>
      <c r="D2" s="3" t="s">
        <v>36</v>
      </c>
      <c r="E2" s="1" t="s">
        <v>37</v>
      </c>
      <c r="F2" s="1" t="s">
        <v>38</v>
      </c>
      <c r="G2" s="1" t="s">
        <v>39</v>
      </c>
      <c r="H2" s="1" t="s">
        <v>6</v>
      </c>
      <c r="I2" s="6" t="s">
        <v>85</v>
      </c>
      <c r="J2" s="1" t="s">
        <v>84</v>
      </c>
      <c r="K2">
        <v>1</v>
      </c>
    </row>
    <row r="3" spans="1:12">
      <c r="A3" s="1" t="s">
        <v>27</v>
      </c>
      <c r="B3" s="1" t="s">
        <v>28</v>
      </c>
      <c r="C3" s="1" t="s">
        <v>29</v>
      </c>
      <c r="D3" s="3" t="s">
        <v>30</v>
      </c>
      <c r="E3" s="1" t="s">
        <v>31</v>
      </c>
      <c r="F3" s="1" t="s">
        <v>32</v>
      </c>
      <c r="G3" s="1" t="s">
        <v>33</v>
      </c>
      <c r="H3" s="1" t="s">
        <v>12</v>
      </c>
      <c r="I3" s="6" t="s">
        <v>82</v>
      </c>
      <c r="J3" s="1" t="s">
        <v>84</v>
      </c>
      <c r="K3">
        <v>2</v>
      </c>
    </row>
    <row r="4" spans="1:12">
      <c r="A4" s="1" t="s">
        <v>27</v>
      </c>
      <c r="B4" s="1" t="s">
        <v>40</v>
      </c>
      <c r="C4" s="1" t="s">
        <v>41</v>
      </c>
      <c r="D4" s="3" t="s">
        <v>61</v>
      </c>
      <c r="E4" s="1" t="s">
        <v>62</v>
      </c>
      <c r="F4" s="1" t="s">
        <v>63</v>
      </c>
      <c r="G4" s="1" t="s">
        <v>64</v>
      </c>
      <c r="H4" s="1" t="s">
        <v>5</v>
      </c>
      <c r="I4" s="6" t="s">
        <v>83</v>
      </c>
      <c r="J4" s="1" t="s">
        <v>84</v>
      </c>
      <c r="K4">
        <v>5</v>
      </c>
    </row>
    <row r="5" spans="1:12" ht="17" thickBot="1">
      <c r="A5" s="1" t="s">
        <v>27</v>
      </c>
      <c r="B5" s="1" t="s">
        <v>34</v>
      </c>
      <c r="C5" s="1" t="s">
        <v>51</v>
      </c>
      <c r="D5" s="3" t="s">
        <v>52</v>
      </c>
      <c r="E5" s="1" t="s">
        <v>53</v>
      </c>
      <c r="F5" s="1" t="s">
        <v>54</v>
      </c>
      <c r="G5" s="1" t="s">
        <v>155</v>
      </c>
      <c r="H5" s="1" t="s">
        <v>156</v>
      </c>
      <c r="I5" s="13" t="s">
        <v>160</v>
      </c>
      <c r="J5" s="14" t="s">
        <v>159</v>
      </c>
      <c r="K5">
        <v>8</v>
      </c>
    </row>
    <row r="6" spans="1:12">
      <c r="A6" s="1" t="s">
        <v>27</v>
      </c>
      <c r="B6" s="1" t="s">
        <v>40</v>
      </c>
      <c r="C6" s="1" t="s">
        <v>41</v>
      </c>
      <c r="D6" s="3" t="s">
        <v>17</v>
      </c>
      <c r="E6" s="1" t="s">
        <v>57</v>
      </c>
      <c r="F6" s="1" t="s">
        <v>20</v>
      </c>
      <c r="G6" s="1" t="s">
        <v>58</v>
      </c>
      <c r="H6" s="1" t="s">
        <v>142</v>
      </c>
      <c r="I6" s="6" t="s">
        <v>81</v>
      </c>
      <c r="J6" s="1" t="s">
        <v>84</v>
      </c>
      <c r="K6">
        <v>18</v>
      </c>
    </row>
    <row r="7" spans="1:12" ht="17" thickBot="1">
      <c r="A7" s="1" t="s">
        <v>27</v>
      </c>
      <c r="B7" s="1" t="s">
        <v>40</v>
      </c>
      <c r="C7" s="1" t="s">
        <v>41</v>
      </c>
      <c r="D7" s="3" t="s">
        <v>52</v>
      </c>
      <c r="E7" s="1" t="s">
        <v>53</v>
      </c>
      <c r="F7" s="1" t="s">
        <v>54</v>
      </c>
      <c r="G7" s="1" t="s">
        <v>145</v>
      </c>
      <c r="H7" s="1" t="s">
        <v>146</v>
      </c>
      <c r="I7" s="13" t="s">
        <v>147</v>
      </c>
      <c r="J7" s="14" t="s">
        <v>148</v>
      </c>
      <c r="K7">
        <v>19</v>
      </c>
    </row>
    <row r="8" spans="1:12">
      <c r="A8" s="1" t="s">
        <v>27</v>
      </c>
      <c r="B8" s="1" t="s">
        <v>40</v>
      </c>
      <c r="C8" s="1" t="s">
        <v>41</v>
      </c>
      <c r="D8" s="1" t="s">
        <v>18</v>
      </c>
      <c r="E8" s="1" t="s">
        <v>42</v>
      </c>
      <c r="F8" s="5" t="s">
        <v>43</v>
      </c>
      <c r="G8" s="1" t="s">
        <v>47</v>
      </c>
      <c r="H8" s="1" t="s">
        <v>8</v>
      </c>
      <c r="I8" t="s">
        <v>67</v>
      </c>
      <c r="J8" s="1" t="s">
        <v>66</v>
      </c>
      <c r="K8">
        <v>3</v>
      </c>
      <c r="L8" s="1" t="s">
        <v>162</v>
      </c>
    </row>
    <row r="9" spans="1:12">
      <c r="A9" s="1" t="s">
        <v>27</v>
      </c>
      <c r="B9" s="1" t="s">
        <v>40</v>
      </c>
      <c r="C9" s="1" t="s">
        <v>41</v>
      </c>
      <c r="D9" s="1" t="s">
        <v>18</v>
      </c>
      <c r="E9" s="1" t="s">
        <v>42</v>
      </c>
      <c r="F9" s="5" t="s">
        <v>43</v>
      </c>
      <c r="G9" s="1" t="s">
        <v>44</v>
      </c>
      <c r="H9" s="1" t="s">
        <v>7</v>
      </c>
      <c r="I9" t="s">
        <v>68</v>
      </c>
      <c r="J9" s="1" t="s">
        <v>66</v>
      </c>
      <c r="K9">
        <v>4</v>
      </c>
      <c r="L9" s="1" t="s">
        <v>163</v>
      </c>
    </row>
    <row r="10" spans="1:12">
      <c r="A10" s="1" t="s">
        <v>27</v>
      </c>
      <c r="B10" s="1" t="s">
        <v>40</v>
      </c>
      <c r="C10" s="1" t="s">
        <v>41</v>
      </c>
      <c r="D10" s="1" t="s">
        <v>18</v>
      </c>
      <c r="E10" s="1" t="s">
        <v>42</v>
      </c>
      <c r="F10" s="5" t="s">
        <v>43</v>
      </c>
      <c r="G10" s="1" t="s">
        <v>50</v>
      </c>
      <c r="H10" s="1" t="s">
        <v>2</v>
      </c>
      <c r="I10" t="s">
        <v>69</v>
      </c>
      <c r="J10" s="1" t="s">
        <v>66</v>
      </c>
      <c r="K10">
        <v>6</v>
      </c>
      <c r="L10" s="1" t="s">
        <v>164</v>
      </c>
    </row>
    <row r="11" spans="1:12">
      <c r="A11" s="1" t="s">
        <v>27</v>
      </c>
      <c r="B11" s="1" t="s">
        <v>40</v>
      </c>
      <c r="C11" s="1" t="s">
        <v>41</v>
      </c>
      <c r="D11" s="1" t="s">
        <v>18</v>
      </c>
      <c r="E11" s="1" t="s">
        <v>42</v>
      </c>
      <c r="F11" s="5" t="s">
        <v>43</v>
      </c>
      <c r="G11" s="1" t="s">
        <v>60</v>
      </c>
      <c r="H11" s="1" t="s">
        <v>11</v>
      </c>
      <c r="I11" t="s">
        <v>70</v>
      </c>
      <c r="J11" s="1" t="s">
        <v>66</v>
      </c>
      <c r="K11">
        <v>7</v>
      </c>
      <c r="L11" s="1" t="s">
        <v>165</v>
      </c>
    </row>
    <row r="12" spans="1:12">
      <c r="A12" s="1" t="s">
        <v>27</v>
      </c>
      <c r="B12" s="1" t="s">
        <v>40</v>
      </c>
      <c r="C12" s="1" t="s">
        <v>41</v>
      </c>
      <c r="D12" s="1" t="s">
        <v>18</v>
      </c>
      <c r="E12" s="1" t="s">
        <v>42</v>
      </c>
      <c r="F12" s="5" t="s">
        <v>43</v>
      </c>
      <c r="G12" s="1" t="s">
        <v>55</v>
      </c>
      <c r="H12" s="1" t="s">
        <v>3</v>
      </c>
      <c r="I12" t="s">
        <v>71</v>
      </c>
      <c r="J12" s="1" t="s">
        <v>66</v>
      </c>
      <c r="K12">
        <v>9</v>
      </c>
      <c r="L12" s="1" t="s">
        <v>166</v>
      </c>
    </row>
    <row r="13" spans="1:12">
      <c r="A13" s="1" t="s">
        <v>27</v>
      </c>
      <c r="B13" s="1" t="s">
        <v>40</v>
      </c>
      <c r="C13" s="1" t="s">
        <v>41</v>
      </c>
      <c r="D13" s="1" t="s">
        <v>18</v>
      </c>
      <c r="E13" s="1" t="s">
        <v>42</v>
      </c>
      <c r="F13" s="5" t="s">
        <v>43</v>
      </c>
      <c r="G13" s="1" t="s">
        <v>59</v>
      </c>
      <c r="H13" s="1" t="s">
        <v>4</v>
      </c>
      <c r="I13" t="s">
        <v>73</v>
      </c>
      <c r="J13" s="1" t="s">
        <v>66</v>
      </c>
      <c r="K13">
        <v>10</v>
      </c>
      <c r="L13" s="1" t="s">
        <v>167</v>
      </c>
    </row>
    <row r="14" spans="1:12">
      <c r="A14" s="1" t="s">
        <v>27</v>
      </c>
      <c r="B14" s="1" t="s">
        <v>40</v>
      </c>
      <c r="C14" s="1" t="s">
        <v>41</v>
      </c>
      <c r="D14" s="1" t="s">
        <v>18</v>
      </c>
      <c r="E14" s="1" t="s">
        <v>42</v>
      </c>
      <c r="F14" s="5" t="s">
        <v>45</v>
      </c>
      <c r="G14" s="1" t="s">
        <v>46</v>
      </c>
      <c r="H14" s="1" t="s">
        <v>14</v>
      </c>
      <c r="I14" t="s">
        <v>72</v>
      </c>
      <c r="J14" s="1" t="s">
        <v>66</v>
      </c>
      <c r="K14">
        <v>11</v>
      </c>
      <c r="L14" s="1" t="s">
        <v>168</v>
      </c>
    </row>
    <row r="15" spans="1:12">
      <c r="A15" s="1" t="s">
        <v>27</v>
      </c>
      <c r="B15" s="1" t="s">
        <v>40</v>
      </c>
      <c r="C15" s="1" t="s">
        <v>41</v>
      </c>
      <c r="D15" s="1" t="s">
        <v>18</v>
      </c>
      <c r="E15" s="1" t="s">
        <v>42</v>
      </c>
      <c r="F15" s="5" t="s">
        <v>43</v>
      </c>
      <c r="G15" s="1" t="s">
        <v>50</v>
      </c>
      <c r="H15" s="1" t="s">
        <v>140</v>
      </c>
      <c r="I15" t="s">
        <v>74</v>
      </c>
      <c r="J15" s="1" t="s">
        <v>66</v>
      </c>
      <c r="K15">
        <v>15</v>
      </c>
      <c r="L15" s="1" t="s">
        <v>169</v>
      </c>
    </row>
    <row r="16" spans="1:12">
      <c r="A16" s="1" t="s">
        <v>27</v>
      </c>
      <c r="B16" s="1" t="s">
        <v>40</v>
      </c>
      <c r="C16" s="1" t="s">
        <v>41</v>
      </c>
      <c r="D16" s="1" t="s">
        <v>18</v>
      </c>
      <c r="E16" s="1" t="s">
        <v>42</v>
      </c>
      <c r="F16" s="4" t="s">
        <v>21</v>
      </c>
      <c r="G16" s="1" t="s">
        <v>49</v>
      </c>
      <c r="H16" s="1" t="s">
        <v>9</v>
      </c>
      <c r="I16" s="6" t="s">
        <v>149</v>
      </c>
      <c r="J16" s="1" t="s">
        <v>75</v>
      </c>
      <c r="K16">
        <v>12</v>
      </c>
      <c r="L16" s="1" t="s">
        <v>170</v>
      </c>
    </row>
    <row r="17" spans="1:12">
      <c r="A17" s="1" t="s">
        <v>27</v>
      </c>
      <c r="B17" s="1" t="s">
        <v>40</v>
      </c>
      <c r="C17" s="1" t="s">
        <v>41</v>
      </c>
      <c r="D17" s="1" t="s">
        <v>18</v>
      </c>
      <c r="E17" s="1" t="s">
        <v>42</v>
      </c>
      <c r="F17" s="4" t="s">
        <v>21</v>
      </c>
      <c r="G17" s="1" t="s">
        <v>49</v>
      </c>
      <c r="H17" s="1" t="s">
        <v>10</v>
      </c>
      <c r="I17" s="6" t="s">
        <v>80</v>
      </c>
      <c r="J17" s="1" t="s">
        <v>75</v>
      </c>
      <c r="K17">
        <v>13</v>
      </c>
      <c r="L17" s="1" t="s">
        <v>171</v>
      </c>
    </row>
    <row r="18" spans="1:12">
      <c r="A18" s="1" t="s">
        <v>27</v>
      </c>
      <c r="B18" s="1" t="s">
        <v>40</v>
      </c>
      <c r="C18" s="1" t="s">
        <v>41</v>
      </c>
      <c r="D18" s="1" t="s">
        <v>18</v>
      </c>
      <c r="E18" s="1" t="s">
        <v>42</v>
      </c>
      <c r="F18" s="4" t="s">
        <v>21</v>
      </c>
      <c r="G18" s="1" t="s">
        <v>49</v>
      </c>
      <c r="H18" s="1" t="s">
        <v>13</v>
      </c>
      <c r="I18" s="6" t="s">
        <v>79</v>
      </c>
      <c r="J18" s="1" t="s">
        <v>75</v>
      </c>
      <c r="K18">
        <v>14</v>
      </c>
      <c r="L18" s="1" t="s">
        <v>172</v>
      </c>
    </row>
    <row r="19" spans="1:12">
      <c r="A19" s="1" t="s">
        <v>27</v>
      </c>
      <c r="B19" s="1" t="s">
        <v>40</v>
      </c>
      <c r="C19" s="1" t="s">
        <v>41</v>
      </c>
      <c r="D19" s="1" t="s">
        <v>18</v>
      </c>
      <c r="E19" s="1" t="s">
        <v>42</v>
      </c>
      <c r="F19" s="4" t="s">
        <v>21</v>
      </c>
      <c r="G19" s="1" t="s">
        <v>48</v>
      </c>
      <c r="H19" s="1" t="s">
        <v>141</v>
      </c>
      <c r="I19" s="6" t="s">
        <v>78</v>
      </c>
      <c r="J19" s="1" t="s">
        <v>75</v>
      </c>
      <c r="K19">
        <v>16</v>
      </c>
      <c r="L19" s="1" t="s">
        <v>173</v>
      </c>
    </row>
    <row r="20" spans="1:12">
      <c r="A20" s="1" t="s">
        <v>27</v>
      </c>
      <c r="B20" s="1" t="s">
        <v>40</v>
      </c>
      <c r="C20" s="1" t="s">
        <v>41</v>
      </c>
      <c r="D20" s="1" t="s">
        <v>18</v>
      </c>
      <c r="E20" s="1" t="s">
        <v>42</v>
      </c>
      <c r="F20" s="4" t="s">
        <v>21</v>
      </c>
      <c r="G20" s="1" t="s">
        <v>56</v>
      </c>
      <c r="H20" s="1" t="s">
        <v>1</v>
      </c>
      <c r="I20" s="6" t="s">
        <v>76</v>
      </c>
      <c r="J20" s="1" t="s">
        <v>75</v>
      </c>
      <c r="K20">
        <v>17</v>
      </c>
      <c r="L20" s="1" t="s">
        <v>174</v>
      </c>
    </row>
    <row r="21" spans="1:12">
      <c r="A21" s="1" t="s">
        <v>27</v>
      </c>
      <c r="B21" s="1" t="s">
        <v>40</v>
      </c>
      <c r="C21" s="1" t="s">
        <v>41</v>
      </c>
      <c r="D21" s="1" t="s">
        <v>18</v>
      </c>
      <c r="E21" s="1" t="s">
        <v>42</v>
      </c>
      <c r="F21" s="4" t="s">
        <v>21</v>
      </c>
      <c r="G21" s="1" t="s">
        <v>144</v>
      </c>
      <c r="H21" s="1" t="s">
        <v>143</v>
      </c>
      <c r="I21" s="6" t="s">
        <v>77</v>
      </c>
      <c r="J21" s="1" t="s">
        <v>75</v>
      </c>
      <c r="K21">
        <v>20</v>
      </c>
      <c r="L21" s="1" t="s">
        <v>175</v>
      </c>
    </row>
    <row r="24" spans="1:12" ht="17" thickBot="1">
      <c r="K24" s="14"/>
    </row>
    <row r="25" spans="1:12" ht="17" thickBot="1">
      <c r="K25" s="14"/>
    </row>
    <row r="26" spans="1:12" ht="17" thickBot="1">
      <c r="K26" s="14"/>
    </row>
    <row r="27" spans="1:12">
      <c r="I27" s="15"/>
      <c r="K27" s="15"/>
    </row>
    <row r="28" spans="1:12" ht="17" thickBot="1">
      <c r="J28" s="13"/>
      <c r="K28" s="14"/>
    </row>
    <row r="29" spans="1:12" ht="17" thickBot="1">
      <c r="J29" s="13"/>
      <c r="K29" s="14"/>
    </row>
    <row r="30" spans="1:12" ht="17" thickBot="1">
      <c r="J30" s="13"/>
      <c r="K30" s="14"/>
    </row>
    <row r="31" spans="1:12" ht="17" thickBot="1">
      <c r="J31" s="13"/>
      <c r="K31" s="14"/>
    </row>
    <row r="32" spans="1:12" ht="17" thickBot="1">
      <c r="J32" s="13"/>
      <c r="K32" s="14"/>
    </row>
    <row r="33" spans="10:11" ht="17" thickBot="1">
      <c r="J33" s="13"/>
      <c r="K33" s="14"/>
    </row>
    <row r="34" spans="10:11" ht="17" thickBot="1">
      <c r="J34" s="16"/>
      <c r="K34" s="14"/>
    </row>
    <row r="35" spans="10:11" ht="17" thickBot="1">
      <c r="J35" s="13"/>
      <c r="K35" s="14"/>
    </row>
    <row r="36" spans="10:11" ht="17" thickBot="1">
      <c r="J36" s="13"/>
      <c r="K36" s="14"/>
    </row>
    <row r="37" spans="10:11" ht="17" thickBot="1">
      <c r="J37" s="13"/>
      <c r="K37" s="14"/>
    </row>
    <row r="38" spans="10:11" ht="17" thickBot="1">
      <c r="J38" s="13"/>
      <c r="K38" s="14"/>
    </row>
    <row r="39" spans="10:11" ht="17" thickBot="1">
      <c r="J39" s="13"/>
      <c r="K39" s="14"/>
    </row>
    <row r="40" spans="10:11" ht="17" thickBot="1">
      <c r="J40" s="13"/>
      <c r="K40" s="14"/>
    </row>
    <row r="41" spans="10:11" ht="17" thickBot="1">
      <c r="J41" s="13"/>
      <c r="K41" s="14"/>
    </row>
    <row r="42" spans="10:11" ht="17" thickBot="1">
      <c r="J42" s="13"/>
      <c r="K42" s="14"/>
    </row>
    <row r="43" spans="10:11" ht="17" thickBot="1">
      <c r="J43" s="13"/>
      <c r="K43" s="14"/>
    </row>
    <row r="44" spans="10:11" ht="17" thickBot="1">
      <c r="J44" s="13"/>
      <c r="K44" s="14"/>
    </row>
  </sheetData>
  <sortState xmlns:xlrd2="http://schemas.microsoft.com/office/spreadsheetml/2017/richdata2" ref="A25:H37">
    <sortCondition ref="D24:D37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65DE-F187-9148-8493-7EAB8E4A65E0}">
  <dimension ref="A1:C10"/>
  <sheetViews>
    <sheetView workbookViewId="0">
      <selection activeCell="B16" sqref="B16"/>
    </sheetView>
  </sheetViews>
  <sheetFormatPr baseColWidth="10" defaultRowHeight="16"/>
  <sheetData>
    <row r="1" spans="1:3">
      <c r="A1" s="2" t="s">
        <v>24</v>
      </c>
      <c r="B1" s="2" t="s">
        <v>16</v>
      </c>
      <c r="C1" s="2" t="s">
        <v>65</v>
      </c>
    </row>
    <row r="2" spans="1:3" ht="17">
      <c r="A2" t="s">
        <v>111</v>
      </c>
      <c r="B2" s="8" t="s">
        <v>125</v>
      </c>
      <c r="C2" t="s">
        <v>117</v>
      </c>
    </row>
    <row r="3" spans="1:3" ht="17">
      <c r="A3" t="s">
        <v>110</v>
      </c>
      <c r="B3" s="8" t="s">
        <v>118</v>
      </c>
      <c r="C3" t="s">
        <v>117</v>
      </c>
    </row>
    <row r="4" spans="1:3">
      <c r="A4" t="s">
        <v>113</v>
      </c>
      <c r="B4" t="s">
        <v>119</v>
      </c>
      <c r="C4" t="s">
        <v>117</v>
      </c>
    </row>
    <row r="5" spans="1:3">
      <c r="A5" t="s">
        <v>41</v>
      </c>
      <c r="B5" t="s">
        <v>120</v>
      </c>
      <c r="C5" t="s">
        <v>117</v>
      </c>
    </row>
    <row r="6" spans="1:3">
      <c r="A6" t="s">
        <v>112</v>
      </c>
      <c r="B6" t="s">
        <v>121</v>
      </c>
      <c r="C6" t="s">
        <v>117</v>
      </c>
    </row>
    <row r="7" spans="1:3">
      <c r="A7" t="s">
        <v>115</v>
      </c>
      <c r="B7" t="s">
        <v>122</v>
      </c>
      <c r="C7" t="s">
        <v>117</v>
      </c>
    </row>
    <row r="8" spans="1:3">
      <c r="A8" t="s">
        <v>114</v>
      </c>
      <c r="B8" t="s">
        <v>123</v>
      </c>
      <c r="C8" t="s">
        <v>117</v>
      </c>
    </row>
    <row r="9" spans="1:3">
      <c r="A9" t="s">
        <v>116</v>
      </c>
      <c r="B9" t="s">
        <v>124</v>
      </c>
      <c r="C9" t="s">
        <v>117</v>
      </c>
    </row>
    <row r="10" spans="1:3">
      <c r="A10" s="17" t="s">
        <v>180</v>
      </c>
      <c r="B10" s="17" t="s">
        <v>102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1A87C-D7C7-5049-A03E-D6D3D129B669}">
  <dimension ref="A1:B15"/>
  <sheetViews>
    <sheetView workbookViewId="0">
      <selection activeCell="F14" sqref="F14"/>
    </sheetView>
  </sheetViews>
  <sheetFormatPr baseColWidth="10" defaultRowHeight="16"/>
  <sheetData>
    <row r="1" spans="1:2">
      <c r="A1" s="9" t="s">
        <v>24</v>
      </c>
      <c r="B1" s="9" t="s">
        <v>126</v>
      </c>
    </row>
    <row r="2" spans="1:2">
      <c r="A2" s="9" t="s">
        <v>29</v>
      </c>
      <c r="B2" s="10" t="s">
        <v>127</v>
      </c>
    </row>
    <row r="3" spans="1:2">
      <c r="A3" s="9" t="s">
        <v>51</v>
      </c>
      <c r="B3" s="10" t="s">
        <v>128</v>
      </c>
    </row>
    <row r="4" spans="1:2">
      <c r="A4" s="9" t="s">
        <v>35</v>
      </c>
      <c r="B4" s="10" t="s">
        <v>129</v>
      </c>
    </row>
    <row r="5" spans="1:2">
      <c r="A5" s="9" t="s">
        <v>41</v>
      </c>
      <c r="B5" s="10" t="s">
        <v>130</v>
      </c>
    </row>
    <row r="6" spans="1:2">
      <c r="A6" s="9" t="s">
        <v>131</v>
      </c>
      <c r="B6" s="10" t="s">
        <v>132</v>
      </c>
    </row>
    <row r="7" spans="1:2" ht="17">
      <c r="A7" t="s">
        <v>111</v>
      </c>
      <c r="B7" s="8" t="s">
        <v>125</v>
      </c>
    </row>
    <row r="8" spans="1:2" ht="17">
      <c r="A8" t="s">
        <v>110</v>
      </c>
      <c r="B8" s="8" t="s">
        <v>118</v>
      </c>
    </row>
    <row r="9" spans="1:2">
      <c r="A9" t="s">
        <v>113</v>
      </c>
      <c r="B9" t="s">
        <v>119</v>
      </c>
    </row>
    <row r="10" spans="1:2">
      <c r="A10" t="s">
        <v>41</v>
      </c>
      <c r="B10" t="s">
        <v>120</v>
      </c>
    </row>
    <row r="11" spans="1:2">
      <c r="A11" t="s">
        <v>112</v>
      </c>
      <c r="B11" t="s">
        <v>121</v>
      </c>
    </row>
    <row r="12" spans="1:2">
      <c r="A12" t="s">
        <v>115</v>
      </c>
      <c r="B12" t="s">
        <v>122</v>
      </c>
    </row>
    <row r="13" spans="1:2">
      <c r="A13" t="s">
        <v>114</v>
      </c>
      <c r="B13" t="s">
        <v>123</v>
      </c>
    </row>
    <row r="14" spans="1:2">
      <c r="A14" t="s">
        <v>116</v>
      </c>
      <c r="B14" t="s">
        <v>124</v>
      </c>
    </row>
    <row r="15" spans="1:2">
      <c r="A15" t="s">
        <v>180</v>
      </c>
      <c r="B15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F24D4-0FA6-394C-A27E-1C6E1DEEF4E9}">
  <dimension ref="A1:C7"/>
  <sheetViews>
    <sheetView workbookViewId="0">
      <selection sqref="A1:C7"/>
    </sheetView>
  </sheetViews>
  <sheetFormatPr baseColWidth="10" defaultRowHeight="16"/>
  <sheetData>
    <row r="1" spans="1:3">
      <c r="A1" s="7" t="s">
        <v>90</v>
      </c>
      <c r="B1" s="2" t="s">
        <v>16</v>
      </c>
      <c r="C1" s="2" t="s">
        <v>65</v>
      </c>
    </row>
    <row r="2" spans="1:3">
      <c r="A2" t="s">
        <v>86</v>
      </c>
      <c r="B2" t="s">
        <v>93</v>
      </c>
      <c r="C2" t="s">
        <v>97</v>
      </c>
    </row>
    <row r="3" spans="1:3">
      <c r="A3" t="s">
        <v>91</v>
      </c>
      <c r="B3" t="s">
        <v>94</v>
      </c>
      <c r="C3" t="s">
        <v>97</v>
      </c>
    </row>
    <row r="4" spans="1:3">
      <c r="A4" t="s">
        <v>87</v>
      </c>
      <c r="B4" t="s">
        <v>98</v>
      </c>
      <c r="C4" t="s">
        <v>97</v>
      </c>
    </row>
    <row r="5" spans="1:3">
      <c r="A5" t="s">
        <v>88</v>
      </c>
      <c r="B5" t="s">
        <v>95</v>
      </c>
      <c r="C5" t="s">
        <v>97</v>
      </c>
    </row>
    <row r="6" spans="1:3">
      <c r="A6" t="s">
        <v>92</v>
      </c>
      <c r="B6" t="s">
        <v>96</v>
      </c>
      <c r="C6" t="s">
        <v>97</v>
      </c>
    </row>
    <row r="7" spans="1:3">
      <c r="A7" t="s">
        <v>89</v>
      </c>
      <c r="B7" t="s">
        <v>99</v>
      </c>
      <c r="C7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F83C8-DB47-0B47-83A7-3DFC5D8812AB}">
  <dimension ref="A1:C5"/>
  <sheetViews>
    <sheetView workbookViewId="0">
      <selection activeCell="A2" sqref="A2:B2"/>
    </sheetView>
  </sheetViews>
  <sheetFormatPr baseColWidth="10" defaultRowHeight="16"/>
  <sheetData>
    <row r="1" spans="1:3">
      <c r="A1" s="7" t="s">
        <v>100</v>
      </c>
      <c r="B1" s="2" t="s">
        <v>16</v>
      </c>
      <c r="C1" s="2" t="s">
        <v>65</v>
      </c>
    </row>
    <row r="2" spans="1:3">
      <c r="A2" t="s">
        <v>101</v>
      </c>
      <c r="B2" t="s">
        <v>102</v>
      </c>
      <c r="C2" t="s">
        <v>103</v>
      </c>
    </row>
    <row r="3" spans="1:3">
      <c r="A3" t="s">
        <v>107</v>
      </c>
      <c r="B3" t="s">
        <v>106</v>
      </c>
      <c r="C3" t="s">
        <v>103</v>
      </c>
    </row>
    <row r="4" spans="1:3">
      <c r="A4" t="s">
        <v>108</v>
      </c>
      <c r="B4" t="s">
        <v>104</v>
      </c>
      <c r="C4" t="s">
        <v>103</v>
      </c>
    </row>
    <row r="5" spans="1:3">
      <c r="A5" t="s">
        <v>109</v>
      </c>
      <c r="B5" t="s">
        <v>105</v>
      </c>
      <c r="C5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B270-CEAB-104D-996D-855555300F9C}">
  <dimension ref="A1:D10"/>
  <sheetViews>
    <sheetView workbookViewId="0">
      <selection activeCell="B8" sqref="B5:B8"/>
    </sheetView>
  </sheetViews>
  <sheetFormatPr baseColWidth="10" defaultRowHeight="16"/>
  <sheetData>
    <row r="1" spans="1:4">
      <c r="A1" s="11" t="s">
        <v>133</v>
      </c>
      <c r="B1" s="11" t="s">
        <v>126</v>
      </c>
      <c r="C1" t="s">
        <v>137</v>
      </c>
    </row>
    <row r="2" spans="1:4">
      <c r="A2" s="12" t="s">
        <v>134</v>
      </c>
      <c r="B2" s="12" t="s">
        <v>122</v>
      </c>
      <c r="C2" t="s">
        <v>139</v>
      </c>
    </row>
    <row r="3" spans="1:4">
      <c r="A3" t="s">
        <v>151</v>
      </c>
      <c r="B3" s="12" t="s">
        <v>120</v>
      </c>
      <c r="C3" t="s">
        <v>139</v>
      </c>
    </row>
    <row r="4" spans="1:4">
      <c r="A4" s="12" t="s">
        <v>154</v>
      </c>
      <c r="B4" s="12" t="s">
        <v>136</v>
      </c>
      <c r="C4" t="s">
        <v>139</v>
      </c>
    </row>
    <row r="5" spans="1:4">
      <c r="A5" s="12" t="s">
        <v>150</v>
      </c>
      <c r="B5" s="12" t="s">
        <v>118</v>
      </c>
      <c r="C5" t="s">
        <v>139</v>
      </c>
    </row>
    <row r="6" spans="1:4">
      <c r="A6" s="12" t="s">
        <v>152</v>
      </c>
      <c r="B6" s="12" t="s">
        <v>121</v>
      </c>
      <c r="C6" t="s">
        <v>139</v>
      </c>
    </row>
    <row r="7" spans="1:4">
      <c r="A7" s="12" t="s">
        <v>153</v>
      </c>
      <c r="B7" s="12" t="s">
        <v>123</v>
      </c>
      <c r="C7" t="s">
        <v>139</v>
      </c>
    </row>
    <row r="8" spans="1:4">
      <c r="A8" s="12" t="s">
        <v>135</v>
      </c>
      <c r="B8" s="12" t="s">
        <v>124</v>
      </c>
      <c r="C8" t="s">
        <v>139</v>
      </c>
    </row>
    <row r="9" spans="1:4">
      <c r="A9" s="12" t="s">
        <v>157</v>
      </c>
      <c r="B9" s="12" t="s">
        <v>136</v>
      </c>
      <c r="C9" t="s">
        <v>158</v>
      </c>
    </row>
    <row r="10" spans="1:4">
      <c r="D10" t="s">
        <v>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F6668-F989-4E4A-BC44-22A2F62F8A4A}">
  <dimension ref="A1:B7"/>
  <sheetViews>
    <sheetView workbookViewId="0">
      <selection sqref="A1:A7"/>
    </sheetView>
  </sheetViews>
  <sheetFormatPr baseColWidth="10" defaultRowHeight="16"/>
  <sheetData>
    <row r="1" spans="1:2">
      <c r="A1" s="12" t="s">
        <v>122</v>
      </c>
      <c r="B1" s="17" t="s">
        <v>139</v>
      </c>
    </row>
    <row r="2" spans="1:2">
      <c r="A2" s="12" t="s">
        <v>120</v>
      </c>
      <c r="B2" s="17" t="s">
        <v>139</v>
      </c>
    </row>
    <row r="3" spans="1:2">
      <c r="A3" s="12" t="s">
        <v>136</v>
      </c>
      <c r="B3" s="17" t="s">
        <v>139</v>
      </c>
    </row>
    <row r="4" spans="1:2">
      <c r="A4" s="12" t="s">
        <v>121</v>
      </c>
      <c r="B4" s="17" t="s">
        <v>139</v>
      </c>
    </row>
    <row r="5" spans="1:2">
      <c r="A5" s="12" t="s">
        <v>118</v>
      </c>
      <c r="B5" s="17" t="s">
        <v>139</v>
      </c>
    </row>
    <row r="6" spans="1:2">
      <c r="A6" s="12" t="s">
        <v>123</v>
      </c>
      <c r="B6" s="17" t="s">
        <v>139</v>
      </c>
    </row>
    <row r="7" spans="1:2">
      <c r="A7" s="12" t="s">
        <v>124</v>
      </c>
      <c r="B7" s="17" t="s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83CAB-C393-5342-9243-1C1155C6D82B}">
  <dimension ref="A1:A6"/>
  <sheetViews>
    <sheetView workbookViewId="0">
      <selection activeCell="A7" sqref="A7"/>
    </sheetView>
  </sheetViews>
  <sheetFormatPr baseColWidth="10" defaultRowHeight="16"/>
  <sheetData>
    <row r="1" spans="1:1">
      <c r="A1">
        <f>297/7</f>
        <v>42.428571428571431</v>
      </c>
    </row>
    <row r="2" spans="1:1">
      <c r="A2">
        <f>A1*2</f>
        <v>84.857142857142861</v>
      </c>
    </row>
    <row r="3" spans="1:1">
      <c r="A3">
        <f>A1*3</f>
        <v>127.28571428571429</v>
      </c>
    </row>
    <row r="4" spans="1:1">
      <c r="A4">
        <f>A1*4</f>
        <v>169.71428571428572</v>
      </c>
    </row>
    <row r="5" spans="1:1">
      <c r="A5">
        <f>A1*5</f>
        <v>212.14285714285717</v>
      </c>
    </row>
    <row r="6" spans="1:1">
      <c r="A6">
        <f>A1*6</f>
        <v>254.57142857142858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2BD4B-D0AD-D24A-81C2-1DBD2D0DA359}">
  <dimension ref="A1:B5"/>
  <sheetViews>
    <sheetView workbookViewId="0">
      <selection activeCell="F20" sqref="F20"/>
    </sheetView>
  </sheetViews>
  <sheetFormatPr baseColWidth="10" defaultRowHeight="16"/>
  <sheetData>
    <row r="1" spans="1:2">
      <c r="A1" s="7" t="s">
        <v>15</v>
      </c>
      <c r="B1" s="2" t="s">
        <v>16</v>
      </c>
    </row>
    <row r="2" spans="1:2">
      <c r="A2" t="s">
        <v>176</v>
      </c>
      <c r="B2" s="12" t="s">
        <v>118</v>
      </c>
    </row>
    <row r="3" spans="1:2">
      <c r="A3" t="s">
        <v>177</v>
      </c>
      <c r="B3" s="12" t="s">
        <v>121</v>
      </c>
    </row>
    <row r="4" spans="1:2">
      <c r="A4" t="s">
        <v>178</v>
      </c>
      <c r="B4" s="12" t="s">
        <v>123</v>
      </c>
    </row>
    <row r="5" spans="1:2">
      <c r="A5" t="s">
        <v>179</v>
      </c>
      <c r="B5" s="12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phyto</vt:lpstr>
      <vt:lpstr>hetero</vt:lpstr>
      <vt:lpstr>division</vt:lpstr>
      <vt:lpstr>nmds</vt:lpstr>
      <vt:lpstr>trophic</vt:lpstr>
      <vt:lpstr>biogeo</vt:lpstr>
      <vt:lpstr>ASVs</vt:lpstr>
      <vt:lpstr>Sheet2</vt:lpstr>
      <vt:lpstr>Sagenista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2021-07-27T13:42:00Z</dcterms:created>
  <dcterms:modified xsi:type="dcterms:W3CDTF">2023-04-25T08:47:34Z</dcterms:modified>
</cp:coreProperties>
</file>