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<sst xmlns="http://schemas.openxmlformats.org/spreadsheetml/2006/main" count="10" uniqueCount="10">
  <si>
    <t>Log10(E/eV)</t>
  </si>
  <si>
    <t>Log10(E/GeV)</t>
  </si>
  <si>
    <t>Vomega_eff(km^3 sr)</t>
  </si>
  <si>
    <t>Vomega_eff(cm^3 sr)</t>
  </si>
  <si>
    <t>sigma(cm^2)</t>
  </si>
  <si>
    <t>Lint(cm)</t>
  </si>
  <si>
    <t>Aomega_eff(cm^2 sr)</t>
  </si>
  <si>
    <t>aomega_eff(km^2 sr)</t>
  </si>
  <si>
    <t>lint(cm)</t>
  </si>
  <si>
    <t>lin(km)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</si>
</sst>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1" activeCellId="0" sqref="C31"/>
    </sheetView>
  </sheetViews>
  <sheetFormatPr defaultRowHeight="12.8"/>
  <cols>
    <col collapsed="false" hidden="false" max="3" min="3" style="0" width="20.1122448979592"/>
    <col collapsed="false" hidden="false" max="5" min="4" style="0" width="15.65816326530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v>15.5</v>
      </c>
      <c r="B2" s="1" t="n">
        <f aca="false">A2-9</f>
        <v>6.5</v>
      </c>
      <c r="C2" s="1" t="n">
        <v>0.0061077548</v>
      </c>
      <c r="D2" s="1" t="n">
        <f aca="false">C2*1E+015</f>
        <v>6107754800000</v>
      </c>
      <c r="E2" s="0" t="n">
        <f aca="false">7.84E-036*((10^B2)^0.363)</f>
        <v>1.79397366187481E-033</v>
      </c>
      <c r="F2" s="0" t="n">
        <f aca="false">1.67E-024/E2/3.8</f>
        <v>244972205.306097</v>
      </c>
      <c r="G2" s="0" t="n">
        <f aca="false">D2/F2</f>
        <v>24932.4399572933</v>
      </c>
    </row>
    <row r="3" customFormat="false" ht="12.8" hidden="false" customHeight="false" outlineLevel="0" collapsed="false">
      <c r="A3" s="1" t="n">
        <v>16</v>
      </c>
      <c r="B3" s="1" t="n">
        <f aca="false">A3-9</f>
        <v>7</v>
      </c>
      <c r="C3" s="1" t="n">
        <v>0.0324005964</v>
      </c>
      <c r="D3" s="1" t="n">
        <f aca="false">C3*1E+015</f>
        <v>32400596400000</v>
      </c>
      <c r="E3" s="0" t="n">
        <f aca="false">7.84E-036*((10^B3)^0.363)</f>
        <v>2.72468350571473E-033</v>
      </c>
      <c r="F3" s="0" t="n">
        <f aca="false">1.67E-024/E3/3.8</f>
        <v>161293479.880792</v>
      </c>
      <c r="G3" s="0" t="n">
        <f aca="false">D3/F3</f>
        <v>200879.765406181</v>
      </c>
    </row>
    <row r="4" customFormat="false" ht="12.8" hidden="false" customHeight="false" outlineLevel="0" collapsed="false">
      <c r="A4" s="1" t="n">
        <v>16.5</v>
      </c>
      <c r="B4" s="1" t="n">
        <f aca="false">A4-9</f>
        <v>7.5</v>
      </c>
      <c r="C4" s="1" t="n">
        <v>0.1204110824</v>
      </c>
      <c r="D4" s="1" t="n">
        <f aca="false">C4*1E+015</f>
        <v>120411082400000</v>
      </c>
      <c r="E4" s="0" t="n">
        <f aca="false">7.84E-036*((10^B4)^0.363)</f>
        <v>4.13824370116756E-033</v>
      </c>
      <c r="F4" s="0" t="n">
        <f aca="false">1.67E-024/E4/3.8</f>
        <v>106198115.902776</v>
      </c>
      <c r="G4" s="0" t="n">
        <f aca="false">D4/F4</f>
        <v>1133834.45060585</v>
      </c>
    </row>
    <row r="5" customFormat="false" ht="12.8" hidden="false" customHeight="false" outlineLevel="0" collapsed="false">
      <c r="A5" s="1" t="n">
        <v>17</v>
      </c>
      <c r="B5" s="1" t="n">
        <f aca="false">A5-9</f>
        <v>8</v>
      </c>
      <c r="C5" s="1" t="n">
        <v>0.337272493</v>
      </c>
      <c r="D5" s="1" t="n">
        <f aca="false">C5*1E+015</f>
        <v>337272493000000</v>
      </c>
      <c r="E5" s="0" t="n">
        <f aca="false">7.84E-036*((10^B5)^0.363)</f>
        <v>6.2851560169594E-033</v>
      </c>
      <c r="F5" s="0" t="n">
        <f aca="false">1.67E-024/E5/3.8</f>
        <v>69922478.1413035</v>
      </c>
      <c r="G5" s="0" t="n">
        <f aca="false">D5/F5</f>
        <v>4823520.30370577</v>
      </c>
    </row>
    <row r="6" customFormat="false" ht="12.8" hidden="false" customHeight="false" outlineLevel="0" collapsed="false">
      <c r="A6" s="1" t="n">
        <v>17.5</v>
      </c>
      <c r="B6" s="1" t="n">
        <f aca="false">A6-9</f>
        <v>8.5</v>
      </c>
      <c r="C6" s="1" t="n">
        <v>0.6599729897</v>
      </c>
      <c r="D6" s="1" t="n">
        <f aca="false">C6*1E+015</f>
        <v>659972989700000</v>
      </c>
      <c r="E6" s="0" t="n">
        <f aca="false">7.84E-036*((10^B6)^0.363)</f>
        <v>9.5458820239068E-033</v>
      </c>
      <c r="F6" s="0" t="n">
        <f aca="false">1.67E-024/E6/3.8</f>
        <v>46038038.5081131</v>
      </c>
      <c r="G6" s="0" t="n">
        <f aca="false">D6/F6</f>
        <v>14335384.6316388</v>
      </c>
    </row>
    <row r="7" customFormat="false" ht="12.8" hidden="false" customHeight="false" outlineLevel="0" collapsed="false">
      <c r="A7" s="1" t="n">
        <v>18</v>
      </c>
      <c r="B7" s="1" t="n">
        <f aca="false">A7-9</f>
        <v>9</v>
      </c>
      <c r="C7" s="1" t="n">
        <v>1.263399702</v>
      </c>
      <c r="D7" s="1" t="n">
        <f aca="false">C7*1E+015</f>
        <v>1263399702000000</v>
      </c>
      <c r="E7" s="0" t="n">
        <f aca="false">7.84E-036*((10^B7)^0.363)</f>
        <v>1.44982659727881E-032</v>
      </c>
      <c r="F7" s="0" t="n">
        <f aca="false">1.67E-024/E7/3.8</f>
        <v>30312154.9180693</v>
      </c>
      <c r="G7" s="0" t="n">
        <f aca="false">D7/F7</f>
        <v>41679639.9139171</v>
      </c>
    </row>
    <row r="8" customFormat="false" ht="12.8" hidden="false" customHeight="false" outlineLevel="0" collapsed="false">
      <c r="A8" s="1" t="n">
        <v>18.5</v>
      </c>
      <c r="B8" s="1" t="n">
        <f aca="false">A8-9</f>
        <v>9.5</v>
      </c>
      <c r="C8" s="1" t="n">
        <v>2.48703273</v>
      </c>
      <c r="D8" s="1" t="n">
        <f aca="false">C8*1E+015</f>
        <v>2487032730000000</v>
      </c>
      <c r="E8" s="0" t="n">
        <f aca="false">7.84E-036*((10^B8)^0.363)</f>
        <v>2.20199365225005E-032</v>
      </c>
      <c r="F8" s="0" t="n">
        <f aca="false">1.67E-024/E8/3.8</f>
        <v>19957990.512891</v>
      </c>
      <c r="G8" s="0" t="n">
        <f aca="false">D8/F8</f>
        <v>124613383.716843</v>
      </c>
    </row>
    <row r="9" customFormat="false" ht="12.8" hidden="false" customHeight="false" outlineLevel="0" collapsed="false">
      <c r="A9" s="1" t="n">
        <v>19</v>
      </c>
      <c r="B9" s="1" t="n">
        <f aca="false">A9-9</f>
        <v>10</v>
      </c>
      <c r="C9" s="1" t="n">
        <v>3.371893496</v>
      </c>
      <c r="D9" s="1" t="n">
        <f aca="false">C9*1E+015</f>
        <v>3371893496000000</v>
      </c>
      <c r="E9" s="0" t="n">
        <f aca="false">7.84E-036*((10^B9)^0.363)</f>
        <v>3.34438342740448E-032</v>
      </c>
      <c r="F9" s="0" t="n">
        <f aca="false">1.67E-024/E9/3.8</f>
        <v>13140648.9043511</v>
      </c>
      <c r="G9" s="0" t="n">
        <f aca="false">D9/F9</f>
        <v>256600227.320852</v>
      </c>
    </row>
    <row r="10" customFormat="false" ht="12.8" hidden="false" customHeight="false" outlineLevel="0" collapsed="false">
      <c r="A10" s="1" t="n">
        <v>19.5</v>
      </c>
      <c r="B10" s="1" t="n">
        <f aca="false">A10-9</f>
        <v>10.5</v>
      </c>
      <c r="C10" s="1" t="n">
        <v>4.952512868</v>
      </c>
      <c r="D10" s="1" t="n">
        <f aca="false">C10*1E+015</f>
        <v>4952512868000000</v>
      </c>
      <c r="E10" s="0" t="n">
        <f aca="false">7.84E-036*((10^B10)^0.363)</f>
        <v>5.07944266690723E-032</v>
      </c>
      <c r="F10" s="0" t="n">
        <f aca="false">1.67E-024/E10/3.8</f>
        <v>8652005.99809334</v>
      </c>
      <c r="G10" s="0" t="n">
        <f aca="false">D10/F10</f>
        <v>572412093.691497</v>
      </c>
    </row>
    <row r="11" customFormat="false" ht="12.8" hidden="false" customHeight="false" outlineLevel="0" collapsed="false">
      <c r="A11" s="1" t="n">
        <v>20</v>
      </c>
      <c r="B11" s="1" t="n">
        <f aca="false">A11-9</f>
        <v>11</v>
      </c>
      <c r="C11" s="1" t="n">
        <v>7.313831367</v>
      </c>
      <c r="D11" s="1" t="n">
        <f aca="false">C11*1E+015</f>
        <v>7313831367000000</v>
      </c>
      <c r="E11" s="0" t="n">
        <f aca="false">7.84E-036*((10^B11)^0.363)</f>
        <v>7.71464706916729E-032</v>
      </c>
      <c r="F11" s="0" t="n">
        <f aca="false">1.67E-024/E11/3.8</f>
        <v>5696614.24910735</v>
      </c>
      <c r="G11" s="0" t="n">
        <f aca="false">D11/F11</f>
        <v>1283890930.15137</v>
      </c>
    </row>
    <row r="12" customFormat="false" ht="12.8" hidden="false" customHeight="false" outlineLevel="0" collapsed="false">
      <c r="A12" s="1" t="n">
        <v>20.5</v>
      </c>
      <c r="B12" s="1" t="n">
        <f aca="false">A12-9</f>
        <v>11.5</v>
      </c>
      <c r="C12" s="1" t="n">
        <v>9.204322164</v>
      </c>
      <c r="D12" s="1" t="n">
        <f aca="false">C12*1E+015</f>
        <v>9204322164000000</v>
      </c>
      <c r="E12" s="0" t="n">
        <f aca="false">7.84E-036*((10^B12)^0.363)</f>
        <v>1.1716990092153E-031</v>
      </c>
      <c r="F12" s="0" t="n">
        <f aca="false">1.67E-024/E12/3.8</f>
        <v>3750738.72004761</v>
      </c>
      <c r="G12" s="0" t="n">
        <f aca="false">D12/F12</f>
        <v>2454002491.51004</v>
      </c>
    </row>
    <row r="13" customFormat="false" ht="12.8" hidden="false" customHeight="false" outlineLevel="0" collapsed="false">
      <c r="A13" s="1" t="n">
        <v>21</v>
      </c>
      <c r="B13" s="1" t="n">
        <f aca="false">A13-9</f>
        <v>12</v>
      </c>
      <c r="C13" s="1" t="n">
        <v>9.934729418</v>
      </c>
      <c r="D13" s="1" t="n">
        <f aca="false">C13*1E+015</f>
        <v>9934729418000000</v>
      </c>
      <c r="E13" s="0" t="n">
        <f aca="false">7.84E-036*((10^B13)^0.363)</f>
        <v>1.77957404387692E-031</v>
      </c>
      <c r="F13" s="0" t="n">
        <f aca="false">1.67E-024/E13/3.8</f>
        <v>2469544.24696544</v>
      </c>
      <c r="G13" s="0" t="n">
        <f aca="false">D13/F13</f>
        <v>4022899946.09642</v>
      </c>
    </row>
    <row r="20" customFormat="false" ht="12.8" hidden="false" customHeight="false" outlineLevel="0" collapsed="false">
      <c r="B20" s="0" t="s">
        <v>7</v>
      </c>
      <c r="C20" s="0" t="s">
        <v>8</v>
      </c>
      <c r="D20" s="0" t="s">
        <v>9</v>
      </c>
    </row>
    <row r="21" customFormat="false" ht="12.8" hidden="false" customHeight="false" outlineLevel="0" collapsed="false">
      <c r="A21" s="0" t="n">
        <v>-6.424895917</v>
      </c>
      <c r="B21" s="0" t="n">
        <f aca="false">10^A21</f>
        <v>3.75927488261644E-007</v>
      </c>
      <c r="C21" s="0" t="n">
        <v>161293479.880792</v>
      </c>
      <c r="D21" s="0" t="n">
        <f aca="false">C21/100000</f>
        <v>1612.93479880792</v>
      </c>
      <c r="E21" s="0" t="n">
        <f aca="false">D21*B21</f>
        <v>0.000606346527645661</v>
      </c>
    </row>
    <row r="22" customFormat="false" ht="12.8" hidden="false" customHeight="false" outlineLevel="0" collapsed="false">
      <c r="A22" s="0" t="n">
        <v>-4.848875917</v>
      </c>
      <c r="B22" s="0" t="n">
        <f aca="false">10^A22</f>
        <v>1.41619834654874E-005</v>
      </c>
      <c r="C22" s="0" t="n">
        <v>106198115.902776</v>
      </c>
      <c r="D22" s="0" t="n">
        <f aca="false">C22/100000</f>
        <v>1061.98115902776</v>
      </c>
      <c r="E22" s="0" t="n">
        <f aca="false">D22*B22</f>
        <v>0.0150397596148103</v>
      </c>
    </row>
    <row r="23" customFormat="false" ht="12.8" hidden="false" customHeight="false" outlineLevel="0" collapsed="false">
      <c r="A23" s="0" t="n">
        <v>-3.819635917</v>
      </c>
      <c r="B23" s="0" t="n">
        <f aca="false">10^A23</f>
        <v>0.000151483064741315</v>
      </c>
      <c r="C23" s="0" t="n">
        <v>69922478.1413035</v>
      </c>
      <c r="D23" s="0" t="n">
        <f aca="false">C23/100000</f>
        <v>699.224781413035</v>
      </c>
      <c r="E23" s="0" t="n">
        <f aca="false">D23*B23</f>
        <v>0.105920712831523</v>
      </c>
    </row>
    <row r="24" customFormat="false" ht="12.8" hidden="false" customHeight="false" outlineLevel="0" collapsed="false">
      <c r="A24" s="0" t="n">
        <v>-3.047705917</v>
      </c>
      <c r="B24" s="0" t="n">
        <f aca="false">10^A24</f>
        <v>0.000895971268137834</v>
      </c>
      <c r="C24" s="0" t="n">
        <v>46038038.5081131</v>
      </c>
      <c r="D24" s="0" t="n">
        <f aca="false">C24/100000</f>
        <v>460.380385081131</v>
      </c>
      <c r="E24" s="0" t="n">
        <f aca="false">D24*B24</f>
        <v>0.412487597446925</v>
      </c>
    </row>
    <row r="25" customFormat="false" ht="12.8" hidden="false" customHeight="false" outlineLevel="0" collapsed="false">
      <c r="A25" s="0" t="n">
        <v>-2.404435917</v>
      </c>
      <c r="B25" s="0" t="n">
        <f aca="false">10^A25</f>
        <v>0.00394061569724877</v>
      </c>
      <c r="C25" s="0" t="n">
        <v>30312154.9180693</v>
      </c>
      <c r="D25" s="0" t="n">
        <f aca="false">C25/100000</f>
        <v>303.121549180693</v>
      </c>
      <c r="E25" s="0" t="n">
        <f aca="false">D25*B25</f>
        <v>1.1944855348758</v>
      </c>
    </row>
    <row r="26" customFormat="false" ht="12.8" hidden="false" customHeight="false" outlineLevel="0" collapsed="false">
      <c r="A26" s="0" t="n">
        <v>-1.857645917</v>
      </c>
      <c r="B26" s="0" t="n">
        <f aca="false">10^A26</f>
        <v>0.0138788692057944</v>
      </c>
      <c r="C26" s="0" t="n">
        <v>19957990.512891</v>
      </c>
      <c r="D26" s="0" t="n">
        <f aca="false">C26/100000</f>
        <v>199.57990512891</v>
      </c>
      <c r="E26" s="0" t="n">
        <f aca="false">D26*B26</f>
        <v>2.769943399389</v>
      </c>
    </row>
    <row r="27" customFormat="false" ht="12.8" hidden="false" customHeight="false" outlineLevel="0" collapsed="false">
      <c r="A27" s="0" t="n">
        <v>-1.439515917</v>
      </c>
      <c r="B27" s="0" t="n">
        <f aca="false">10^A27</f>
        <v>0.0363482982560892</v>
      </c>
      <c r="C27" s="0" t="n">
        <v>13140648.9043511</v>
      </c>
      <c r="D27" s="0" t="n">
        <f aca="false">C27/100000</f>
        <v>131.406489043511</v>
      </c>
      <c r="E27" s="0" t="n">
        <f aca="false">D27*B27</f>
        <v>4.77640225653905</v>
      </c>
    </row>
    <row r="28" customFormat="false" ht="12.8" hidden="false" customHeight="false" outlineLevel="0" collapsed="false">
      <c r="A28" s="0" t="n">
        <v>-1.021395917</v>
      </c>
      <c r="B28" s="0" t="n">
        <f aca="false">10^A28</f>
        <v>0.0951927959798031</v>
      </c>
      <c r="C28" s="0" t="n">
        <v>8652005.99809334</v>
      </c>
      <c r="D28" s="0" t="n">
        <f aca="false">C28/100000</f>
        <v>86.5200599809334</v>
      </c>
      <c r="E28" s="0" t="n">
        <f aca="false">D28*B28</f>
        <v>8.23608641792533</v>
      </c>
    </row>
    <row r="29" customFormat="false" ht="12.8" hidden="false" customHeight="false" outlineLevel="0" collapsed="false">
      <c r="A29" s="0" t="n">
        <v>-0.6997559174</v>
      </c>
      <c r="B29" s="0" t="n">
        <f aca="false">10^A29</f>
        <v>0.19963840093814</v>
      </c>
      <c r="C29" s="0" t="n">
        <v>5696614.24910735</v>
      </c>
      <c r="D29" s="0" t="n">
        <f aca="false">C29/100000</f>
        <v>56.9661424910735</v>
      </c>
      <c r="E29" s="0" t="n">
        <f aca="false">D29*B29</f>
        <v>11.3726295945322</v>
      </c>
    </row>
    <row r="30" customFormat="false" ht="12.8" hidden="false" customHeight="false" outlineLevel="0" collapsed="false">
      <c r="A30" s="0" t="n">
        <v>-0.5067759174</v>
      </c>
      <c r="B30" s="0" t="n">
        <f aca="false">10^A30</f>
        <v>0.311332230134271</v>
      </c>
      <c r="C30" s="0" t="n">
        <v>3750738.72004761</v>
      </c>
      <c r="D30" s="0" t="n">
        <f aca="false">C30/100000</f>
        <v>37.5073872004761</v>
      </c>
      <c r="E30" s="0" t="n">
        <f aca="false">D30*B30</f>
        <v>11.6772585036338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2018-09-04T20:33:52Z</dcterms:created>
  <dc:creator>Brian Clark</dc:creator>
  <dc:language>en-US</dc:language>
  <cp:lastModifiedBy>Brian Clark</cp:lastModifiedBy>
  <dcterms:modified xsi:type="dcterms:W3CDTF">2018-09-05T01:09:37Z</dcterms:modified>
  <cp:revision>5</cp:revision>
</cp:coreProperties>
</file>